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8E73A225-937E-4C98-A4B2-9D1CAF7A3606}"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DHS03" sheetId="139" r:id="rId5"/>
    <sheet name="DHS08" sheetId="140" r:id="rId6"/>
    <sheet name="DHS13"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<sst xmlns="http://schemas.openxmlformats.org/spreadsheetml/2006/main" count="14847" uniqueCount="355">
  <si>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</si>
  <si>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</si>
  <si>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</si>
  <si>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</si>
  <si>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</si>
  <si>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</si>
  <si>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</si>
  <si>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</si>
  <si>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</si>
  <si>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</si>
  <si>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</si>
  <si>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</si>
  <si>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</si>
  <si>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</si>
  <si>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</si>
  <si>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</si>
  <si>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</si>
  <si>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</si>
  <si>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</si>
  <si>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</si>
  <si>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</si>
  <si>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</si>
  <si>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</si>
  <si>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</si>
  <si>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</si>
  <si>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</si>
  <si>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</si>
  <si>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</si>
  <si>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</si>
  <si>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</si>
  <si>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</si>
  <si>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</si>
  <si>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</si>
  <si>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</si>
  <si>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</si>
  <si>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</si>
  <si>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</si>
  <si>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</si>
  <si>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</si>
  <si>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</si>
  <si>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</si>
  <si>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</si>
  <si>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</si>
  <si>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</si>
  <si>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</si>
  <si>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</si>
  <si>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</si>
  <si>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</si>
  <si>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</si>
  <si>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</si>
  <si>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</si>
  <si>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</si>
  <si>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</si>
  <si>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</si>
  <si>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</si>
  <si>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</si>
  <si>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</si>
  <si>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</si>
  <si>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</si>
  <si>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</si>
  <si>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</si>
  <si>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</si>
  <si>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</si>
  <si>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</si>
  <si>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</si>
  <si>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</si>
  <si>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</si>
  <si>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</si>
  <si>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</si>
  <si>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</si>
  <si>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</si>
  <si>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</si>
  <si>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</si>
  <si>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</si>
  <si>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</si>
  <si>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</si>
  <si>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</si>
  <si>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</si>
  <si>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</si>
  <si>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</si>
  <si>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</si>
  <si>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</si>
  <si>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</si>
  <si>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</si>
  <si>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</si>
  <si>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</si>
  <si>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</si>
  <si>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</si>
  <si>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</si>
  <si>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</si>
  <si>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</si>
  <si>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</si>
  <si>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</si>
  <si>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</si>
  <si>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</si>
  <si>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</si>
  <si>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</si>
  <si>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</si>
  <si>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</si>
  <si>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</si>
  <si>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</si>
  <si>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</si>
  <si>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</si>
  <si>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</si>
  <si>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</si>
  <si>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</si>
  <si>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</si>
  <si>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</si>
  <si>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</si>
  <si>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</si>
  <si>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</si>
  <si>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</si>
  <si>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</si>
  <si>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</si>
  <si>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</si>
  <si>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</si>
  <si>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</si>
  <si>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</si>
  <si>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</si>
  <si>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</si>
  <si>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</si>
  <si>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</si>
  <si>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</si>
  <si>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</si>
  <si>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</si>
  <si>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</si>
  <si>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</si>
  <si>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</si>
  <si>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</si>
  <si>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</si>
  <si>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</si>
  <si>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</si>
  <si>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</si>
  <si>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</si>
  <si>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</si>
  <si>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</si>
  <si>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</si>
  <si>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</si>
  <si>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</si>
  <si>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</si>
  <si>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</si>
  <si>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</si>
  <si>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</si>
  <si>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</si>
  <si>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</si>
  <si>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</si>
  <si>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wells + springs based on :</t>
  </si>
  <si>
    <t>DHS13</t>
  </si>
  <si>
    <t>Central</t>
  </si>
  <si>
    <t>East</t>
  </si>
  <si>
    <t>North</t>
  </si>
  <si>
    <t>South</t>
  </si>
  <si>
    <t>West</t>
  </si>
  <si>
    <t>Improved Water source on premises</t>
  </si>
  <si>
    <t>Source of drinking water</t>
  </si>
  <si>
    <t>Piped water in house/garden</t>
  </si>
  <si>
    <t>Public piped water outside house/garden</t>
  </si>
  <si>
    <t>Public well</t>
  </si>
  <si>
    <t>Well in house/garden</t>
  </si>
  <si>
    <t>Piped surface water in house/garden</t>
  </si>
  <si>
    <t>Spring/public fountain</t>
  </si>
  <si>
    <t>River/stream/pond/lake/dam</t>
  </si>
  <si>
    <t>Rainwater</t>
  </si>
  <si>
    <t>Tanker truck</t>
  </si>
  <si>
    <t>Bottled water</t>
  </si>
  <si>
    <t>Water station</t>
  </si>
  <si>
    <t>Shared among Improved Sanitation</t>
  </si>
  <si>
    <t>Flush toilet</t>
  </si>
  <si>
    <t>Open pit</t>
  </si>
  <si>
    <t>Closed pit</t>
  </si>
  <si>
    <t>No facility, bush/field/public toilet</t>
  </si>
  <si>
    <t>OTHER</t>
  </si>
  <si>
    <t>Total</t>
  </si>
  <si>
    <t>DHS03</t>
  </si>
  <si>
    <t>Turkey</t>
  </si>
  <si>
    <t>Count</t>
  </si>
  <si>
    <t>W_text_t</t>
  </si>
  <si>
    <t/>
  </si>
  <si>
    <t>W_text_i</t>
  </si>
  <si>
    <t>S_text_s</t>
  </si>
  <si>
    <t>S_text_i</t>
  </si>
  <si>
    <t>Urban/Rural</t>
  </si>
  <si>
    <t>Urban</t>
  </si>
  <si>
    <t>Rural</t>
  </si>
  <si>
    <t>Missing</t>
  </si>
  <si>
    <t>2003</t>
  </si>
  <si>
    <t>Component Matrix</t>
  </si>
  <si>
    <t>Component</t>
  </si>
  <si>
    <t>1</t>
  </si>
  <si>
    <t>Blender/mixer</t>
  </si>
  <si>
    <t>Television</t>
  </si>
  <si>
    <t>Vacuum cleaner</t>
  </si>
  <si>
    <t>Dishwasher</t>
  </si>
  <si>
    <t>Washing machine</t>
  </si>
  <si>
    <t>Has credit card</t>
  </si>
  <si>
    <t>Camera</t>
  </si>
  <si>
    <t>Gas or electric oven</t>
  </si>
  <si>
    <t>Has car</t>
  </si>
  <si>
    <t>Has car/truck</t>
  </si>
  <si>
    <t>Iron</t>
  </si>
  <si>
    <t>Computer</t>
  </si>
  <si>
    <t>Separate bathroom</t>
  </si>
  <si>
    <t>Internet</t>
  </si>
  <si>
    <t>DVD/VCD player</t>
  </si>
  <si>
    <t>CD player</t>
  </si>
  <si>
    <t>Separate kitchen</t>
  </si>
  <si>
    <t>Concrete, cement floor</t>
  </si>
  <si>
    <t>Has television</t>
  </si>
  <si>
    <t>Has refrigerator</t>
  </si>
  <si>
    <t>Parquet, wood tile floor</t>
  </si>
  <si>
    <t>Cable TV</t>
  </si>
  <si>
    <t>Has bicycle</t>
  </si>
  <si>
    <t>Number of members per sleeping room</t>
  </si>
  <si>
    <t>Digiturk, CINE 5, satellite antenna etc.</t>
  </si>
  <si>
    <t>Video</t>
  </si>
  <si>
    <t>Video camera</t>
  </si>
  <si>
    <t>Microwave oven</t>
  </si>
  <si>
    <t>Earth, sand floor</t>
  </si>
  <si>
    <t>Dwelling ownership 2</t>
  </si>
  <si>
    <t>Carpet floor</t>
  </si>
  <si>
    <t>Dwelling ownership 1</t>
  </si>
  <si>
    <t>Vinyl, asphalt strips floor</t>
  </si>
  <si>
    <t>Marley floor</t>
  </si>
  <si>
    <t>Rudimentary wood plank floor</t>
  </si>
  <si>
    <t>Taxi/minibus/commercial vehicles</t>
  </si>
  <si>
    <t>No rent paid</t>
  </si>
  <si>
    <t>Dwelling ownership</t>
  </si>
  <si>
    <t>Has motorcycle/scooter</t>
  </si>
  <si>
    <t>Mozaic floor</t>
  </si>
  <si>
    <t>Other type of flooring</t>
  </si>
  <si>
    <t>Communalities</t>
  </si>
  <si>
    <t>Extraction</t>
  </si>
  <si>
    <t>Total Variance Explained</t>
  </si>
  <si>
    <t>Extraction Sums of Squared Loadings</t>
  </si>
  <si>
    <t>% of Variance</t>
  </si>
  <si>
    <t>Cumulative %</t>
  </si>
  <si>
    <t>Component Score Coefficient Matrix</t>
  </si>
  <si>
    <t>Component Score Covariance Matrix</t>
  </si>
  <si>
    <t>Piped into residence</t>
  </si>
  <si>
    <t>Public tap</t>
  </si>
  <si>
    <t>Well in residence</t>
  </si>
  <si>
    <t>11</t>
  </si>
  <si>
    <t>21</t>
  </si>
  <si>
    <t>22</t>
  </si>
  <si>
    <t>31</t>
  </si>
  <si>
    <t>DHS08</t>
  </si>
  <si>
    <t>2008</t>
  </si>
  <si>
    <t>Cellular phone</t>
  </si>
  <si>
    <t>Car</t>
  </si>
  <si>
    <t>Has a mobile telephone</t>
  </si>
  <si>
    <t>Satellite antenna</t>
  </si>
  <si>
    <t>Laptop</t>
  </si>
  <si>
    <t>Cable TV/Digiturk etc.</t>
  </si>
  <si>
    <t>LCD/Plasma television</t>
  </si>
  <si>
    <t>Air conditioner</t>
  </si>
  <si>
    <t>Fitness equipment</t>
  </si>
  <si>
    <t>Laminated floor</t>
  </si>
  <si>
    <t>Taxi/minibus</t>
  </si>
  <si>
    <t>Tractor</t>
  </si>
  <si>
    <t>Washer dryer</t>
  </si>
  <si>
    <t>Garbage grinder</t>
  </si>
  <si>
    <t>Piped into dwelling</t>
  </si>
  <si>
    <t>Piped to yard/plot</t>
  </si>
  <si>
    <t>Public tap/standpipe</t>
  </si>
  <si>
    <t>Tube well or borehole</t>
  </si>
  <si>
    <t>Protected well</t>
  </si>
  <si>
    <t>Unprotected well</t>
  </si>
  <si>
    <t>Protected spring</t>
  </si>
  <si>
    <t>Unprotected spring</t>
  </si>
  <si>
    <t>River/dam/lake/ponds/stream/canal/irrigation channel</t>
  </si>
  <si>
    <t>Cart with small tank</t>
  </si>
  <si>
    <t>2013</t>
  </si>
  <si>
    <t>Gas/electric oven</t>
  </si>
  <si>
    <t>Has mobile telephone</t>
  </si>
  <si>
    <t>Mobile phone</t>
  </si>
  <si>
    <t>Refrigerator</t>
  </si>
  <si>
    <t>Deep freezer</t>
  </si>
  <si>
    <t>Non-mobile phone</t>
  </si>
  <si>
    <t>Home theather</t>
  </si>
  <si>
    <t>Motorcycle</t>
  </si>
  <si>
    <t>Terrazo, ceramic tile floor</t>
  </si>
  <si>
    <t>Rug or mat floor</t>
  </si>
  <si>
    <t>% Improved
&lt; = 30min</t>
  </si>
  <si>
    <t>iso3</t>
  </si>
  <si>
    <t>TUR</t>
  </si>
  <si>
    <t>year</t>
  </si>
  <si>
    <t>data_source</t>
  </si>
  <si>
    <t>TUR_2003_DHS</t>
  </si>
  <si>
    <t>TUR_2008_DHS</t>
  </si>
  <si>
    <t>TUR_2013_DHS</t>
  </si>
  <si>
    <t>row</t>
  </si>
  <si>
    <t>var1</t>
  </si>
  <si>
    <t>var2</t>
  </si>
  <si>
    <t>varname</t>
  </si>
  <si>
    <t>w_imp</t>
  </si>
  <si>
    <t>w_bas</t>
  </si>
  <si>
    <t>w_lim</t>
  </si>
  <si>
    <t>w_unimp</t>
  </si>
  <si>
    <t>w_sur</t>
  </si>
  <si>
    <t>w_pip</t>
  </si>
  <si>
    <t>w_pop</t>
  </si>
  <si>
    <t>w_30min</t>
  </si>
  <si>
    <t>w_available</t>
  </si>
  <si>
    <t>s_imp</t>
  </si>
  <si>
    <t>s_bas</t>
  </si>
  <si>
    <t>s_lim</t>
  </si>
  <si>
    <t>s_unimp</t>
  </si>
  <si>
    <t>s_od</t>
  </si>
  <si>
    <t>s_shared</t>
  </si>
  <si>
    <t>w_premises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</si>
  <si>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</si>
  <si>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</si>
  <si>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</si>
  <si>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</si>
  <si>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</si>
  <si>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</si>
  <si>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</si>
  <si>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</si>
  <si>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</si>
  <si>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</si>
  <si>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</si>
  <si>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</si>
  <si>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</si>
  <si>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</si>
  <si>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</si>
  <si>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</si>
  <si>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</si>
  <si>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</si>
  <si>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</si>
  <si>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</si>
  <si>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region_1</t>
  </si>
  <si>
    <t>region_2</t>
  </si>
  <si>
    <t>region_3</t>
  </si>
  <si>
    <t>region_4</t>
  </si>
  <si>
    <t>region_5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</si>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</sst>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726">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333">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2" xfId="19344" applyNumberFormat="true" applyFont="true" applyFill="true" applyBorder="true" applyAlignment="true">
      <alignment vertical="center"/>
    </xf>
    <xf numFmtId="0" fontId="151" fillId="26" borderId="105" xfId="40056" applyFont="true" applyFill="true" applyBorder="true" applyAlignment="true">
      <alignment horizontal="left" vertical="center"/>
    </xf>
    <xf numFmtId="0" fontId="151" fillId="26" borderId="105" xfId="40062" applyFont="true" applyFill="true" applyBorder="true" applyAlignment="true">
      <alignment horizontal="left" vertical="center"/>
    </xf>
    <xf numFmtId="0" fontId="151" fillId="26" borderId="106" xfId="40074" applyFont="true" applyFill="true" applyBorder="true" applyAlignment="true">
      <alignment horizontal="left" vertical="center"/>
    </xf>
    <xf numFmtId="0" fontId="151" fillId="26" borderId="105" xfId="40236" applyFont="true" applyFill="true" applyBorder="true" applyAlignment="true">
      <alignment horizontal="left" vertical="center"/>
    </xf>
    <xf numFmtId="0" fontId="151" fillId="26" borderId="105" xfId="40248" applyFont="true" applyFill="true" applyBorder="true" applyAlignment="true">
      <alignment horizontal="left" vertical="center"/>
    </xf>
    <xf numFmtId="170" fontId="155" fillId="27" borderId="109" xfId="19344" applyNumberFormat="true" applyFont="true" applyFill="true" applyBorder="true" applyAlignment="true">
      <alignment horizontal="center"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7"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7"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7"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7"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7"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7"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24" fillId="3" borderId="10" xfId="19344" applyAlignment="true">
      <alignment wrapText="true"/>
    </xf>
    <xf numFmtId="0" fontId="24" fillId="3" borderId="10" xfId="34367"/>
    <xf numFmtId="0" fontId="24" fillId="15" borderId="10" xfId="19344" applyFill="true"/>
    <xf numFmtId="0" fontId="24" fillId="27" borderId="10" xfId="19344" applyFill="true" applyAlignment="true">
      <alignment horizontal="center" vertical="center"/>
    </xf>
    <xf numFmtId="0" fontId="151" fillId="3" borderId="57" xfId="45127" applyFont="true" applyBorder="true" applyAlignment="true">
      <alignment horizontal="center" wrapText="true"/>
    </xf>
    <xf numFmtId="0" fontId="151" fillId="26" borderId="58" xfId="45128" applyFont="true" applyFill="true" applyBorder="true" applyAlignment="true">
      <alignment horizontal="left" vertical="top" wrapText="true"/>
    </xf>
    <xf numFmtId="0" fontId="151" fillId="26" borderId="58" xfId="45129" applyFont="true" applyFill="true" applyBorder="true" applyAlignment="true">
      <alignment horizontal="left" vertical="top" wrapText="true"/>
    </xf>
    <xf numFmtId="168" fontId="150" fillId="3" borderId="58" xfId="45130" applyNumberFormat="true" applyFont="true" applyBorder="true" applyAlignment="true">
      <alignment horizontal="right" vertical="top"/>
    </xf>
    <xf numFmtId="0" fontId="151" fillId="26" borderId="59" xfId="45131" applyFont="true" applyFill="true" applyBorder="true" applyAlignment="true">
      <alignment horizontal="left" vertical="top" wrapText="true"/>
    </xf>
    <xf numFmtId="0" fontId="151" fillId="26" borderId="59" xfId="45132" applyFont="true" applyFill="true" applyBorder="true" applyAlignment="true">
      <alignment horizontal="left" vertical="top" wrapText="true"/>
    </xf>
    <xf numFmtId="168" fontId="150" fillId="3" borderId="59" xfId="45133" applyNumberFormat="true" applyFont="true" applyBorder="true" applyAlignment="true">
      <alignment horizontal="right" vertical="top"/>
    </xf>
    <xf numFmtId="0" fontId="151" fillId="26" borderId="60" xfId="45135" applyFont="true" applyFill="true" applyBorder="true" applyAlignment="true">
      <alignment horizontal="left" vertical="top" wrapText="true"/>
    </xf>
    <xf numFmtId="168" fontId="150" fillId="3" borderId="60" xfId="45136"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0" applyFont="true" applyAlignment="true">
      <alignment horizontal="center" wrapText="true"/>
    </xf>
    <xf numFmtId="0" fontId="151" fillId="3" borderId="10" xfId="45141" applyFont="true" applyAlignment="true">
      <alignment horizontal="center" wrapText="true"/>
    </xf>
    <xf numFmtId="0" fontId="151" fillId="3" borderId="10" xfId="45142" applyFont="true" applyAlignment="true">
      <alignment horizontal="center" wrapText="true"/>
    </xf>
    <xf numFmtId="0" fontId="151" fillId="3" borderId="57" xfId="45143" applyFont="true" applyBorder="true" applyAlignment="true">
      <alignment horizontal="center"/>
    </xf>
    <xf numFmtId="0" fontId="151" fillId="3" borderId="57" xfId="45144" applyFont="true" applyBorder="true" applyAlignment="true">
      <alignment horizontal="center"/>
    </xf>
    <xf numFmtId="0" fontId="151" fillId="3" borderId="57" xfId="45145" applyFont="true" applyBorder="true" applyAlignment="true">
      <alignment horizontal="center"/>
    </xf>
    <xf numFmtId="0" fontId="151" fillId="3" borderId="57" xfId="45389" applyFont="true" applyBorder="true" applyAlignment="true">
      <alignment horizontal="center" wrapText="true"/>
    </xf>
    <xf numFmtId="0" fontId="151" fillId="26" borderId="58" xfId="45390" applyFont="true" applyFill="true" applyBorder="true" applyAlignment="true">
      <alignment horizontal="left" vertical="top" wrapText="true"/>
    </xf>
    <xf numFmtId="0" fontId="151" fillId="26" borderId="58" xfId="45391" applyFont="true" applyFill="true" applyBorder="true" applyAlignment="true">
      <alignment horizontal="left" vertical="top" wrapText="true"/>
    </xf>
    <xf numFmtId="168" fontId="150" fillId="3" borderId="58" xfId="45392" applyNumberFormat="true" applyFont="true" applyBorder="true" applyAlignment="true">
      <alignment horizontal="right" vertical="top"/>
    </xf>
    <xf numFmtId="0" fontId="151" fillId="26" borderId="59" xfId="45393" applyFont="true" applyFill="true" applyBorder="true" applyAlignment="true">
      <alignment horizontal="left" vertical="top" wrapText="true"/>
    </xf>
    <xf numFmtId="0" fontId="151" fillId="26" borderId="59" xfId="45394" applyFont="true" applyFill="true" applyBorder="true" applyAlignment="true">
      <alignment horizontal="left" vertical="top" wrapText="true"/>
    </xf>
    <xf numFmtId="168" fontId="150" fillId="3" borderId="59" xfId="45395" applyNumberFormat="true" applyFont="true" applyBorder="true" applyAlignment="true">
      <alignment horizontal="right" vertical="top"/>
    </xf>
    <xf numFmtId="0" fontId="151" fillId="26" borderId="60" xfId="45397" applyFont="true" applyFill="true" applyBorder="true" applyAlignment="true">
      <alignment horizontal="left" vertical="top" wrapText="true"/>
    </xf>
    <xf numFmtId="168" fontId="150" fillId="3" borderId="60" xfId="45398" applyNumberFormat="true" applyFont="true" applyBorder="true" applyAlignment="true">
      <alignment horizontal="right" vertical="top"/>
    </xf>
    <xf numFmtId="0" fontId="151" fillId="3" borderId="10" xfId="45402" applyFont="true" applyAlignment="true">
      <alignment horizontal="center" wrapText="true"/>
    </xf>
    <xf numFmtId="0" fontId="151" fillId="3" borderId="10" xfId="45403" applyFont="true" applyAlignment="true">
      <alignment horizontal="center" wrapText="true"/>
    </xf>
    <xf numFmtId="0" fontId="151" fillId="3" borderId="10" xfId="45404" applyFont="true" applyAlignment="true">
      <alignment horizontal="center" wrapText="true"/>
    </xf>
    <xf numFmtId="0" fontId="151" fillId="3" borderId="57" xfId="45405" applyFont="true" applyBorder="true" applyAlignment="true">
      <alignment horizontal="center"/>
    </xf>
    <xf numFmtId="0" fontId="151" fillId="3" borderId="57" xfId="45406" applyFont="true" applyBorder="true" applyAlignment="true">
      <alignment horizontal="center"/>
    </xf>
    <xf numFmtId="0" fontId="151" fillId="3" borderId="57" xfId="45407" applyFont="true" applyBorder="true" applyAlignment="true">
      <alignment horizontal="center"/>
    </xf>
    <xf numFmtId="0" fontId="151" fillId="3" borderId="57" xfId="45662" applyFont="true" applyBorder="true" applyAlignment="true">
      <alignment horizontal="center" wrapText="true"/>
    </xf>
    <xf numFmtId="0" fontId="151" fillId="26" borderId="58" xfId="45663" applyFont="true" applyFill="true" applyBorder="true" applyAlignment="true">
      <alignment horizontal="left" vertical="top" wrapText="true"/>
    </xf>
    <xf numFmtId="0" fontId="151" fillId="26" borderId="58" xfId="45664" applyFont="true" applyFill="true" applyBorder="true" applyAlignment="true">
      <alignment horizontal="left" vertical="top" wrapText="true"/>
    </xf>
    <xf numFmtId="168" fontId="150" fillId="3" borderId="58" xfId="45665" applyNumberFormat="true" applyFont="true" applyBorder="true" applyAlignment="true">
      <alignment horizontal="right" vertical="top"/>
    </xf>
    <xf numFmtId="0" fontId="151" fillId="26" borderId="59" xfId="45666" applyFont="true" applyFill="true" applyBorder="true" applyAlignment="true">
      <alignment horizontal="left" vertical="top" wrapText="true"/>
    </xf>
    <xf numFmtId="0" fontId="151" fillId="26" borderId="59" xfId="45667" applyFont="true" applyFill="true" applyBorder="true" applyAlignment="true">
      <alignment horizontal="left" vertical="top" wrapText="true"/>
    </xf>
    <xf numFmtId="168" fontId="150" fillId="3" borderId="59" xfId="45668" applyNumberFormat="true" applyFont="true" applyBorder="true" applyAlignment="true">
      <alignment horizontal="right" vertical="top"/>
    </xf>
    <xf numFmtId="0" fontId="151" fillId="26" borderId="60" xfId="45670" applyFont="true" applyFill="true" applyBorder="true" applyAlignment="true">
      <alignment horizontal="left" vertical="top" wrapText="true"/>
    </xf>
    <xf numFmtId="168" fontId="150" fillId="3" borderId="60" xfId="45671" applyNumberFormat="true" applyFont="true" applyBorder="true" applyAlignment="true">
      <alignment horizontal="right" vertical="top"/>
    </xf>
    <xf numFmtId="0" fontId="151" fillId="3" borderId="10" xfId="45675" applyFont="true" applyAlignment="true">
      <alignment horizontal="center" wrapText="true"/>
    </xf>
    <xf numFmtId="0" fontId="151" fillId="3" borderId="10" xfId="45676" applyFont="true" applyAlignment="true">
      <alignment horizontal="center" wrapText="true"/>
    </xf>
    <xf numFmtId="0" fontId="151" fillId="3" borderId="10" xfId="45677" applyFont="true" applyAlignment="true">
      <alignment horizontal="center" wrapText="true"/>
    </xf>
    <xf numFmtId="0" fontId="151" fillId="3" borderId="57" xfId="45678" applyFont="true" applyBorder="true" applyAlignment="true">
      <alignment horizontal="center"/>
    </xf>
    <xf numFmtId="0" fontId="151" fillId="3" borderId="57" xfId="45679" applyFont="true" applyBorder="true" applyAlignment="true">
      <alignment horizontal="center"/>
    </xf>
    <xf numFmtId="0" fontId="151" fillId="3" borderId="57" xfId="45680"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55" applyFont="true" applyBorder="true" applyAlignment="true">
      <alignment horizontal="right" vertical="top" wrapText="true"/>
    </xf>
    <xf numFmtId="0" fontId="151" fillId="3" borderId="57" xfId="45156" applyFont="true" applyBorder="true" applyAlignment="true">
      <alignment horizontal="right" vertical="top" wrapText="true"/>
    </xf>
    <xf numFmtId="0" fontId="151" fillId="3" borderId="57" xfId="45157" applyFont="true" applyBorder="true" applyAlignment="true">
      <alignment horizontal="right" vertical="top" wrapText="true"/>
    </xf>
    <xf numFmtId="0" fontId="151" fillId="3" borderId="115" xfId="45167" applyFont="true" applyBorder="true" applyAlignment="true">
      <alignment horizontal="right" vertical="top" wrapText="true"/>
    </xf>
    <xf numFmtId="0" fontId="151" fillId="3" borderId="54" xfId="45168" applyFont="true" applyBorder="true" applyAlignment="true">
      <alignment horizontal="right" vertical="top" wrapText="true"/>
    </xf>
    <xf numFmtId="0" fontId="151" fillId="3" borderId="55" xfId="45169" applyFont="true" applyBorder="true" applyAlignment="true">
      <alignment horizontal="right" vertical="top" wrapText="true"/>
    </xf>
    <xf numFmtId="0" fontId="151" fillId="3" borderId="115" xfId="45170" applyFont="true" applyBorder="true" applyAlignment="true">
      <alignment horizontal="right" vertical="top" wrapText="true"/>
    </xf>
    <xf numFmtId="0" fontId="151" fillId="3" borderId="54" xfId="45171" applyFont="true" applyBorder="true" applyAlignment="true">
      <alignment horizontal="right" vertical="top" wrapText="true"/>
    </xf>
    <xf numFmtId="0" fontId="151" fillId="3" borderId="55" xfId="45172" applyFont="true" applyBorder="true" applyAlignment="true">
      <alignment horizontal="right" vertical="top" wrapText="true"/>
    </xf>
    <xf numFmtId="0" fontId="151" fillId="3" borderId="115" xfId="45173" applyFont="true" applyBorder="true" applyAlignment="true">
      <alignment horizontal="right" vertical="top" wrapText="true"/>
    </xf>
    <xf numFmtId="0" fontId="151" fillId="3" borderId="54" xfId="45174" applyFont="true" applyBorder="true" applyAlignment="true">
      <alignment horizontal="right" vertical="top" wrapText="true"/>
    </xf>
    <xf numFmtId="0" fontId="151" fillId="3" borderId="55" xfId="45175" applyFont="true" applyBorder="true" applyAlignment="true">
      <alignment horizontal="right" vertical="top" wrapText="true"/>
    </xf>
    <xf numFmtId="0" fontId="151" fillId="3" borderId="10" xfId="45140" applyFont="true" applyAlignment="true">
      <alignment horizontal="right" vertical="top" wrapText="true"/>
    </xf>
    <xf numFmtId="0" fontId="151" fillId="3" borderId="10" xfId="45141" applyFont="true" applyAlignment="true">
      <alignment horizontal="right" vertical="top" wrapText="true"/>
    </xf>
    <xf numFmtId="0" fontId="151" fillId="3" borderId="10" xfId="45142"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46"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147" applyNumberFormat="true" applyFont="true" applyBorder="true" applyAlignment="true">
      <alignment horizontal="right" vertical="top" wrapText="true"/>
    </xf>
    <xf numFmtId="166" fontId="150" fillId="3" borderId="58" xfId="45148" applyNumberFormat="true" applyFont="true" applyBorder="true" applyAlignment="true">
      <alignment horizontal="right" vertical="top" wrapText="true"/>
    </xf>
    <xf numFmtId="166" fontId="150" fillId="3" borderId="59" xfId="45149" applyNumberFormat="true" applyFont="true" applyBorder="true" applyAlignment="true">
      <alignment horizontal="right" vertical="top" wrapText="true"/>
    </xf>
    <xf numFmtId="166" fontId="150" fillId="3" borderId="59" xfId="45150" applyNumberFormat="true" applyFont="true" applyBorder="true" applyAlignment="true">
      <alignment horizontal="right" vertical="top" wrapText="true"/>
    </xf>
    <xf numFmtId="166" fontId="150" fillId="3" borderId="59" xfId="45151" applyNumberFormat="true" applyFont="true" applyBorder="true" applyAlignment="true">
      <alignment horizontal="right" vertical="top" wrapText="true"/>
    </xf>
    <xf numFmtId="166" fontId="150" fillId="3" borderId="60" xfId="45152" applyNumberFormat="true" applyFont="true" applyBorder="true" applyAlignment="true">
      <alignment horizontal="right" vertical="top" wrapText="true"/>
    </xf>
    <xf numFmtId="166" fontId="150" fillId="3" borderId="60" xfId="45153" applyNumberFormat="true" applyFont="true" applyBorder="true" applyAlignment="true">
      <alignment horizontal="right" vertical="top" wrapText="true"/>
    </xf>
    <xf numFmtId="166" fontId="150" fillId="3" borderId="60" xfId="45154" applyNumberFormat="true" applyFont="true" applyBorder="true" applyAlignment="true">
      <alignment horizontal="right" vertical="top" wrapText="true"/>
    </xf>
    <xf numFmtId="166" fontId="150" fillId="3" borderId="116" xfId="45176" applyNumberFormat="true" applyFont="true" applyBorder="true" applyAlignment="true">
      <alignment horizontal="right" vertical="top" wrapText="true"/>
    </xf>
    <xf numFmtId="166" fontId="150" fillId="3" borderId="117" xfId="45177" applyNumberFormat="true" applyFont="true" applyBorder="true" applyAlignment="true">
      <alignment horizontal="right" vertical="top" wrapText="true"/>
    </xf>
    <xf numFmtId="166" fontId="150" fillId="3" borderId="118" xfId="45178" applyNumberFormat="true" applyFont="true" applyBorder="true" applyAlignment="true">
      <alignment horizontal="right" vertical="top" wrapText="true"/>
    </xf>
    <xf numFmtId="166" fontId="150" fillId="3" borderId="116" xfId="45179" applyNumberFormat="true" applyFont="true" applyBorder="true" applyAlignment="true">
      <alignment horizontal="right" vertical="top" wrapText="true"/>
    </xf>
    <xf numFmtId="166" fontId="150" fillId="3" borderId="117" xfId="45180" applyNumberFormat="true" applyFont="true" applyBorder="true" applyAlignment="true">
      <alignment horizontal="right" vertical="top" wrapText="true"/>
    </xf>
    <xf numFmtId="166" fontId="150" fillId="3" borderId="118" xfId="45181" applyNumberFormat="true" applyFont="true" applyBorder="true" applyAlignment="true">
      <alignment horizontal="right" vertical="top" wrapText="true"/>
    </xf>
    <xf numFmtId="166" fontId="150" fillId="3" borderId="116" xfId="45182" applyNumberFormat="true" applyFont="true" applyBorder="true" applyAlignment="true">
      <alignment horizontal="right" vertical="top" wrapText="true"/>
    </xf>
    <xf numFmtId="166" fontId="150" fillId="3" borderId="117" xfId="45183" applyNumberFormat="true" applyFont="true" applyBorder="true" applyAlignment="true">
      <alignment horizontal="right" vertical="top" wrapText="true"/>
    </xf>
    <xf numFmtId="166" fontId="150" fillId="3" borderId="118" xfId="45184" applyNumberFormat="true" applyFont="true" applyBorder="true" applyAlignment="true">
      <alignment horizontal="right" vertical="top" wrapText="true"/>
    </xf>
    <xf numFmtId="0" fontId="151" fillId="3" borderId="57" xfId="45143" applyFont="true" applyBorder="true" applyAlignment="true">
      <alignment horizontal="right" vertical="top" wrapText="true"/>
    </xf>
    <xf numFmtId="0" fontId="151" fillId="3" borderId="57" xfId="45144" applyFont="true" applyBorder="true" applyAlignment="true">
      <alignment horizontal="right" vertical="top" wrapText="true"/>
    </xf>
    <xf numFmtId="0" fontId="151" fillId="3" borderId="57" xfId="45145" applyFont="true" applyBorder="true" applyAlignment="true">
      <alignment horizontal="right" vertical="top" wrapText="true"/>
    </xf>
    <xf numFmtId="0" fontId="151" fillId="3" borderId="57" xfId="45185" applyFont="true" applyBorder="true" applyAlignment="true">
      <alignment horizontal="right" vertical="top" wrapText="true"/>
    </xf>
    <xf numFmtId="0" fontId="151" fillId="3" borderId="57" xfId="45186" applyFont="true" applyBorder="true" applyAlignment="true">
      <alignment horizontal="right" vertical="top" wrapText="true"/>
    </xf>
    <xf numFmtId="0" fontId="151" fillId="3" borderId="57" xfId="45187" applyFont="true" applyBorder="true" applyAlignment="true">
      <alignment horizontal="right" vertical="top" wrapText="true"/>
    </xf>
    <xf numFmtId="166" fontId="150" fillId="3" borderId="119" xfId="45188" applyNumberFormat="true" applyFont="true" applyBorder="true" applyAlignment="true">
      <alignment horizontal="right" vertical="top" wrapText="true"/>
    </xf>
    <xf numFmtId="166" fontId="150" fillId="3" borderId="119" xfId="45189" applyNumberFormat="true" applyFont="true" applyBorder="true" applyAlignment="true">
      <alignment horizontal="right" vertical="top" wrapText="true"/>
    </xf>
    <xf numFmtId="166" fontId="150" fillId="3" borderId="119" xfId="45190" applyNumberFormat="true" applyFont="true" applyBorder="true" applyAlignment="true">
      <alignment horizontal="right" vertical="top" wrapText="true"/>
    </xf>
    <xf numFmtId="0" fontId="151" fillId="3" borderId="57" xfId="45417" applyFont="true" applyBorder="true" applyAlignment="true">
      <alignment horizontal="right" vertical="top" wrapText="true"/>
    </xf>
    <xf numFmtId="0" fontId="151" fillId="3" borderId="57" xfId="45418" applyFont="true" applyBorder="true" applyAlignment="true">
      <alignment horizontal="right" vertical="top" wrapText="true"/>
    </xf>
    <xf numFmtId="0" fontId="151" fillId="3" borderId="57" xfId="45419" applyFont="true" applyBorder="true" applyAlignment="true">
      <alignment horizontal="right" vertical="top" wrapText="true"/>
    </xf>
    <xf numFmtId="0" fontId="151" fillId="3" borderId="115" xfId="45429" applyFont="true" applyBorder="true" applyAlignment="true">
      <alignment horizontal="right" vertical="top" wrapText="true"/>
    </xf>
    <xf numFmtId="0" fontId="151" fillId="3" borderId="54" xfId="45430" applyFont="true" applyBorder="true" applyAlignment="true">
      <alignment horizontal="right" vertical="top" wrapText="true"/>
    </xf>
    <xf numFmtId="0" fontId="151" fillId="3" borderId="55" xfId="45431" applyFont="true" applyBorder="true" applyAlignment="true">
      <alignment horizontal="right" vertical="top" wrapText="true"/>
    </xf>
    <xf numFmtId="0" fontId="151" fillId="3" borderId="115" xfId="45432" applyFont="true" applyBorder="true" applyAlignment="true">
      <alignment horizontal="right" vertical="top" wrapText="true"/>
    </xf>
    <xf numFmtId="0" fontId="151" fillId="3" borderId="54" xfId="45433" applyFont="true" applyBorder="true" applyAlignment="true">
      <alignment horizontal="right" vertical="top" wrapText="true"/>
    </xf>
    <xf numFmtId="0" fontId="151" fillId="3" borderId="55" xfId="45434" applyFont="true" applyBorder="true" applyAlignment="true">
      <alignment horizontal="right" vertical="top" wrapText="true"/>
    </xf>
    <xf numFmtId="0" fontId="151" fillId="3" borderId="115" xfId="45435" applyFont="true" applyBorder="true" applyAlignment="true">
      <alignment horizontal="right" vertical="top" wrapText="true"/>
    </xf>
    <xf numFmtId="0" fontId="151" fillId="3" borderId="54" xfId="45436" applyFont="true" applyBorder="true" applyAlignment="true">
      <alignment horizontal="right" vertical="top" wrapText="true"/>
    </xf>
    <xf numFmtId="0" fontId="151" fillId="3" borderId="55" xfId="45437" applyFont="true" applyBorder="true" applyAlignment="true">
      <alignment horizontal="right" vertical="top" wrapText="true"/>
    </xf>
    <xf numFmtId="0" fontId="151" fillId="3" borderId="10" xfId="45402" applyFont="true" applyAlignment="true">
      <alignment horizontal="right" vertical="top" wrapText="true"/>
    </xf>
    <xf numFmtId="0" fontId="151" fillId="3" borderId="10" xfId="45403" applyFont="true" applyAlignment="true">
      <alignment horizontal="right" vertical="top" wrapText="true"/>
    </xf>
    <xf numFmtId="0" fontId="151" fillId="3" borderId="10" xfId="45404" applyFont="true" applyAlignment="true">
      <alignment horizontal="right" vertical="top" wrapText="true"/>
    </xf>
    <xf numFmtId="166" fontId="150" fillId="3" borderId="58" xfId="45408" applyNumberFormat="true" applyFont="true" applyBorder="true" applyAlignment="true">
      <alignment horizontal="right" vertical="top" wrapText="true"/>
    </xf>
    <xf numFmtId="166" fontId="150" fillId="3" borderId="58" xfId="45409" applyNumberFormat="true" applyFont="true" applyBorder="true" applyAlignment="true">
      <alignment horizontal="right" vertical="top" wrapText="true"/>
    </xf>
    <xf numFmtId="166" fontId="150" fillId="3" borderId="58" xfId="45410" applyNumberFormat="true" applyFont="true" applyBorder="true" applyAlignment="true">
      <alignment horizontal="right" vertical="top" wrapText="true"/>
    </xf>
    <xf numFmtId="166" fontId="150" fillId="3" borderId="59" xfId="45411" applyNumberFormat="true" applyFont="true" applyBorder="true" applyAlignment="true">
      <alignment horizontal="right" vertical="top" wrapText="true"/>
    </xf>
    <xf numFmtId="166" fontId="150" fillId="3" borderId="59" xfId="45412" applyNumberFormat="true" applyFont="true" applyBorder="true" applyAlignment="true">
      <alignment horizontal="right" vertical="top" wrapText="true"/>
    </xf>
    <xf numFmtId="166" fontId="150" fillId="3" borderId="59" xfId="45413" applyNumberFormat="true" applyFont="true" applyBorder="true" applyAlignment="true">
      <alignment horizontal="right" vertical="top" wrapText="true"/>
    </xf>
    <xf numFmtId="166" fontId="150" fillId="3" borderId="60" xfId="45414" applyNumberFormat="true" applyFont="true" applyBorder="true" applyAlignment="true">
      <alignment horizontal="right" vertical="top" wrapText="true"/>
    </xf>
    <xf numFmtId="166" fontId="150" fillId="3" borderId="60" xfId="45415" applyNumberFormat="true" applyFont="true" applyBorder="true" applyAlignment="true">
      <alignment horizontal="right" vertical="top" wrapText="true"/>
    </xf>
    <xf numFmtId="166" fontId="150" fillId="3" borderId="60" xfId="45416" applyNumberFormat="true" applyFont="true" applyBorder="true" applyAlignment="true">
      <alignment horizontal="right" vertical="top" wrapText="true"/>
    </xf>
    <xf numFmtId="166" fontId="150" fillId="3" borderId="116" xfId="45438" applyNumberFormat="true" applyFont="true" applyBorder="true" applyAlignment="true">
      <alignment horizontal="right" vertical="top" wrapText="true"/>
    </xf>
    <xf numFmtId="166" fontId="150" fillId="3" borderId="117" xfId="45439" applyNumberFormat="true" applyFont="true" applyBorder="true" applyAlignment="true">
      <alignment horizontal="right" vertical="top" wrapText="true"/>
    </xf>
    <xf numFmtId="166" fontId="150" fillId="3" borderId="118" xfId="45440" applyNumberFormat="true" applyFont="true" applyBorder="true" applyAlignment="true">
      <alignment horizontal="right" vertical="top" wrapText="true"/>
    </xf>
    <xf numFmtId="166" fontId="150" fillId="3" borderId="116" xfId="45441" applyNumberFormat="true" applyFont="true" applyBorder="true" applyAlignment="true">
      <alignment horizontal="right" vertical="top" wrapText="true"/>
    </xf>
    <xf numFmtId="166" fontId="150" fillId="3" borderId="117" xfId="45442" applyNumberFormat="true" applyFont="true" applyBorder="true" applyAlignment="true">
      <alignment horizontal="right" vertical="top" wrapText="true"/>
    </xf>
    <xf numFmtId="166" fontId="150" fillId="3" borderId="118" xfId="45443" applyNumberFormat="true" applyFont="true" applyBorder="true" applyAlignment="true">
      <alignment horizontal="right" vertical="top" wrapText="true"/>
    </xf>
    <xf numFmtId="166" fontId="150" fillId="3" borderId="116" xfId="45444" applyNumberFormat="true" applyFont="true" applyBorder="true" applyAlignment="true">
      <alignment horizontal="right" vertical="top" wrapText="true"/>
    </xf>
    <xf numFmtId="166" fontId="150" fillId="3" borderId="117" xfId="45445" applyNumberFormat="true" applyFont="true" applyBorder="true" applyAlignment="true">
      <alignment horizontal="right" vertical="top" wrapText="true"/>
    </xf>
    <xf numFmtId="166" fontId="150" fillId="3" borderId="118" xfId="45446" applyNumberFormat="true" applyFont="true" applyBorder="true" applyAlignment="true">
      <alignment horizontal="right" vertical="top" wrapText="true"/>
    </xf>
    <xf numFmtId="0" fontId="151" fillId="3" borderId="57" xfId="45405" applyFont="true" applyBorder="true" applyAlignment="true">
      <alignment horizontal="right" vertical="top" wrapText="true"/>
    </xf>
    <xf numFmtId="0" fontId="151" fillId="3" borderId="57" xfId="45406" applyFont="true" applyBorder="true" applyAlignment="true">
      <alignment horizontal="right" vertical="top" wrapText="true"/>
    </xf>
    <xf numFmtId="0" fontId="151" fillId="3" borderId="57" xfId="45407" applyFont="true" applyBorder="true" applyAlignment="true">
      <alignment horizontal="right" vertical="top" wrapText="true"/>
    </xf>
    <xf numFmtId="0" fontId="151" fillId="3" borderId="57" xfId="45447" applyFont="true" applyBorder="true" applyAlignment="true">
      <alignment horizontal="right" vertical="top" wrapText="true"/>
    </xf>
    <xf numFmtId="0" fontId="151" fillId="3" borderId="57" xfId="45448" applyFont="true" applyBorder="true" applyAlignment="true">
      <alignment horizontal="right" vertical="top" wrapText="true"/>
    </xf>
    <xf numFmtId="0" fontId="151" fillId="3" borderId="57" xfId="45449" applyFont="true" applyBorder="true" applyAlignment="true">
      <alignment horizontal="right" vertical="top" wrapText="true"/>
    </xf>
    <xf numFmtId="166" fontId="150" fillId="3" borderId="119" xfId="45450" applyNumberFormat="true" applyFont="true" applyBorder="true" applyAlignment="true">
      <alignment horizontal="right" vertical="top" wrapText="true"/>
    </xf>
    <xf numFmtId="166" fontId="150" fillId="3" borderId="119" xfId="45451" applyNumberFormat="true" applyFont="true" applyBorder="true" applyAlignment="true">
      <alignment horizontal="right" vertical="top" wrapText="true"/>
    </xf>
    <xf numFmtId="166" fontId="150" fillId="3" borderId="119" xfId="45452" applyNumberFormat="true" applyFont="true" applyBorder="true" applyAlignment="true">
      <alignment horizontal="right" vertical="top" wrapText="true"/>
    </xf>
    <xf numFmtId="0" fontId="151" fillId="3" borderId="57" xfId="45690" applyFont="true" applyBorder="true" applyAlignment="true">
      <alignment horizontal="right" vertical="top" wrapText="true"/>
    </xf>
    <xf numFmtId="0" fontId="151" fillId="3" borderId="57" xfId="45691" applyFont="true" applyBorder="true" applyAlignment="true">
      <alignment horizontal="right" vertical="top" wrapText="true"/>
    </xf>
    <xf numFmtId="0" fontId="151" fillId="3" borderId="57" xfId="45692" applyFont="true" applyBorder="true" applyAlignment="true">
      <alignment horizontal="right" vertical="top" wrapText="true"/>
    </xf>
    <xf numFmtId="0" fontId="151" fillId="3" borderId="115" xfId="45702" applyFont="true" applyBorder="true" applyAlignment="true">
      <alignment horizontal="right" vertical="top" wrapText="true"/>
    </xf>
    <xf numFmtId="0" fontId="151" fillId="3" borderId="54" xfId="45703" applyFont="true" applyBorder="true" applyAlignment="true">
      <alignment horizontal="right" vertical="top" wrapText="true"/>
    </xf>
    <xf numFmtId="0" fontId="151" fillId="3" borderId="55" xfId="45704" applyFont="true" applyBorder="true" applyAlignment="true">
      <alignment horizontal="right" vertical="top" wrapText="true"/>
    </xf>
    <xf numFmtId="0" fontId="151" fillId="3" borderId="115" xfId="45705" applyFont="true" applyBorder="true" applyAlignment="true">
      <alignment horizontal="right" vertical="top" wrapText="true"/>
    </xf>
    <xf numFmtId="0" fontId="151" fillId="3" borderId="54" xfId="45706" applyFont="true" applyBorder="true" applyAlignment="true">
      <alignment horizontal="right" vertical="top" wrapText="true"/>
    </xf>
    <xf numFmtId="0" fontId="151" fillId="3" borderId="55" xfId="45707" applyFont="true" applyBorder="true" applyAlignment="true">
      <alignment horizontal="right" vertical="top" wrapText="true"/>
    </xf>
    <xf numFmtId="0" fontId="151" fillId="3" borderId="115" xfId="45708" applyFont="true" applyBorder="true" applyAlignment="true">
      <alignment horizontal="right" vertical="top" wrapText="true"/>
    </xf>
    <xf numFmtId="0" fontId="151" fillId="3" borderId="54" xfId="45709" applyFont="true" applyBorder="true" applyAlignment="true">
      <alignment horizontal="right" vertical="top" wrapText="true"/>
    </xf>
    <xf numFmtId="0" fontId="151" fillId="3" borderId="55" xfId="45710" applyFont="true" applyBorder="true" applyAlignment="true">
      <alignment horizontal="right" vertical="top" wrapText="true"/>
    </xf>
    <xf numFmtId="0" fontId="151" fillId="3" borderId="10" xfId="45675" applyFont="true" applyAlignment="true">
      <alignment horizontal="right" vertical="top" wrapText="true"/>
    </xf>
    <xf numFmtId="0" fontId="151" fillId="3" borderId="10" xfId="45676" applyFont="true" applyAlignment="true">
      <alignment horizontal="right" vertical="top" wrapText="true"/>
    </xf>
    <xf numFmtId="0" fontId="151" fillId="3" borderId="10" xfId="45677" applyFont="true" applyAlignment="true">
      <alignment horizontal="right" vertical="top" wrapText="true"/>
    </xf>
    <xf numFmtId="166" fontId="150" fillId="3" borderId="58" xfId="45681" applyNumberFormat="true" applyFont="true" applyBorder="true" applyAlignment="true">
      <alignment horizontal="right" vertical="top" wrapText="true"/>
    </xf>
    <xf numFmtId="166" fontId="150" fillId="3" borderId="58" xfId="45682" applyNumberFormat="true" applyFont="true" applyBorder="true" applyAlignment="true">
      <alignment horizontal="right" vertical="top" wrapText="true"/>
    </xf>
    <xf numFmtId="166" fontId="150" fillId="3" borderId="58" xfId="45683" applyNumberFormat="true" applyFont="true" applyBorder="true" applyAlignment="true">
      <alignment horizontal="right" vertical="top" wrapText="true"/>
    </xf>
    <xf numFmtId="166" fontId="150" fillId="3" borderId="59" xfId="45684" applyNumberFormat="true" applyFont="true" applyBorder="true" applyAlignment="true">
      <alignment horizontal="right" vertical="top" wrapText="true"/>
    </xf>
    <xf numFmtId="166" fontId="150" fillId="3" borderId="59" xfId="45685" applyNumberFormat="true" applyFont="true" applyBorder="true" applyAlignment="true">
      <alignment horizontal="right" vertical="top" wrapText="true"/>
    </xf>
    <xf numFmtId="166" fontId="150" fillId="3" borderId="59" xfId="45686" applyNumberFormat="true" applyFont="true" applyBorder="true" applyAlignment="true">
      <alignment horizontal="right" vertical="top" wrapText="true"/>
    </xf>
    <xf numFmtId="166" fontId="150" fillId="3" borderId="60" xfId="45687" applyNumberFormat="true" applyFont="true" applyBorder="true" applyAlignment="true">
      <alignment horizontal="right" vertical="top" wrapText="true"/>
    </xf>
    <xf numFmtId="166" fontId="150" fillId="3" borderId="60" xfId="45688" applyNumberFormat="true" applyFont="true" applyBorder="true" applyAlignment="true">
      <alignment horizontal="right" vertical="top" wrapText="true"/>
    </xf>
    <xf numFmtId="166" fontId="150" fillId="3" borderId="60" xfId="45689" applyNumberFormat="true" applyFont="true" applyBorder="true" applyAlignment="true">
      <alignment horizontal="right" vertical="top" wrapText="true"/>
    </xf>
    <xf numFmtId="166" fontId="150" fillId="3" borderId="116" xfId="45711" applyNumberFormat="true" applyFont="true" applyBorder="true" applyAlignment="true">
      <alignment horizontal="right" vertical="top" wrapText="true"/>
    </xf>
    <xf numFmtId="166" fontId="150" fillId="3" borderId="117" xfId="45712" applyNumberFormat="true" applyFont="true" applyBorder="true" applyAlignment="true">
      <alignment horizontal="right" vertical="top" wrapText="true"/>
    </xf>
    <xf numFmtId="166" fontId="150" fillId="3" borderId="118" xfId="45713" applyNumberFormat="true" applyFont="true" applyBorder="true" applyAlignment="true">
      <alignment horizontal="right" vertical="top" wrapText="true"/>
    </xf>
    <xf numFmtId="166" fontId="150" fillId="3" borderId="116" xfId="45714" applyNumberFormat="true" applyFont="true" applyBorder="true" applyAlignment="true">
      <alignment horizontal="right" vertical="top" wrapText="true"/>
    </xf>
    <xf numFmtId="166" fontId="150" fillId="3" borderId="117" xfId="45715" applyNumberFormat="true" applyFont="true" applyBorder="true" applyAlignment="true">
      <alignment horizontal="right" vertical="top" wrapText="true"/>
    </xf>
    <xf numFmtId="166" fontId="150" fillId="3" borderId="118" xfId="45716" applyNumberFormat="true" applyFont="true" applyBorder="true" applyAlignment="true">
      <alignment horizontal="right" vertical="top" wrapText="true"/>
    </xf>
    <xf numFmtId="166" fontId="150" fillId="3" borderId="116" xfId="45717" applyNumberFormat="true" applyFont="true" applyBorder="true" applyAlignment="true">
      <alignment horizontal="right" vertical="top" wrapText="true"/>
    </xf>
    <xf numFmtId="166" fontId="150" fillId="3" borderId="117" xfId="45718" applyNumberFormat="true" applyFont="true" applyBorder="true" applyAlignment="true">
      <alignment horizontal="right" vertical="top" wrapText="true"/>
    </xf>
    <xf numFmtId="166" fontId="150" fillId="3" borderId="118" xfId="45719" applyNumberFormat="true" applyFont="true" applyBorder="true" applyAlignment="true">
      <alignment horizontal="right" vertical="top" wrapText="true"/>
    </xf>
    <xf numFmtId="0" fontId="151" fillId="3" borderId="57" xfId="45678" applyFont="true" applyBorder="true" applyAlignment="true">
      <alignment horizontal="right" vertical="top" wrapText="true"/>
    </xf>
    <xf numFmtId="0" fontId="151" fillId="3" borderId="57" xfId="45679" applyFont="true" applyBorder="true" applyAlignment="true">
      <alignment horizontal="right" vertical="top" wrapText="true"/>
    </xf>
    <xf numFmtId="0" fontId="151" fillId="3" borderId="57" xfId="45680" applyFont="true" applyBorder="true" applyAlignment="true">
      <alignment horizontal="right" vertical="top" wrapText="true"/>
    </xf>
    <xf numFmtId="0" fontId="151" fillId="3" borderId="57" xfId="45720" applyFont="true" applyBorder="true" applyAlignment="true">
      <alignment horizontal="right" vertical="top" wrapText="true"/>
    </xf>
    <xf numFmtId="0" fontId="151" fillId="3" borderId="57" xfId="45721" applyFont="true" applyBorder="true" applyAlignment="true">
      <alignment horizontal="right" vertical="top" wrapText="true"/>
    </xf>
    <xf numFmtId="0" fontId="151" fillId="3" borderId="57" xfId="45722" applyFont="true" applyBorder="true" applyAlignment="true">
      <alignment horizontal="right" vertical="top" wrapText="true"/>
    </xf>
    <xf numFmtId="166" fontId="150" fillId="3" borderId="119" xfId="45723" applyNumberFormat="true" applyFont="true" applyBorder="true" applyAlignment="true">
      <alignment horizontal="right" vertical="top" wrapText="true"/>
    </xf>
    <xf numFmtId="166" fontId="150" fillId="3" borderId="119" xfId="45724" applyNumberFormat="true" applyFont="true" applyBorder="true" applyAlignment="true">
      <alignment horizontal="right" vertical="top" wrapText="true"/>
    </xf>
    <xf numFmtId="166" fontId="150" fillId="3" borderId="119" xfId="45725" applyNumberFormat="true" applyFont="true" applyBorder="true" applyAlignment="true">
      <alignment horizontal="right" vertical="top" wrapText="true"/>
    </xf>
    <xf numFmtId="0" fontId="151" fillId="0" borderId="10" xfId="44961" applyFont="true" applyFill="true" applyBorder="true" applyAlignment="true">
      <alignment horizontal="left" vertical="top" wrapText="true"/>
    </xf>
    <xf numFmtId="0" fontId="24" fillId="0" borderId="10" xfId="34367" applyFill="true" applyBorder="true"/>
    <xf numFmtId="0" fontId="151" fillId="0" borderId="10" xfId="44967" applyFont="true" applyFill="true" applyBorder="true" applyAlignment="true">
      <alignment horizontal="left" vertical="top" wrapText="true"/>
    </xf>
    <xf numFmtId="169" fontId="150" fillId="0" borderId="10" xfId="44968" applyNumberFormat="true" applyFont="true" applyFill="true" applyBorder="true" applyAlignment="true">
      <alignment horizontal="right" vertical="top"/>
    </xf>
    <xf numFmtId="169" fontId="150" fillId="0" borderId="10" xfId="44969" applyNumberFormat="true" applyFont="true" applyFill="true" applyBorder="true" applyAlignment="true">
      <alignment horizontal="right" vertical="top"/>
    </xf>
    <xf numFmtId="169" fontId="150" fillId="0" borderId="10" xfId="44970" applyNumberFormat="true" applyFont="true" applyFill="true" applyBorder="true" applyAlignment="true">
      <alignment horizontal="right" vertical="top"/>
    </xf>
    <xf numFmtId="169" fontId="150" fillId="0" borderId="10" xfId="44971" applyNumberFormat="true" applyFont="true" applyFill="true" applyBorder="true" applyAlignment="true">
      <alignment horizontal="right" vertical="top"/>
    </xf>
    <xf numFmtId="0" fontId="151" fillId="0" borderId="10" xfId="44973" applyFont="true" applyFill="true" applyBorder="true" applyAlignment="true">
      <alignment horizontal="left" vertical="top" wrapText="true"/>
    </xf>
    <xf numFmtId="169" fontId="150" fillId="0" borderId="10" xfId="44974" applyNumberFormat="true" applyFont="true" applyFill="true" applyBorder="true" applyAlignment="true">
      <alignment horizontal="right" vertical="top"/>
    </xf>
    <xf numFmtId="169" fontId="150" fillId="0" borderId="10" xfId="44975" applyNumberFormat="true" applyFont="true" applyFill="true" applyBorder="true" applyAlignment="true">
      <alignment horizontal="right" vertical="top"/>
    </xf>
    <xf numFmtId="169" fontId="150" fillId="0" borderId="10" xfId="44976" applyNumberFormat="true" applyFont="true" applyFill="true" applyBorder="true" applyAlignment="true">
      <alignment horizontal="right" vertical="top"/>
    </xf>
    <xf numFmtId="169" fontId="150" fillId="0" borderId="10" xfId="44977"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34367" applyFill="true" applyBorder="true" applyAlignment="true"/>
    <xf numFmtId="0" fontId="151" fillId="0" borderId="10" xfId="44960"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151" fillId="0" borderId="10" xfId="45225" applyFont="true" applyFill="true" applyBorder="true" applyAlignment="true">
      <alignment horizontal="left" vertical="top" wrapText="true"/>
    </xf>
    <xf numFmtId="0" fontId="151" fillId="0" borderId="10" xfId="45231" applyFont="true" applyFill="true" applyBorder="true" applyAlignment="true">
      <alignment horizontal="left" vertical="top" wrapText="true"/>
    </xf>
    <xf numFmtId="169" fontId="150" fillId="0" borderId="10" xfId="45232" applyNumberFormat="true" applyFont="true" applyFill="true" applyBorder="true" applyAlignment="true">
      <alignment horizontal="right" vertical="top"/>
    </xf>
    <xf numFmtId="169" fontId="150" fillId="0" borderId="10" xfId="45233" applyNumberFormat="true" applyFont="true" applyFill="true" applyBorder="true" applyAlignment="true">
      <alignment horizontal="right" vertical="top"/>
    </xf>
    <xf numFmtId="169" fontId="150" fillId="0" borderId="10" xfId="45234" applyNumberFormat="true" applyFont="true" applyFill="true" applyBorder="true" applyAlignment="true">
      <alignment horizontal="right" vertical="top"/>
    </xf>
    <xf numFmtId="169" fontId="150" fillId="0" borderId="10" xfId="45235" applyNumberFormat="true" applyFont="true" applyFill="true" applyBorder="true" applyAlignment="true">
      <alignment horizontal="right" vertical="top"/>
    </xf>
    <xf numFmtId="0" fontId="151" fillId="0" borderId="10" xfId="45237" applyFont="true" applyFill="true" applyBorder="true" applyAlignment="true">
      <alignment horizontal="left" vertical="top" wrapText="true"/>
    </xf>
    <xf numFmtId="169" fontId="150" fillId="0" borderId="10" xfId="45238" applyNumberFormat="true" applyFont="true" applyFill="true" applyBorder="true" applyAlignment="true">
      <alignment horizontal="right" vertical="top"/>
    </xf>
    <xf numFmtId="169" fontId="150" fillId="0" borderId="10" xfId="45239" applyNumberFormat="true" applyFont="true" applyFill="true" applyBorder="true" applyAlignment="true">
      <alignment horizontal="right" vertical="top"/>
    </xf>
    <xf numFmtId="169" fontId="150" fillId="0" borderId="10" xfId="45240" applyNumberFormat="true" applyFont="true" applyFill="true" applyBorder="true" applyAlignment="true">
      <alignment horizontal="right" vertical="top"/>
    </xf>
    <xf numFmtId="169" fontId="150" fillId="0" borderId="10" xfId="45241" applyNumberFormat="true" applyFont="true" applyFill="true" applyBorder="true" applyAlignment="true">
      <alignment horizontal="right" vertical="top"/>
    </xf>
    <xf numFmtId="0" fontId="151" fillId="0" borderId="10" xfId="45224" applyFont="true" applyFill="true" applyBorder="true" applyAlignment="true">
      <alignment horizontal="left" vertical="top" wrapText="true"/>
    </xf>
    <xf numFmtId="0" fontId="151" fillId="0" borderId="10" xfId="45230" applyFont="true" applyFill="true" applyBorder="true" applyAlignment="true">
      <alignment horizontal="left" vertical="top" wrapText="true"/>
    </xf>
    <xf numFmtId="0" fontId="151" fillId="0" borderId="10" xfId="45236" applyFont="true" applyFill="true" applyBorder="true" applyAlignment="true">
      <alignment horizontal="left" vertical="top" wrapText="true"/>
    </xf>
    <xf numFmtId="0" fontId="151" fillId="0" borderId="10" xfId="45496" applyFont="true" applyFill="true" applyBorder="true" applyAlignment="true">
      <alignment horizontal="left" vertical="top" wrapText="true"/>
    </xf>
    <xf numFmtId="0" fontId="151" fillId="0" borderId="10" xfId="45502" applyFont="true" applyFill="true" applyBorder="true" applyAlignment="true">
      <alignment horizontal="left" vertical="top" wrapText="true"/>
    </xf>
    <xf numFmtId="169" fontId="150" fillId="0" borderId="10" xfId="45503" applyNumberFormat="true" applyFont="true" applyFill="true" applyBorder="true" applyAlignment="true">
      <alignment horizontal="right" vertical="top"/>
    </xf>
    <xf numFmtId="169" fontId="150" fillId="0" borderId="10" xfId="45504" applyNumberFormat="true" applyFont="true" applyFill="true" applyBorder="true" applyAlignment="true">
      <alignment horizontal="right" vertical="top"/>
    </xf>
    <xf numFmtId="169" fontId="150" fillId="0" borderId="10" xfId="45505" applyNumberFormat="true" applyFont="true" applyFill="true" applyBorder="true" applyAlignment="true">
      <alignment horizontal="right" vertical="top"/>
    </xf>
    <xf numFmtId="169" fontId="150" fillId="0" borderId="10" xfId="45506" applyNumberFormat="true" applyFont="true" applyFill="true" applyBorder="true" applyAlignment="true">
      <alignment horizontal="right" vertical="top"/>
    </xf>
    <xf numFmtId="0" fontId="151" fillId="0" borderId="10" xfId="45508" applyFont="true" applyFill="true" applyBorder="true" applyAlignment="true">
      <alignment horizontal="left" vertical="top" wrapText="true"/>
    </xf>
    <xf numFmtId="169" fontId="150" fillId="0" borderId="10" xfId="45509" applyNumberFormat="true" applyFont="true" applyFill="true" applyBorder="true" applyAlignment="true">
      <alignment horizontal="right" vertical="top"/>
    </xf>
    <xf numFmtId="169" fontId="150" fillId="0" borderId="10" xfId="45510" applyNumberFormat="true" applyFont="true" applyFill="true" applyBorder="true" applyAlignment="true">
      <alignment horizontal="right" vertical="top"/>
    </xf>
    <xf numFmtId="169" fontId="150" fillId="0" borderId="10" xfId="45511" applyNumberFormat="true" applyFont="true" applyFill="true" applyBorder="true" applyAlignment="true">
      <alignment horizontal="right" vertical="top"/>
    </xf>
    <xf numFmtId="169" fontId="150" fillId="0" borderId="10" xfId="45512" applyNumberFormat="true" applyFont="true" applyFill="true" applyBorder="true" applyAlignment="true">
      <alignment horizontal="right" vertical="top"/>
    </xf>
    <xf numFmtId="0" fontId="151" fillId="0" borderId="10" xfId="45495" applyFont="true" applyFill="true" applyBorder="true" applyAlignment="true">
      <alignment horizontal="left" vertical="top" wrapText="true"/>
    </xf>
    <xf numFmtId="0" fontId="151" fillId="0" borderId="10" xfId="45501" applyFont="true" applyFill="true" applyBorder="true" applyAlignment="true">
      <alignment horizontal="left" vertical="top" wrapText="true"/>
    </xf>
    <xf numFmtId="0" fontId="151" fillId="0" borderId="10" xfId="45507" applyFont="true" applyFill="true" applyBorder="true" applyAlignment="true">
      <alignment horizontal="left" vertical="top" wrapText="true"/>
    </xf>
    <xf numFmtId="0" fontId="24" fillId="3" borderId="10" xfId="34367" applyAlignment="true">
      <alignment vertical="center"/>
    </xf>
    <xf numFmtId="0" fontId="24" fillId="15" borderId="10" xfId="19344" applyFill="true" applyAlignment="true">
      <alignment vertical="center" wrapText="true"/>
    </xf>
    <xf numFmtId="0" fontId="24" fillId="15" borderId="10" xfId="19344" applyFill="true" applyAlignment="true">
      <alignment vertical="center"/>
    </xf>
    <xf numFmtId="0" fontId="24" fillId="15" borderId="10" xfId="34367" applyFill="true" applyBorder="true" applyAlignment="true">
      <alignment vertical="center"/>
    </xf>
    <xf numFmtId="0" fontId="24" fillId="0" borderId="10" xfId="34367" applyFill="true" applyBorder="true" applyAlignment="true">
      <alignment vertical="center"/>
    </xf>
    <xf numFmtId="0" fontId="24" fillId="3" borderId="10" xfId="34367"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Border="true" applyAlignment="true">
      <alignment vertical="center" wrapText="true"/>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52" xfId="44987" applyFont="true" applyBorder="true" applyAlignment="true">
      <alignment horizontal="center" vertical="center" wrapText="true"/>
    </xf>
    <xf numFmtId="0" fontId="151" fillId="3" borderId="53" xfId="44988" applyFont="true" applyBorder="true" applyAlignment="true">
      <alignment horizontal="center" vertical="center" wrapText="true"/>
    </xf>
    <xf numFmtId="0" fontId="151" fillId="3" borderId="53" xfId="44989" applyFont="true" applyBorder="true" applyAlignment="true">
      <alignment horizontal="center" vertical="center" wrapText="true"/>
    </xf>
    <xf numFmtId="0" fontId="151" fillId="3" borderId="52" xfId="45017" applyFont="true" applyBorder="true" applyAlignment="true">
      <alignment horizontal="center" vertical="center" wrapText="true"/>
    </xf>
    <xf numFmtId="0" fontId="151" fillId="3" borderId="53" xfId="45018" applyFont="true" applyBorder="true" applyAlignment="true">
      <alignment horizontal="center" vertical="center" wrapText="true"/>
    </xf>
    <xf numFmtId="0" fontId="151" fillId="3" borderId="53" xfId="45019" applyFont="true" applyBorder="true" applyAlignment="true">
      <alignment horizontal="center" vertical="center" wrapText="true"/>
    </xf>
    <xf numFmtId="0" fontId="151" fillId="3" borderId="52" xfId="45047" applyFont="true" applyBorder="true" applyAlignment="true">
      <alignment horizontal="center" vertical="center" wrapText="true"/>
    </xf>
    <xf numFmtId="0" fontId="151" fillId="3" borderId="53" xfId="45048" applyFont="true" applyBorder="true" applyAlignment="true">
      <alignment horizontal="center" vertical="center" wrapText="true"/>
    </xf>
    <xf numFmtId="0" fontId="151" fillId="3" borderId="53" xfId="45049" applyFont="true" applyBorder="true" applyAlignment="true">
      <alignment horizontal="center" vertical="center" wrapText="true"/>
    </xf>
    <xf numFmtId="0" fontId="151" fillId="3" borderId="52" xfId="45089" applyFont="true" applyBorder="true" applyAlignment="true">
      <alignment horizontal="center" vertical="center" wrapText="true"/>
    </xf>
    <xf numFmtId="0" fontId="151" fillId="3" borderId="53" xfId="45090" applyFont="true" applyBorder="true" applyAlignment="true">
      <alignment horizontal="center" vertical="center" wrapText="true"/>
    </xf>
    <xf numFmtId="0" fontId="151" fillId="3" borderId="53" xfId="45091" applyFont="true" applyBorder="true" applyAlignment="true">
      <alignment horizontal="center" vertical="center" wrapText="true"/>
    </xf>
    <xf numFmtId="0" fontId="24" fillId="0" borderId="99" xfId="19344" applyFill="true" applyBorder="true" applyAlignment="true">
      <alignment vertical="center" wrapText="true"/>
    </xf>
    <xf numFmtId="0" fontId="24" fillId="3" borderId="99" xfId="19344"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3" xfId="19344" applyFill="true" applyBorder="true" applyAlignment="true">
      <alignment horizontal="center" vertical="center"/>
    </xf>
    <xf numFmtId="0" fontId="155" fillId="33" borderId="123"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3"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3" xfId="40250" applyNumberFormat="true" applyFont="true" applyFill="true" applyBorder="true" applyAlignment="true">
      <alignment horizontal="center" vertical="center"/>
    </xf>
    <xf numFmtId="0" fontId="151" fillId="33" borderId="99" xfId="45040" applyFont="true" applyFill="true" applyBorder="true" applyAlignment="true">
      <alignment horizontal="center" vertical="center" wrapText="true"/>
    </xf>
    <xf numFmtId="0" fontId="151" fillId="33" borderId="123" xfId="45041" applyFont="true" applyFill="true" applyBorder="true" applyAlignment="true">
      <alignment horizontal="center" vertical="center" wrapText="true"/>
    </xf>
    <xf numFmtId="0" fontId="151" fillId="33" borderId="99" xfId="45046" applyFont="true" applyFill="true" applyBorder="true" applyAlignment="true">
      <alignment horizontal="center" vertical="center" wrapText="true"/>
    </xf>
    <xf numFmtId="0" fontId="151" fillId="33" borderId="123" xfId="45047" applyFont="true" applyFill="true" applyBorder="true" applyAlignment="true">
      <alignment horizontal="center" vertical="center" wrapText="true"/>
    </xf>
    <xf numFmtId="0" fontId="151" fillId="33" borderId="99" xfId="45082" applyFont="true" applyFill="true" applyBorder="true" applyAlignment="true">
      <alignment horizontal="center" vertical="center" wrapText="true"/>
    </xf>
    <xf numFmtId="0" fontId="151" fillId="33" borderId="123" xfId="45083" applyFont="true" applyFill="true" applyBorder="true" applyAlignment="true">
      <alignment horizontal="center" vertical="center" wrapText="true"/>
    </xf>
    <xf numFmtId="0" fontId="151" fillId="33" borderId="99" xfId="45088" applyFont="true" applyFill="true" applyBorder="true" applyAlignment="true">
      <alignment horizontal="center" vertical="center" wrapText="true"/>
    </xf>
    <xf numFmtId="0" fontId="151" fillId="33" borderId="123" xfId="45089" applyFont="true" applyFill="true" applyBorder="true" applyAlignment="true">
      <alignment horizontal="center" vertical="center" wrapText="true"/>
    </xf>
    <xf numFmtId="0" fontId="24" fillId="33" borderId="105" xfId="19344" applyFill="true" applyBorder="true" applyAlignment="true">
      <alignment horizontal="center" vertical="center"/>
    </xf>
    <xf numFmtId="0" fontId="155" fillId="33" borderId="105" xfId="19344" applyFont="true" applyFill="true" applyBorder="true" applyAlignment="true">
      <alignment horizontal="center" vertical="center" wrapText="true"/>
    </xf>
    <xf numFmtId="169" fontId="115" fillId="33" borderId="105" xfId="40239" applyNumberFormat="true" applyFont="true" applyFill="true" applyBorder="true" applyAlignment="true">
      <alignment horizontal="center" vertical="center"/>
    </xf>
    <xf numFmtId="169" fontId="115" fillId="33" borderId="105" xfId="40251" applyNumberFormat="true" applyFont="true" applyFill="true" applyBorder="true" applyAlignment="true">
      <alignment horizontal="center" vertical="center"/>
    </xf>
    <xf numFmtId="0" fontId="151" fillId="33" borderId="105" xfId="45042" applyFont="true" applyFill="true" applyBorder="true" applyAlignment="true">
      <alignment horizontal="center" vertical="center" wrapText="true"/>
    </xf>
    <xf numFmtId="0" fontId="151" fillId="33" borderId="105" xfId="45048" applyFont="true" applyFill="true" applyBorder="true" applyAlignment="true">
      <alignment horizontal="center" vertical="center" wrapText="true"/>
    </xf>
    <xf numFmtId="0" fontId="151" fillId="33" borderId="105" xfId="45084" applyFont="true" applyFill="true" applyBorder="true" applyAlignment="true">
      <alignment horizontal="center" vertical="center" wrapText="true"/>
    </xf>
    <xf numFmtId="0" fontId="151" fillId="33" borderId="105" xfId="45090" applyFont="true" applyFill="true" applyBorder="true" applyAlignment="true">
      <alignment horizontal="center" vertical="center" wrapText="true"/>
    </xf>
    <xf numFmtId="0" fontId="151" fillId="3" borderId="107" xfId="44936" applyFont="true" applyBorder="true" applyAlignment="true">
      <alignment horizontal="center" vertical="center" wrapText="true"/>
    </xf>
    <xf numFmtId="0" fontId="151" fillId="3" borderId="107" xfId="44957" applyFont="true" applyBorder="true" applyAlignment="true">
      <alignment horizontal="center" vertical="center" wrapText="true"/>
    </xf>
    <xf numFmtId="0" fontId="151" fillId="3" borderId="107" xfId="44987" applyFont="true" applyBorder="true" applyAlignment="true">
      <alignment horizontal="center" vertical="center" wrapText="true"/>
    </xf>
    <xf numFmtId="0" fontId="151" fillId="3" borderId="107" xfId="45017" applyFont="true" applyBorder="true" applyAlignment="true">
      <alignment horizontal="center" vertical="center" wrapText="true"/>
    </xf>
    <xf numFmtId="0" fontId="151" fillId="3" borderId="107" xfId="45047"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42" applyFont="true" applyFill="true" applyBorder="true" applyAlignment="true">
      <alignment horizontal="center" vertical="center" wrapText="true"/>
    </xf>
    <xf numFmtId="0" fontId="151" fillId="33" borderId="99" xfId="45047" applyFont="true" applyFill="true" applyBorder="true" applyAlignment="true">
      <alignment horizontal="center" vertical="center" wrapText="true"/>
    </xf>
    <xf numFmtId="0" fontId="151" fillId="3" borderId="107" xfId="45089" applyFont="true" applyBorder="true" applyAlignment="true">
      <alignment horizontal="center" vertical="center" wrapText="true"/>
    </xf>
    <xf numFmtId="0" fontId="151" fillId="33" borderId="99" xfId="45084" applyFont="true" applyFill="true" applyBorder="true" applyAlignment="true">
      <alignment horizontal="center" vertical="center" wrapText="true"/>
    </xf>
    <xf numFmtId="0" fontId="151" fillId="33" borderId="99" xfId="45089"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57" applyFont="true" applyBorder="true" applyAlignment="true">
      <alignment horizontal="center" vertical="center" wrapText="true"/>
    </xf>
    <xf numFmtId="0" fontId="151" fillId="3" borderId="108" xfId="44987" applyFont="true" applyBorder="true" applyAlignment="true">
      <alignment horizontal="center" vertical="center" wrapText="true"/>
    </xf>
    <xf numFmtId="0" fontId="155" fillId="33" borderId="128" xfId="19344" applyFont="true" applyFill="true" applyBorder="true" applyAlignment="true">
      <alignment horizontal="center" vertical="center" wrapText="true"/>
    </xf>
    <xf numFmtId="0" fontId="151" fillId="3" borderId="108" xfId="45017" applyFont="true" applyBorder="true" applyAlignment="true">
      <alignment horizontal="center" vertical="center" wrapText="true"/>
    </xf>
    <xf numFmtId="0" fontId="151" fillId="3" borderId="108" xfId="45047" applyFont="true" applyBorder="true" applyAlignment="true">
      <alignment horizontal="center" vertical="center" wrapText="true"/>
    </xf>
    <xf numFmtId="169" fontId="115" fillId="33" borderId="128" xfId="40238" applyNumberFormat="true" applyFont="true" applyFill="true" applyBorder="true" applyAlignment="true">
      <alignment horizontal="center" vertical="center"/>
    </xf>
    <xf numFmtId="169" fontId="115" fillId="33" borderId="128" xfId="40250" applyNumberFormat="true" applyFont="true" applyFill="true" applyBorder="true" applyAlignment="true">
      <alignment horizontal="center" vertical="center"/>
    </xf>
    <xf numFmtId="0" fontId="151" fillId="33" borderId="128" xfId="45042" applyFont="true" applyFill="true" applyBorder="true" applyAlignment="true">
      <alignment horizontal="center" vertical="center" wrapText="true"/>
    </xf>
    <xf numFmtId="0" fontId="151" fillId="33" borderId="128" xfId="45047" applyFont="true" applyFill="true" applyBorder="true" applyAlignment="true">
      <alignment horizontal="center" vertical="center" wrapText="true"/>
    </xf>
    <xf numFmtId="0" fontId="151" fillId="3" borderId="108" xfId="45089" applyFont="true" applyBorder="true" applyAlignment="true">
      <alignment horizontal="center" vertical="center" wrapText="true"/>
    </xf>
    <xf numFmtId="0" fontId="151" fillId="33" borderId="128" xfId="45084" applyFont="true" applyFill="true" applyBorder="true" applyAlignment="true">
      <alignment horizontal="center" vertical="center" wrapText="true"/>
    </xf>
    <xf numFmtId="0" fontId="151" fillId="33" borderId="128" xfId="45089"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0" fontId="151" fillId="3" borderId="95" xfId="44937" applyFont="true" applyBorder="true" applyAlignment="true">
      <alignment horizontal="center" vertical="center" wrapText="true"/>
    </xf>
    <xf numFmtId="0" fontId="151" fillId="3" borderId="95" xfId="44958" applyFont="true" applyBorder="true" applyAlignment="true">
      <alignment horizontal="center" vertical="center" wrapText="true"/>
    </xf>
    <xf numFmtId="0" fontId="151" fillId="3" borderId="95" xfId="44988" applyFont="true" applyBorder="true" applyAlignment="true">
      <alignment horizontal="center" vertical="center" wrapText="true"/>
    </xf>
    <xf numFmtId="169" fontId="115" fillId="33" borderId="124" xfId="40239" applyNumberFormat="true" applyFont="true" applyFill="true" applyBorder="true" applyAlignment="true">
      <alignment horizontal="center" vertical="center"/>
    </xf>
    <xf numFmtId="169" fontId="115" fillId="33" borderId="124" xfId="40251" applyNumberFormat="true" applyFont="true" applyFill="true" applyBorder="true" applyAlignment="true">
      <alignment horizontal="center" vertical="center"/>
    </xf>
    <xf numFmtId="0" fontId="151" fillId="33" borderId="124" xfId="45042" applyFont="true" applyFill="true" applyBorder="true" applyAlignment="true">
      <alignment horizontal="center" vertical="center" wrapText="true"/>
    </xf>
    <xf numFmtId="0" fontId="151" fillId="33" borderId="124" xfId="45048" applyFont="true" applyFill="true" applyBorder="true" applyAlignment="true">
      <alignment horizontal="center" vertical="center" wrapText="true"/>
    </xf>
    <xf numFmtId="0" fontId="151" fillId="3" borderId="95" xfId="45018" applyFont="true" applyBorder="true" applyAlignment="true">
      <alignment horizontal="center" vertical="center" wrapText="true"/>
    </xf>
    <xf numFmtId="0" fontId="151" fillId="3" borderId="95" xfId="45048" applyFont="true" applyBorder="true" applyAlignment="true">
      <alignment horizontal="center" vertical="center" wrapText="true"/>
    </xf>
    <xf numFmtId="0" fontId="151" fillId="33" borderId="124" xfId="45084" applyFont="true" applyFill="true" applyBorder="true" applyAlignment="true">
      <alignment horizontal="center" vertical="center" wrapText="true"/>
    </xf>
    <xf numFmtId="0" fontId="151" fillId="33" borderId="124" xfId="45090" applyFont="true" applyFill="true" applyBorder="true" applyAlignment="true">
      <alignment horizontal="center" vertical="center" wrapText="true"/>
    </xf>
    <xf numFmtId="0" fontId="151" fillId="3" borderId="95" xfId="45090" applyFont="true" applyBorder="true" applyAlignment="true">
      <alignment horizontal="center" vertical="center" wrapText="true"/>
    </xf>
    <xf numFmtId="0" fontId="151" fillId="0" borderId="99" xfId="44996" applyFont="true" applyFill="true" applyBorder="true" applyAlignment="true">
      <alignment horizontal="left" vertical="center" wrapText="true"/>
    </xf>
    <xf numFmtId="0" fontId="151" fillId="0" borderId="99" xfId="45002"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38" applyFont="true" applyFill="true" applyBorder="true" applyAlignment="true">
      <alignment horizontal="left" vertical="center" wrapText="true"/>
    </xf>
    <xf numFmtId="0" fontId="151" fillId="0" borderId="99" xfId="45044" applyFont="true" applyFill="true" applyBorder="true" applyAlignment="true">
      <alignment horizontal="left" vertical="center" wrapText="true"/>
    </xf>
    <xf numFmtId="0" fontId="151" fillId="0" borderId="99" xfId="45050" applyFont="true" applyFill="true" applyBorder="true" applyAlignment="true">
      <alignment horizontal="left" vertical="center" wrapText="true"/>
    </xf>
    <xf numFmtId="0" fontId="151" fillId="0" borderId="99" xfId="45056" applyFont="true" applyFill="true" applyBorder="true" applyAlignment="true">
      <alignment horizontal="left" vertical="center" wrapText="true"/>
    </xf>
    <xf numFmtId="0" fontId="151" fillId="0" borderId="99" xfId="45062"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151" fillId="0" borderId="99" xfId="45080" applyFont="true" applyFill="true" applyBorder="true" applyAlignment="true">
      <alignment horizontal="left" vertical="center" wrapText="true"/>
    </xf>
    <xf numFmtId="0" fontId="151" fillId="0" borderId="99" xfId="45086" applyFont="true" applyFill="true" applyBorder="true" applyAlignment="true">
      <alignment horizontal="left" vertical="center" wrapText="true"/>
    </xf>
    <xf numFmtId="0" fontId="151" fillId="0" borderId="99" xfId="45092" applyFont="true" applyFill="true" applyBorder="true" applyAlignment="true">
      <alignment horizontal="left" vertical="center" wrapText="true"/>
    </xf>
    <xf numFmtId="0" fontId="151" fillId="0" borderId="99" xfId="45098" applyFont="true" applyFill="true" applyBorder="true" applyAlignment="true">
      <alignment horizontal="left" vertical="center" wrapText="true"/>
    </xf>
    <xf numFmtId="0" fontId="151" fillId="0" borderId="99" xfId="45104" applyFont="true" applyFill="true" applyBorder="true" applyAlignment="true">
      <alignment horizontal="left" vertical="center" wrapText="true"/>
    </xf>
    <xf numFmtId="0" fontId="24" fillId="3" borderId="100" xfId="19344" applyBorder="true" applyAlignment="true">
      <alignment vertical="center" wrapText="true"/>
    </xf>
    <xf numFmtId="0" fontId="155" fillId="0" borderId="103" xfId="19344" applyFont="true" applyFill="true" applyBorder="true" applyAlignment="true">
      <alignment horizontal="left" vertical="center" wrapText="true"/>
    </xf>
    <xf numFmtId="0" fontId="24" fillId="3" borderId="103" xfId="19344" applyBorder="true" applyAlignment="true">
      <alignment vertical="center" wrapText="true"/>
    </xf>
    <xf numFmtId="0" fontId="151" fillId="0" borderId="103" xfId="45056" applyFont="true" applyFill="true" applyBorder="true" applyAlignment="true">
      <alignment horizontal="left" vertical="center" wrapText="true"/>
    </xf>
    <xf numFmtId="0" fontId="151" fillId="0" borderId="105" xfId="19356" applyFont="true" applyFill="true" applyBorder="true" applyAlignment="true">
      <alignment horizontal="left" vertical="center"/>
    </xf>
    <xf numFmtId="0" fontId="151" fillId="0" borderId="105" xfId="19358" applyFont="true" applyFill="true" applyBorder="true" applyAlignment="true">
      <alignment horizontal="left" vertical="center"/>
    </xf>
    <xf numFmtId="0" fontId="24" fillId="0" borderId="105" xfId="19344" applyFill="true" applyBorder="true" applyAlignment="true">
      <alignment vertical="center"/>
    </xf>
    <xf numFmtId="0" fontId="24" fillId="0" borderId="105" xfId="19344" applyFill="true" applyBorder="true" applyAlignment="true">
      <alignment horizontal="center" vertical="center"/>
    </xf>
    <xf numFmtId="0" fontId="155" fillId="0" borderId="105" xfId="19344" applyFont="true" applyFill="true" applyBorder="true" applyAlignment="true">
      <alignment horizontal="left" vertical="center"/>
    </xf>
    <xf numFmtId="0" fontId="155" fillId="0" borderId="106" xfId="19344" applyFont="true" applyFill="true" applyBorder="true" applyAlignment="true">
      <alignment horizontal="left" vertical="center"/>
    </xf>
    <xf numFmtId="0" fontId="24" fillId="0" borderId="105" xfId="34367" applyFill="true" applyBorder="true" applyAlignment="true">
      <alignment vertical="center"/>
    </xf>
    <xf numFmtId="0" fontId="151" fillId="0" borderId="105" xfId="19384" applyFont="true" applyFill="true" applyBorder="true" applyAlignment="true">
      <alignment horizontal="left" vertical="center"/>
    </xf>
    <xf numFmtId="0" fontId="151" fillId="0" borderId="105" xfId="19386" applyFont="true" applyFill="true" applyBorder="true" applyAlignment="true">
      <alignment horizontal="left" vertical="center"/>
    </xf>
    <xf numFmtId="0" fontId="24" fillId="0" borderId="104" xfId="34367" applyFill="true" applyBorder="true" applyAlignment="true">
      <alignment vertical="center"/>
    </xf>
    <xf numFmtId="0" fontId="24" fillId="0" borderId="106" xfId="34367" applyFill="true" applyBorder="true" applyAlignment="true">
      <alignment vertical="center"/>
    </xf>
    <xf numFmtId="169" fontId="150" fillId="33" borderId="100" xfId="44941" applyNumberFormat="true" applyFont="true" applyFill="true" applyBorder="true" applyAlignment="true">
      <alignment horizontal="center" vertical="center"/>
    </xf>
    <xf numFmtId="169" fontId="150" fillId="33" borderId="121" xfId="44941" applyNumberFormat="true" applyFont="true" applyFill="true" applyBorder="true" applyAlignment="true">
      <alignment horizontal="center" vertical="center"/>
    </xf>
    <xf numFmtId="169" fontId="150" fillId="33" borderId="122" xfId="44941" applyNumberFormat="true" applyFont="true" applyFill="true" applyBorder="true" applyAlignment="true">
      <alignment horizontal="center" vertical="center"/>
    </xf>
    <xf numFmtId="169" fontId="150" fillId="33" borderId="127" xfId="44941" applyNumberFormat="true" applyFont="true" applyFill="true" applyBorder="true" applyAlignment="true">
      <alignment horizontal="center" vertical="center"/>
    </xf>
    <xf numFmtId="169" fontId="150" fillId="33" borderId="104" xfId="44941" applyNumberFormat="true" applyFont="true" applyFill="true" applyBorder="true" applyAlignment="true">
      <alignment horizontal="center" vertical="center"/>
    </xf>
    <xf numFmtId="169" fontId="150" fillId="33" borderId="99" xfId="44944" applyNumberFormat="true" applyFont="true" applyFill="true" applyBorder="true" applyAlignment="true">
      <alignment horizontal="center" vertical="center"/>
    </xf>
    <xf numFmtId="169" fontId="150" fillId="33" borderId="123" xfId="44944" applyNumberFormat="true" applyFont="true" applyFill="true" applyBorder="true" applyAlignment="true">
      <alignment horizontal="center" vertical="center"/>
    </xf>
    <xf numFmtId="169" fontId="150" fillId="33" borderId="124" xfId="44944" applyNumberFormat="true" applyFont="true" applyFill="true" applyBorder="true" applyAlignment="true">
      <alignment horizontal="center" vertical="center"/>
    </xf>
    <xf numFmtId="169" fontId="150" fillId="33" borderId="128" xfId="44944" applyNumberFormat="true" applyFont="true" applyFill="true" applyBorder="true" applyAlignment="true">
      <alignment horizontal="center" vertical="center"/>
    </xf>
    <xf numFmtId="169" fontId="150" fillId="33" borderId="105" xfId="44944" applyNumberFormat="true" applyFont="true" applyFill="true" applyBorder="true" applyAlignment="true">
      <alignment horizontal="center" vertical="center"/>
    </xf>
    <xf numFmtId="0" fontId="24" fillId="33" borderId="123" xfId="34367" applyFill="true" applyBorder="true" applyAlignment="true">
      <alignment horizontal="center" vertical="center"/>
    </xf>
    <xf numFmtId="0" fontId="24" fillId="33" borderId="124" xfId="34367"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3" xfId="20220" applyNumberFormat="true" applyFont="true" applyFill="true" applyBorder="true" applyAlignment="true">
      <alignment horizontal="center" vertical="center"/>
    </xf>
    <xf numFmtId="169" fontId="150" fillId="33" borderId="124" xfId="20220" applyNumberFormat="true" applyFont="true" applyFill="true" applyBorder="true" applyAlignment="true">
      <alignment horizontal="center" vertical="center"/>
    </xf>
    <xf numFmtId="169" fontId="150" fillId="33" borderId="128" xfId="20220" applyNumberFormat="true" applyFont="true" applyFill="true" applyBorder="true" applyAlignment="true">
      <alignment horizontal="center" vertical="center"/>
    </xf>
    <xf numFmtId="169" fontId="150" fillId="33" borderId="105" xfId="20220" applyNumberFormat="true" applyFont="true"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26" xfId="34367" applyFill="true" applyBorder="true" applyAlignment="true">
      <alignment horizontal="center" vertical="center"/>
    </xf>
    <xf numFmtId="169" fontId="150" fillId="33" borderId="100" xfId="44968" applyNumberFormat="true" applyFont="true" applyFill="true" applyBorder="true" applyAlignment="true">
      <alignment horizontal="center" vertical="center"/>
    </xf>
    <xf numFmtId="169" fontId="150" fillId="33" borderId="121" xfId="44969" applyNumberFormat="true" applyFont="true" applyFill="true" applyBorder="true" applyAlignment="true">
      <alignment horizontal="center" vertical="center"/>
    </xf>
    <xf numFmtId="169" fontId="150" fillId="33" borderId="122" xfId="44970" applyNumberFormat="true" applyFont="true" applyFill="true" applyBorder="true" applyAlignment="true">
      <alignment horizontal="center" vertical="center"/>
    </xf>
    <xf numFmtId="169" fontId="150" fillId="33" borderId="127" xfId="44969" applyNumberFormat="true" applyFont="true" applyFill="true" applyBorder="true" applyAlignment="true">
      <alignment horizontal="center" vertical="center"/>
    </xf>
    <xf numFmtId="169" fontId="150" fillId="33" borderId="104" xfId="44970" applyNumberFormat="true" applyFont="true" applyFill="true" applyBorder="true" applyAlignment="true">
      <alignment horizontal="center" vertical="center"/>
    </xf>
    <xf numFmtId="169" fontId="150" fillId="33" borderId="100" xfId="44969" applyNumberFormat="true" applyFont="true" applyFill="true" applyBorder="true" applyAlignment="true">
      <alignment horizontal="center" vertical="center"/>
    </xf>
    <xf numFmtId="169" fontId="150" fillId="33" borderId="99" xfId="44968" applyNumberFormat="true" applyFont="true" applyFill="true" applyBorder="true" applyAlignment="true">
      <alignment horizontal="center" vertical="center"/>
    </xf>
    <xf numFmtId="169" fontId="150" fillId="33" borderId="123" xfId="44969" applyNumberFormat="true" applyFont="true" applyFill="true" applyBorder="true" applyAlignment="true">
      <alignment horizontal="center" vertical="center"/>
    </xf>
    <xf numFmtId="169" fontId="150" fillId="33" borderId="124" xfId="44970" applyNumberFormat="true" applyFont="true" applyFill="true" applyBorder="true" applyAlignment="true">
      <alignment horizontal="center" vertical="center"/>
    </xf>
    <xf numFmtId="169" fontId="150" fillId="33" borderId="128" xfId="44969" applyNumberFormat="true" applyFont="true" applyFill="true" applyBorder="true" applyAlignment="true">
      <alignment horizontal="center" vertical="center"/>
    </xf>
    <xf numFmtId="169" fontId="150" fillId="33" borderId="105" xfId="44970" applyNumberFormat="true" applyFont="true" applyFill="true" applyBorder="true" applyAlignment="true">
      <alignment horizontal="center" vertical="center"/>
    </xf>
    <xf numFmtId="169" fontId="150" fillId="33" borderId="99" xfId="44969" applyNumberFormat="true" applyFont="true" applyFill="true" applyBorder="true" applyAlignment="true">
      <alignment horizontal="center" vertical="center"/>
    </xf>
    <xf numFmtId="169" fontId="150" fillId="33" borderId="99" xfId="44962" applyNumberFormat="true" applyFont="true" applyFill="true" applyBorder="true" applyAlignment="true">
      <alignment horizontal="center" vertical="center"/>
    </xf>
    <xf numFmtId="169" fontId="150" fillId="33" borderId="123" xfId="44963" applyNumberFormat="true" applyFont="true" applyFill="true" applyBorder="true" applyAlignment="true">
      <alignment horizontal="center" vertical="center"/>
    </xf>
    <xf numFmtId="169" fontId="150" fillId="33" borderId="124" xfId="44964" applyNumberFormat="true" applyFont="true" applyFill="true" applyBorder="true" applyAlignment="true">
      <alignment horizontal="center" vertical="center"/>
    </xf>
    <xf numFmtId="169" fontId="150" fillId="33" borderId="128" xfId="44963" applyNumberFormat="true" applyFont="true" applyFill="true" applyBorder="true" applyAlignment="true">
      <alignment horizontal="center" vertical="center"/>
    </xf>
    <xf numFmtId="169" fontId="150" fillId="33" borderId="105" xfId="44964" applyNumberFormat="true" applyFont="true" applyFill="true" applyBorder="true" applyAlignment="true">
      <alignment horizontal="center" vertical="center"/>
    </xf>
    <xf numFmtId="169" fontId="150" fillId="33" borderId="99" xfId="44963" applyNumberFormat="true" applyFont="true" applyFill="true" applyBorder="true" applyAlignment="true">
      <alignment horizontal="center" vertical="center"/>
    </xf>
    <xf numFmtId="169" fontId="150" fillId="33" borderId="100" xfId="44992" applyNumberFormat="true" applyFont="true" applyFill="true" applyBorder="true" applyAlignment="true">
      <alignment horizontal="center" vertical="center"/>
    </xf>
    <xf numFmtId="169" fontId="150" fillId="33" borderId="121" xfId="44993" applyNumberFormat="true" applyFont="true" applyFill="true" applyBorder="true" applyAlignment="true">
      <alignment horizontal="center" vertical="center"/>
    </xf>
    <xf numFmtId="169" fontId="150" fillId="33" borderId="122" xfId="44994" applyNumberFormat="true" applyFont="true" applyFill="true" applyBorder="true" applyAlignment="true">
      <alignment horizontal="center" vertical="center"/>
    </xf>
    <xf numFmtId="169" fontId="150" fillId="33" borderId="127" xfId="44993" applyNumberFormat="true" applyFont="true" applyFill="true" applyBorder="true" applyAlignment="true">
      <alignment horizontal="center" vertical="center"/>
    </xf>
    <xf numFmtId="169" fontId="150" fillId="33" borderId="104" xfId="44994" applyNumberFormat="true" applyFont="true" applyFill="true" applyBorder="true" applyAlignment="true">
      <alignment horizontal="center" vertical="center"/>
    </xf>
    <xf numFmtId="169" fontId="150" fillId="33" borderId="100" xfId="44993" applyNumberFormat="true" applyFont="true" applyFill="true" applyBorder="true" applyAlignment="true">
      <alignment horizontal="center" vertical="center"/>
    </xf>
    <xf numFmtId="169" fontId="150" fillId="33" borderId="99" xfId="44998" applyNumberFormat="true" applyFont="true" applyFill="true" applyBorder="true" applyAlignment="true">
      <alignment horizontal="center" vertical="center"/>
    </xf>
    <xf numFmtId="169" fontId="150" fillId="33" borderId="123" xfId="44999" applyNumberFormat="true" applyFont="true" applyFill="true" applyBorder="true" applyAlignment="true">
      <alignment horizontal="center" vertical="center"/>
    </xf>
    <xf numFmtId="169" fontId="150" fillId="33" borderId="124" xfId="45000" applyNumberFormat="true" applyFont="true" applyFill="true" applyBorder="true" applyAlignment="true">
      <alignment horizontal="center" vertical="center"/>
    </xf>
    <xf numFmtId="169" fontId="150" fillId="33" borderId="128" xfId="44999" applyNumberFormat="true" applyFont="true" applyFill="true" applyBorder="true" applyAlignment="true">
      <alignment horizontal="center" vertical="center"/>
    </xf>
    <xf numFmtId="169" fontId="150" fillId="33" borderId="105" xfId="45000" applyNumberFormat="true" applyFont="true" applyFill="true" applyBorder="true" applyAlignment="true">
      <alignment horizontal="center" vertical="center"/>
    </xf>
    <xf numFmtId="169" fontId="150" fillId="33" borderId="99" xfId="44999" applyNumberFormat="true" applyFont="true" applyFill="true" applyBorder="true" applyAlignment="true">
      <alignment horizontal="center" vertical="center"/>
    </xf>
    <xf numFmtId="169" fontId="150" fillId="33" borderId="99" xfId="45004" applyNumberFormat="true" applyFont="true" applyFill="true" applyBorder="true" applyAlignment="true">
      <alignment horizontal="center" vertical="center"/>
    </xf>
    <xf numFmtId="169" fontId="150" fillId="33" borderId="123" xfId="45005" applyNumberFormat="true" applyFont="true" applyFill="true" applyBorder="true" applyAlignment="true">
      <alignment horizontal="center" vertical="center"/>
    </xf>
    <xf numFmtId="169" fontId="150" fillId="33" borderId="124" xfId="45006" applyNumberFormat="true" applyFont="true" applyFill="true" applyBorder="true" applyAlignment="true">
      <alignment horizontal="center" vertical="center"/>
    </xf>
    <xf numFmtId="169" fontId="150" fillId="33" borderId="128" xfId="45005" applyNumberFormat="true" applyFont="true" applyFill="true" applyBorder="true" applyAlignment="true">
      <alignment horizontal="center" vertical="center"/>
    </xf>
    <xf numFmtId="169" fontId="150" fillId="33" borderId="105" xfId="45006" applyNumberFormat="true" applyFont="true" applyFill="true" applyBorder="true" applyAlignment="true">
      <alignment horizontal="center" vertical="center"/>
    </xf>
    <xf numFmtId="169" fontId="150" fillId="33" borderId="99" xfId="45005"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3" xfId="19367" applyNumberFormat="true" applyFont="true" applyFill="true" applyBorder="true" applyAlignment="true">
      <alignment horizontal="center" vertical="center"/>
    </xf>
    <xf numFmtId="168" fontId="150" fillId="33" borderId="124" xfId="19368" applyNumberFormat="true" applyFont="true" applyFill="true" applyBorder="true" applyAlignment="true">
      <alignment horizontal="center" vertical="center"/>
    </xf>
    <xf numFmtId="168" fontId="150" fillId="33" borderId="128" xfId="19367" applyNumberFormat="true" applyFont="true" applyFill="true" applyBorder="true" applyAlignment="true">
      <alignment horizontal="center" vertical="center"/>
    </xf>
    <xf numFmtId="168" fontId="150" fillId="33" borderId="105"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3" xfId="19344" applyFill="true" applyBorder="true" applyAlignment="true">
      <alignment horizontal="center" vertical="center" wrapText="true"/>
    </xf>
    <xf numFmtId="0" fontId="24" fillId="33" borderId="124"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3" xfId="19371" applyNumberFormat="true" applyFont="true" applyFill="true" applyBorder="true" applyAlignment="true">
      <alignment horizontal="center" vertical="center"/>
    </xf>
    <xf numFmtId="168" fontId="150" fillId="33" borderId="124" xfId="19372" applyNumberFormat="true" applyFont="true" applyFill="true" applyBorder="true" applyAlignment="true">
      <alignment horizontal="center" vertical="center"/>
    </xf>
    <xf numFmtId="168" fontId="150" fillId="33" borderId="128" xfId="19371" applyNumberFormat="true" applyFont="true" applyFill="true" applyBorder="true" applyAlignment="true">
      <alignment horizontal="center" vertical="center"/>
    </xf>
    <xf numFmtId="168" fontId="150" fillId="33" borderId="105"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0" fontId="24" fillId="33" borderId="105"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3"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03"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69" fontId="150" fillId="33" borderId="100" xfId="45022" applyNumberFormat="true" applyFont="true" applyFill="true" applyBorder="true" applyAlignment="true">
      <alignment horizontal="center" vertical="center"/>
    </xf>
    <xf numFmtId="169" fontId="150" fillId="33" borderId="121" xfId="45023" applyNumberFormat="true" applyFont="true" applyFill="true" applyBorder="true" applyAlignment="true">
      <alignment horizontal="center" vertical="center"/>
    </xf>
    <xf numFmtId="169" fontId="150" fillId="33" borderId="122" xfId="45024" applyNumberFormat="true" applyFont="true" applyFill="true" applyBorder="true" applyAlignment="true">
      <alignment horizontal="center" vertical="center"/>
    </xf>
    <xf numFmtId="169" fontId="150" fillId="33" borderId="127" xfId="45023" applyNumberFormat="true" applyFont="true" applyFill="true" applyBorder="true" applyAlignment="true">
      <alignment horizontal="center" vertical="center"/>
    </xf>
    <xf numFmtId="169" fontId="150" fillId="33" borderId="104" xfId="45024" applyNumberFormat="true" applyFont="true" applyFill="true" applyBorder="true" applyAlignment="true">
      <alignment horizontal="center" vertical="center"/>
    </xf>
    <xf numFmtId="169" fontId="150" fillId="33" borderId="100" xfId="45023" applyNumberFormat="true" applyFont="true" applyFill="true" applyBorder="true" applyAlignment="true">
      <alignment horizontal="center" vertical="center"/>
    </xf>
    <xf numFmtId="169" fontId="150" fillId="33" borderId="99" xfId="45028" applyNumberFormat="true" applyFont="true" applyFill="true" applyBorder="true" applyAlignment="true">
      <alignment horizontal="center" vertical="center"/>
    </xf>
    <xf numFmtId="169" fontId="150" fillId="33" borderId="123" xfId="45029" applyNumberFormat="true" applyFont="true" applyFill="true" applyBorder="true" applyAlignment="true">
      <alignment horizontal="center" vertical="center"/>
    </xf>
    <xf numFmtId="169" fontId="150" fillId="33" borderId="124" xfId="45030" applyNumberFormat="true" applyFont="true" applyFill="true" applyBorder="true" applyAlignment="true">
      <alignment horizontal="center" vertical="center"/>
    </xf>
    <xf numFmtId="169" fontId="150" fillId="33" borderId="128" xfId="45029" applyNumberFormat="true" applyFont="true" applyFill="true" applyBorder="true" applyAlignment="true">
      <alignment horizontal="center" vertical="center"/>
    </xf>
    <xf numFmtId="169" fontId="150" fillId="33" borderId="105" xfId="45030" applyNumberFormat="true" applyFont="true" applyFill="true" applyBorder="true" applyAlignment="true">
      <alignment horizontal="center" vertical="center"/>
    </xf>
    <xf numFmtId="169" fontId="150" fillId="33" borderId="99" xfId="45029"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3" xfId="20296" applyNumberFormat="true" applyFont="true" applyFill="true" applyBorder="true" applyAlignment="true">
      <alignment horizontal="center" vertical="center"/>
    </xf>
    <xf numFmtId="169" fontId="150" fillId="33" borderId="124" xfId="20296" applyNumberFormat="true" applyFont="true" applyFill="true" applyBorder="true" applyAlignment="true">
      <alignment horizontal="center" vertical="center"/>
    </xf>
    <xf numFmtId="169" fontId="150" fillId="33" borderId="128" xfId="20296" applyNumberFormat="true" applyFont="true" applyFill="true" applyBorder="true" applyAlignment="true">
      <alignment horizontal="center" vertical="center"/>
    </xf>
    <xf numFmtId="169" fontId="150" fillId="33" borderId="105" xfId="20296" applyNumberFormat="true" applyFont="true" applyFill="true" applyBorder="true" applyAlignment="true">
      <alignment horizontal="center" vertical="center"/>
    </xf>
    <xf numFmtId="169" fontId="150" fillId="33" borderId="103" xfId="45034" applyNumberFormat="true" applyFont="true" applyFill="true" applyBorder="true" applyAlignment="true">
      <alignment horizontal="center" vertical="center"/>
    </xf>
    <xf numFmtId="169" fontId="150" fillId="33" borderId="125" xfId="45035" applyNumberFormat="true" applyFont="true" applyFill="true" applyBorder="true" applyAlignment="true">
      <alignment horizontal="center" vertical="center"/>
    </xf>
    <xf numFmtId="169" fontId="150" fillId="33" borderId="126" xfId="45036" applyNumberFormat="true" applyFont="true" applyFill="true" applyBorder="true" applyAlignment="true">
      <alignment horizontal="center" vertical="center"/>
    </xf>
    <xf numFmtId="169" fontId="150" fillId="33" borderId="129" xfId="45035" applyNumberFormat="true" applyFont="true" applyFill="true" applyBorder="true" applyAlignment="true">
      <alignment horizontal="center" vertical="center"/>
    </xf>
    <xf numFmtId="169" fontId="150" fillId="33" borderId="106" xfId="45036" applyNumberFormat="true" applyFont="true" applyFill="true" applyBorder="true" applyAlignment="true">
      <alignment horizontal="center" vertical="center"/>
    </xf>
    <xf numFmtId="169" fontId="150" fillId="33" borderId="103" xfId="45035" applyNumberFormat="true" applyFont="true" applyFill="true" applyBorder="true" applyAlignment="true">
      <alignment horizontal="center" vertical="center"/>
    </xf>
    <xf numFmtId="169" fontId="150" fillId="33" borderId="99" xfId="45058" applyNumberFormat="true" applyFont="true" applyFill="true" applyBorder="true" applyAlignment="true">
      <alignment horizontal="center" vertical="center"/>
    </xf>
    <xf numFmtId="169" fontId="150" fillId="33" borderId="123" xfId="45059" applyNumberFormat="true" applyFont="true" applyFill="true" applyBorder="true" applyAlignment="true">
      <alignment horizontal="center" vertical="center"/>
    </xf>
    <xf numFmtId="169" fontId="150" fillId="33" borderId="124" xfId="45060" applyNumberFormat="true" applyFont="true" applyFill="true" applyBorder="true" applyAlignment="true">
      <alignment horizontal="center" vertical="center"/>
    </xf>
    <xf numFmtId="169" fontId="150" fillId="33" borderId="128" xfId="45059" applyNumberFormat="true" applyFont="true" applyFill="true" applyBorder="true" applyAlignment="true">
      <alignment horizontal="center" vertical="center"/>
    </xf>
    <xf numFmtId="169" fontId="150" fillId="33" borderId="105" xfId="45060" applyNumberFormat="true" applyFont="true" applyFill="true" applyBorder="true" applyAlignment="true">
      <alignment horizontal="center" vertical="center"/>
    </xf>
    <xf numFmtId="169" fontId="150" fillId="33" borderId="99" xfId="45059" applyNumberFormat="true" applyFont="true" applyFill="true" applyBorder="true" applyAlignment="true">
      <alignment horizontal="center" vertical="center"/>
    </xf>
    <xf numFmtId="0" fontId="24" fillId="33" borderId="99" xfId="34367" applyFill="true" applyBorder="true" applyAlignment="true">
      <alignment horizontal="center" vertical="center"/>
    </xf>
    <xf numFmtId="0" fontId="24" fillId="33" borderId="128" xfId="34367" applyFill="true" applyBorder="true" applyAlignment="true">
      <alignment horizontal="center" vertical="center"/>
    </xf>
    <xf numFmtId="0" fontId="24" fillId="33" borderId="105" xfId="34367" applyFill="true" applyBorder="true" applyAlignment="true">
      <alignment horizontal="center" vertical="center"/>
    </xf>
    <xf numFmtId="168" fontId="150" fillId="33" borderId="99" xfId="45068" applyNumberFormat="true" applyFont="true" applyFill="true" applyBorder="true" applyAlignment="true">
      <alignment horizontal="center" vertical="center"/>
    </xf>
    <xf numFmtId="168" fontId="150" fillId="33" borderId="123" xfId="45069" applyNumberFormat="true" applyFont="true" applyFill="true" applyBorder="true" applyAlignment="true">
      <alignment horizontal="center" vertical="center"/>
    </xf>
    <xf numFmtId="168" fontId="150" fillId="33" borderId="124" xfId="45070" applyNumberFormat="true" applyFont="true" applyFill="true" applyBorder="true" applyAlignment="true">
      <alignment horizontal="center" vertical="center"/>
    </xf>
    <xf numFmtId="168" fontId="150" fillId="33" borderId="128" xfId="45069" applyNumberFormat="true" applyFont="true" applyFill="true" applyBorder="true" applyAlignment="true">
      <alignment horizontal="center" vertical="center"/>
    </xf>
    <xf numFmtId="168" fontId="150" fillId="33" borderId="105" xfId="45070" applyNumberFormat="true" applyFont="true" applyFill="true" applyBorder="true" applyAlignment="true">
      <alignment horizontal="center" vertical="center"/>
    </xf>
    <xf numFmtId="168" fontId="150" fillId="33" borderId="99" xfId="45069" applyNumberFormat="true" applyFont="true" applyFill="true" applyBorder="true" applyAlignment="true">
      <alignment horizontal="center" vertical="center"/>
    </xf>
    <xf numFmtId="168" fontId="150" fillId="33" borderId="99" xfId="45072" applyNumberFormat="true" applyFont="true" applyFill="true" applyBorder="true" applyAlignment="true">
      <alignment horizontal="center" vertical="center"/>
    </xf>
    <xf numFmtId="168" fontId="150" fillId="33" borderId="123" xfId="45073" applyNumberFormat="true" applyFont="true" applyFill="true" applyBorder="true" applyAlignment="true">
      <alignment horizontal="center" vertical="center"/>
    </xf>
    <xf numFmtId="168" fontId="150" fillId="33" borderId="124" xfId="45074" applyNumberFormat="true" applyFont="true" applyFill="true" applyBorder="true" applyAlignment="true">
      <alignment horizontal="center" vertical="center"/>
    </xf>
    <xf numFmtId="168" fontId="150" fillId="33" borderId="128" xfId="45073" applyNumberFormat="true" applyFont="true" applyFill="true" applyBorder="true" applyAlignment="true">
      <alignment horizontal="center" vertical="center"/>
    </xf>
    <xf numFmtId="168" fontId="150" fillId="33" borderId="105" xfId="45074" applyNumberFormat="true" applyFont="true" applyFill="true" applyBorder="true" applyAlignment="true">
      <alignment horizontal="center" vertical="center"/>
    </xf>
    <xf numFmtId="168" fontId="150" fillId="33" borderId="99" xfId="45073" applyNumberFormat="true" applyFont="true" applyFill="true" applyBorder="true" applyAlignment="true">
      <alignment horizontal="center" vertical="center"/>
    </xf>
    <xf numFmtId="168" fontId="150" fillId="33" borderId="99" xfId="45076" applyNumberFormat="true" applyFont="true" applyFill="true" applyBorder="true" applyAlignment="true">
      <alignment horizontal="center" vertical="center"/>
    </xf>
    <xf numFmtId="168" fontId="150" fillId="33" borderId="123" xfId="45077" applyNumberFormat="true" applyFont="true" applyFill="true" applyBorder="true" applyAlignment="true">
      <alignment horizontal="center" vertical="center"/>
    </xf>
    <xf numFmtId="168" fontId="150" fillId="33" borderId="124" xfId="45078" applyNumberFormat="true" applyFont="true" applyFill="true" applyBorder="true" applyAlignment="true">
      <alignment horizontal="center" vertical="center"/>
    </xf>
    <xf numFmtId="168" fontId="150" fillId="33" borderId="128" xfId="45077" applyNumberFormat="true" applyFont="true" applyFill="true" applyBorder="true" applyAlignment="true">
      <alignment horizontal="center" vertical="center"/>
    </xf>
    <xf numFmtId="168" fontId="150" fillId="33" borderId="105" xfId="45078" applyNumberFormat="true" applyFont="true" applyFill="true" applyBorder="true" applyAlignment="true">
      <alignment horizontal="center" vertical="center"/>
    </xf>
    <xf numFmtId="168" fontId="150" fillId="33" borderId="99" xfId="45077"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3" xfId="19398" applyNumberFormat="true" applyFont="true" applyFill="true" applyBorder="true" applyAlignment="true">
      <alignment horizontal="center" vertical="center" wrapText="true"/>
    </xf>
    <xf numFmtId="168" fontId="150" fillId="33" borderId="124" xfId="19399" applyNumberFormat="true" applyFont="true" applyFill="true" applyBorder="true" applyAlignment="true">
      <alignment horizontal="center" vertical="center" wrapText="true"/>
    </xf>
    <xf numFmtId="168" fontId="150" fillId="33" borderId="128" xfId="19398" applyNumberFormat="true" applyFont="true" applyFill="true" applyBorder="true" applyAlignment="true">
      <alignment horizontal="center" vertical="center" wrapText="true"/>
    </xf>
    <xf numFmtId="168" fontId="150" fillId="33" borderId="105"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3" xfId="19402" applyNumberFormat="true" applyFont="true" applyFill="true" applyBorder="true" applyAlignment="true">
      <alignment horizontal="center" vertical="center" wrapText="true"/>
    </xf>
    <xf numFmtId="168" fontId="150" fillId="33" borderId="124" xfId="19403" applyNumberFormat="true" applyFont="true" applyFill="true" applyBorder="true" applyAlignment="true">
      <alignment horizontal="center" vertical="center" wrapText="true"/>
    </xf>
    <xf numFmtId="168" fontId="150" fillId="33" borderId="128" xfId="19402" applyNumberFormat="true" applyFont="true" applyFill="true" applyBorder="true" applyAlignment="true">
      <alignment horizontal="center" vertical="center" wrapText="true"/>
    </xf>
    <xf numFmtId="168" fontId="150" fillId="33" borderId="105"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9" fontId="150" fillId="33" borderId="103" xfId="45058" applyNumberFormat="true" applyFont="true" applyFill="true" applyBorder="true" applyAlignment="true">
      <alignment horizontal="center" vertical="center"/>
    </xf>
    <xf numFmtId="169" fontId="150" fillId="33" borderId="125" xfId="45059" applyNumberFormat="true" applyFont="true" applyFill="true" applyBorder="true" applyAlignment="true">
      <alignment horizontal="center" vertical="center"/>
    </xf>
    <xf numFmtId="169" fontId="150" fillId="33" borderId="126" xfId="45060" applyNumberFormat="true" applyFont="true" applyFill="true" applyBorder="true" applyAlignment="true">
      <alignment horizontal="center" vertical="center"/>
    </xf>
    <xf numFmtId="169" fontId="150" fillId="33" borderId="129" xfId="45059" applyNumberFormat="true" applyFont="true" applyFill="true" applyBorder="true" applyAlignment="true">
      <alignment horizontal="center" vertical="center"/>
    </xf>
    <xf numFmtId="169" fontId="150" fillId="33" borderId="106" xfId="45060" applyNumberFormat="true" applyFont="true" applyFill="true" applyBorder="true" applyAlignment="true">
      <alignment horizontal="center" vertical="center"/>
    </xf>
    <xf numFmtId="169" fontId="150" fillId="33" borderId="103" xfId="45059" applyNumberFormat="true" applyFont="true" applyFill="true" applyBorder="true" applyAlignment="true">
      <alignment horizontal="center" vertical="center"/>
    </xf>
    <xf numFmtId="168" fontId="150" fillId="33" borderId="99" xfId="45110" applyNumberFormat="true" applyFont="true" applyFill="true" applyBorder="true" applyAlignment="true">
      <alignment horizontal="center" vertical="center"/>
    </xf>
    <xf numFmtId="168" fontId="150" fillId="33" borderId="123" xfId="45111" applyNumberFormat="true" applyFont="true" applyFill="true" applyBorder="true" applyAlignment="true">
      <alignment horizontal="center" vertical="center"/>
    </xf>
    <xf numFmtId="168" fontId="150" fillId="33" borderId="124" xfId="45112" applyNumberFormat="true" applyFont="true" applyFill="true" applyBorder="true" applyAlignment="true">
      <alignment horizontal="center" vertical="center"/>
    </xf>
    <xf numFmtId="168" fontId="150" fillId="33" borderId="128" xfId="45111" applyNumberFormat="true" applyFont="true" applyFill="true" applyBorder="true" applyAlignment="true">
      <alignment horizontal="center" vertical="center"/>
    </xf>
    <xf numFmtId="168" fontId="150" fillId="33" borderId="105" xfId="45112" applyNumberFormat="true" applyFont="true" applyFill="true" applyBorder="true" applyAlignment="true">
      <alignment horizontal="center" vertical="center"/>
    </xf>
    <xf numFmtId="168" fontId="150" fillId="33" borderId="99" xfId="45111" applyNumberFormat="true" applyFont="true" applyFill="true" applyBorder="true" applyAlignment="true">
      <alignment horizontal="center" vertical="center"/>
    </xf>
    <xf numFmtId="168" fontId="150" fillId="33" borderId="99" xfId="45114" applyNumberFormat="true" applyFont="true" applyFill="true" applyBorder="true" applyAlignment="true">
      <alignment horizontal="center" vertical="center"/>
    </xf>
    <xf numFmtId="168" fontId="150" fillId="33" borderId="123" xfId="45115" applyNumberFormat="true" applyFont="true" applyFill="true" applyBorder="true" applyAlignment="true">
      <alignment horizontal="center" vertical="center"/>
    </xf>
    <xf numFmtId="168" fontId="150" fillId="33" borderId="124" xfId="45116" applyNumberFormat="true" applyFont="true" applyFill="true" applyBorder="true" applyAlignment="true">
      <alignment horizontal="center" vertical="center"/>
    </xf>
    <xf numFmtId="168" fontId="150" fillId="33" borderId="128" xfId="45115" applyNumberFormat="true" applyFont="true" applyFill="true" applyBorder="true" applyAlignment="true">
      <alignment horizontal="center" vertical="center"/>
    </xf>
    <xf numFmtId="168" fontId="150" fillId="33" borderId="105" xfId="45116" applyNumberFormat="true" applyFont="true" applyFill="true" applyBorder="true" applyAlignment="true">
      <alignment horizontal="center" vertical="center"/>
    </xf>
    <xf numFmtId="168" fontId="150" fillId="33" borderId="99" xfId="45115" applyNumberFormat="true" applyFont="true" applyFill="true" applyBorder="true" applyAlignment="true">
      <alignment horizontal="center" vertical="center"/>
    </xf>
    <xf numFmtId="168" fontId="150" fillId="33" borderId="99" xfId="45118" applyNumberFormat="true" applyFont="true" applyFill="true" applyBorder="true" applyAlignment="true">
      <alignment horizontal="center" vertical="center"/>
    </xf>
    <xf numFmtId="168" fontId="150" fillId="33" borderId="123" xfId="45119" applyNumberFormat="true" applyFont="true" applyFill="true" applyBorder="true" applyAlignment="true">
      <alignment horizontal="center" vertical="center"/>
    </xf>
    <xf numFmtId="168" fontId="150" fillId="33" borderId="124" xfId="45120" applyNumberFormat="true" applyFont="true" applyFill="true" applyBorder="true" applyAlignment="true">
      <alignment horizontal="center" vertical="center"/>
    </xf>
    <xf numFmtId="168" fontId="150" fillId="33" borderId="128" xfId="45119" applyNumberFormat="true" applyFont="true" applyFill="true" applyBorder="true" applyAlignment="true">
      <alignment horizontal="center" vertical="center"/>
    </xf>
    <xf numFmtId="168" fontId="150" fillId="33" borderId="105" xfId="45120" applyNumberFormat="true" applyFont="true" applyFill="true" applyBorder="true" applyAlignment="true">
      <alignment horizontal="center" vertical="center"/>
    </xf>
    <xf numFmtId="168" fontId="150" fillId="33" borderId="99" xfId="45119" applyNumberFormat="true" applyFont="true" applyFill="true" applyBorder="true" applyAlignment="true">
      <alignment horizontal="center" vertical="center"/>
    </xf>
    <xf numFmtId="0" fontId="24" fillId="33" borderId="103" xfId="34367" applyFill="true" applyBorder="true" applyAlignment="true">
      <alignment horizontal="center" vertical="center"/>
    </xf>
    <xf numFmtId="0" fontId="24" fillId="33" borderId="129" xfId="34367" applyFill="true" applyBorder="true" applyAlignment="true">
      <alignment horizontal="center" vertical="center"/>
    </xf>
    <xf numFmtId="0" fontId="24" fillId="33" borderId="106" xfId="34367" applyFill="true" applyBorder="true" applyAlignment="true">
      <alignment horizontal="center" vertical="center"/>
    </xf>
    <xf numFmtId="0" fontId="24" fillId="0" borderId="100" xfId="34367" applyFill="true" applyBorder="true" applyAlignment="true">
      <alignment vertical="center" wrapText="true"/>
    </xf>
    <xf numFmtId="0" fontId="24" fillId="0" borderId="99" xfId="34367" applyFill="true" applyBorder="true" applyAlignment="true">
      <alignment vertical="center" wrapText="true"/>
    </xf>
    <xf numFmtId="0" fontId="24" fillId="0" borderId="103" xfId="34367" applyFill="true" applyBorder="true" applyAlignment="true">
      <alignment vertical="center" wrapText="true"/>
    </xf>
    <xf numFmtId="0" fontId="24" fillId="0" borderId="99" xfId="19344" applyFill="true" applyBorder="true" applyAlignment="true">
      <alignment horizontal="center" vertical="center" wrapText="true"/>
    </xf>
    <xf numFmtId="0" fontId="151" fillId="26" borderId="104" xfId="44940" applyFont="true" applyFill="true" applyBorder="true" applyAlignment="true">
      <alignment horizontal="left" vertical="center"/>
    </xf>
    <xf numFmtId="0" fontId="151" fillId="26" borderId="105" xfId="44943" applyFont="true" applyFill="true" applyBorder="true" applyAlignment="true">
      <alignment horizontal="left" vertical="center"/>
    </xf>
    <xf numFmtId="0" fontId="151" fillId="26" borderId="106" xfId="44946" applyFont="true" applyFill="true" applyBorder="true" applyAlignment="true">
      <alignment horizontal="left" vertical="center"/>
    </xf>
    <xf numFmtId="0" fontId="151" fillId="26" borderId="104" xfId="44967" applyFont="true" applyFill="true" applyBorder="true" applyAlignment="true">
      <alignment horizontal="left" vertical="center"/>
    </xf>
    <xf numFmtId="0" fontId="151" fillId="26" borderId="105" xfId="44967" applyFont="true" applyFill="true" applyBorder="true" applyAlignment="true">
      <alignment horizontal="left" vertical="center"/>
    </xf>
    <xf numFmtId="0" fontId="151" fillId="26" borderId="104" xfId="44991" applyFont="true" applyFill="true" applyBorder="true" applyAlignment="true">
      <alignment horizontal="left" vertical="center"/>
    </xf>
    <xf numFmtId="0" fontId="151" fillId="26" borderId="105" xfId="44997" applyFont="true" applyFill="true" applyBorder="true" applyAlignment="true">
      <alignment horizontal="left" vertical="center"/>
    </xf>
    <xf numFmtId="0" fontId="151" fillId="0" borderId="105" xfId="44997" applyFont="true" applyFill="true" applyBorder="true" applyAlignment="true">
      <alignment horizontal="left" vertical="center"/>
    </xf>
    <xf numFmtId="0" fontId="151" fillId="0" borderId="105" xfId="45003" applyFont="true" applyFill="true" applyBorder="true" applyAlignment="true">
      <alignment horizontal="left" vertical="center"/>
    </xf>
    <xf numFmtId="0" fontId="151" fillId="26" borderId="104" xfId="45021" applyFont="true" applyFill="true" applyBorder="true" applyAlignment="true">
      <alignment horizontal="left" vertical="center"/>
    </xf>
    <xf numFmtId="0" fontId="151" fillId="26" borderId="105" xfId="45027" applyFont="true" applyFill="true" applyBorder="true" applyAlignment="true">
      <alignment horizontal="left" vertical="center"/>
    </xf>
    <xf numFmtId="0" fontId="151" fillId="26" borderId="106" xfId="45033" applyFont="true" applyFill="true" applyBorder="true" applyAlignment="true">
      <alignment horizontal="left" vertical="center"/>
    </xf>
    <xf numFmtId="0" fontId="151" fillId="26" borderId="104" xfId="45051" applyFont="true" applyFill="true" applyBorder="true" applyAlignment="true">
      <alignment horizontal="left" vertical="center"/>
    </xf>
    <xf numFmtId="0" fontId="151" fillId="26" borderId="105" xfId="45057" applyFont="true" applyFill="true" applyBorder="true" applyAlignment="true">
      <alignment horizontal="left" vertical="center"/>
    </xf>
    <xf numFmtId="0" fontId="24" fillId="3" borderId="106" xfId="19344" applyBorder="true" applyAlignment="true">
      <alignment vertical="center"/>
    </xf>
    <xf numFmtId="0" fontId="24" fillId="3" borderId="104" xfId="19344" applyBorder="true" applyAlignment="true">
      <alignment vertical="center"/>
    </xf>
    <xf numFmtId="0" fontId="24" fillId="3" borderId="105" xfId="19344" applyBorder="true" applyAlignment="true">
      <alignment vertical="center"/>
    </xf>
    <xf numFmtId="0" fontId="151" fillId="0" borderId="105" xfId="45039" applyFont="true" applyFill="true" applyBorder="true" applyAlignment="true">
      <alignment horizontal="left" vertical="center"/>
    </xf>
    <xf numFmtId="0" fontId="151" fillId="0" borderId="105" xfId="45045" applyFont="true" applyFill="true" applyBorder="true" applyAlignment="true">
      <alignment horizontal="left" vertical="center"/>
    </xf>
    <xf numFmtId="0" fontId="151" fillId="0" borderId="105" xfId="45051" applyFont="true" applyFill="true" applyBorder="true" applyAlignment="true">
      <alignment horizontal="left" vertical="center"/>
    </xf>
    <xf numFmtId="0" fontId="151" fillId="0" borderId="105" xfId="45057" applyFont="true" applyFill="true" applyBorder="true" applyAlignment="true">
      <alignment horizontal="left" vertical="center"/>
    </xf>
    <xf numFmtId="0" fontId="151" fillId="0" borderId="105" xfId="45063" applyFont="true" applyFill="true" applyBorder="true" applyAlignment="true">
      <alignment horizontal="left" vertical="center"/>
    </xf>
    <xf numFmtId="0" fontId="151" fillId="0" borderId="106" xfId="45057" applyFont="true" applyFill="true" applyBorder="true" applyAlignment="true">
      <alignment horizontal="left" vertical="center"/>
    </xf>
    <xf numFmtId="0" fontId="151" fillId="26" borderId="104" xfId="45093" applyFont="true" applyFill="true" applyBorder="true" applyAlignment="true">
      <alignment horizontal="left" vertical="center"/>
    </xf>
    <xf numFmtId="0" fontId="151" fillId="26" borderId="105" xfId="45099" applyFont="true" applyFill="true" applyBorder="true" applyAlignment="true">
      <alignment horizontal="left" vertical="center"/>
    </xf>
    <xf numFmtId="0" fontId="151" fillId="26" borderId="106" xfId="45105" applyFont="true" applyFill="true" applyBorder="true" applyAlignment="true">
      <alignment horizontal="left" vertical="center"/>
    </xf>
    <xf numFmtId="0" fontId="151" fillId="0" borderId="105" xfId="45081" applyFont="true" applyFill="true" applyBorder="true" applyAlignment="true">
      <alignment horizontal="left" vertical="center"/>
    </xf>
    <xf numFmtId="0" fontId="151" fillId="0" borderId="105" xfId="45087" applyFont="true" applyFill="true" applyBorder="true" applyAlignment="true">
      <alignment horizontal="left" vertical="center"/>
    </xf>
    <xf numFmtId="0" fontId="151" fillId="0" borderId="105" xfId="45093" applyFont="true" applyFill="true" applyBorder="true" applyAlignment="true">
      <alignment horizontal="left" vertical="center"/>
    </xf>
    <xf numFmtId="0" fontId="151" fillId="0" borderId="105" xfId="45099" applyFont="true" applyFill="true" applyBorder="true" applyAlignment="true">
      <alignment horizontal="left" vertical="center"/>
    </xf>
    <xf numFmtId="0" fontId="151" fillId="0" borderId="105" xfId="45105" applyFont="true" applyFill="true" applyBorder="true" applyAlignment="true">
      <alignment horizontal="left" vertical="center"/>
    </xf>
    <xf numFmtId="169" fontId="181" fillId="33" borderId="99" xfId="44944" applyNumberFormat="true" applyFont="true" applyFill="true" applyBorder="true" applyAlignment="true">
      <alignment horizontal="center" vertical="center"/>
    </xf>
    <xf numFmtId="169" fontId="181" fillId="33" borderId="103" xfId="44947" applyNumberFormat="true" applyFont="true" applyFill="true" applyBorder="true" applyAlignment="true">
      <alignment horizontal="center" vertical="center"/>
    </xf>
    <xf numFmtId="169" fontId="181" fillId="33" borderId="99" xfId="40057" applyNumberFormat="true" applyFont="true" applyFill="true" applyBorder="true" applyAlignment="true">
      <alignment horizontal="center" vertical="center"/>
    </xf>
    <xf numFmtId="169" fontId="181" fillId="33" borderId="99" xfId="44968" applyNumberFormat="true" applyFont="true" applyFill="true" applyBorder="true" applyAlignment="true">
      <alignment horizontal="center" vertical="center"/>
    </xf>
    <xf numFmtId="169" fontId="181" fillId="33" borderId="103" xfId="40069" applyNumberFormat="true" applyFont="true" applyFill="true" applyBorder="true" applyAlignment="true">
      <alignment horizontal="center" vertical="center"/>
    </xf>
    <xf numFmtId="169" fontId="181" fillId="33" borderId="100" xfId="45052" applyNumberFormat="true" applyFont="true" applyFill="true" applyBorder="true" applyAlignment="true">
      <alignment horizontal="center" vertical="center"/>
    </xf>
    <xf numFmtId="169" fontId="181" fillId="33" borderId="99" xfId="45058"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100" xfId="45094" applyNumberFormat="true" applyFont="true" applyFill="true" applyBorder="true" applyAlignment="true">
      <alignment horizontal="center" vertical="center"/>
    </xf>
    <xf numFmtId="169" fontId="181" fillId="33" borderId="99" xfId="45100" applyNumberFormat="true" applyFont="true" applyFill="true" applyBorder="true" applyAlignment="true">
      <alignment horizontal="center" vertical="center"/>
    </xf>
    <xf numFmtId="169" fontId="181" fillId="33" borderId="99" xfId="45106" applyNumberFormat="true" applyFont="true" applyFill="true" applyBorder="true" applyAlignment="true">
      <alignment horizontal="center" vertical="center"/>
    </xf>
    <xf numFmtId="169" fontId="181" fillId="33" borderId="123" xfId="44944" applyNumberFormat="true" applyFont="true" applyFill="true" applyBorder="true" applyAlignment="true">
      <alignment horizontal="center" vertical="center"/>
    </xf>
    <xf numFmtId="169" fontId="181" fillId="33" borderId="125" xfId="44947" applyNumberFormat="true" applyFont="true" applyFill="true" applyBorder="true" applyAlignment="true">
      <alignment horizontal="center" vertical="center"/>
    </xf>
    <xf numFmtId="169" fontId="181" fillId="33" borderId="123" xfId="40058" applyNumberFormat="true" applyFont="true" applyFill="true" applyBorder="true" applyAlignment="true">
      <alignment horizontal="center" vertical="center"/>
    </xf>
    <xf numFmtId="169" fontId="181" fillId="33" borderId="123" xfId="44969" applyNumberFormat="true" applyFont="true" applyFill="true" applyBorder="true" applyAlignment="true">
      <alignment horizontal="center" vertical="center"/>
    </xf>
    <xf numFmtId="169" fontId="181" fillId="33" borderId="125" xfId="40070" applyNumberFormat="true" applyFont="true" applyFill="true" applyBorder="true" applyAlignment="true">
      <alignment horizontal="center" vertical="center"/>
    </xf>
    <xf numFmtId="169" fontId="181" fillId="33" borderId="121" xfId="45053" applyNumberFormat="true" applyFont="true" applyFill="true" applyBorder="true" applyAlignment="true">
      <alignment horizontal="center" vertical="center"/>
    </xf>
    <xf numFmtId="169" fontId="181" fillId="33" borderId="123" xfId="45059" applyNumberFormat="true" applyFont="true" applyFill="true" applyBorder="true" applyAlignment="true">
      <alignment horizontal="center" vertical="center"/>
    </xf>
    <xf numFmtId="169" fontId="181" fillId="33" borderId="123" xfId="40238" applyNumberFormat="true" applyFont="true" applyFill="true" applyBorder="true" applyAlignment="true">
      <alignment horizontal="center" vertical="center"/>
    </xf>
    <xf numFmtId="169" fontId="181" fillId="33" borderId="121" xfId="45095" applyNumberFormat="true" applyFont="true" applyFill="true" applyBorder="true" applyAlignment="true">
      <alignment horizontal="center" vertical="center"/>
    </xf>
    <xf numFmtId="169" fontId="181" fillId="33" borderId="123" xfId="45101" applyNumberFormat="true" applyFont="true" applyFill="true" applyBorder="true" applyAlignment="true">
      <alignment horizontal="center" vertical="center"/>
    </xf>
    <xf numFmtId="169" fontId="181" fillId="33" borderId="123" xfId="45107" applyNumberFormat="true" applyFont="true" applyFill="true" applyBorder="true" applyAlignment="true">
      <alignment horizontal="center" vertical="center"/>
    </xf>
    <xf numFmtId="169" fontId="181" fillId="33" borderId="124" xfId="44944" applyNumberFormat="true" applyFont="true" applyFill="true" applyBorder="true" applyAlignment="true">
      <alignment horizontal="center" vertical="center"/>
    </xf>
    <xf numFmtId="169" fontId="181" fillId="33" borderId="126" xfId="44947" applyNumberFormat="true" applyFont="true" applyFill="true" applyBorder="true" applyAlignment="true">
      <alignment horizontal="center" vertical="center"/>
    </xf>
    <xf numFmtId="169" fontId="181" fillId="33" borderId="124" xfId="40059" applyNumberFormat="true" applyFont="true" applyFill="true" applyBorder="true" applyAlignment="true">
      <alignment horizontal="center" vertical="center"/>
    </xf>
    <xf numFmtId="169" fontId="181" fillId="33" borderId="124" xfId="44970" applyNumberFormat="true" applyFont="true" applyFill="true" applyBorder="true" applyAlignment="true">
      <alignment horizontal="center" vertical="center"/>
    </xf>
    <xf numFmtId="169" fontId="181" fillId="33" borderId="126" xfId="40071" applyNumberFormat="true" applyFont="true" applyFill="true" applyBorder="true" applyAlignment="true">
      <alignment horizontal="center" vertical="center"/>
    </xf>
    <xf numFmtId="169" fontId="181" fillId="33" borderId="122" xfId="45054" applyNumberFormat="true" applyFont="true" applyFill="true" applyBorder="true" applyAlignment="true">
      <alignment horizontal="center" vertical="center"/>
    </xf>
    <xf numFmtId="169" fontId="181" fillId="33" borderId="124" xfId="45060" applyNumberFormat="true" applyFont="true" applyFill="true" applyBorder="true" applyAlignment="true">
      <alignment horizontal="center" vertical="center"/>
    </xf>
    <xf numFmtId="169" fontId="181" fillId="33" borderId="124" xfId="40239" applyNumberFormat="true" applyFont="true" applyFill="true" applyBorder="true" applyAlignment="true">
      <alignment horizontal="center" vertical="center"/>
    </xf>
    <xf numFmtId="169" fontId="181" fillId="33" borderId="122" xfId="45096" applyNumberFormat="true" applyFont="true" applyFill="true" applyBorder="true" applyAlignment="true">
      <alignment horizontal="center" vertical="center"/>
    </xf>
    <xf numFmtId="169" fontId="181" fillId="33" borderId="124" xfId="45102" applyNumberFormat="true" applyFont="true" applyFill="true" applyBorder="true" applyAlignment="true">
      <alignment horizontal="center" vertical="center"/>
    </xf>
    <xf numFmtId="169" fontId="181" fillId="33" borderId="124" xfId="45108" applyNumberFormat="true" applyFont="true" applyFill="true" applyBorder="true" applyAlignment="true">
      <alignment horizontal="center" vertical="center"/>
    </xf>
    <xf numFmtId="169" fontId="181" fillId="33" borderId="128" xfId="44944" applyNumberFormat="true" applyFont="true" applyFill="true" applyBorder="true" applyAlignment="true">
      <alignment horizontal="center" vertical="center"/>
    </xf>
    <xf numFmtId="169" fontId="181" fillId="33" borderId="129" xfId="44947" applyNumberFormat="true" applyFont="true" applyFill="true" applyBorder="true" applyAlignment="true">
      <alignment horizontal="center" vertical="center"/>
    </xf>
    <xf numFmtId="169" fontId="181" fillId="33" borderId="128" xfId="40058" applyNumberFormat="true" applyFont="true" applyFill="true" applyBorder="true" applyAlignment="true">
      <alignment horizontal="center" vertical="center"/>
    </xf>
    <xf numFmtId="169" fontId="181" fillId="33" borderId="128" xfId="44969" applyNumberFormat="true" applyFont="true" applyFill="true" applyBorder="true" applyAlignment="true">
      <alignment horizontal="center" vertical="center"/>
    </xf>
    <xf numFmtId="169" fontId="181" fillId="33" borderId="129" xfId="40070" applyNumberFormat="true" applyFont="true" applyFill="true" applyBorder="true" applyAlignment="true">
      <alignment horizontal="center" vertical="center"/>
    </xf>
    <xf numFmtId="169" fontId="181" fillId="33" borderId="127" xfId="45053" applyNumberFormat="true" applyFont="true" applyFill="true" applyBorder="true" applyAlignment="true">
      <alignment horizontal="center" vertical="center"/>
    </xf>
    <xf numFmtId="169" fontId="181" fillId="33" borderId="128" xfId="45059" applyNumberFormat="true" applyFont="true" applyFill="true" applyBorder="true" applyAlignment="true">
      <alignment horizontal="center" vertical="center"/>
    </xf>
    <xf numFmtId="169" fontId="181" fillId="33" borderId="128" xfId="40238" applyNumberFormat="true" applyFont="true" applyFill="true" applyBorder="true" applyAlignment="true">
      <alignment horizontal="center" vertical="center"/>
    </xf>
    <xf numFmtId="169" fontId="181" fillId="33" borderId="127" xfId="45095" applyNumberFormat="true" applyFont="true" applyFill="true" applyBorder="true" applyAlignment="true">
      <alignment horizontal="center" vertical="center"/>
    </xf>
    <xf numFmtId="169" fontId="181" fillId="33" borderId="128" xfId="45101" applyNumberFormat="true" applyFont="true" applyFill="true" applyBorder="true" applyAlignment="true">
      <alignment horizontal="center" vertical="center"/>
    </xf>
    <xf numFmtId="169" fontId="181" fillId="33" borderId="128" xfId="45107" applyNumberFormat="true" applyFont="true" applyFill="true" applyBorder="true" applyAlignment="true">
      <alignment horizontal="center" vertical="center"/>
    </xf>
    <xf numFmtId="169" fontId="181" fillId="33" borderId="105" xfId="44944" applyNumberFormat="true" applyFont="true" applyFill="true" applyBorder="true" applyAlignment="true">
      <alignment horizontal="center" vertical="center"/>
    </xf>
    <xf numFmtId="169" fontId="181" fillId="33" borderId="106" xfId="44947" applyNumberFormat="true" applyFont="true" applyFill="true" applyBorder="true" applyAlignment="true">
      <alignment horizontal="center" vertical="center"/>
    </xf>
    <xf numFmtId="169" fontId="181" fillId="33" borderId="105" xfId="40059" applyNumberFormat="true" applyFont="true" applyFill="true" applyBorder="true" applyAlignment="true">
      <alignment horizontal="center" vertical="center"/>
    </xf>
    <xf numFmtId="169" fontId="181" fillId="33" borderId="105" xfId="44970" applyNumberFormat="true" applyFont="true" applyFill="true" applyBorder="true" applyAlignment="true">
      <alignment horizontal="center" vertical="center"/>
    </xf>
    <xf numFmtId="169" fontId="181" fillId="33" borderId="106" xfId="40071" applyNumberFormat="true" applyFont="true" applyFill="true" applyBorder="true" applyAlignment="true">
      <alignment horizontal="center" vertical="center"/>
    </xf>
    <xf numFmtId="169" fontId="181" fillId="33" borderId="104" xfId="45054" applyNumberFormat="true" applyFont="true" applyFill="true" applyBorder="true" applyAlignment="true">
      <alignment horizontal="center" vertical="center"/>
    </xf>
    <xf numFmtId="169" fontId="181" fillId="33" borderId="105" xfId="45060" applyNumberFormat="true" applyFont="true" applyFill="true" applyBorder="true" applyAlignment="true">
      <alignment horizontal="center" vertical="center"/>
    </xf>
    <xf numFmtId="169" fontId="181" fillId="33" borderId="105" xfId="40239" applyNumberFormat="true" applyFont="true" applyFill="true" applyBorder="true" applyAlignment="true">
      <alignment horizontal="center" vertical="center"/>
    </xf>
    <xf numFmtId="169" fontId="181" fillId="33" borderId="104" xfId="45096" applyNumberFormat="true" applyFont="true" applyFill="true" applyBorder="true" applyAlignment="true">
      <alignment horizontal="center" vertical="center"/>
    </xf>
    <xf numFmtId="169" fontId="181" fillId="33" borderId="105" xfId="45102" applyNumberFormat="true" applyFont="true" applyFill="true" applyBorder="true" applyAlignment="true">
      <alignment horizontal="center" vertical="center"/>
    </xf>
    <xf numFmtId="169" fontId="181" fillId="33" borderId="105" xfId="45108"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69" applyNumberFormat="true" applyFont="true" applyFill="true" applyBorder="true" applyAlignment="true">
      <alignment horizontal="center" vertical="center"/>
    </xf>
    <xf numFmtId="169" fontId="181" fillId="33" borderId="103" xfId="40070" applyNumberFormat="true" applyFont="true" applyFill="true" applyBorder="true" applyAlignment="true">
      <alignment horizontal="center" vertical="center"/>
    </xf>
    <xf numFmtId="169" fontId="181" fillId="33" borderId="100" xfId="45053" applyNumberFormat="true" applyFont="true" applyFill="true" applyBorder="true" applyAlignment="true">
      <alignment horizontal="center" vertical="center"/>
    </xf>
    <xf numFmtId="169" fontId="181" fillId="33" borderId="99" xfId="45059"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9" fontId="181" fillId="33" borderId="100" xfId="45095" applyNumberFormat="true" applyFont="true" applyFill="true" applyBorder="true" applyAlignment="true">
      <alignment horizontal="center" vertical="center"/>
    </xf>
    <xf numFmtId="169" fontId="181" fillId="33" borderId="99" xfId="45101" applyNumberFormat="true" applyFont="true" applyFill="true" applyBorder="true" applyAlignment="true">
      <alignment horizontal="center" vertical="center"/>
    </xf>
    <xf numFmtId="169" fontId="181" fillId="33" borderId="99" xfId="45107"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0" fontId="151" fillId="3" borderId="52" xfId="45200" applyFont="true" applyBorder="true" applyAlignment="true">
      <alignment horizontal="center" vertical="center" wrapText="true"/>
    </xf>
    <xf numFmtId="0" fontId="151" fillId="3" borderId="53" xfId="45201" applyFont="true" applyBorder="true" applyAlignment="true">
      <alignment horizontal="center" vertical="center" wrapText="true"/>
    </xf>
    <xf numFmtId="0" fontId="151" fillId="3" borderId="53" xfId="45202" applyFont="true" applyBorder="true" applyAlignment="true">
      <alignment horizontal="center" vertical="center" wrapText="true"/>
    </xf>
    <xf numFmtId="0" fontId="151" fillId="3" borderId="52" xfId="45221" applyFont="true" applyBorder="true" applyAlignment="true">
      <alignment horizontal="center" vertical="center" wrapText="true"/>
    </xf>
    <xf numFmtId="0" fontId="151" fillId="3" borderId="53" xfId="45222" applyFont="true" applyBorder="true" applyAlignment="true">
      <alignment horizontal="center" vertical="center" wrapText="true"/>
    </xf>
    <xf numFmtId="0" fontId="151" fillId="3" borderId="53" xfId="45223" applyFont="true" applyBorder="true" applyAlignment="true">
      <alignment horizontal="center" vertical="center" wrapText="true"/>
    </xf>
    <xf numFmtId="0" fontId="151" fillId="3" borderId="52" xfId="45251" applyFont="true" applyBorder="true" applyAlignment="true">
      <alignment horizontal="center" vertical="center" wrapText="true"/>
    </xf>
    <xf numFmtId="0" fontId="151" fillId="3" borderId="53" xfId="45252" applyFont="true" applyBorder="true" applyAlignment="true">
      <alignment horizontal="center" vertical="center" wrapText="true"/>
    </xf>
    <xf numFmtId="0" fontId="151" fillId="3" borderId="53" xfId="45253" applyFont="true" applyBorder="true" applyAlignment="true">
      <alignment horizontal="center" vertical="center" wrapText="true"/>
    </xf>
    <xf numFmtId="0" fontId="151" fillId="3" borderId="52" xfId="45281" applyFont="true" applyBorder="true" applyAlignment="true">
      <alignment horizontal="center" vertical="center" wrapText="true"/>
    </xf>
    <xf numFmtId="0" fontId="151" fillId="3" borderId="53" xfId="45282" applyFont="true" applyBorder="true" applyAlignment="true">
      <alignment horizontal="center" vertical="center" wrapText="true"/>
    </xf>
    <xf numFmtId="0" fontId="151" fillId="3" borderId="53" xfId="45283" applyFont="true" applyBorder="true" applyAlignment="true">
      <alignment horizontal="center" vertical="center" wrapText="true"/>
    </xf>
    <xf numFmtId="0" fontId="151" fillId="3" borderId="52" xfId="45308" applyFont="true" applyBorder="true" applyAlignment="true">
      <alignment horizontal="center" vertical="center" wrapText="true"/>
    </xf>
    <xf numFmtId="0" fontId="151" fillId="3" borderId="53" xfId="45309" applyFont="true" applyBorder="true" applyAlignment="true">
      <alignment horizontal="center" vertical="center" wrapText="true"/>
    </xf>
    <xf numFmtId="0" fontId="151" fillId="3" borderId="53" xfId="45310" applyFont="true" applyBorder="true" applyAlignment="true">
      <alignment horizontal="center" vertical="center" wrapText="true"/>
    </xf>
    <xf numFmtId="0" fontId="151" fillId="3" borderId="52" xfId="45351" applyFont="true" applyBorder="true" applyAlignment="true">
      <alignment horizontal="center" vertical="center" wrapText="true"/>
    </xf>
    <xf numFmtId="0" fontId="151" fillId="3" borderId="53" xfId="45352" applyFont="true" applyBorder="true" applyAlignment="true">
      <alignment horizontal="center" vertical="center" wrapText="true"/>
    </xf>
    <xf numFmtId="0" fontId="151" fillId="3" borderId="53" xfId="45353" applyFont="true" applyBorder="true" applyAlignment="true">
      <alignment horizontal="center" vertical="center" wrapText="true"/>
    </xf>
    <xf numFmtId="0" fontId="151" fillId="33" borderId="99" xfId="45301" applyFont="true" applyFill="true" applyBorder="true" applyAlignment="true">
      <alignment horizontal="center" vertical="center" wrapText="true"/>
    </xf>
    <xf numFmtId="0" fontId="151" fillId="33" borderId="123" xfId="45302" applyFont="true" applyFill="true" applyBorder="true" applyAlignment="true">
      <alignment horizontal="center" vertical="center" wrapText="true"/>
    </xf>
    <xf numFmtId="0" fontId="151" fillId="33" borderId="99" xfId="45307" applyFont="true" applyFill="true" applyBorder="true" applyAlignment="true">
      <alignment horizontal="center" vertical="center" wrapText="true"/>
    </xf>
    <xf numFmtId="0" fontId="151" fillId="33" borderId="123" xfId="45308" applyFont="true" applyFill="true" applyBorder="true" applyAlignment="true">
      <alignment horizontal="center" vertical="center" wrapText="true"/>
    </xf>
    <xf numFmtId="0" fontId="151" fillId="33" borderId="99" xfId="45344" applyFont="true" applyFill="true" applyBorder="true" applyAlignment="true">
      <alignment horizontal="center" vertical="center" wrapText="true"/>
    </xf>
    <xf numFmtId="0" fontId="151" fillId="33" borderId="123" xfId="45345" applyFont="true" applyFill="true" applyBorder="true" applyAlignment="true">
      <alignment horizontal="center" vertical="center" wrapText="true"/>
    </xf>
    <xf numFmtId="0" fontId="151" fillId="33" borderId="99" xfId="45350" applyFont="true" applyFill="true" applyBorder="true" applyAlignment="true">
      <alignment horizontal="center" vertical="center" wrapText="true"/>
    </xf>
    <xf numFmtId="0" fontId="151" fillId="33" borderId="123" xfId="45351" applyFont="true" applyFill="true" applyBorder="true" applyAlignment="true">
      <alignment horizontal="center" vertical="center" wrapText="true"/>
    </xf>
    <xf numFmtId="0" fontId="151" fillId="33" borderId="105" xfId="45303" applyFont="true" applyFill="true" applyBorder="true" applyAlignment="true">
      <alignment horizontal="center" vertical="center" wrapText="true"/>
    </xf>
    <xf numFmtId="0" fontId="151" fillId="33" borderId="105" xfId="45309" applyFont="true" applyFill="true" applyBorder="true" applyAlignment="true">
      <alignment horizontal="center" vertical="center" wrapText="true"/>
    </xf>
    <xf numFmtId="0" fontId="151" fillId="33" borderId="105" xfId="45346" applyFont="true" applyFill="true" applyBorder="true" applyAlignment="true">
      <alignment horizontal="center" vertical="center" wrapText="true"/>
    </xf>
    <xf numFmtId="0" fontId="151" fillId="33" borderId="105" xfId="45352" applyFont="true" applyFill="true" applyBorder="true" applyAlignment="true">
      <alignment horizontal="center" vertical="center" wrapText="true"/>
    </xf>
    <xf numFmtId="0" fontId="151" fillId="3" borderId="107" xfId="45200" applyFont="true" applyBorder="true" applyAlignment="true">
      <alignment horizontal="center" vertical="center" wrapText="true"/>
    </xf>
    <xf numFmtId="0" fontId="151" fillId="3" borderId="107" xfId="45221" applyFont="true" applyBorder="true" applyAlignment="true">
      <alignment horizontal="center" vertical="center" wrapText="true"/>
    </xf>
    <xf numFmtId="0" fontId="151" fillId="3" borderId="107" xfId="45251" applyFont="true" applyBorder="true" applyAlignment="true">
      <alignment horizontal="center" vertical="center" wrapText="true"/>
    </xf>
    <xf numFmtId="0" fontId="151" fillId="3" borderId="107" xfId="45281" applyFont="true" applyBorder="true" applyAlignment="true">
      <alignment horizontal="center" vertical="center" wrapText="true"/>
    </xf>
    <xf numFmtId="0" fontId="151" fillId="3" borderId="107" xfId="45308" applyFont="true" applyBorder="true" applyAlignment="true">
      <alignment horizontal="center" vertical="center" wrapText="true"/>
    </xf>
    <xf numFmtId="0" fontId="151" fillId="33" borderId="99" xfId="45303" applyFont="true" applyFill="true" applyBorder="true" applyAlignment="true">
      <alignment horizontal="center" vertical="center" wrapText="true"/>
    </xf>
    <xf numFmtId="0" fontId="151" fillId="33" borderId="99" xfId="45308" applyFont="true" applyFill="true" applyBorder="true" applyAlignment="true">
      <alignment horizontal="center" vertical="center" wrapText="true"/>
    </xf>
    <xf numFmtId="0" fontId="151" fillId="3" borderId="107" xfId="45351" applyFont="true" applyBorder="true" applyAlignment="true">
      <alignment horizontal="center" vertical="center" wrapText="true"/>
    </xf>
    <xf numFmtId="0" fontId="151" fillId="33" borderId="99" xfId="45346" applyFont="true" applyFill="true" applyBorder="true" applyAlignment="true">
      <alignment horizontal="center" vertical="center" wrapText="true"/>
    </xf>
    <xf numFmtId="0" fontId="151" fillId="33" borderId="99" xfId="45351" applyFont="true" applyFill="true" applyBorder="true" applyAlignment="true">
      <alignment horizontal="center" vertical="center" wrapText="true"/>
    </xf>
    <xf numFmtId="0" fontId="151" fillId="3" borderId="108" xfId="45200" applyFont="true" applyBorder="true" applyAlignment="true">
      <alignment horizontal="center" vertical="center" wrapText="true"/>
    </xf>
    <xf numFmtId="0" fontId="151" fillId="3" borderId="108" xfId="45221" applyFont="true" applyBorder="true" applyAlignment="true">
      <alignment horizontal="center" vertical="center" wrapText="true"/>
    </xf>
    <xf numFmtId="0" fontId="151" fillId="3" borderId="108" xfId="45251" applyFont="true" applyBorder="true" applyAlignment="true">
      <alignment horizontal="center" vertical="center" wrapText="true"/>
    </xf>
    <xf numFmtId="0" fontId="151" fillId="3" borderId="108" xfId="45281" applyFont="true" applyBorder="true" applyAlignment="true">
      <alignment horizontal="center" vertical="center" wrapText="true"/>
    </xf>
    <xf numFmtId="0" fontId="151" fillId="3" borderId="108" xfId="45308" applyFont="true" applyBorder="true" applyAlignment="true">
      <alignment horizontal="center" vertical="center" wrapText="true"/>
    </xf>
    <xf numFmtId="0" fontId="151" fillId="33" borderId="128" xfId="45303" applyFont="true" applyFill="true" applyBorder="true" applyAlignment="true">
      <alignment horizontal="center" vertical="center" wrapText="true"/>
    </xf>
    <xf numFmtId="0" fontId="151" fillId="33" borderId="128" xfId="45308" applyFont="true" applyFill="true" applyBorder="true" applyAlignment="true">
      <alignment horizontal="center" vertical="center" wrapText="true"/>
    </xf>
    <xf numFmtId="0" fontId="151" fillId="3" borderId="108" xfId="45351" applyFont="true" applyBorder="true" applyAlignment="true">
      <alignment horizontal="center" vertical="center" wrapText="true"/>
    </xf>
    <xf numFmtId="0" fontId="151" fillId="33" borderId="128" xfId="45346" applyFont="true" applyFill="true" applyBorder="true" applyAlignment="true">
      <alignment horizontal="center" vertical="center" wrapText="true"/>
    </xf>
    <xf numFmtId="0" fontId="151" fillId="33" borderId="128" xfId="45351" applyFont="true" applyFill="true" applyBorder="true" applyAlignment="true">
      <alignment horizontal="center" vertical="center" wrapText="true"/>
    </xf>
    <xf numFmtId="0" fontId="151" fillId="3" borderId="95" xfId="45201" applyFont="true" applyBorder="true" applyAlignment="true">
      <alignment horizontal="center" vertical="center" wrapText="true"/>
    </xf>
    <xf numFmtId="0" fontId="151" fillId="3" borderId="95" xfId="45222" applyFont="true" applyBorder="true" applyAlignment="true">
      <alignment horizontal="center" vertical="center" wrapText="true"/>
    </xf>
    <xf numFmtId="0" fontId="151" fillId="3" borderId="95" xfId="45252" applyFont="true" applyBorder="true" applyAlignment="true">
      <alignment horizontal="center" vertical="center" wrapText="true"/>
    </xf>
    <xf numFmtId="0" fontId="151" fillId="33" borderId="124" xfId="45303" applyFont="true" applyFill="true" applyBorder="true" applyAlignment="true">
      <alignment horizontal="center" vertical="center" wrapText="true"/>
    </xf>
    <xf numFmtId="0" fontId="151" fillId="33" borderId="124" xfId="45309" applyFont="true" applyFill="true" applyBorder="true" applyAlignment="true">
      <alignment horizontal="center" vertical="center" wrapText="true"/>
    </xf>
    <xf numFmtId="0" fontId="151" fillId="3" borderId="95" xfId="45282" applyFont="true" applyBorder="true" applyAlignment="true">
      <alignment horizontal="center" vertical="center" wrapText="true"/>
    </xf>
    <xf numFmtId="0" fontId="151" fillId="3" borderId="95" xfId="45309" applyFont="true" applyBorder="true" applyAlignment="true">
      <alignment horizontal="center" vertical="center" wrapText="true"/>
    </xf>
    <xf numFmtId="0" fontId="151" fillId="33" borderId="124" xfId="45346" applyFont="true" applyFill="true" applyBorder="true" applyAlignment="true">
      <alignment horizontal="center" vertical="center" wrapText="true"/>
    </xf>
    <xf numFmtId="0" fontId="151" fillId="33" borderId="124" xfId="45352" applyFont="true" applyFill="true" applyBorder="true" applyAlignment="true">
      <alignment horizontal="center" vertical="center" wrapText="true"/>
    </xf>
    <xf numFmtId="0" fontId="151" fillId="3" borderId="95" xfId="45352" applyFont="true" applyBorder="true" applyAlignment="true">
      <alignment horizontal="center" vertical="center" wrapText="true"/>
    </xf>
    <xf numFmtId="0" fontId="151" fillId="0" borderId="99" xfId="45260" applyFont="true" applyFill="true" applyBorder="true" applyAlignment="true">
      <alignment horizontal="left" vertical="center" wrapText="true"/>
    </xf>
    <xf numFmtId="0" fontId="151" fillId="0" borderId="99" xfId="45266" applyFont="true" applyFill="true" applyBorder="true" applyAlignment="true">
      <alignment horizontal="left" vertical="center" wrapText="true"/>
    </xf>
    <xf numFmtId="0" fontId="151" fillId="0" borderId="99" xfId="45299" applyFont="true" applyFill="true" applyBorder="true" applyAlignment="true">
      <alignment horizontal="left" vertical="center" wrapText="true"/>
    </xf>
    <xf numFmtId="0" fontId="151" fillId="0" borderId="99" xfId="45305" applyFont="true" applyFill="true" applyBorder="true" applyAlignment="true">
      <alignment horizontal="left" vertical="center" wrapText="true"/>
    </xf>
    <xf numFmtId="0" fontId="151" fillId="0" borderId="99" xfId="45311" applyFont="true" applyFill="true" applyBorder="true" applyAlignment="true">
      <alignment horizontal="left" vertical="center" wrapText="true"/>
    </xf>
    <xf numFmtId="0" fontId="151" fillId="0" borderId="99" xfId="45317" applyFont="true" applyFill="true" applyBorder="true" applyAlignment="true">
      <alignment horizontal="left" vertical="center" wrapText="true"/>
    </xf>
    <xf numFmtId="0" fontId="151" fillId="0" borderId="99" xfId="45324" applyFont="true" applyFill="true" applyBorder="true" applyAlignment="true">
      <alignment horizontal="left" vertical="center" wrapText="true"/>
    </xf>
    <xf numFmtId="0" fontId="151" fillId="0" borderId="99" xfId="45342" applyFont="true" applyFill="true" applyBorder="true" applyAlignment="true">
      <alignment horizontal="left" vertical="center" wrapText="true"/>
    </xf>
    <xf numFmtId="0" fontId="151" fillId="0" borderId="99" xfId="45348" applyFont="true" applyFill="true" applyBorder="true" applyAlignment="true">
      <alignment horizontal="left" vertical="center" wrapText="true"/>
    </xf>
    <xf numFmtId="0" fontId="151" fillId="0" borderId="99" xfId="45354" applyFont="true" applyFill="true" applyBorder="true" applyAlignment="true">
      <alignment horizontal="left" vertical="center" wrapText="true"/>
    </xf>
    <xf numFmtId="0" fontId="151" fillId="0" borderId="99" xfId="45360" applyFont="true" applyFill="true" applyBorder="true" applyAlignment="true">
      <alignment horizontal="left" vertical="center" wrapText="true"/>
    </xf>
    <xf numFmtId="0" fontId="151" fillId="0" borderId="99" xfId="45366" applyFont="true" applyFill="true" applyBorder="true" applyAlignment="true">
      <alignment horizontal="left" vertical="center" wrapText="true"/>
    </xf>
    <xf numFmtId="0" fontId="151" fillId="0" borderId="103" xfId="45317" applyFont="true" applyFill="true" applyBorder="true" applyAlignment="true">
      <alignment horizontal="left" vertical="center" wrapText="true"/>
    </xf>
    <xf numFmtId="0" fontId="151" fillId="26" borderId="105" xfId="45323" applyFont="true" applyFill="true" applyBorder="true" applyAlignment="true">
      <alignment horizontal="left" vertical="center"/>
    </xf>
    <xf numFmtId="0" fontId="151" fillId="0" borderId="105" xfId="45323" applyFont="true" applyFill="true" applyBorder="true" applyAlignment="true">
      <alignment horizontal="left" vertical="center"/>
    </xf>
    <xf numFmtId="169" fontId="150" fillId="33" borderId="100" xfId="45205" applyNumberFormat="true" applyFont="true" applyFill="true" applyBorder="true" applyAlignment="true">
      <alignment horizontal="center" vertical="center"/>
    </xf>
    <xf numFmtId="169" fontId="150" fillId="33" borderId="121" xfId="45205" applyNumberFormat="true" applyFont="true" applyFill="true" applyBorder="true" applyAlignment="true">
      <alignment horizontal="center" vertical="center"/>
    </xf>
    <xf numFmtId="169" fontId="150" fillId="33" borderId="122" xfId="45205" applyNumberFormat="true" applyFont="true" applyFill="true" applyBorder="true" applyAlignment="true">
      <alignment horizontal="center" vertical="center"/>
    </xf>
    <xf numFmtId="169" fontId="150" fillId="33" borderId="127" xfId="45205" applyNumberFormat="true" applyFont="true" applyFill="true" applyBorder="true" applyAlignment="true">
      <alignment horizontal="center" vertical="center"/>
    </xf>
    <xf numFmtId="169" fontId="150" fillId="33" borderId="104" xfId="45205" applyNumberFormat="true" applyFont="true" applyFill="true" applyBorder="true" applyAlignment="true">
      <alignment horizontal="center" vertical="center"/>
    </xf>
    <xf numFmtId="169" fontId="150" fillId="33" borderId="99" xfId="45208" applyNumberFormat="true" applyFont="true" applyFill="true" applyBorder="true" applyAlignment="true">
      <alignment horizontal="center" vertical="center"/>
    </xf>
    <xf numFmtId="169" fontId="150" fillId="33" borderId="123" xfId="45208" applyNumberFormat="true" applyFont="true" applyFill="true" applyBorder="true" applyAlignment="true">
      <alignment horizontal="center" vertical="center"/>
    </xf>
    <xf numFmtId="169" fontId="150" fillId="33" borderId="124" xfId="45208" applyNumberFormat="true" applyFont="true" applyFill="true" applyBorder="true" applyAlignment="true">
      <alignment horizontal="center" vertical="center"/>
    </xf>
    <xf numFmtId="169" fontId="150" fillId="33" borderId="128" xfId="45208" applyNumberFormat="true" applyFont="true" applyFill="true" applyBorder="true" applyAlignment="true">
      <alignment horizontal="center" vertical="center"/>
    </xf>
    <xf numFmtId="169" fontId="150" fillId="33" borderId="105" xfId="45208" applyNumberFormat="true" applyFont="true" applyFill="true" applyBorder="true" applyAlignment="true">
      <alignment horizontal="center" vertical="center"/>
    </xf>
    <xf numFmtId="169" fontId="150" fillId="33" borderId="100" xfId="45232" applyNumberFormat="true" applyFont="true" applyFill="true" applyBorder="true" applyAlignment="true">
      <alignment horizontal="center" vertical="center"/>
    </xf>
    <xf numFmtId="169" fontId="150" fillId="33" borderId="121" xfId="45233" applyNumberFormat="true" applyFont="true" applyFill="true" applyBorder="true" applyAlignment="true">
      <alignment horizontal="center" vertical="center"/>
    </xf>
    <xf numFmtId="169" fontId="150" fillId="33" borderId="122" xfId="45234" applyNumberFormat="true" applyFont="true" applyFill="true" applyBorder="true" applyAlignment="true">
      <alignment horizontal="center" vertical="center"/>
    </xf>
    <xf numFmtId="169" fontId="150" fillId="33" borderId="127" xfId="45233" applyNumberFormat="true" applyFont="true" applyFill="true" applyBorder="true" applyAlignment="true">
      <alignment horizontal="center" vertical="center"/>
    </xf>
    <xf numFmtId="169" fontId="150" fillId="33" borderId="104" xfId="45234" applyNumberFormat="true" applyFont="true" applyFill="true" applyBorder="true" applyAlignment="true">
      <alignment horizontal="center" vertical="center"/>
    </xf>
    <xf numFmtId="169" fontId="150" fillId="33" borderId="100" xfId="45233" applyNumberFormat="true" applyFont="true" applyFill="true" applyBorder="true" applyAlignment="true">
      <alignment horizontal="center" vertical="center"/>
    </xf>
    <xf numFmtId="169" fontId="150" fillId="33" borderId="99" xfId="45232" applyNumberFormat="true" applyFont="true" applyFill="true" applyBorder="true" applyAlignment="true">
      <alignment horizontal="center" vertical="center"/>
    </xf>
    <xf numFmtId="169" fontId="150" fillId="33" borderId="123" xfId="45233" applyNumberFormat="true" applyFont="true" applyFill="true" applyBorder="true" applyAlignment="true">
      <alignment horizontal="center" vertical="center"/>
    </xf>
    <xf numFmtId="169" fontId="150" fillId="33" borderId="124" xfId="45234" applyNumberFormat="true" applyFont="true" applyFill="true" applyBorder="true" applyAlignment="true">
      <alignment horizontal="center" vertical="center"/>
    </xf>
    <xf numFmtId="169" fontId="150" fillId="33" borderId="128" xfId="45233" applyNumberFormat="true" applyFont="true" applyFill="true" applyBorder="true" applyAlignment="true">
      <alignment horizontal="center" vertical="center"/>
    </xf>
    <xf numFmtId="169" fontId="150" fillId="33" borderId="105" xfId="45234" applyNumberFormat="true" applyFont="true" applyFill="true" applyBorder="true" applyAlignment="true">
      <alignment horizontal="center" vertical="center"/>
    </xf>
    <xf numFmtId="169" fontId="150" fillId="33" borderId="99" xfId="45233" applyNumberFormat="true" applyFont="true" applyFill="true" applyBorder="true" applyAlignment="true">
      <alignment horizontal="center" vertical="center"/>
    </xf>
    <xf numFmtId="169" fontId="150" fillId="33" borderId="99" xfId="45226" applyNumberFormat="true" applyFont="true" applyFill="true" applyBorder="true" applyAlignment="true">
      <alignment horizontal="center" vertical="center"/>
    </xf>
    <xf numFmtId="169" fontId="150" fillId="33" borderId="123" xfId="45227" applyNumberFormat="true" applyFont="true" applyFill="true" applyBorder="true" applyAlignment="true">
      <alignment horizontal="center" vertical="center"/>
    </xf>
    <xf numFmtId="169" fontId="150" fillId="33" borderId="124" xfId="45228" applyNumberFormat="true" applyFont="true" applyFill="true" applyBorder="true" applyAlignment="true">
      <alignment horizontal="center" vertical="center"/>
    </xf>
    <xf numFmtId="169" fontId="150" fillId="33" borderId="128" xfId="45227" applyNumberFormat="true" applyFont="true" applyFill="true" applyBorder="true" applyAlignment="true">
      <alignment horizontal="center" vertical="center"/>
    </xf>
    <xf numFmtId="169" fontId="150" fillId="33" borderId="105" xfId="45228" applyNumberFormat="true" applyFont="true" applyFill="true" applyBorder="true" applyAlignment="true">
      <alignment horizontal="center" vertical="center"/>
    </xf>
    <xf numFmtId="169" fontId="150" fillId="33" borderId="99" xfId="45227" applyNumberFormat="true" applyFont="true" applyFill="true" applyBorder="true" applyAlignment="true">
      <alignment horizontal="center" vertical="center"/>
    </xf>
    <xf numFmtId="169" fontId="150" fillId="33" borderId="100" xfId="45256" applyNumberFormat="true" applyFont="true" applyFill="true" applyBorder="true" applyAlignment="true">
      <alignment horizontal="center" vertical="center"/>
    </xf>
    <xf numFmtId="169" fontId="150" fillId="33" borderId="121" xfId="45257" applyNumberFormat="true" applyFont="true" applyFill="true" applyBorder="true" applyAlignment="true">
      <alignment horizontal="center" vertical="center"/>
    </xf>
    <xf numFmtId="169" fontId="150" fillId="33" borderId="122" xfId="45258" applyNumberFormat="true" applyFont="true" applyFill="true" applyBorder="true" applyAlignment="true">
      <alignment horizontal="center" vertical="center"/>
    </xf>
    <xf numFmtId="169" fontId="150" fillId="33" borderId="127" xfId="45257" applyNumberFormat="true" applyFont="true" applyFill="true" applyBorder="true" applyAlignment="true">
      <alignment horizontal="center" vertical="center"/>
    </xf>
    <xf numFmtId="169" fontId="150" fillId="33" borderId="104" xfId="45258" applyNumberFormat="true" applyFont="true" applyFill="true" applyBorder="true" applyAlignment="true">
      <alignment horizontal="center" vertical="center"/>
    </xf>
    <xf numFmtId="169" fontId="150" fillId="33" borderId="100" xfId="45257" applyNumberFormat="true" applyFont="true" applyFill="true" applyBorder="true" applyAlignment="true">
      <alignment horizontal="center" vertical="center"/>
    </xf>
    <xf numFmtId="169" fontId="150" fillId="33" borderId="99" xfId="45262" applyNumberFormat="true" applyFont="true" applyFill="true" applyBorder="true" applyAlignment="true">
      <alignment horizontal="center" vertical="center"/>
    </xf>
    <xf numFmtId="169" fontId="150" fillId="33" borderId="123" xfId="45263" applyNumberFormat="true" applyFont="true" applyFill="true" applyBorder="true" applyAlignment="true">
      <alignment horizontal="center" vertical="center"/>
    </xf>
    <xf numFmtId="169" fontId="150" fillId="33" borderId="124" xfId="45264" applyNumberFormat="true" applyFont="true" applyFill="true" applyBorder="true" applyAlignment="true">
      <alignment horizontal="center" vertical="center"/>
    </xf>
    <xf numFmtId="169" fontId="150" fillId="33" borderId="128" xfId="45263" applyNumberFormat="true" applyFont="true" applyFill="true" applyBorder="true" applyAlignment="true">
      <alignment horizontal="center" vertical="center"/>
    </xf>
    <xf numFmtId="169" fontId="150" fillId="33" borderId="105" xfId="45264" applyNumberFormat="true" applyFont="true" applyFill="true" applyBorder="true" applyAlignment="true">
      <alignment horizontal="center" vertical="center"/>
    </xf>
    <xf numFmtId="169" fontId="150" fillId="33" borderId="99" xfId="45263" applyNumberFormat="true" applyFont="true" applyFill="true" applyBorder="true" applyAlignment="true">
      <alignment horizontal="center" vertical="center"/>
    </xf>
    <xf numFmtId="169" fontId="150" fillId="33" borderId="99" xfId="45268" applyNumberFormat="true" applyFont="true" applyFill="true" applyBorder="true" applyAlignment="true">
      <alignment horizontal="center" vertical="center"/>
    </xf>
    <xf numFmtId="169" fontId="150" fillId="33" borderId="123" xfId="45269" applyNumberFormat="true" applyFont="true" applyFill="true" applyBorder="true" applyAlignment="true">
      <alignment horizontal="center" vertical="center"/>
    </xf>
    <xf numFmtId="169" fontId="150" fillId="33" borderId="124" xfId="45270" applyNumberFormat="true" applyFont="true" applyFill="true" applyBorder="true" applyAlignment="true">
      <alignment horizontal="center" vertical="center"/>
    </xf>
    <xf numFmtId="169" fontId="150" fillId="33" borderId="128" xfId="45269" applyNumberFormat="true" applyFont="true" applyFill="true" applyBorder="true" applyAlignment="true">
      <alignment horizontal="center" vertical="center"/>
    </xf>
    <xf numFmtId="169" fontId="150" fillId="33" borderId="105" xfId="45270" applyNumberFormat="true" applyFont="true" applyFill="true" applyBorder="true" applyAlignment="true">
      <alignment horizontal="center" vertical="center"/>
    </xf>
    <xf numFmtId="169" fontId="150" fillId="33" borderId="99" xfId="45269" applyNumberFormat="true" applyFont="true" applyFill="true" applyBorder="true" applyAlignment="true">
      <alignment horizontal="center" vertical="center"/>
    </xf>
    <xf numFmtId="169" fontId="150" fillId="33" borderId="100" xfId="45286" applyNumberFormat="true" applyFont="true" applyFill="true" applyBorder="true" applyAlignment="true">
      <alignment horizontal="center" vertical="center"/>
    </xf>
    <xf numFmtId="169" fontId="150" fillId="33" borderId="121" xfId="45286" applyNumberFormat="true" applyFont="true" applyFill="true" applyBorder="true" applyAlignment="true">
      <alignment horizontal="center" vertical="center"/>
    </xf>
    <xf numFmtId="169" fontId="150" fillId="33" borderId="122" xfId="45286" applyNumberFormat="true" applyFont="true" applyFill="true" applyBorder="true" applyAlignment="true">
      <alignment horizontal="center" vertical="center"/>
    </xf>
    <xf numFmtId="169" fontId="150" fillId="33" borderId="127" xfId="45286" applyNumberFormat="true" applyFont="true" applyFill="true" applyBorder="true" applyAlignment="true">
      <alignment horizontal="center" vertical="center"/>
    </xf>
    <xf numFmtId="169" fontId="150" fillId="33" borderId="104" xfId="45286" applyNumberFormat="true" applyFont="true" applyFill="true" applyBorder="true" applyAlignment="true">
      <alignment horizontal="center" vertical="center"/>
    </xf>
    <xf numFmtId="169" fontId="150" fillId="33" borderId="99" xfId="45289" applyNumberFormat="true" applyFont="true" applyFill="true" applyBorder="true" applyAlignment="true">
      <alignment horizontal="center" vertical="center"/>
    </xf>
    <xf numFmtId="169" fontId="150" fillId="33" borderId="123" xfId="45289" applyNumberFormat="true" applyFont="true" applyFill="true" applyBorder="true" applyAlignment="true">
      <alignment horizontal="center" vertical="center"/>
    </xf>
    <xf numFmtId="169" fontId="150" fillId="33" borderId="124" xfId="45289" applyNumberFormat="true" applyFont="true" applyFill="true" applyBorder="true" applyAlignment="true">
      <alignment horizontal="center" vertical="center"/>
    </xf>
    <xf numFmtId="169" fontId="150" fillId="33" borderId="128" xfId="45289" applyNumberFormat="true" applyFont="true" applyFill="true" applyBorder="true" applyAlignment="true">
      <alignment horizontal="center" vertical="center"/>
    </xf>
    <xf numFmtId="169" fontId="150" fillId="33" borderId="105" xfId="45289" applyNumberFormat="true" applyFont="true" applyFill="true" applyBorder="true" applyAlignment="true">
      <alignment horizontal="center" vertical="center"/>
    </xf>
    <xf numFmtId="169" fontId="150" fillId="33" borderId="123" xfId="45290" applyNumberFormat="true" applyFont="true" applyFill="true" applyBorder="true" applyAlignment="true">
      <alignment horizontal="center" vertical="center"/>
    </xf>
    <xf numFmtId="169" fontId="150" fillId="33" borderId="124" xfId="45291" applyNumberFormat="true" applyFont="true" applyFill="true" applyBorder="true" applyAlignment="true">
      <alignment horizontal="center" vertical="center"/>
    </xf>
    <xf numFmtId="169" fontId="150" fillId="33" borderId="128" xfId="45290" applyNumberFormat="true" applyFont="true" applyFill="true" applyBorder="true" applyAlignment="true">
      <alignment horizontal="center" vertical="center"/>
    </xf>
    <xf numFmtId="169" fontId="150" fillId="33" borderId="105" xfId="45291" applyNumberFormat="true" applyFont="true" applyFill="true" applyBorder="true" applyAlignment="true">
      <alignment horizontal="center" vertical="center"/>
    </xf>
    <xf numFmtId="169" fontId="150" fillId="33" borderId="99" xfId="45290" applyNumberFormat="true" applyFont="true" applyFill="true" applyBorder="true" applyAlignment="true">
      <alignment horizontal="center" vertical="center"/>
    </xf>
    <xf numFmtId="169" fontId="150" fillId="33" borderId="103" xfId="45295" applyNumberFormat="true" applyFont="true" applyFill="true" applyBorder="true" applyAlignment="true">
      <alignment horizontal="center" vertical="center"/>
    </xf>
    <xf numFmtId="169" fontId="150" fillId="33" borderId="125" xfId="45296" applyNumberFormat="true" applyFont="true" applyFill="true" applyBorder="true" applyAlignment="true">
      <alignment horizontal="center" vertical="center"/>
    </xf>
    <xf numFmtId="169" fontId="150" fillId="33" borderId="126" xfId="45297" applyNumberFormat="true" applyFont="true" applyFill="true" applyBorder="true" applyAlignment="true">
      <alignment horizontal="center" vertical="center"/>
    </xf>
    <xf numFmtId="169" fontId="150" fillId="33" borderId="129" xfId="45296" applyNumberFormat="true" applyFont="true" applyFill="true" applyBorder="true" applyAlignment="true">
      <alignment horizontal="center" vertical="center"/>
    </xf>
    <xf numFmtId="169" fontId="150" fillId="33" borderId="106" xfId="45297" applyNumberFormat="true" applyFont="true" applyFill="true" applyBorder="true" applyAlignment="true">
      <alignment horizontal="center" vertical="center"/>
    </xf>
    <xf numFmtId="169" fontId="150" fillId="33" borderId="103" xfId="45296" applyNumberFormat="true" applyFont="true" applyFill="true" applyBorder="true" applyAlignment="true">
      <alignment horizontal="center" vertical="center"/>
    </xf>
    <xf numFmtId="169" fontId="150" fillId="33" borderId="99" xfId="45319" applyNumberFormat="true" applyFont="true" applyFill="true" applyBorder="true" applyAlignment="true">
      <alignment horizontal="center" vertical="center"/>
    </xf>
    <xf numFmtId="169" fontId="150" fillId="33" borderId="123" xfId="45320" applyNumberFormat="true" applyFont="true" applyFill="true" applyBorder="true" applyAlignment="true">
      <alignment horizontal="center" vertical="center"/>
    </xf>
    <xf numFmtId="169" fontId="150" fillId="33" borderId="124" xfId="45321" applyNumberFormat="true" applyFont="true" applyFill="true" applyBorder="true" applyAlignment="true">
      <alignment horizontal="center" vertical="center"/>
    </xf>
    <xf numFmtId="169" fontId="150" fillId="33" borderId="128" xfId="45320" applyNumberFormat="true" applyFont="true" applyFill="true" applyBorder="true" applyAlignment="true">
      <alignment horizontal="center" vertical="center"/>
    </xf>
    <xf numFmtId="169" fontId="150" fillId="33" borderId="105" xfId="45321" applyNumberFormat="true" applyFont="true" applyFill="true" applyBorder="true" applyAlignment="true">
      <alignment horizontal="center" vertical="center"/>
    </xf>
    <xf numFmtId="169" fontId="150" fillId="33" borderId="99" xfId="45320" applyNumberFormat="true" applyFont="true" applyFill="true" applyBorder="true" applyAlignment="true">
      <alignment horizontal="center" vertical="center"/>
    </xf>
    <xf numFmtId="168" fontId="150" fillId="33" borderId="99" xfId="45330" applyNumberFormat="true" applyFont="true" applyFill="true" applyBorder="true" applyAlignment="true">
      <alignment horizontal="center" vertical="center"/>
    </xf>
    <xf numFmtId="168" fontId="150" fillId="33" borderId="123" xfId="45331" applyNumberFormat="true" applyFont="true" applyFill="true" applyBorder="true" applyAlignment="true">
      <alignment horizontal="center" vertical="center"/>
    </xf>
    <xf numFmtId="168" fontId="150" fillId="33" borderId="124" xfId="45332" applyNumberFormat="true" applyFont="true" applyFill="true" applyBorder="true" applyAlignment="true">
      <alignment horizontal="center" vertical="center"/>
    </xf>
    <xf numFmtId="168" fontId="150" fillId="33" borderId="128" xfId="45331" applyNumberFormat="true" applyFont="true" applyFill="true" applyBorder="true" applyAlignment="true">
      <alignment horizontal="center" vertical="center"/>
    </xf>
    <xf numFmtId="168" fontId="150" fillId="33" borderId="105" xfId="45332" applyNumberFormat="true" applyFont="true" applyFill="true" applyBorder="true" applyAlignment="true">
      <alignment horizontal="center" vertical="center"/>
    </xf>
    <xf numFmtId="168" fontId="150" fillId="33" borderId="99" xfId="45331" applyNumberFormat="true" applyFont="true" applyFill="true" applyBorder="true" applyAlignment="true">
      <alignment horizontal="center" vertical="center"/>
    </xf>
    <xf numFmtId="168" fontId="150" fillId="33" borderId="99" xfId="45334" applyNumberFormat="true" applyFont="true" applyFill="true" applyBorder="true" applyAlignment="true">
      <alignment horizontal="center" vertical="center"/>
    </xf>
    <xf numFmtId="168" fontId="150" fillId="33" borderId="123" xfId="45335" applyNumberFormat="true" applyFont="true" applyFill="true" applyBorder="true" applyAlignment="true">
      <alignment horizontal="center" vertical="center"/>
    </xf>
    <xf numFmtId="168" fontId="150" fillId="33" borderId="124" xfId="45336" applyNumberFormat="true" applyFont="true" applyFill="true" applyBorder="true" applyAlignment="true">
      <alignment horizontal="center" vertical="center"/>
    </xf>
    <xf numFmtId="168" fontId="150" fillId="33" borderId="128" xfId="45335" applyNumberFormat="true" applyFont="true" applyFill="true" applyBorder="true" applyAlignment="true">
      <alignment horizontal="center" vertical="center"/>
    </xf>
    <xf numFmtId="168" fontId="150" fillId="33" borderId="105" xfId="45336" applyNumberFormat="true" applyFont="true" applyFill="true" applyBorder="true" applyAlignment="true">
      <alignment horizontal="center" vertical="center"/>
    </xf>
    <xf numFmtId="168" fontId="150" fillId="33" borderId="99" xfId="45335" applyNumberFormat="true" applyFont="true" applyFill="true" applyBorder="true" applyAlignment="true">
      <alignment horizontal="center" vertical="center"/>
    </xf>
    <xf numFmtId="168" fontId="150" fillId="33" borderId="99" xfId="45338" applyNumberFormat="true" applyFont="true" applyFill="true" applyBorder="true" applyAlignment="true">
      <alignment horizontal="center" vertical="center"/>
    </xf>
    <xf numFmtId="168" fontId="150" fillId="33" borderId="123" xfId="45339" applyNumberFormat="true" applyFont="true" applyFill="true" applyBorder="true" applyAlignment="true">
      <alignment horizontal="center" vertical="center"/>
    </xf>
    <xf numFmtId="168" fontId="150" fillId="33" borderId="124" xfId="45340" applyNumberFormat="true" applyFont="true" applyFill="true" applyBorder="true" applyAlignment="true">
      <alignment horizontal="center" vertical="center"/>
    </xf>
    <xf numFmtId="168" fontId="150" fillId="33" borderId="128" xfId="45339" applyNumberFormat="true" applyFont="true" applyFill="true" applyBorder="true" applyAlignment="true">
      <alignment horizontal="center" vertical="center"/>
    </xf>
    <xf numFmtId="168" fontId="150" fillId="33" borderId="105" xfId="45340" applyNumberFormat="true" applyFont="true" applyFill="true" applyBorder="true" applyAlignment="true">
      <alignment horizontal="center" vertical="center"/>
    </xf>
    <xf numFmtId="168" fontId="150" fillId="33" borderId="99" xfId="45339" applyNumberFormat="true" applyFont="true" applyFill="true" applyBorder="true" applyAlignment="true">
      <alignment horizontal="center" vertical="center"/>
    </xf>
    <xf numFmtId="169" fontId="150" fillId="33" borderId="103" xfId="45319" applyNumberFormat="true" applyFont="true" applyFill="true" applyBorder="true" applyAlignment="true">
      <alignment horizontal="center" vertical="center"/>
    </xf>
    <xf numFmtId="169" fontId="150" fillId="33" borderId="125" xfId="45320" applyNumberFormat="true" applyFont="true" applyFill="true" applyBorder="true" applyAlignment="true">
      <alignment horizontal="center" vertical="center"/>
    </xf>
    <xf numFmtId="169" fontId="150" fillId="33" borderId="126" xfId="45321" applyNumberFormat="true" applyFont="true" applyFill="true" applyBorder="true" applyAlignment="true">
      <alignment horizontal="center" vertical="center"/>
    </xf>
    <xf numFmtId="169" fontId="150" fillId="33" borderId="129" xfId="45320" applyNumberFormat="true" applyFont="true" applyFill="true" applyBorder="true" applyAlignment="true">
      <alignment horizontal="center" vertical="center"/>
    </xf>
    <xf numFmtId="169" fontId="150" fillId="33" borderId="106" xfId="45321" applyNumberFormat="true" applyFont="true" applyFill="true" applyBorder="true" applyAlignment="true">
      <alignment horizontal="center" vertical="center"/>
    </xf>
    <xf numFmtId="169" fontId="150" fillId="33" borderId="103" xfId="45320" applyNumberFormat="true" applyFont="true" applyFill="true" applyBorder="true" applyAlignment="true">
      <alignment horizontal="center" vertical="center"/>
    </xf>
    <xf numFmtId="168" fontId="150" fillId="33" borderId="99" xfId="45372" applyNumberFormat="true" applyFont="true" applyFill="true" applyBorder="true" applyAlignment="true">
      <alignment horizontal="center" vertical="center"/>
    </xf>
    <xf numFmtId="168" fontId="150" fillId="33" borderId="123" xfId="45373" applyNumberFormat="true" applyFont="true" applyFill="true" applyBorder="true" applyAlignment="true">
      <alignment horizontal="center" vertical="center"/>
    </xf>
    <xf numFmtId="168" fontId="150" fillId="33" borderId="124" xfId="45374" applyNumberFormat="true" applyFont="true" applyFill="true" applyBorder="true" applyAlignment="true">
      <alignment horizontal="center" vertical="center"/>
    </xf>
    <xf numFmtId="168" fontId="150" fillId="33" borderId="128" xfId="45373" applyNumberFormat="true" applyFont="true" applyFill="true" applyBorder="true" applyAlignment="true">
      <alignment horizontal="center" vertical="center"/>
    </xf>
    <xf numFmtId="168" fontId="150" fillId="33" borderId="105" xfId="45374" applyNumberFormat="true" applyFont="true" applyFill="true" applyBorder="true" applyAlignment="true">
      <alignment horizontal="center" vertical="center"/>
    </xf>
    <xf numFmtId="168" fontId="150" fillId="33" borderId="99" xfId="45373" applyNumberFormat="true" applyFont="true" applyFill="true" applyBorder="true" applyAlignment="true">
      <alignment horizontal="center" vertical="center"/>
    </xf>
    <xf numFmtId="168" fontId="150" fillId="33" borderId="99" xfId="45376" applyNumberFormat="true" applyFont="true" applyFill="true" applyBorder="true" applyAlignment="true">
      <alignment horizontal="center" vertical="center"/>
    </xf>
    <xf numFmtId="168" fontId="150" fillId="33" borderId="123" xfId="45377" applyNumberFormat="true" applyFont="true" applyFill="true" applyBorder="true" applyAlignment="true">
      <alignment horizontal="center" vertical="center"/>
    </xf>
    <xf numFmtId="168" fontId="150" fillId="33" borderId="124" xfId="45378" applyNumberFormat="true" applyFont="true" applyFill="true" applyBorder="true" applyAlignment="true">
      <alignment horizontal="center" vertical="center"/>
    </xf>
    <xf numFmtId="168" fontId="150" fillId="33" borderId="128" xfId="45377" applyNumberFormat="true" applyFont="true" applyFill="true" applyBorder="true" applyAlignment="true">
      <alignment horizontal="center" vertical="center"/>
    </xf>
    <xf numFmtId="168" fontId="150" fillId="33" borderId="105" xfId="45378" applyNumberFormat="true" applyFont="true" applyFill="true" applyBorder="true" applyAlignment="true">
      <alignment horizontal="center" vertical="center"/>
    </xf>
    <xf numFmtId="168" fontId="150" fillId="33" borderId="99" xfId="45377" applyNumberFormat="true" applyFont="true" applyFill="true" applyBorder="true" applyAlignment="true">
      <alignment horizontal="center" vertical="center"/>
    </xf>
    <xf numFmtId="168" fontId="150" fillId="33" borderId="99" xfId="45380" applyNumberFormat="true" applyFont="true" applyFill="true" applyBorder="true" applyAlignment="true">
      <alignment horizontal="center" vertical="center"/>
    </xf>
    <xf numFmtId="168" fontId="150" fillId="33" borderId="123" xfId="45381" applyNumberFormat="true" applyFont="true" applyFill="true" applyBorder="true" applyAlignment="true">
      <alignment horizontal="center" vertical="center"/>
    </xf>
    <xf numFmtId="168" fontId="150" fillId="33" borderId="124" xfId="45382" applyNumberFormat="true" applyFont="true" applyFill="true" applyBorder="true" applyAlignment="true">
      <alignment horizontal="center" vertical="center"/>
    </xf>
    <xf numFmtId="168" fontId="150" fillId="33" borderId="128" xfId="45381" applyNumberFormat="true" applyFont="true" applyFill="true" applyBorder="true" applyAlignment="true">
      <alignment horizontal="center" vertical="center"/>
    </xf>
    <xf numFmtId="168" fontId="150" fillId="33" borderId="105" xfId="45382" applyNumberFormat="true" applyFont="true" applyFill="true" applyBorder="true" applyAlignment="true">
      <alignment horizontal="center" vertical="center"/>
    </xf>
    <xf numFmtId="168" fontId="150" fillId="33" borderId="99" xfId="45381" applyNumberFormat="true" applyFont="true" applyFill="true" applyBorder="true" applyAlignment="true">
      <alignment horizontal="center" vertical="center"/>
    </xf>
    <xf numFmtId="0" fontId="151" fillId="26" borderId="104" xfId="45204" applyFont="true" applyFill="true" applyBorder="true" applyAlignment="true">
      <alignment horizontal="left" vertical="center"/>
    </xf>
    <xf numFmtId="0" fontId="151" fillId="26" borderId="105" xfId="45207" applyFont="true" applyFill="true" applyBorder="true" applyAlignment="true">
      <alignment horizontal="left" vertical="center"/>
    </xf>
    <xf numFmtId="0" fontId="151" fillId="26" borderId="106" xfId="45210" applyFont="true" applyFill="true" applyBorder="true" applyAlignment="true">
      <alignment horizontal="left" vertical="center"/>
    </xf>
    <xf numFmtId="0" fontId="151" fillId="26" borderId="104" xfId="45231" applyFont="true" applyFill="true" applyBorder="true" applyAlignment="true">
      <alignment horizontal="left" vertical="center"/>
    </xf>
    <xf numFmtId="0" fontId="151" fillId="26" borderId="105" xfId="45231" applyFont="true" applyFill="true" applyBorder="true" applyAlignment="true">
      <alignment horizontal="left" vertical="center"/>
    </xf>
    <xf numFmtId="0" fontId="151" fillId="26" borderId="104" xfId="45255" applyFont="true" applyFill="true" applyBorder="true" applyAlignment="true">
      <alignment horizontal="left" vertical="center"/>
    </xf>
    <xf numFmtId="0" fontId="151" fillId="26" borderId="105" xfId="45261" applyFont="true" applyFill="true" applyBorder="true" applyAlignment="true">
      <alignment horizontal="left" vertical="center"/>
    </xf>
    <xf numFmtId="0" fontId="151" fillId="0" borderId="105" xfId="45261" applyFont="true" applyFill="true" applyBorder="true" applyAlignment="true">
      <alignment horizontal="left" vertical="center"/>
    </xf>
    <xf numFmtId="0" fontId="151" fillId="0" borderId="105" xfId="45267" applyFont="true" applyFill="true" applyBorder="true" applyAlignment="true">
      <alignment horizontal="left" vertical="center"/>
    </xf>
    <xf numFmtId="0" fontId="151" fillId="26" borderId="104" xfId="45285" applyFont="true" applyFill="true" applyBorder="true" applyAlignment="true">
      <alignment horizontal="left" vertical="center"/>
    </xf>
    <xf numFmtId="0" fontId="151" fillId="26" borderId="105" xfId="45288" applyFont="true" applyFill="true" applyBorder="true" applyAlignment="true">
      <alignment horizontal="left" vertical="center"/>
    </xf>
    <xf numFmtId="0" fontId="151" fillId="26" borderId="106" xfId="45294" applyFont="true" applyFill="true" applyBorder="true" applyAlignment="true">
      <alignment horizontal="left" vertical="center"/>
    </xf>
    <xf numFmtId="0" fontId="151" fillId="26" borderId="104" xfId="45312" applyFont="true" applyFill="true" applyBorder="true" applyAlignment="true">
      <alignment horizontal="left" vertical="center"/>
    </xf>
    <xf numFmtId="0" fontId="151" fillId="26" borderId="105" xfId="45318" applyFont="true" applyFill="true" applyBorder="true" applyAlignment="true">
      <alignment horizontal="left" vertical="center"/>
    </xf>
    <xf numFmtId="0" fontId="151" fillId="0" borderId="105" xfId="45300" applyFont="true" applyFill="true" applyBorder="true" applyAlignment="true">
      <alignment horizontal="left" vertical="center"/>
    </xf>
    <xf numFmtId="0" fontId="151" fillId="0" borderId="105" xfId="45306" applyFont="true" applyFill="true" applyBorder="true" applyAlignment="true">
      <alignment horizontal="left" vertical="center"/>
    </xf>
    <xf numFmtId="0" fontId="151" fillId="0" borderId="105" xfId="45312" applyFont="true" applyFill="true" applyBorder="true" applyAlignment="true">
      <alignment horizontal="left" vertical="center"/>
    </xf>
    <xf numFmtId="0" fontId="151" fillId="0" borderId="105" xfId="45318" applyFont="true" applyFill="true" applyBorder="true" applyAlignment="true">
      <alignment horizontal="left" vertical="center"/>
    </xf>
    <xf numFmtId="0" fontId="151" fillId="0" borderId="105" xfId="45325" applyFont="true" applyFill="true" applyBorder="true" applyAlignment="true">
      <alignment horizontal="left" vertical="center"/>
    </xf>
    <xf numFmtId="0" fontId="151" fillId="0" borderId="106" xfId="45318" applyFont="true" applyFill="true" applyBorder="true" applyAlignment="true">
      <alignment horizontal="left" vertical="center"/>
    </xf>
    <xf numFmtId="0" fontId="151" fillId="26" borderId="104" xfId="45355" applyFont="true" applyFill="true" applyBorder="true" applyAlignment="true">
      <alignment horizontal="left" vertical="center"/>
    </xf>
    <xf numFmtId="0" fontId="151" fillId="26" borderId="105" xfId="45361" applyFont="true" applyFill="true" applyBorder="true" applyAlignment="true">
      <alignment horizontal="left" vertical="center"/>
    </xf>
    <xf numFmtId="0" fontId="151" fillId="26" borderId="106" xfId="45367" applyFont="true" applyFill="true" applyBorder="true" applyAlignment="true">
      <alignment horizontal="left" vertical="center"/>
    </xf>
    <xf numFmtId="0" fontId="151" fillId="0" borderId="105" xfId="45343" applyFont="true" applyFill="true" applyBorder="true" applyAlignment="true">
      <alignment horizontal="left" vertical="center"/>
    </xf>
    <xf numFmtId="0" fontId="151" fillId="0" borderId="105" xfId="45349" applyFont="true" applyFill="true" applyBorder="true" applyAlignment="true">
      <alignment horizontal="left" vertical="center"/>
    </xf>
    <xf numFmtId="0" fontId="151" fillId="0" borderId="105" xfId="45355" applyFont="true" applyFill="true" applyBorder="true" applyAlignment="true">
      <alignment horizontal="left" vertical="center"/>
    </xf>
    <xf numFmtId="0" fontId="151" fillId="0" borderId="105" xfId="45361" applyFont="true" applyFill="true" applyBorder="true" applyAlignment="true">
      <alignment horizontal="left" vertical="center"/>
    </xf>
    <xf numFmtId="0" fontId="151" fillId="0" borderId="105" xfId="45367" applyFont="true" applyFill="true" applyBorder="true" applyAlignment="true">
      <alignment horizontal="left" vertical="center"/>
    </xf>
    <xf numFmtId="169" fontId="181" fillId="33" borderId="99" xfId="45208" applyNumberFormat="true" applyFont="true" applyFill="true" applyBorder="true" applyAlignment="true">
      <alignment horizontal="center" vertical="center"/>
    </xf>
    <xf numFmtId="169" fontId="181" fillId="33" borderId="103" xfId="45211" applyNumberFormat="true" applyFont="true" applyFill="true" applyBorder="true" applyAlignment="true">
      <alignment horizontal="center" vertical="center"/>
    </xf>
    <xf numFmtId="169" fontId="181" fillId="33" borderId="99" xfId="45232" applyNumberFormat="true" applyFont="true" applyFill="true" applyBorder="true" applyAlignment="true">
      <alignment horizontal="center" vertical="center"/>
    </xf>
    <xf numFmtId="169" fontId="181" fillId="33" borderId="100" xfId="45313" applyNumberFormat="true" applyFont="true" applyFill="true" applyBorder="true" applyAlignment="true">
      <alignment horizontal="center" vertical="center"/>
    </xf>
    <xf numFmtId="169" fontId="181" fillId="33" borderId="99" xfId="45319" applyNumberFormat="true" applyFont="true" applyFill="true" applyBorder="true" applyAlignment="true">
      <alignment horizontal="center" vertical="center"/>
    </xf>
    <xf numFmtId="169" fontId="181" fillId="33" borderId="100" xfId="45356" applyNumberFormat="true" applyFont="true" applyFill="true" applyBorder="true" applyAlignment="true">
      <alignment horizontal="center" vertical="center"/>
    </xf>
    <xf numFmtId="169" fontId="181" fillId="33" borderId="99" xfId="45362" applyNumberFormat="true" applyFont="true" applyFill="true" applyBorder="true" applyAlignment="true">
      <alignment horizontal="center" vertical="center"/>
    </xf>
    <xf numFmtId="169" fontId="181" fillId="33" borderId="99" xfId="45368" applyNumberFormat="true" applyFont="true" applyFill="true" applyBorder="true" applyAlignment="true">
      <alignment horizontal="center" vertical="center"/>
    </xf>
    <xf numFmtId="169" fontId="181" fillId="33" borderId="123" xfId="45208" applyNumberFormat="true" applyFont="true" applyFill="true" applyBorder="true" applyAlignment="true">
      <alignment horizontal="center" vertical="center"/>
    </xf>
    <xf numFmtId="169" fontId="181" fillId="33" borderId="125" xfId="45211" applyNumberFormat="true" applyFont="true" applyFill="true" applyBorder="true" applyAlignment="true">
      <alignment horizontal="center" vertical="center"/>
    </xf>
    <xf numFmtId="169" fontId="181" fillId="33" borderId="123" xfId="45233" applyNumberFormat="true" applyFont="true" applyFill="true" applyBorder="true" applyAlignment="true">
      <alignment horizontal="center" vertical="center"/>
    </xf>
    <xf numFmtId="169" fontId="181" fillId="33" borderId="121" xfId="45314" applyNumberFormat="true" applyFont="true" applyFill="true" applyBorder="true" applyAlignment="true">
      <alignment horizontal="center" vertical="center"/>
    </xf>
    <xf numFmtId="169" fontId="181" fillId="33" borderId="123" xfId="45320" applyNumberFormat="true" applyFont="true" applyFill="true" applyBorder="true" applyAlignment="true">
      <alignment horizontal="center" vertical="center"/>
    </xf>
    <xf numFmtId="169" fontId="181" fillId="33" borderId="121" xfId="45357" applyNumberFormat="true" applyFont="true" applyFill="true" applyBorder="true" applyAlignment="true">
      <alignment horizontal="center" vertical="center"/>
    </xf>
    <xf numFmtId="169" fontId="181" fillId="33" borderId="123" xfId="45363" applyNumberFormat="true" applyFont="true" applyFill="true" applyBorder="true" applyAlignment="true">
      <alignment horizontal="center" vertical="center"/>
    </xf>
    <xf numFmtId="169" fontId="181" fillId="33" borderId="123" xfId="45369" applyNumberFormat="true" applyFont="true" applyFill="true" applyBorder="true" applyAlignment="true">
      <alignment horizontal="center" vertical="center"/>
    </xf>
    <xf numFmtId="169" fontId="181" fillId="33" borderId="124" xfId="45208" applyNumberFormat="true" applyFont="true" applyFill="true" applyBorder="true" applyAlignment="true">
      <alignment horizontal="center" vertical="center"/>
    </xf>
    <xf numFmtId="169" fontId="181" fillId="33" borderId="126" xfId="45211" applyNumberFormat="true" applyFont="true" applyFill="true" applyBorder="true" applyAlignment="true">
      <alignment horizontal="center" vertical="center"/>
    </xf>
    <xf numFmtId="169" fontId="181" fillId="33" borderId="124" xfId="45234" applyNumberFormat="true" applyFont="true" applyFill="true" applyBorder="true" applyAlignment="true">
      <alignment horizontal="center" vertical="center"/>
    </xf>
    <xf numFmtId="169" fontId="181" fillId="33" borderId="122" xfId="45315" applyNumberFormat="true" applyFont="true" applyFill="true" applyBorder="true" applyAlignment="true">
      <alignment horizontal="center" vertical="center"/>
    </xf>
    <xf numFmtId="169" fontId="181" fillId="33" borderId="124" xfId="45321" applyNumberFormat="true" applyFont="true" applyFill="true" applyBorder="true" applyAlignment="true">
      <alignment horizontal="center" vertical="center"/>
    </xf>
    <xf numFmtId="169" fontId="181" fillId="33" borderId="122" xfId="45358" applyNumberFormat="true" applyFont="true" applyFill="true" applyBorder="true" applyAlignment="true">
      <alignment horizontal="center" vertical="center"/>
    </xf>
    <xf numFmtId="169" fontId="181" fillId="33" borderId="124" xfId="45364" applyNumberFormat="true" applyFont="true" applyFill="true" applyBorder="true" applyAlignment="true">
      <alignment horizontal="center" vertical="center"/>
    </xf>
    <xf numFmtId="169" fontId="181" fillId="33" borderId="124" xfId="45370" applyNumberFormat="true" applyFont="true" applyFill="true" applyBorder="true" applyAlignment="true">
      <alignment horizontal="center" vertical="center"/>
    </xf>
    <xf numFmtId="169" fontId="181" fillId="33" borderId="128" xfId="45208" applyNumberFormat="true" applyFont="true" applyFill="true" applyBorder="true" applyAlignment="true">
      <alignment horizontal="center" vertical="center"/>
    </xf>
    <xf numFmtId="169" fontId="181" fillId="33" borderId="129" xfId="45211" applyNumberFormat="true" applyFont="true" applyFill="true" applyBorder="true" applyAlignment="true">
      <alignment horizontal="center" vertical="center"/>
    </xf>
    <xf numFmtId="169" fontId="181" fillId="33" borderId="128" xfId="45233" applyNumberFormat="true" applyFont="true" applyFill="true" applyBorder="true" applyAlignment="true">
      <alignment horizontal="center" vertical="center"/>
    </xf>
    <xf numFmtId="169" fontId="181" fillId="33" borderId="127" xfId="45314" applyNumberFormat="true" applyFont="true" applyFill="true" applyBorder="true" applyAlignment="true">
      <alignment horizontal="center" vertical="center"/>
    </xf>
    <xf numFmtId="169" fontId="181" fillId="33" borderId="128" xfId="45320" applyNumberFormat="true" applyFont="true" applyFill="true" applyBorder="true" applyAlignment="true">
      <alignment horizontal="center" vertical="center"/>
    </xf>
    <xf numFmtId="169" fontId="181" fillId="33" borderId="127" xfId="45357" applyNumberFormat="true" applyFont="true" applyFill="true" applyBorder="true" applyAlignment="true">
      <alignment horizontal="center" vertical="center"/>
    </xf>
    <xf numFmtId="169" fontId="181" fillId="33" borderId="128" xfId="45363" applyNumberFormat="true" applyFont="true" applyFill="true" applyBorder="true" applyAlignment="true">
      <alignment horizontal="center" vertical="center"/>
    </xf>
    <xf numFmtId="169" fontId="181" fillId="33" borderId="128" xfId="45369" applyNumberFormat="true" applyFont="true" applyFill="true" applyBorder="true" applyAlignment="true">
      <alignment horizontal="center" vertical="center"/>
    </xf>
    <xf numFmtId="169" fontId="181" fillId="33" borderId="105" xfId="45208" applyNumberFormat="true" applyFont="true" applyFill="true" applyBorder="true" applyAlignment="true">
      <alignment horizontal="center" vertical="center"/>
    </xf>
    <xf numFmtId="169" fontId="181" fillId="33" borderId="106" xfId="45211" applyNumberFormat="true" applyFont="true" applyFill="true" applyBorder="true" applyAlignment="true">
      <alignment horizontal="center" vertical="center"/>
    </xf>
    <xf numFmtId="169" fontId="181" fillId="33" borderId="105" xfId="45234" applyNumberFormat="true" applyFont="true" applyFill="true" applyBorder="true" applyAlignment="true">
      <alignment horizontal="center" vertical="center"/>
    </xf>
    <xf numFmtId="169" fontId="181" fillId="33" borderId="104" xfId="45315" applyNumberFormat="true" applyFont="true" applyFill="true" applyBorder="true" applyAlignment="true">
      <alignment horizontal="center" vertical="center"/>
    </xf>
    <xf numFmtId="169" fontId="181" fillId="33" borderId="105" xfId="45321" applyNumberFormat="true" applyFont="true" applyFill="true" applyBorder="true" applyAlignment="true">
      <alignment horizontal="center" vertical="center"/>
    </xf>
    <xf numFmtId="169" fontId="181" fillId="33" borderId="104" xfId="45358" applyNumberFormat="true" applyFont="true" applyFill="true" applyBorder="true" applyAlignment="true">
      <alignment horizontal="center" vertical="center"/>
    </xf>
    <xf numFmtId="169" fontId="181" fillId="33" borderId="105" xfId="45364" applyNumberFormat="true" applyFont="true" applyFill="true" applyBorder="true" applyAlignment="true">
      <alignment horizontal="center" vertical="center"/>
    </xf>
    <xf numFmtId="169" fontId="181" fillId="33" borderId="105" xfId="45370" applyNumberFormat="true" applyFont="true" applyFill="true" applyBorder="true" applyAlignment="true">
      <alignment horizontal="center" vertical="center"/>
    </xf>
    <xf numFmtId="169" fontId="181" fillId="33" borderId="99" xfId="45233" applyNumberFormat="true" applyFont="true" applyFill="true" applyBorder="true" applyAlignment="true">
      <alignment horizontal="center" vertical="center"/>
    </xf>
    <xf numFmtId="169" fontId="181" fillId="33" borderId="100" xfId="45314" applyNumberFormat="true" applyFont="true" applyFill="true" applyBorder="true" applyAlignment="true">
      <alignment horizontal="center" vertical="center"/>
    </xf>
    <xf numFmtId="169" fontId="181" fillId="33" borderId="99" xfId="45320" applyNumberFormat="true" applyFont="true" applyFill="true" applyBorder="true" applyAlignment="true">
      <alignment horizontal="center" vertical="center"/>
    </xf>
    <xf numFmtId="169" fontId="181" fillId="33" borderId="100" xfId="45357" applyNumberFormat="true" applyFont="true" applyFill="true" applyBorder="true" applyAlignment="true">
      <alignment horizontal="center" vertical="center"/>
    </xf>
    <xf numFmtId="169" fontId="181" fillId="33" borderId="99" xfId="45363" applyNumberFormat="true" applyFont="true" applyFill="true" applyBorder="true" applyAlignment="true">
      <alignment horizontal="center" vertical="center"/>
    </xf>
    <xf numFmtId="169" fontId="181" fillId="33" borderId="99" xfId="45369" applyNumberFormat="true" applyFont="true" applyFill="true" applyBorder="true" applyAlignment="true">
      <alignment horizontal="center" vertical="center"/>
    </xf>
    <xf numFmtId="0" fontId="151" fillId="3" borderId="52" xfId="45462" applyFont="true" applyBorder="true" applyAlignment="true">
      <alignment horizontal="center" vertical="center" wrapText="true"/>
    </xf>
    <xf numFmtId="0" fontId="151" fillId="3" borderId="53" xfId="45463" applyFont="true" applyBorder="true" applyAlignment="true">
      <alignment horizontal="center" vertical="center" wrapText="true"/>
    </xf>
    <xf numFmtId="0" fontId="151" fillId="3" borderId="53" xfId="45464" applyFont="true" applyBorder="true" applyAlignment="true">
      <alignment horizontal="center" vertical="center" wrapText="true"/>
    </xf>
    <xf numFmtId="0" fontId="151" fillId="3" borderId="52" xfId="45492" applyFont="true" applyBorder="true" applyAlignment="true">
      <alignment horizontal="center" vertical="center" wrapText="true"/>
    </xf>
    <xf numFmtId="0" fontId="151" fillId="3" borderId="53" xfId="45493" applyFont="true" applyBorder="true" applyAlignment="true">
      <alignment horizontal="center" vertical="center" wrapText="true"/>
    </xf>
    <xf numFmtId="0" fontId="151" fillId="3" borderId="53" xfId="45494" applyFont="true" applyBorder="true" applyAlignment="true">
      <alignment horizontal="center" vertical="center" wrapText="true"/>
    </xf>
    <xf numFmtId="0" fontId="151" fillId="3" borderId="52" xfId="45522" applyFont="true" applyBorder="true" applyAlignment="true">
      <alignment horizontal="center" vertical="center" wrapText="true"/>
    </xf>
    <xf numFmtId="0" fontId="151" fillId="3" borderId="53" xfId="45523" applyFont="true" applyBorder="true" applyAlignment="true">
      <alignment horizontal="center" vertical="center" wrapText="true"/>
    </xf>
    <xf numFmtId="0" fontId="151" fillId="3" borderId="53" xfId="45524" applyFont="true" applyBorder="true" applyAlignment="true">
      <alignment horizontal="center" vertical="center" wrapText="true"/>
    </xf>
    <xf numFmtId="0" fontId="151" fillId="3" borderId="52" xfId="45552" applyFont="true" applyBorder="true" applyAlignment="true">
      <alignment horizontal="center" vertical="center" wrapText="true"/>
    </xf>
    <xf numFmtId="0" fontId="151" fillId="3" borderId="53" xfId="45553" applyFont="true" applyBorder="true" applyAlignment="true">
      <alignment horizontal="center" vertical="center" wrapText="true"/>
    </xf>
    <xf numFmtId="0" fontId="151" fillId="3" borderId="53" xfId="45554" applyFont="true" applyBorder="true" applyAlignment="true">
      <alignment horizontal="center" vertical="center" wrapText="true"/>
    </xf>
    <xf numFmtId="0" fontId="151" fillId="3" borderId="52" xfId="45582" applyFont="true" applyBorder="true" applyAlignment="true">
      <alignment horizontal="center" vertical="center" wrapText="true"/>
    </xf>
    <xf numFmtId="0" fontId="151" fillId="3" borderId="53" xfId="45583" applyFont="true" applyBorder="true" applyAlignment="true">
      <alignment horizontal="center" vertical="center" wrapText="true"/>
    </xf>
    <xf numFmtId="0" fontId="151" fillId="3" borderId="53" xfId="45584" applyFont="true" applyBorder="true" applyAlignment="true">
      <alignment horizontal="center" vertical="center" wrapText="true"/>
    </xf>
    <xf numFmtId="0" fontId="151" fillId="3" borderId="52" xfId="45624" applyFont="true" applyBorder="true" applyAlignment="true">
      <alignment horizontal="center" vertical="center" wrapText="true"/>
    </xf>
    <xf numFmtId="0" fontId="151" fillId="3" borderId="53" xfId="45625" applyFont="true" applyBorder="true" applyAlignment="true">
      <alignment horizontal="center" vertical="center" wrapText="true"/>
    </xf>
    <xf numFmtId="0" fontId="151" fillId="3" borderId="53" xfId="45626" applyFont="true" applyBorder="true" applyAlignment="true">
      <alignment horizontal="center" vertical="center" wrapText="true"/>
    </xf>
    <xf numFmtId="0" fontId="151" fillId="33" borderId="99" xfId="45575" applyFont="true" applyFill="true" applyBorder="true" applyAlignment="true">
      <alignment horizontal="center" vertical="center" wrapText="true"/>
    </xf>
    <xf numFmtId="0" fontId="151" fillId="33" borderId="123" xfId="45576" applyFont="true" applyFill="true" applyBorder="true" applyAlignment="true">
      <alignment horizontal="center" vertical="center" wrapText="true"/>
    </xf>
    <xf numFmtId="0" fontId="151" fillId="33" borderId="99" xfId="45581" applyFont="true" applyFill="true" applyBorder="true" applyAlignment="true">
      <alignment horizontal="center" vertical="center" wrapText="true"/>
    </xf>
    <xf numFmtId="0" fontId="151" fillId="33" borderId="123" xfId="45582" applyFont="true" applyFill="true" applyBorder="true" applyAlignment="true">
      <alignment horizontal="center" vertical="center" wrapText="true"/>
    </xf>
    <xf numFmtId="0" fontId="151" fillId="33" borderId="99" xfId="45617" applyFont="true" applyFill="true" applyBorder="true" applyAlignment="true">
      <alignment horizontal="center" vertical="center" wrapText="true"/>
    </xf>
    <xf numFmtId="0" fontId="151" fillId="33" borderId="123" xfId="45618" applyFont="true" applyFill="true" applyBorder="true" applyAlignment="true">
      <alignment horizontal="center" vertical="center" wrapText="true"/>
    </xf>
    <xf numFmtId="0" fontId="151" fillId="33" borderId="99" xfId="45623" applyFont="true" applyFill="true" applyBorder="true" applyAlignment="true">
      <alignment horizontal="center" vertical="center" wrapText="true"/>
    </xf>
    <xf numFmtId="0" fontId="151" fillId="33" borderId="123" xfId="45624" applyFont="true" applyFill="true" applyBorder="true" applyAlignment="true">
      <alignment horizontal="center" vertical="center" wrapText="true"/>
    </xf>
    <xf numFmtId="0" fontId="151" fillId="33" borderId="105" xfId="45577" applyFont="true" applyFill="true" applyBorder="true" applyAlignment="true">
      <alignment horizontal="center" vertical="center" wrapText="true"/>
    </xf>
    <xf numFmtId="0" fontId="151" fillId="33" borderId="105" xfId="45583" applyFont="true" applyFill="true" applyBorder="true" applyAlignment="true">
      <alignment horizontal="center" vertical="center" wrapText="true"/>
    </xf>
    <xf numFmtId="0" fontId="151" fillId="33" borderId="105" xfId="45619" applyFont="true" applyFill="true" applyBorder="true" applyAlignment="true">
      <alignment horizontal="center" vertical="center" wrapText="true"/>
    </xf>
    <xf numFmtId="0" fontId="151" fillId="33" borderId="105" xfId="45625" applyFont="true" applyFill="true" applyBorder="true" applyAlignment="true">
      <alignment horizontal="center" vertical="center" wrapText="true"/>
    </xf>
    <xf numFmtId="0" fontId="151" fillId="3" borderId="107" xfId="45462" applyFont="true" applyBorder="true" applyAlignment="true">
      <alignment horizontal="center" vertical="center" wrapText="true"/>
    </xf>
    <xf numFmtId="0" fontId="151" fillId="3" borderId="107" xfId="45492" applyFont="true" applyBorder="true" applyAlignment="true">
      <alignment horizontal="center" vertical="center" wrapText="true"/>
    </xf>
    <xf numFmtId="0" fontId="151" fillId="3" borderId="107" xfId="45522" applyFont="true" applyBorder="true" applyAlignment="true">
      <alignment horizontal="center" vertical="center" wrapText="true"/>
    </xf>
    <xf numFmtId="0" fontId="151" fillId="3" borderId="107" xfId="45552" applyFont="true" applyBorder="true" applyAlignment="true">
      <alignment horizontal="center" vertical="center" wrapText="true"/>
    </xf>
    <xf numFmtId="0" fontId="151" fillId="3" borderId="107" xfId="45582" applyFont="true" applyBorder="true" applyAlignment="true">
      <alignment horizontal="center" vertical="center" wrapText="true"/>
    </xf>
    <xf numFmtId="0" fontId="151" fillId="33" borderId="99" xfId="45577" applyFont="true" applyFill="true" applyBorder="true" applyAlignment="true">
      <alignment horizontal="center" vertical="center" wrapText="true"/>
    </xf>
    <xf numFmtId="0" fontId="151" fillId="33" borderId="99" xfId="45582" applyFont="true" applyFill="true" applyBorder="true" applyAlignment="true">
      <alignment horizontal="center" vertical="center" wrapText="true"/>
    </xf>
    <xf numFmtId="0" fontId="151" fillId="3" borderId="107" xfId="45624" applyFont="true" applyBorder="true" applyAlignment="true">
      <alignment horizontal="center" vertical="center" wrapText="true"/>
    </xf>
    <xf numFmtId="0" fontId="151" fillId="33" borderId="99" xfId="45619" applyFont="true" applyFill="true" applyBorder="true" applyAlignment="true">
      <alignment horizontal="center" vertical="center" wrapText="true"/>
    </xf>
    <xf numFmtId="0" fontId="151" fillId="33" borderId="99" xfId="45624" applyFont="true" applyFill="true" applyBorder="true" applyAlignment="true">
      <alignment horizontal="center" vertical="center" wrapText="true"/>
    </xf>
    <xf numFmtId="0" fontId="151" fillId="3" borderId="108" xfId="45462" applyFont="true" applyBorder="true" applyAlignment="true">
      <alignment horizontal="center" vertical="center" wrapText="true"/>
    </xf>
    <xf numFmtId="0" fontId="151" fillId="3" borderId="108" xfId="45492" applyFont="true" applyBorder="true" applyAlignment="true">
      <alignment horizontal="center" vertical="center" wrapText="true"/>
    </xf>
    <xf numFmtId="0" fontId="151" fillId="3" borderId="108" xfId="45522" applyFont="true" applyBorder="true" applyAlignment="true">
      <alignment horizontal="center" vertical="center" wrapText="true"/>
    </xf>
    <xf numFmtId="0" fontId="151" fillId="3" borderId="108" xfId="45552" applyFont="true" applyBorder="true" applyAlignment="true">
      <alignment horizontal="center" vertical="center" wrapText="true"/>
    </xf>
    <xf numFmtId="0" fontId="151" fillId="3" borderId="108" xfId="45582" applyFont="true" applyBorder="true" applyAlignment="true">
      <alignment horizontal="center" vertical="center" wrapText="true"/>
    </xf>
    <xf numFmtId="0" fontId="151" fillId="33" borderId="128" xfId="45577" applyFont="true" applyFill="true" applyBorder="true" applyAlignment="true">
      <alignment horizontal="center" vertical="center" wrapText="true"/>
    </xf>
    <xf numFmtId="0" fontId="151" fillId="33" borderId="128" xfId="45582" applyFont="true" applyFill="true" applyBorder="true" applyAlignment="true">
      <alignment horizontal="center" vertical="center" wrapText="true"/>
    </xf>
    <xf numFmtId="0" fontId="151" fillId="3" borderId="108" xfId="45624" applyFont="true" applyBorder="true" applyAlignment="true">
      <alignment horizontal="center" vertical="center" wrapText="true"/>
    </xf>
    <xf numFmtId="0" fontId="151" fillId="33" borderId="128" xfId="45619" applyFont="true" applyFill="true" applyBorder="true" applyAlignment="true">
      <alignment horizontal="center" vertical="center" wrapText="true"/>
    </xf>
    <xf numFmtId="0" fontId="151" fillId="33" borderId="128" xfId="45624" applyFont="true" applyFill="true" applyBorder="true" applyAlignment="true">
      <alignment horizontal="center" vertical="center" wrapText="true"/>
    </xf>
    <xf numFmtId="0" fontId="151" fillId="3" borderId="95" xfId="45463" applyFont="true" applyBorder="true" applyAlignment="true">
      <alignment horizontal="center" vertical="center" wrapText="true"/>
    </xf>
    <xf numFmtId="0" fontId="151" fillId="3" borderId="95" xfId="45493" applyFont="true" applyBorder="true" applyAlignment="true">
      <alignment horizontal="center" vertical="center" wrapText="true"/>
    </xf>
    <xf numFmtId="0" fontId="151" fillId="3" borderId="95" xfId="45523" applyFont="true" applyBorder="true" applyAlignment="true">
      <alignment horizontal="center" vertical="center" wrapText="true"/>
    </xf>
    <xf numFmtId="0" fontId="151" fillId="33" borderId="124" xfId="45577" applyFont="true" applyFill="true" applyBorder="true" applyAlignment="true">
      <alignment horizontal="center" vertical="center" wrapText="true"/>
    </xf>
    <xf numFmtId="0" fontId="151" fillId="33" borderId="124" xfId="45583" applyFont="true" applyFill="true" applyBorder="true" applyAlignment="true">
      <alignment horizontal="center" vertical="center" wrapText="true"/>
    </xf>
    <xf numFmtId="0" fontId="151" fillId="3" borderId="95" xfId="45553" applyFont="true" applyBorder="true" applyAlignment="true">
      <alignment horizontal="center" vertical="center" wrapText="true"/>
    </xf>
    <xf numFmtId="0" fontId="151" fillId="3" borderId="95" xfId="45583" applyFont="true" applyBorder="true" applyAlignment="true">
      <alignment horizontal="center" vertical="center" wrapText="true"/>
    </xf>
    <xf numFmtId="0" fontId="151" fillId="33" borderId="124" xfId="45619" applyFont="true" applyFill="true" applyBorder="true" applyAlignment="true">
      <alignment horizontal="center" vertical="center" wrapText="true"/>
    </xf>
    <xf numFmtId="0" fontId="151" fillId="33" borderId="124" xfId="45625" applyFont="true" applyFill="true" applyBorder="true" applyAlignment="true">
      <alignment horizontal="center" vertical="center" wrapText="true"/>
    </xf>
    <xf numFmtId="0" fontId="151" fillId="3" borderId="95" xfId="45625" applyFont="true" applyBorder="true" applyAlignment="true">
      <alignment horizontal="center" vertical="center" wrapText="true"/>
    </xf>
    <xf numFmtId="0" fontId="151" fillId="0" borderId="99" xfId="45531" applyFont="true" applyFill="true" applyBorder="true" applyAlignment="true">
      <alignment horizontal="left" vertical="center" wrapText="true"/>
    </xf>
    <xf numFmtId="0" fontId="151" fillId="0" borderId="99" xfId="45537" applyFont="true" applyFill="true" applyBorder="true" applyAlignment="true">
      <alignment horizontal="left" vertical="center" wrapText="true"/>
    </xf>
    <xf numFmtId="0" fontId="151" fillId="0" borderId="99" xfId="45573" applyFont="true" applyFill="true" applyBorder="true" applyAlignment="true">
      <alignment horizontal="left" vertical="center" wrapText="true"/>
    </xf>
    <xf numFmtId="0" fontId="151" fillId="0" borderId="99" xfId="45579" applyFont="true" applyFill="true" applyBorder="true" applyAlignment="true">
      <alignment horizontal="left" vertical="center" wrapText="true"/>
    </xf>
    <xf numFmtId="0" fontId="151" fillId="0" borderId="99" xfId="45585" applyFont="true" applyFill="true" applyBorder="true" applyAlignment="true">
      <alignment horizontal="left" vertical="center" wrapText="true"/>
    </xf>
    <xf numFmtId="0" fontId="151" fillId="0" borderId="99" xfId="45591" applyFont="true" applyFill="true" applyBorder="true" applyAlignment="true">
      <alignment horizontal="left" vertical="center" wrapText="true"/>
    </xf>
    <xf numFmtId="0" fontId="151" fillId="0" borderId="99" xfId="45597" applyFont="true" applyFill="true" applyBorder="true" applyAlignment="true">
      <alignment horizontal="left" vertical="center" wrapText="true"/>
    </xf>
    <xf numFmtId="0" fontId="151" fillId="0" borderId="99" xfId="45615" applyFont="true" applyFill="true" applyBorder="true" applyAlignment="true">
      <alignment horizontal="left" vertical="center" wrapText="true"/>
    </xf>
    <xf numFmtId="0" fontId="151" fillId="0" borderId="99" xfId="45621" applyFont="true" applyFill="true" applyBorder="true" applyAlignment="true">
      <alignment horizontal="left" vertical="center" wrapText="true"/>
    </xf>
    <xf numFmtId="0" fontId="151" fillId="0" borderId="99" xfId="45627" applyFont="true" applyFill="true" applyBorder="true" applyAlignment="true">
      <alignment horizontal="left" vertical="center" wrapText="true"/>
    </xf>
    <xf numFmtId="0" fontId="151" fillId="0" borderId="99" xfId="45633" applyFont="true" applyFill="true" applyBorder="true" applyAlignment="true">
      <alignment horizontal="left" vertical="center" wrapText="true"/>
    </xf>
    <xf numFmtId="0" fontId="151" fillId="0" borderId="99" xfId="45639" applyFont="true" applyFill="true" applyBorder="true" applyAlignment="true">
      <alignment horizontal="left" vertical="center" wrapText="true"/>
    </xf>
    <xf numFmtId="0" fontId="151" fillId="0" borderId="103" xfId="45591" applyFont="true" applyFill="true" applyBorder="true" applyAlignment="true">
      <alignment horizontal="left" vertical="center" wrapText="true"/>
    </xf>
    <xf numFmtId="169" fontId="150" fillId="33" borderId="100" xfId="45467" applyNumberFormat="true" applyFont="true" applyFill="true" applyBorder="true" applyAlignment="true">
      <alignment horizontal="center" vertical="center"/>
    </xf>
    <xf numFmtId="169" fontId="150" fillId="33" borderId="121" xfId="45468" applyNumberFormat="true" applyFont="true" applyFill="true" applyBorder="true" applyAlignment="true">
      <alignment horizontal="center" vertical="center"/>
    </xf>
    <xf numFmtId="169" fontId="150" fillId="33" borderId="122" xfId="45469" applyNumberFormat="true" applyFont="true" applyFill="true" applyBorder="true" applyAlignment="true">
      <alignment horizontal="center" vertical="center"/>
    </xf>
    <xf numFmtId="169" fontId="150" fillId="33" borderId="127" xfId="45468" applyNumberFormat="true" applyFont="true" applyFill="true" applyBorder="true" applyAlignment="true">
      <alignment horizontal="center" vertical="center"/>
    </xf>
    <xf numFmtId="169" fontId="150" fillId="33" borderId="104" xfId="45469" applyNumberFormat="true" applyFont="true" applyFill="true" applyBorder="true" applyAlignment="true">
      <alignment horizontal="center" vertical="center"/>
    </xf>
    <xf numFmtId="169" fontId="150" fillId="33" borderId="100" xfId="45468" applyNumberFormat="true" applyFont="true" applyFill="true" applyBorder="true" applyAlignment="true">
      <alignment horizontal="center" vertical="center"/>
    </xf>
    <xf numFmtId="169" fontId="150" fillId="33" borderId="99" xfId="45473" applyNumberFormat="true" applyFont="true" applyFill="true" applyBorder="true" applyAlignment="true">
      <alignment horizontal="center" vertical="center"/>
    </xf>
    <xf numFmtId="169" fontId="150" fillId="33" borderId="123" xfId="45474" applyNumberFormat="true" applyFont="true" applyFill="true" applyBorder="true" applyAlignment="true">
      <alignment horizontal="center" vertical="center"/>
    </xf>
    <xf numFmtId="169" fontId="150" fillId="33" borderId="124" xfId="45475" applyNumberFormat="true" applyFont="true" applyFill="true" applyBorder="true" applyAlignment="true">
      <alignment horizontal="center" vertical="center"/>
    </xf>
    <xf numFmtId="169" fontId="150" fillId="33" borderId="128" xfId="45474" applyNumberFormat="true" applyFont="true" applyFill="true" applyBorder="true" applyAlignment="true">
      <alignment horizontal="center" vertical="center"/>
    </xf>
    <xf numFmtId="169" fontId="150" fillId="33" borderId="105" xfId="45475" applyNumberFormat="true" applyFont="true" applyFill="true" applyBorder="true" applyAlignment="true">
      <alignment horizontal="center" vertical="center"/>
    </xf>
    <xf numFmtId="169" fontId="150" fillId="33" borderId="99" xfId="45474" applyNumberFormat="true" applyFont="true" applyFill="true" applyBorder="true" applyAlignment="true">
      <alignment horizontal="center" vertical="center"/>
    </xf>
    <xf numFmtId="169" fontId="150" fillId="33" borderId="103" xfId="45479" applyNumberFormat="true" applyFont="true" applyFill="true" applyBorder="true" applyAlignment="true">
      <alignment horizontal="center" vertical="center"/>
    </xf>
    <xf numFmtId="169" fontId="150" fillId="33" borderId="125" xfId="45480" applyNumberFormat="true" applyFont="true" applyFill="true" applyBorder="true" applyAlignment="true">
      <alignment horizontal="center" vertical="center"/>
    </xf>
    <xf numFmtId="169" fontId="150" fillId="33" borderId="126" xfId="45481" applyNumberFormat="true" applyFont="true" applyFill="true" applyBorder="true" applyAlignment="true">
      <alignment horizontal="center" vertical="center"/>
    </xf>
    <xf numFmtId="169" fontId="150" fillId="33" borderId="129" xfId="45480" applyNumberFormat="true" applyFont="true" applyFill="true" applyBorder="true" applyAlignment="true">
      <alignment horizontal="center" vertical="center"/>
    </xf>
    <xf numFmtId="169" fontId="150" fillId="33" borderId="106" xfId="45481" applyNumberFormat="true" applyFont="true" applyFill="true" applyBorder="true" applyAlignment="true">
      <alignment horizontal="center" vertical="center"/>
    </xf>
    <xf numFmtId="169" fontId="150" fillId="33" borderId="103" xfId="45480" applyNumberFormat="true" applyFont="true" applyFill="true" applyBorder="true" applyAlignment="true">
      <alignment horizontal="center" vertical="center"/>
    </xf>
    <xf numFmtId="169" fontId="150" fillId="33" borderId="100" xfId="45503" applyNumberFormat="true" applyFont="true" applyFill="true" applyBorder="true" applyAlignment="true">
      <alignment horizontal="center" vertical="center"/>
    </xf>
    <xf numFmtId="169" fontId="150" fillId="33" borderId="121" xfId="45504" applyNumberFormat="true" applyFont="true" applyFill="true" applyBorder="true" applyAlignment="true">
      <alignment horizontal="center" vertical="center"/>
    </xf>
    <xf numFmtId="169" fontId="150" fillId="33" borderId="122" xfId="45505" applyNumberFormat="true" applyFont="true" applyFill="true" applyBorder="true" applyAlignment="true">
      <alignment horizontal="center" vertical="center"/>
    </xf>
    <xf numFmtId="169" fontId="150" fillId="33" borderId="127" xfId="45504" applyNumberFormat="true" applyFont="true" applyFill="true" applyBorder="true" applyAlignment="true">
      <alignment horizontal="center" vertical="center"/>
    </xf>
    <xf numFmtId="169" fontId="150" fillId="33" borderId="104" xfId="45505" applyNumberFormat="true" applyFont="true" applyFill="true" applyBorder="true" applyAlignment="true">
      <alignment horizontal="center" vertical="center"/>
    </xf>
    <xf numFmtId="169" fontId="150" fillId="33" borderId="100" xfId="45504" applyNumberFormat="true" applyFont="true" applyFill="true" applyBorder="true" applyAlignment="true">
      <alignment horizontal="center" vertical="center"/>
    </xf>
    <xf numFmtId="169" fontId="150" fillId="33" borderId="99" xfId="45503" applyNumberFormat="true" applyFont="true" applyFill="true" applyBorder="true" applyAlignment="true">
      <alignment horizontal="center" vertical="center"/>
    </xf>
    <xf numFmtId="169" fontId="150" fillId="33" borderId="123" xfId="45504" applyNumberFormat="true" applyFont="true" applyFill="true" applyBorder="true" applyAlignment="true">
      <alignment horizontal="center" vertical="center"/>
    </xf>
    <xf numFmtId="169" fontId="150" fillId="33" borderId="124" xfId="45505" applyNumberFormat="true" applyFont="true" applyFill="true" applyBorder="true" applyAlignment="true">
      <alignment horizontal="center" vertical="center"/>
    </xf>
    <xf numFmtId="169" fontId="150" fillId="33" borderId="128" xfId="45504" applyNumberFormat="true" applyFont="true" applyFill="true" applyBorder="true" applyAlignment="true">
      <alignment horizontal="center" vertical="center"/>
    </xf>
    <xf numFmtId="169" fontId="150" fillId="33" borderId="105" xfId="45505" applyNumberFormat="true" applyFont="true" applyFill="true" applyBorder="true" applyAlignment="true">
      <alignment horizontal="center" vertical="center"/>
    </xf>
    <xf numFmtId="169" fontId="150" fillId="33" borderId="99" xfId="45504" applyNumberFormat="true" applyFont="true" applyFill="true" applyBorder="true" applyAlignment="true">
      <alignment horizontal="center" vertical="center"/>
    </xf>
    <xf numFmtId="169" fontId="150" fillId="33" borderId="99" xfId="45497" applyNumberFormat="true" applyFont="true" applyFill="true" applyBorder="true" applyAlignment="true">
      <alignment horizontal="center" vertical="center"/>
    </xf>
    <xf numFmtId="169" fontId="150" fillId="33" borderId="123" xfId="45498" applyNumberFormat="true" applyFont="true" applyFill="true" applyBorder="true" applyAlignment="true">
      <alignment horizontal="center" vertical="center"/>
    </xf>
    <xf numFmtId="169" fontId="150" fillId="33" borderId="124" xfId="45499" applyNumberFormat="true" applyFont="true" applyFill="true" applyBorder="true" applyAlignment="true">
      <alignment horizontal="center" vertical="center"/>
    </xf>
    <xf numFmtId="169" fontId="150" fillId="33" borderId="128" xfId="45498" applyNumberFormat="true" applyFont="true" applyFill="true" applyBorder="true" applyAlignment="true">
      <alignment horizontal="center" vertical="center"/>
    </xf>
    <xf numFmtId="169" fontId="150" fillId="33" borderId="105" xfId="45499" applyNumberFormat="true" applyFont="true" applyFill="true" applyBorder="true" applyAlignment="true">
      <alignment horizontal="center" vertical="center"/>
    </xf>
    <xf numFmtId="169" fontId="150" fillId="33" borderId="99" xfId="45498" applyNumberFormat="true" applyFont="true" applyFill="true" applyBorder="true" applyAlignment="true">
      <alignment horizontal="center" vertical="center"/>
    </xf>
    <xf numFmtId="169" fontId="150" fillId="33" borderId="100" xfId="45527" applyNumberFormat="true" applyFont="true" applyFill="true" applyBorder="true" applyAlignment="true">
      <alignment horizontal="center" vertical="center"/>
    </xf>
    <xf numFmtId="169" fontId="150" fillId="33" borderId="121" xfId="45528" applyNumberFormat="true" applyFont="true" applyFill="true" applyBorder="true" applyAlignment="true">
      <alignment horizontal="center" vertical="center"/>
    </xf>
    <xf numFmtId="169" fontId="150" fillId="33" borderId="122" xfId="45529" applyNumberFormat="true" applyFont="true" applyFill="true" applyBorder="true" applyAlignment="true">
      <alignment horizontal="center" vertical="center"/>
    </xf>
    <xf numFmtId="169" fontId="150" fillId="33" borderId="127" xfId="45528" applyNumberFormat="true" applyFont="true" applyFill="true" applyBorder="true" applyAlignment="true">
      <alignment horizontal="center" vertical="center"/>
    </xf>
    <xf numFmtId="169" fontId="150" fillId="33" borderId="104" xfId="45529" applyNumberFormat="true" applyFont="true" applyFill="true" applyBorder="true" applyAlignment="true">
      <alignment horizontal="center" vertical="center"/>
    </xf>
    <xf numFmtId="169" fontId="150" fillId="33" borderId="100" xfId="45528" applyNumberFormat="true" applyFont="true" applyFill="true" applyBorder="true" applyAlignment="true">
      <alignment horizontal="center" vertical="center"/>
    </xf>
    <xf numFmtId="169" fontId="150" fillId="33" borderId="99" xfId="45533" applyNumberFormat="true" applyFont="true" applyFill="true" applyBorder="true" applyAlignment="true">
      <alignment horizontal="center" vertical="center"/>
    </xf>
    <xf numFmtId="169" fontId="150" fillId="33" borderId="123" xfId="45534" applyNumberFormat="true" applyFont="true" applyFill="true" applyBorder="true" applyAlignment="true">
      <alignment horizontal="center" vertical="center"/>
    </xf>
    <xf numFmtId="169" fontId="150" fillId="33" borderId="124" xfId="45535" applyNumberFormat="true" applyFont="true" applyFill="true" applyBorder="true" applyAlignment="true">
      <alignment horizontal="center" vertical="center"/>
    </xf>
    <xf numFmtId="169" fontId="150" fillId="33" borderId="128" xfId="45534" applyNumberFormat="true" applyFont="true" applyFill="true" applyBorder="true" applyAlignment="true">
      <alignment horizontal="center" vertical="center"/>
    </xf>
    <xf numFmtId="169" fontId="150" fillId="33" borderId="105" xfId="45535" applyNumberFormat="true" applyFont="true" applyFill="true" applyBorder="true" applyAlignment="true">
      <alignment horizontal="center" vertical="center"/>
    </xf>
    <xf numFmtId="169" fontId="150" fillId="33" borderId="99" xfId="45534" applyNumberFormat="true" applyFont="true" applyFill="true" applyBorder="true" applyAlignment="true">
      <alignment horizontal="center" vertical="center"/>
    </xf>
    <xf numFmtId="169" fontId="150" fillId="33" borderId="99" xfId="45539" applyNumberFormat="true" applyFont="true" applyFill="true" applyBorder="true" applyAlignment="true">
      <alignment horizontal="center" vertical="center"/>
    </xf>
    <xf numFmtId="169" fontId="150" fillId="33" borderId="123" xfId="45540" applyNumberFormat="true" applyFont="true" applyFill="true" applyBorder="true" applyAlignment="true">
      <alignment horizontal="center" vertical="center"/>
    </xf>
    <xf numFmtId="169" fontId="150" fillId="33" borderId="124" xfId="45541" applyNumberFormat="true" applyFont="true" applyFill="true" applyBorder="true" applyAlignment="true">
      <alignment horizontal="center" vertical="center"/>
    </xf>
    <xf numFmtId="169" fontId="150" fillId="33" borderId="128" xfId="45540" applyNumberFormat="true" applyFont="true" applyFill="true" applyBorder="true" applyAlignment="true">
      <alignment horizontal="center" vertical="center"/>
    </xf>
    <xf numFmtId="169" fontId="150" fillId="33" borderId="105" xfId="45541" applyNumberFormat="true" applyFont="true" applyFill="true" applyBorder="true" applyAlignment="true">
      <alignment horizontal="center" vertical="center"/>
    </xf>
    <xf numFmtId="169" fontId="150" fillId="33" borderId="99" xfId="45540" applyNumberFormat="true" applyFont="true" applyFill="true" applyBorder="true" applyAlignment="true">
      <alignment horizontal="center" vertical="center"/>
    </xf>
    <xf numFmtId="169" fontId="150" fillId="33" borderId="100" xfId="45557" applyNumberFormat="true" applyFont="true" applyFill="true" applyBorder="true" applyAlignment="true">
      <alignment horizontal="center" vertical="center"/>
    </xf>
    <xf numFmtId="169" fontId="150" fillId="33" borderId="121" xfId="45558" applyNumberFormat="true" applyFont="true" applyFill="true" applyBorder="true" applyAlignment="true">
      <alignment horizontal="center" vertical="center"/>
    </xf>
    <xf numFmtId="169" fontId="150" fillId="33" borderId="122" xfId="45559" applyNumberFormat="true" applyFont="true" applyFill="true" applyBorder="true" applyAlignment="true">
      <alignment horizontal="center" vertical="center"/>
    </xf>
    <xf numFmtId="169" fontId="150" fillId="33" borderId="127" xfId="45558" applyNumberFormat="true" applyFont="true" applyFill="true" applyBorder="true" applyAlignment="true">
      <alignment horizontal="center" vertical="center"/>
    </xf>
    <xf numFmtId="169" fontId="150" fillId="33" borderId="104" xfId="45559" applyNumberFormat="true" applyFont="true" applyFill="true" applyBorder="true" applyAlignment="true">
      <alignment horizontal="center" vertical="center"/>
    </xf>
    <xf numFmtId="169" fontId="150" fillId="33" borderId="100" xfId="45558" applyNumberFormat="true" applyFont="true" applyFill="true" applyBorder="true" applyAlignment="true">
      <alignment horizontal="center" vertical="center"/>
    </xf>
    <xf numFmtId="169" fontId="150" fillId="33" borderId="99" xfId="45563" applyNumberFormat="true" applyFont="true" applyFill="true" applyBorder="true" applyAlignment="true">
      <alignment horizontal="center" vertical="center"/>
    </xf>
    <xf numFmtId="169" fontId="150" fillId="33" borderId="123" xfId="45564" applyNumberFormat="true" applyFont="true" applyFill="true" applyBorder="true" applyAlignment="true">
      <alignment horizontal="center" vertical="center"/>
    </xf>
    <xf numFmtId="169" fontId="150" fillId="33" borderId="124" xfId="45565" applyNumberFormat="true" applyFont="true" applyFill="true" applyBorder="true" applyAlignment="true">
      <alignment horizontal="center" vertical="center"/>
    </xf>
    <xf numFmtId="169" fontId="150" fillId="33" borderId="128" xfId="45564" applyNumberFormat="true" applyFont="true" applyFill="true" applyBorder="true" applyAlignment="true">
      <alignment horizontal="center" vertical="center"/>
    </xf>
    <xf numFmtId="169" fontId="150" fillId="33" borderId="105" xfId="45565" applyNumberFormat="true" applyFont="true" applyFill="true" applyBorder="true" applyAlignment="true">
      <alignment horizontal="center" vertical="center"/>
    </xf>
    <xf numFmtId="169" fontId="150" fillId="33" borderId="99" xfId="45564" applyNumberFormat="true" applyFont="true" applyFill="true" applyBorder="true" applyAlignment="true">
      <alignment horizontal="center" vertical="center"/>
    </xf>
    <xf numFmtId="169" fontId="150" fillId="33" borderId="103" xfId="45569" applyNumberFormat="true" applyFont="true" applyFill="true" applyBorder="true" applyAlignment="true">
      <alignment horizontal="center" vertical="center"/>
    </xf>
    <xf numFmtId="169" fontId="150" fillId="33" borderId="125" xfId="45570" applyNumberFormat="true" applyFont="true" applyFill="true" applyBorder="true" applyAlignment="true">
      <alignment horizontal="center" vertical="center"/>
    </xf>
    <xf numFmtId="169" fontId="150" fillId="33" borderId="126" xfId="45571" applyNumberFormat="true" applyFont="true" applyFill="true" applyBorder="true" applyAlignment="true">
      <alignment horizontal="center" vertical="center"/>
    </xf>
    <xf numFmtId="169" fontId="150" fillId="33" borderId="129" xfId="45570" applyNumberFormat="true" applyFont="true" applyFill="true" applyBorder="true" applyAlignment="true">
      <alignment horizontal="center" vertical="center"/>
    </xf>
    <xf numFmtId="169" fontId="150" fillId="33" borderId="106" xfId="45571" applyNumberFormat="true" applyFont="true" applyFill="true" applyBorder="true" applyAlignment="true">
      <alignment horizontal="center" vertical="center"/>
    </xf>
    <xf numFmtId="169" fontId="150" fillId="33" borderId="103" xfId="45570" applyNumberFormat="true" applyFont="true" applyFill="true" applyBorder="true" applyAlignment="true">
      <alignment horizontal="center" vertical="center"/>
    </xf>
    <xf numFmtId="169" fontId="150" fillId="33" borderId="99" xfId="45593" applyNumberFormat="true" applyFont="true" applyFill="true" applyBorder="true" applyAlignment="true">
      <alignment horizontal="center" vertical="center"/>
    </xf>
    <xf numFmtId="169" fontId="150" fillId="33" borderId="123" xfId="45594" applyNumberFormat="true" applyFont="true" applyFill="true" applyBorder="true" applyAlignment="true">
      <alignment horizontal="center" vertical="center"/>
    </xf>
    <xf numFmtId="169" fontId="150" fillId="33" borderId="124" xfId="45595" applyNumberFormat="true" applyFont="true" applyFill="true" applyBorder="true" applyAlignment="true">
      <alignment horizontal="center" vertical="center"/>
    </xf>
    <xf numFmtId="169" fontId="150" fillId="33" borderId="128" xfId="45594" applyNumberFormat="true" applyFont="true" applyFill="true" applyBorder="true" applyAlignment="true">
      <alignment horizontal="center" vertical="center"/>
    </xf>
    <xf numFmtId="169" fontId="150" fillId="33" borderId="105" xfId="45595" applyNumberFormat="true" applyFont="true" applyFill="true" applyBorder="true" applyAlignment="true">
      <alignment horizontal="center" vertical="center"/>
    </xf>
    <xf numFmtId="169" fontId="150" fillId="33" borderId="99" xfId="45594" applyNumberFormat="true" applyFont="true" applyFill="true" applyBorder="true" applyAlignment="true">
      <alignment horizontal="center" vertical="center"/>
    </xf>
    <xf numFmtId="168" fontId="150" fillId="33" borderId="99" xfId="45603" applyNumberFormat="true" applyFont="true" applyFill="true" applyBorder="true" applyAlignment="true">
      <alignment horizontal="center" vertical="center"/>
    </xf>
    <xf numFmtId="168" fontId="150" fillId="33" borderId="123" xfId="45604" applyNumberFormat="true" applyFont="true" applyFill="true" applyBorder="true" applyAlignment="true">
      <alignment horizontal="center" vertical="center"/>
    </xf>
    <xf numFmtId="168" fontId="150" fillId="33" borderId="124" xfId="45605" applyNumberFormat="true" applyFont="true" applyFill="true" applyBorder="true" applyAlignment="true">
      <alignment horizontal="center" vertical="center"/>
    </xf>
    <xf numFmtId="168" fontId="150" fillId="33" borderId="128" xfId="45604" applyNumberFormat="true" applyFont="true" applyFill="true" applyBorder="true" applyAlignment="true">
      <alignment horizontal="center" vertical="center"/>
    </xf>
    <xf numFmtId="168" fontId="150" fillId="33" borderId="105" xfId="45605" applyNumberFormat="true" applyFont="true" applyFill="true" applyBorder="true" applyAlignment="true">
      <alignment horizontal="center" vertical="center"/>
    </xf>
    <xf numFmtId="168" fontId="150" fillId="33" borderId="99" xfId="45604" applyNumberFormat="true" applyFont="true" applyFill="true" applyBorder="true" applyAlignment="true">
      <alignment horizontal="center" vertical="center"/>
    </xf>
    <xf numFmtId="168" fontId="150" fillId="33" borderId="99" xfId="45607" applyNumberFormat="true" applyFont="true" applyFill="true" applyBorder="true" applyAlignment="true">
      <alignment horizontal="center" vertical="center"/>
    </xf>
    <xf numFmtId="168" fontId="150" fillId="33" borderId="123" xfId="45608" applyNumberFormat="true" applyFont="true" applyFill="true" applyBorder="true" applyAlignment="true">
      <alignment horizontal="center" vertical="center"/>
    </xf>
    <xf numFmtId="168" fontId="150" fillId="33" borderId="124" xfId="45609" applyNumberFormat="true" applyFont="true" applyFill="true" applyBorder="true" applyAlignment="true">
      <alignment horizontal="center" vertical="center"/>
    </xf>
    <xf numFmtId="168" fontId="150" fillId="33" borderId="128" xfId="45608" applyNumberFormat="true" applyFont="true" applyFill="true" applyBorder="true" applyAlignment="true">
      <alignment horizontal="center" vertical="center"/>
    </xf>
    <xf numFmtId="168" fontId="150" fillId="33" borderId="105" xfId="45609" applyNumberFormat="true" applyFont="true" applyFill="true" applyBorder="true" applyAlignment="true">
      <alignment horizontal="center" vertical="center"/>
    </xf>
    <xf numFmtId="168" fontId="150" fillId="33" borderId="99" xfId="45608" applyNumberFormat="true" applyFont="true" applyFill="true" applyBorder="true" applyAlignment="true">
      <alignment horizontal="center" vertical="center"/>
    </xf>
    <xf numFmtId="168" fontId="150" fillId="33" borderId="99" xfId="45611" applyNumberFormat="true" applyFont="true" applyFill="true" applyBorder="true" applyAlignment="true">
      <alignment horizontal="center" vertical="center"/>
    </xf>
    <xf numFmtId="168" fontId="150" fillId="33" borderId="123" xfId="45612" applyNumberFormat="true" applyFont="true" applyFill="true" applyBorder="true" applyAlignment="true">
      <alignment horizontal="center" vertical="center"/>
    </xf>
    <xf numFmtId="168" fontId="150" fillId="33" borderId="124" xfId="45613" applyNumberFormat="true" applyFont="true" applyFill="true" applyBorder="true" applyAlignment="true">
      <alignment horizontal="center" vertical="center"/>
    </xf>
    <xf numFmtId="168" fontId="150" fillId="33" borderId="128" xfId="45612" applyNumberFormat="true" applyFont="true" applyFill="true" applyBorder="true" applyAlignment="true">
      <alignment horizontal="center" vertical="center"/>
    </xf>
    <xf numFmtId="168" fontId="150" fillId="33" borderId="105" xfId="45613" applyNumberFormat="true" applyFont="true" applyFill="true" applyBorder="true" applyAlignment="true">
      <alignment horizontal="center" vertical="center"/>
    </xf>
    <xf numFmtId="168" fontId="150" fillId="33" borderId="99" xfId="45612" applyNumberFormat="true" applyFont="true" applyFill="true" applyBorder="true" applyAlignment="true">
      <alignment horizontal="center" vertical="center"/>
    </xf>
    <xf numFmtId="169" fontId="150" fillId="33" borderId="103" xfId="45593" applyNumberFormat="true" applyFont="true" applyFill="true" applyBorder="true" applyAlignment="true">
      <alignment horizontal="center" vertical="center"/>
    </xf>
    <xf numFmtId="169" fontId="150" fillId="33" borderId="125" xfId="45594" applyNumberFormat="true" applyFont="true" applyFill="true" applyBorder="true" applyAlignment="true">
      <alignment horizontal="center" vertical="center"/>
    </xf>
    <xf numFmtId="169" fontId="150" fillId="33" borderId="126" xfId="45595" applyNumberFormat="true" applyFont="true" applyFill="true" applyBorder="true" applyAlignment="true">
      <alignment horizontal="center" vertical="center"/>
    </xf>
    <xf numFmtId="169" fontId="150" fillId="33" borderId="129" xfId="45594" applyNumberFormat="true" applyFont="true" applyFill="true" applyBorder="true" applyAlignment="true">
      <alignment horizontal="center" vertical="center"/>
    </xf>
    <xf numFmtId="169" fontId="150" fillId="33" borderId="106" xfId="45595" applyNumberFormat="true" applyFont="true" applyFill="true" applyBorder="true" applyAlignment="true">
      <alignment horizontal="center" vertical="center"/>
    </xf>
    <xf numFmtId="169" fontId="150" fillId="33" borderId="103" xfId="45594" applyNumberFormat="true" applyFont="true" applyFill="true" applyBorder="true" applyAlignment="true">
      <alignment horizontal="center" vertical="center"/>
    </xf>
    <xf numFmtId="168" fontId="150" fillId="33" borderId="99" xfId="45645" applyNumberFormat="true" applyFont="true" applyFill="true" applyBorder="true" applyAlignment="true">
      <alignment horizontal="center" vertical="center"/>
    </xf>
    <xf numFmtId="168" fontId="150" fillId="33" borderId="123" xfId="45646" applyNumberFormat="true" applyFont="true" applyFill="true" applyBorder="true" applyAlignment="true">
      <alignment horizontal="center" vertical="center"/>
    </xf>
    <xf numFmtId="168" fontId="150" fillId="33" borderId="124" xfId="45647" applyNumberFormat="true" applyFont="true" applyFill="true" applyBorder="true" applyAlignment="true">
      <alignment horizontal="center" vertical="center"/>
    </xf>
    <xf numFmtId="168" fontId="150" fillId="33" borderId="128" xfId="45646" applyNumberFormat="true" applyFont="true" applyFill="true" applyBorder="true" applyAlignment="true">
      <alignment horizontal="center" vertical="center"/>
    </xf>
    <xf numFmtId="168" fontId="150" fillId="33" borderId="105" xfId="45647" applyNumberFormat="true" applyFont="true" applyFill="true" applyBorder="true" applyAlignment="true">
      <alignment horizontal="center" vertical="center"/>
    </xf>
    <xf numFmtId="168" fontId="150" fillId="33" borderId="99" xfId="45646" applyNumberFormat="true" applyFont="true" applyFill="true" applyBorder="true" applyAlignment="true">
      <alignment horizontal="center" vertical="center"/>
    </xf>
    <xf numFmtId="168" fontId="150" fillId="33" borderId="99" xfId="45649" applyNumberFormat="true" applyFont="true" applyFill="true" applyBorder="true" applyAlignment="true">
      <alignment horizontal="center" vertical="center"/>
    </xf>
    <xf numFmtId="168" fontId="150" fillId="33" borderId="123" xfId="45650" applyNumberFormat="true" applyFont="true" applyFill="true" applyBorder="true" applyAlignment="true">
      <alignment horizontal="center" vertical="center"/>
    </xf>
    <xf numFmtId="168" fontId="150" fillId="33" borderId="124" xfId="45651" applyNumberFormat="true" applyFont="true" applyFill="true" applyBorder="true" applyAlignment="true">
      <alignment horizontal="center" vertical="center"/>
    </xf>
    <xf numFmtId="168" fontId="150" fillId="33" borderId="128" xfId="45650" applyNumberFormat="true" applyFont="true" applyFill="true" applyBorder="true" applyAlignment="true">
      <alignment horizontal="center" vertical="center"/>
    </xf>
    <xf numFmtId="168" fontId="150" fillId="33" borderId="105" xfId="45651" applyNumberFormat="true" applyFont="true" applyFill="true" applyBorder="true" applyAlignment="true">
      <alignment horizontal="center" vertical="center"/>
    </xf>
    <xf numFmtId="168" fontId="150" fillId="33" borderId="99" xfId="45650" applyNumberFormat="true" applyFont="true" applyFill="true" applyBorder="true" applyAlignment="true">
      <alignment horizontal="center" vertical="center"/>
    </xf>
    <xf numFmtId="168" fontId="150" fillId="33" borderId="99" xfId="45653" applyNumberFormat="true" applyFont="true" applyFill="true" applyBorder="true" applyAlignment="true">
      <alignment horizontal="center" vertical="center"/>
    </xf>
    <xf numFmtId="168" fontId="150" fillId="33" borderId="123" xfId="45654" applyNumberFormat="true" applyFont="true" applyFill="true" applyBorder="true" applyAlignment="true">
      <alignment horizontal="center" vertical="center"/>
    </xf>
    <xf numFmtId="168" fontId="150" fillId="33" borderId="124" xfId="45655" applyNumberFormat="true" applyFont="true" applyFill="true" applyBorder="true" applyAlignment="true">
      <alignment horizontal="center" vertical="center"/>
    </xf>
    <xf numFmtId="168" fontId="150" fillId="33" borderId="128" xfId="45654" applyNumberFormat="true" applyFont="true" applyFill="true" applyBorder="true" applyAlignment="true">
      <alignment horizontal="center" vertical="center"/>
    </xf>
    <xf numFmtId="168" fontId="150" fillId="33" borderId="105" xfId="45655" applyNumberFormat="true" applyFont="true" applyFill="true" applyBorder="true" applyAlignment="true">
      <alignment horizontal="center" vertical="center"/>
    </xf>
    <xf numFmtId="168" fontId="150" fillId="33" borderId="99" xfId="45654" applyNumberFormat="true" applyFont="true" applyFill="true" applyBorder="true" applyAlignment="true">
      <alignment horizontal="center" vertical="center"/>
    </xf>
    <xf numFmtId="0" fontId="151" fillId="26" borderId="104" xfId="45466" applyFont="true" applyFill="true" applyBorder="true" applyAlignment="true">
      <alignment horizontal="left" vertical="center"/>
    </xf>
    <xf numFmtId="0" fontId="151" fillId="26" borderId="105" xfId="45472" applyFont="true" applyFill="true" applyBorder="true" applyAlignment="true">
      <alignment horizontal="left" vertical="center"/>
    </xf>
    <xf numFmtId="0" fontId="151" fillId="26" borderId="106" xfId="45478" applyFont="true" applyFill="true" applyBorder="true" applyAlignment="true">
      <alignment horizontal="left" vertical="center"/>
    </xf>
    <xf numFmtId="0" fontId="151" fillId="26" borderId="104" xfId="45502" applyFont="true" applyFill="true" applyBorder="true" applyAlignment="true">
      <alignment horizontal="left" vertical="center"/>
    </xf>
    <xf numFmtId="0" fontId="151" fillId="26" borderId="105" xfId="45502" applyFont="true" applyFill="true" applyBorder="true" applyAlignment="true">
      <alignment horizontal="left" vertical="center"/>
    </xf>
    <xf numFmtId="0" fontId="151" fillId="26" borderId="104" xfId="45526" applyFont="true" applyFill="true" applyBorder="true" applyAlignment="true">
      <alignment horizontal="left" vertical="center"/>
    </xf>
    <xf numFmtId="0" fontId="151" fillId="26" borderId="105" xfId="45532" applyFont="true" applyFill="true" applyBorder="true" applyAlignment="true">
      <alignment horizontal="left" vertical="center"/>
    </xf>
    <xf numFmtId="0" fontId="151" fillId="0" borderId="105" xfId="45532" applyFont="true" applyFill="true" applyBorder="true" applyAlignment="true">
      <alignment horizontal="left" vertical="center"/>
    </xf>
    <xf numFmtId="0" fontId="151" fillId="0" borderId="105" xfId="45538" applyFont="true" applyFill="true" applyBorder="true" applyAlignment="true">
      <alignment horizontal="left" vertical="center"/>
    </xf>
    <xf numFmtId="0" fontId="151" fillId="26" borderId="104" xfId="45556" applyFont="true" applyFill="true" applyBorder="true" applyAlignment="true">
      <alignment horizontal="left" vertical="center"/>
    </xf>
    <xf numFmtId="0" fontId="151" fillId="26" borderId="105" xfId="45562" applyFont="true" applyFill="true" applyBorder="true" applyAlignment="true">
      <alignment horizontal="left" vertical="center"/>
    </xf>
    <xf numFmtId="0" fontId="151" fillId="26" borderId="106" xfId="45568" applyFont="true" applyFill="true" applyBorder="true" applyAlignment="true">
      <alignment horizontal="left" vertical="center"/>
    </xf>
    <xf numFmtId="0" fontId="151" fillId="26" borderId="104" xfId="45586" applyFont="true" applyFill="true" applyBorder="true" applyAlignment="true">
      <alignment horizontal="left" vertical="center"/>
    </xf>
    <xf numFmtId="0" fontId="151" fillId="26" borderId="105" xfId="45592" applyFont="true" applyFill="true" applyBorder="true" applyAlignment="true">
      <alignment horizontal="left" vertical="center"/>
    </xf>
    <xf numFmtId="0" fontId="151" fillId="0" borderId="105" xfId="45574" applyFont="true" applyFill="true" applyBorder="true" applyAlignment="true">
      <alignment horizontal="left" vertical="center"/>
    </xf>
    <xf numFmtId="0" fontId="151" fillId="0" borderId="105" xfId="45580" applyFont="true" applyFill="true" applyBorder="true" applyAlignment="true">
      <alignment horizontal="left" vertical="center"/>
    </xf>
    <xf numFmtId="0" fontId="151" fillId="0" borderId="105" xfId="45586" applyFont="true" applyFill="true" applyBorder="true" applyAlignment="true">
      <alignment horizontal="left" vertical="center"/>
    </xf>
    <xf numFmtId="0" fontId="151" fillId="0" borderId="105" xfId="45592" applyFont="true" applyFill="true" applyBorder="true" applyAlignment="true">
      <alignment horizontal="left" vertical="center"/>
    </xf>
    <xf numFmtId="0" fontId="151" fillId="0" borderId="105" xfId="45598" applyFont="true" applyFill="true" applyBorder="true" applyAlignment="true">
      <alignment horizontal="left" vertical="center"/>
    </xf>
    <xf numFmtId="0" fontId="151" fillId="0" borderId="106" xfId="45592" applyFont="true" applyFill="true" applyBorder="true" applyAlignment="true">
      <alignment horizontal="left" vertical="center"/>
    </xf>
    <xf numFmtId="0" fontId="151" fillId="26" borderId="104" xfId="45628" applyFont="true" applyFill="true" applyBorder="true" applyAlignment="true">
      <alignment horizontal="left" vertical="center"/>
    </xf>
    <xf numFmtId="0" fontId="151" fillId="26" borderId="105" xfId="45634" applyFont="true" applyFill="true" applyBorder="true" applyAlignment="true">
      <alignment horizontal="left" vertical="center"/>
    </xf>
    <xf numFmtId="0" fontId="151" fillId="26" borderId="106" xfId="45640" applyFont="true" applyFill="true" applyBorder="true" applyAlignment="true">
      <alignment horizontal="left" vertical="center"/>
    </xf>
    <xf numFmtId="0" fontId="151" fillId="0" borderId="105" xfId="45616" applyFont="true" applyFill="true" applyBorder="true" applyAlignment="true">
      <alignment horizontal="left" vertical="center"/>
    </xf>
    <xf numFmtId="0" fontId="151" fillId="0" borderId="105" xfId="45622" applyFont="true" applyFill="true" applyBorder="true" applyAlignment="true">
      <alignment horizontal="left" vertical="center"/>
    </xf>
    <xf numFmtId="0" fontId="151" fillId="0" borderId="105" xfId="45628" applyFont="true" applyFill="true" applyBorder="true" applyAlignment="true">
      <alignment horizontal="left" vertical="center"/>
    </xf>
    <xf numFmtId="0" fontId="151" fillId="0" borderId="105" xfId="45634" applyFont="true" applyFill="true" applyBorder="true" applyAlignment="true">
      <alignment horizontal="left" vertical="center"/>
    </xf>
    <xf numFmtId="0" fontId="151" fillId="0" borderId="105" xfId="45640" applyFont="true" applyFill="true" applyBorder="true" applyAlignment="true">
      <alignment horizontal="left" vertical="center"/>
    </xf>
    <xf numFmtId="169" fontId="181" fillId="33" borderId="99" xfId="45503" applyNumberFormat="true" applyFont="true" applyFill="true" applyBorder="true" applyAlignment="true">
      <alignment horizontal="center" vertical="center"/>
    </xf>
    <xf numFmtId="169" fontId="181" fillId="33" borderId="100" xfId="45587" applyNumberFormat="true" applyFont="true" applyFill="true" applyBorder="true" applyAlignment="true">
      <alignment horizontal="center" vertical="center"/>
    </xf>
    <xf numFmtId="169" fontId="181" fillId="33" borderId="99" xfId="45593" applyNumberFormat="true" applyFont="true" applyFill="true" applyBorder="true" applyAlignment="true">
      <alignment horizontal="center" vertical="center"/>
    </xf>
    <xf numFmtId="169" fontId="181" fillId="33" borderId="100" xfId="45629" applyNumberFormat="true" applyFont="true" applyFill="true" applyBorder="true" applyAlignment="true">
      <alignment horizontal="center" vertical="center"/>
    </xf>
    <xf numFmtId="169" fontId="181" fillId="33" borderId="99" xfId="45635" applyNumberFormat="true" applyFont="true" applyFill="true" applyBorder="true" applyAlignment="true">
      <alignment horizontal="center" vertical="center"/>
    </xf>
    <xf numFmtId="169" fontId="181" fillId="33" borderId="99" xfId="45641" applyNumberFormat="true" applyFont="true" applyFill="true" applyBorder="true" applyAlignment="true">
      <alignment horizontal="center" vertical="center"/>
    </xf>
    <xf numFmtId="169" fontId="181" fillId="33" borderId="123" xfId="45504" applyNumberFormat="true" applyFont="true" applyFill="true" applyBorder="true" applyAlignment="true">
      <alignment horizontal="center" vertical="center"/>
    </xf>
    <xf numFmtId="169" fontId="181" fillId="33" borderId="121" xfId="45588" applyNumberFormat="true" applyFont="true" applyFill="true" applyBorder="true" applyAlignment="true">
      <alignment horizontal="center" vertical="center"/>
    </xf>
    <xf numFmtId="169" fontId="181" fillId="33" borderId="123" xfId="45594" applyNumberFormat="true" applyFont="true" applyFill="true" applyBorder="true" applyAlignment="true">
      <alignment horizontal="center" vertical="center"/>
    </xf>
    <xf numFmtId="169" fontId="181" fillId="33" borderId="121" xfId="45630" applyNumberFormat="true" applyFont="true" applyFill="true" applyBorder="true" applyAlignment="true">
      <alignment horizontal="center" vertical="center"/>
    </xf>
    <xf numFmtId="169" fontId="181" fillId="33" borderId="123" xfId="45636" applyNumberFormat="true" applyFont="true" applyFill="true" applyBorder="true" applyAlignment="true">
      <alignment horizontal="center" vertical="center"/>
    </xf>
    <xf numFmtId="169" fontId="181" fillId="33" borderId="123" xfId="45642" applyNumberFormat="true" applyFont="true" applyFill="true" applyBorder="true" applyAlignment="true">
      <alignment horizontal="center" vertical="center"/>
    </xf>
    <xf numFmtId="169" fontId="181" fillId="33" borderId="124" xfId="45505" applyNumberFormat="true" applyFont="true" applyFill="true" applyBorder="true" applyAlignment="true">
      <alignment horizontal="center" vertical="center"/>
    </xf>
    <xf numFmtId="169" fontId="181" fillId="33" borderId="122" xfId="45589" applyNumberFormat="true" applyFont="true" applyFill="true" applyBorder="true" applyAlignment="true">
      <alignment horizontal="center" vertical="center"/>
    </xf>
    <xf numFmtId="169" fontId="181" fillId="33" borderId="124" xfId="45595" applyNumberFormat="true" applyFont="true" applyFill="true" applyBorder="true" applyAlignment="true">
      <alignment horizontal="center" vertical="center"/>
    </xf>
    <xf numFmtId="169" fontId="181" fillId="33" borderId="122" xfId="45631" applyNumberFormat="true" applyFont="true" applyFill="true" applyBorder="true" applyAlignment="true">
      <alignment horizontal="center" vertical="center"/>
    </xf>
    <xf numFmtId="169" fontId="181" fillId="33" borderId="124" xfId="45637" applyNumberFormat="true" applyFont="true" applyFill="true" applyBorder="true" applyAlignment="true">
      <alignment horizontal="center" vertical="center"/>
    </xf>
    <xf numFmtId="169" fontId="181" fillId="33" borderId="124" xfId="45643" applyNumberFormat="true" applyFont="true" applyFill="true" applyBorder="true" applyAlignment="true">
      <alignment horizontal="center" vertical="center"/>
    </xf>
    <xf numFmtId="169" fontId="181" fillId="33" borderId="128" xfId="45504" applyNumberFormat="true" applyFont="true" applyFill="true" applyBorder="true" applyAlignment="true">
      <alignment horizontal="center" vertical="center"/>
    </xf>
    <xf numFmtId="169" fontId="181" fillId="33" borderId="127" xfId="45588" applyNumberFormat="true" applyFont="true" applyFill="true" applyBorder="true" applyAlignment="true">
      <alignment horizontal="center" vertical="center"/>
    </xf>
    <xf numFmtId="169" fontId="181" fillId="33" borderId="128" xfId="45594" applyNumberFormat="true" applyFont="true" applyFill="true" applyBorder="true" applyAlignment="true">
      <alignment horizontal="center" vertical="center"/>
    </xf>
    <xf numFmtId="169" fontId="181" fillId="33" borderId="127" xfId="45630" applyNumberFormat="true" applyFont="true" applyFill="true" applyBorder="true" applyAlignment="true">
      <alignment horizontal="center" vertical="center"/>
    </xf>
    <xf numFmtId="169" fontId="181" fillId="33" borderId="128" xfId="45636" applyNumberFormat="true" applyFont="true" applyFill="true" applyBorder="true" applyAlignment="true">
      <alignment horizontal="center" vertical="center"/>
    </xf>
    <xf numFmtId="169" fontId="181" fillId="33" borderId="128" xfId="45642" applyNumberFormat="true" applyFont="true" applyFill="true" applyBorder="true" applyAlignment="true">
      <alignment horizontal="center" vertical="center"/>
    </xf>
    <xf numFmtId="169" fontId="181" fillId="33" borderId="105" xfId="45505" applyNumberFormat="true" applyFont="true" applyFill="true" applyBorder="true" applyAlignment="true">
      <alignment horizontal="center" vertical="center"/>
    </xf>
    <xf numFmtId="169" fontId="181" fillId="33" borderId="104" xfId="45589" applyNumberFormat="true" applyFont="true" applyFill="true" applyBorder="true" applyAlignment="true">
      <alignment horizontal="center" vertical="center"/>
    </xf>
    <xf numFmtId="169" fontId="181" fillId="33" borderId="105" xfId="45595" applyNumberFormat="true" applyFont="true" applyFill="true" applyBorder="true" applyAlignment="true">
      <alignment horizontal="center" vertical="center"/>
    </xf>
    <xf numFmtId="169" fontId="181" fillId="33" borderId="104" xfId="45631" applyNumberFormat="true" applyFont="true" applyFill="true" applyBorder="true" applyAlignment="true">
      <alignment horizontal="center" vertical="center"/>
    </xf>
    <xf numFmtId="169" fontId="181" fillId="33" borderId="105" xfId="45637" applyNumberFormat="true" applyFont="true" applyFill="true" applyBorder="true" applyAlignment="true">
      <alignment horizontal="center" vertical="center"/>
    </xf>
    <xf numFmtId="169" fontId="181" fillId="33" borderId="105" xfId="45643" applyNumberFormat="true" applyFont="true" applyFill="true" applyBorder="true" applyAlignment="true">
      <alignment horizontal="center" vertical="center"/>
    </xf>
    <xf numFmtId="169" fontId="181" fillId="33" borderId="99" xfId="45504" applyNumberFormat="true" applyFont="true" applyFill="true" applyBorder="true" applyAlignment="true">
      <alignment horizontal="center" vertical="center"/>
    </xf>
    <xf numFmtId="169" fontId="181" fillId="33" borderId="100" xfId="45588" applyNumberFormat="true" applyFont="true" applyFill="true" applyBorder="true" applyAlignment="true">
      <alignment horizontal="center" vertical="center"/>
    </xf>
    <xf numFmtId="169" fontId="181" fillId="33" borderId="99" xfId="45594" applyNumberFormat="true" applyFont="true" applyFill="true" applyBorder="true" applyAlignment="true">
      <alignment horizontal="center" vertical="center"/>
    </xf>
    <xf numFmtId="169" fontId="181" fillId="33" borderId="100" xfId="45630" applyNumberFormat="true" applyFont="true" applyFill="true" applyBorder="true" applyAlignment="true">
      <alignment horizontal="center" vertical="center"/>
    </xf>
    <xf numFmtId="169" fontId="181" fillId="33" borderId="99" xfId="45636" applyNumberFormat="true" applyFont="true" applyFill="true" applyBorder="true" applyAlignment="true">
      <alignment horizontal="center" vertical="center"/>
    </xf>
    <xf numFmtId="169" fontId="181" fillId="33" borderId="99" xfId="45642"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52" applyFont="true" applyBorder="true" applyAlignment="true">
      <alignment horizontal="center" vertical="center"/>
    </xf>
    <xf numFmtId="0" fontId="181" fillId="3" borderId="10" xfId="44982" applyFont="true" applyBorder="true" applyAlignment="true">
      <alignment horizontal="center" vertical="center"/>
    </xf>
    <xf numFmtId="0" fontId="181" fillId="3" borderId="10" xfId="45012" applyFont="true" applyBorder="true" applyAlignment="true">
      <alignment horizontal="center" vertical="center"/>
    </xf>
    <xf numFmtId="0" fontId="181" fillId="3" borderId="10" xfId="45042" applyFont="true" applyBorder="true" applyAlignment="true">
      <alignment horizontal="center" vertical="center"/>
    </xf>
    <xf numFmtId="0" fontId="181" fillId="3" borderId="10" xfId="45084"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1" xfId="19344" applyNumberFormat="true" applyFont="true" applyFill="true" applyBorder="true" applyAlignment="true">
      <alignment horizontal="center" vertical="center"/>
    </xf>
    <xf numFmtId="170" fontId="155" fillId="27" borderId="132" xfId="19344" applyNumberFormat="true" applyFont="true" applyFill="true" applyBorder="true" applyAlignment="true">
      <alignment horizontal="center" vertical="center"/>
    </xf>
    <xf numFmtId="169" fontId="181" fillId="33" borderId="130" xfId="40072" applyNumberFormat="true" applyFont="true" applyFill="true" applyBorder="true" applyAlignment="true">
      <alignment horizontal="center" vertical="center"/>
    </xf>
    <xf numFmtId="169" fontId="181" fillId="33" borderId="133" xfId="40072" applyNumberFormat="true" applyFont="true" applyFill="true" applyBorder="true" applyAlignment="true">
      <alignment horizontal="center" vertical="center"/>
    </xf>
    <xf numFmtId="168" fontId="181" fillId="28" borderId="134" xfId="40077" applyNumberFormat="true" applyFont="true" applyFill="true" applyBorder="true" applyAlignment="true">
      <alignment horizontal="center" vertical="center"/>
    </xf>
    <xf numFmtId="168" fontId="181" fillId="28" borderId="120"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51" applyFont="true" applyBorder="true" applyAlignment="true">
      <alignment horizontal="center" vertical="center"/>
    </xf>
    <xf numFmtId="0" fontId="151" fillId="3" borderId="10" xfId="44953" applyFont="true" applyBorder="true" applyAlignment="true">
      <alignment horizontal="center" vertical="center"/>
    </xf>
    <xf numFmtId="0" fontId="151" fillId="3" borderId="10" xfId="44981" applyFont="true" applyBorder="true" applyAlignment="true">
      <alignment horizontal="center" vertical="center"/>
    </xf>
    <xf numFmtId="0" fontId="151" fillId="3" borderId="10" xfId="44983" applyFont="true" applyBorder="true" applyAlignment="true">
      <alignment horizontal="center" vertical="center"/>
    </xf>
    <xf numFmtId="0" fontId="151" fillId="3" borderId="10" xfId="45011" applyFont="true" applyBorder="true" applyAlignment="true">
      <alignment horizontal="center" vertical="center"/>
    </xf>
    <xf numFmtId="0" fontId="151" fillId="3" borderId="10" xfId="45013" applyFont="true" applyBorder="true" applyAlignment="true">
      <alignment horizontal="center" vertical="center"/>
    </xf>
    <xf numFmtId="0" fontId="151" fillId="3" borderId="10" xfId="45041" applyFont="true" applyBorder="true" applyAlignment="true">
      <alignment horizontal="center" vertical="center"/>
    </xf>
    <xf numFmtId="0" fontId="151" fillId="3" borderId="10" xfId="45043" applyFont="true" applyBorder="true" applyAlignment="true">
      <alignment horizontal="center" vertical="center"/>
    </xf>
    <xf numFmtId="0" fontId="151" fillId="3" borderId="10" xfId="45083" applyFont="true" applyBorder="true" applyAlignment="true">
      <alignment horizontal="center" vertical="center"/>
    </xf>
    <xf numFmtId="0" fontId="151" fillId="3" borderId="10" xfId="45085"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69" fontId="150" fillId="33" borderId="104" xfId="44971" applyNumberFormat="true" applyFont="true" applyFill="true" applyBorder="true" applyAlignment="true">
      <alignment horizontal="center" vertical="center"/>
    </xf>
    <xf numFmtId="169" fontId="150" fillId="33" borderId="105" xfId="44971" applyNumberFormat="true" applyFont="true" applyFill="true" applyBorder="true" applyAlignment="true">
      <alignment horizontal="center" vertical="center"/>
    </xf>
    <xf numFmtId="169" fontId="150" fillId="33" borderId="105" xfId="44965" applyNumberFormat="true" applyFont="true" applyFill="true" applyBorder="true" applyAlignment="true">
      <alignment horizontal="center" vertical="center"/>
    </xf>
    <xf numFmtId="169" fontId="181" fillId="33" borderId="105" xfId="40058" applyNumberFormat="true" applyFont="true" applyFill="true" applyBorder="true" applyAlignment="true">
      <alignment horizontal="center" vertical="center"/>
    </xf>
    <xf numFmtId="169" fontId="181" fillId="33" borderId="105" xfId="44971" applyNumberFormat="true" applyFont="true" applyFill="true" applyBorder="true" applyAlignment="true">
      <alignment horizontal="center" vertical="center"/>
    </xf>
    <xf numFmtId="169" fontId="181" fillId="33" borderId="114" xfId="40072" applyNumberFormat="true" applyFont="true" applyFill="true" applyBorder="true" applyAlignment="true">
      <alignment horizontal="center" vertical="center"/>
    </xf>
    <xf numFmtId="169" fontId="150" fillId="33" borderId="104" xfId="44995" applyNumberFormat="true" applyFont="true" applyFill="true" applyBorder="true" applyAlignment="true">
      <alignment horizontal="center" vertical="center"/>
    </xf>
    <xf numFmtId="169" fontId="150" fillId="33" borderId="105" xfId="45001" applyNumberFormat="true" applyFont="true" applyFill="true" applyBorder="true" applyAlignment="true">
      <alignment horizontal="center" vertical="center"/>
    </xf>
    <xf numFmtId="169" fontId="150" fillId="33" borderId="105" xfId="45007" applyNumberFormat="true" applyFont="true" applyFill="true" applyBorder="true" applyAlignment="true">
      <alignment horizontal="center" vertical="center"/>
    </xf>
    <xf numFmtId="168" fontId="150" fillId="33" borderId="105" xfId="19367" applyNumberFormat="true" applyFont="true" applyFill="true" applyBorder="true" applyAlignment="true">
      <alignment horizontal="center" vertical="center"/>
    </xf>
    <xf numFmtId="168" fontId="150" fillId="33" borderId="105" xfId="19371" applyNumberFormat="true" applyFont="true" applyFill="true" applyBorder="true" applyAlignment="true">
      <alignment horizontal="center" vertical="center"/>
    </xf>
    <xf numFmtId="169" fontId="150" fillId="33" borderId="104" xfId="45025" applyNumberFormat="true" applyFont="true" applyFill="true" applyBorder="true" applyAlignment="true">
      <alignment horizontal="center" vertical="center"/>
    </xf>
    <xf numFmtId="169" fontId="150" fillId="33" borderId="105" xfId="45031" applyNumberFormat="true" applyFont="true" applyFill="true" applyBorder="true" applyAlignment="true">
      <alignment horizontal="center" vertical="center"/>
    </xf>
    <xf numFmtId="169" fontId="150" fillId="33" borderId="106" xfId="45037" applyNumberFormat="true" applyFont="true" applyFill="true" applyBorder="true" applyAlignment="true">
      <alignment horizontal="center" vertical="center"/>
    </xf>
    <xf numFmtId="169" fontId="181" fillId="33" borderId="104" xfId="45055" applyNumberFormat="true" applyFont="true" applyFill="true" applyBorder="true" applyAlignment="true">
      <alignment horizontal="center" vertical="center"/>
    </xf>
    <xf numFmtId="169" fontId="181" fillId="33" borderId="105" xfId="45061" applyNumberFormat="true" applyFont="true" applyFill="true" applyBorder="true" applyAlignment="true">
      <alignment horizontal="center" vertical="center"/>
    </xf>
    <xf numFmtId="169" fontId="150" fillId="33" borderId="105" xfId="45061" applyNumberFormat="true" applyFont="true" applyFill="true" applyBorder="true" applyAlignment="true">
      <alignment horizontal="center" vertical="center"/>
    </xf>
    <xf numFmtId="169" fontId="181" fillId="33" borderId="105" xfId="40238" applyNumberFormat="true" applyFont="true" applyFill="true" applyBorder="true" applyAlignment="true">
      <alignment horizontal="center" vertical="center"/>
    </xf>
    <xf numFmtId="169" fontId="115" fillId="33" borderId="105" xfId="40238" applyNumberFormat="true" applyFont="true" applyFill="true" applyBorder="true" applyAlignment="true">
      <alignment horizontal="center" vertical="center"/>
    </xf>
    <xf numFmtId="169" fontId="115" fillId="33" borderId="105" xfId="40250" applyNumberFormat="true" applyFont="true" applyFill="true" applyBorder="true" applyAlignment="true">
      <alignment horizontal="center" vertical="center"/>
    </xf>
    <xf numFmtId="0" fontId="151" fillId="33" borderId="105" xfId="45043" applyFont="true" applyFill="true" applyBorder="true" applyAlignment="true">
      <alignment horizontal="center" vertical="center" wrapText="true"/>
    </xf>
    <xf numFmtId="0" fontId="151" fillId="33" borderId="105" xfId="45049" applyFont="true" applyFill="true" applyBorder="true" applyAlignment="true">
      <alignment horizontal="center" vertical="center" wrapText="true"/>
    </xf>
    <xf numFmtId="168" fontId="150" fillId="33" borderId="105" xfId="45071" applyNumberFormat="true" applyFont="true" applyFill="true" applyBorder="true" applyAlignment="true">
      <alignment horizontal="center" vertical="center"/>
    </xf>
    <xf numFmtId="168" fontId="150" fillId="33" borderId="105" xfId="45075" applyNumberFormat="true" applyFont="true" applyFill="true" applyBorder="true" applyAlignment="true">
      <alignment horizontal="center" vertical="center"/>
    </xf>
    <xf numFmtId="168" fontId="150" fillId="33" borderId="105" xfId="45079" applyNumberFormat="true" applyFont="true" applyFill="true" applyBorder="true" applyAlignment="true">
      <alignment horizontal="center" vertical="center"/>
    </xf>
    <xf numFmtId="168" fontId="150" fillId="33" borderId="105" xfId="19398" applyNumberFormat="true" applyFont="true" applyFill="true" applyBorder="true" applyAlignment="true">
      <alignment horizontal="center" vertical="center" wrapText="true"/>
    </xf>
    <xf numFmtId="168" fontId="150" fillId="33" borderId="105" xfId="19402" applyNumberFormat="true" applyFont="true" applyFill="true" applyBorder="true" applyAlignment="true">
      <alignment horizontal="center" vertical="center" wrapText="true"/>
    </xf>
    <xf numFmtId="169" fontId="150" fillId="33" borderId="106" xfId="45061" applyNumberFormat="true" applyFont="true" applyFill="true" applyBorder="true" applyAlignment="true">
      <alignment horizontal="center" vertical="center"/>
    </xf>
    <xf numFmtId="169" fontId="181" fillId="33" borderId="104" xfId="45097" applyNumberFormat="true" applyFont="true" applyFill="true" applyBorder="true" applyAlignment="true">
      <alignment horizontal="center" vertical="center"/>
    </xf>
    <xf numFmtId="169" fontId="181" fillId="33" borderId="105" xfId="45103" applyNumberFormat="true" applyFont="true" applyFill="true" applyBorder="true" applyAlignment="true">
      <alignment horizontal="center" vertical="center"/>
    </xf>
    <xf numFmtId="169" fontId="181" fillId="33" borderId="105" xfId="45109" applyNumberFormat="true" applyFont="true" applyFill="true" applyBorder="true" applyAlignment="true">
      <alignment horizontal="center" vertical="center"/>
    </xf>
    <xf numFmtId="0" fontId="151" fillId="33" borderId="105" xfId="45085" applyFont="true" applyFill="true" applyBorder="true" applyAlignment="true">
      <alignment horizontal="center" vertical="center" wrapText="true"/>
    </xf>
    <xf numFmtId="0" fontId="151" fillId="33" borderId="105" xfId="45091" applyFont="true" applyFill="true" applyBorder="true" applyAlignment="true">
      <alignment horizontal="center" vertical="center" wrapText="true"/>
    </xf>
    <xf numFmtId="168" fontId="150" fillId="33" borderId="105" xfId="45113" applyNumberFormat="true" applyFont="true" applyFill="true" applyBorder="true" applyAlignment="true">
      <alignment horizontal="center" vertical="center"/>
    </xf>
    <xf numFmtId="168" fontId="150" fillId="33" borderId="105" xfId="45117" applyNumberFormat="true" applyFont="true" applyFill="true" applyBorder="true" applyAlignment="true">
      <alignment horizontal="center" vertical="center"/>
    </xf>
    <xf numFmtId="168" fontId="150" fillId="33" borderId="105" xfId="45121"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95" applyFont="true" applyBorder="true" applyAlignment="true">
      <alignment horizontal="center" vertical="center"/>
    </xf>
    <xf numFmtId="0" fontId="181" fillId="3" borderId="10" xfId="45216" applyFont="true" applyBorder="true" applyAlignment="true">
      <alignment horizontal="center" vertical="center"/>
    </xf>
    <xf numFmtId="0" fontId="181" fillId="3" borderId="10" xfId="45246" applyFont="true" applyBorder="true" applyAlignment="true">
      <alignment horizontal="center" vertical="center"/>
    </xf>
    <xf numFmtId="0" fontId="181" fillId="3" borderId="10" xfId="45276" applyFont="true" applyBorder="true" applyAlignment="true">
      <alignment horizontal="center" vertical="center"/>
    </xf>
    <xf numFmtId="0" fontId="181" fillId="3" borderId="10" xfId="45303" applyFont="true" applyBorder="true" applyAlignment="true">
      <alignment horizontal="center" vertical="center"/>
    </xf>
    <xf numFmtId="0" fontId="181" fillId="3" borderId="10" xfId="45346" applyFont="true" applyBorder="true" applyAlignment="true">
      <alignment horizontal="center" vertical="center"/>
    </xf>
    <xf numFmtId="0" fontId="151" fillId="3" borderId="10" xfId="45194" applyFont="true" applyBorder="true" applyAlignment="true">
      <alignment horizontal="center" vertical="center"/>
    </xf>
    <xf numFmtId="0" fontId="151" fillId="3" borderId="10" xfId="45196" applyFont="true" applyBorder="true" applyAlignment="true">
      <alignment horizontal="center" vertical="center"/>
    </xf>
    <xf numFmtId="0" fontId="151" fillId="3" borderId="10" xfId="45215" applyFont="true" applyBorder="true" applyAlignment="true">
      <alignment horizontal="center" vertical="center"/>
    </xf>
    <xf numFmtId="0" fontId="151" fillId="3" borderId="10" xfId="45217" applyFont="true" applyBorder="true" applyAlignment="true">
      <alignment horizontal="center" vertical="center"/>
    </xf>
    <xf numFmtId="0" fontId="151" fillId="3" borderId="10" xfId="45245" applyFont="true" applyBorder="true" applyAlignment="true">
      <alignment horizontal="center" vertical="center"/>
    </xf>
    <xf numFmtId="0" fontId="151" fillId="3" borderId="10" xfId="45247" applyFont="true" applyBorder="true" applyAlignment="true">
      <alignment horizontal="center" vertical="center"/>
    </xf>
    <xf numFmtId="0" fontId="151" fillId="3" borderId="10" xfId="45275" applyFont="true" applyBorder="true" applyAlignment="true">
      <alignment horizontal="center" vertical="center"/>
    </xf>
    <xf numFmtId="0" fontId="151" fillId="3" borderId="10" xfId="45277" applyFont="true" applyBorder="true" applyAlignment="true">
      <alignment horizontal="center" vertical="center"/>
    </xf>
    <xf numFmtId="0" fontId="151" fillId="3" borderId="10" xfId="45302" applyFont="true" applyBorder="true" applyAlignment="true">
      <alignment horizontal="center" vertical="center"/>
    </xf>
    <xf numFmtId="0" fontId="151" fillId="3" borderId="10" xfId="45304" applyFont="true" applyBorder="true" applyAlignment="true">
      <alignment horizontal="center" vertical="center"/>
    </xf>
    <xf numFmtId="0" fontId="151" fillId="3" borderId="10" xfId="45345" applyFont="true" applyBorder="true" applyAlignment="true">
      <alignment horizontal="center" vertical="center"/>
    </xf>
    <xf numFmtId="0" fontId="151" fillId="3" borderId="10" xfId="45347" applyFont="true" applyBorder="true" applyAlignment="true">
      <alignment horizontal="center" vertical="center"/>
    </xf>
    <xf numFmtId="169" fontId="150" fillId="33" borderId="104" xfId="45235" applyNumberFormat="true" applyFont="true" applyFill="true" applyBorder="true" applyAlignment="true">
      <alignment horizontal="center" vertical="center"/>
    </xf>
    <xf numFmtId="169" fontId="150" fillId="33" borderId="105" xfId="45235" applyNumberFormat="true" applyFont="true" applyFill="true" applyBorder="true" applyAlignment="true">
      <alignment horizontal="center" vertical="center"/>
    </xf>
    <xf numFmtId="169" fontId="150" fillId="33" borderId="105" xfId="45229" applyNumberFormat="true" applyFont="true" applyFill="true" applyBorder="true" applyAlignment="true">
      <alignment horizontal="center" vertical="center"/>
    </xf>
    <xf numFmtId="169" fontId="181" fillId="33" borderId="105" xfId="45235" applyNumberFormat="true" applyFont="true" applyFill="true" applyBorder="true" applyAlignment="true">
      <alignment horizontal="center" vertical="center"/>
    </xf>
    <xf numFmtId="169" fontId="150" fillId="33" borderId="104" xfId="45259" applyNumberFormat="true" applyFont="true" applyFill="true" applyBorder="true" applyAlignment="true">
      <alignment horizontal="center" vertical="center"/>
    </xf>
    <xf numFmtId="169" fontId="150" fillId="33" borderId="105" xfId="45265" applyNumberFormat="true" applyFont="true" applyFill="true" applyBorder="true" applyAlignment="true">
      <alignment horizontal="center" vertical="center"/>
    </xf>
    <xf numFmtId="169" fontId="150" fillId="33" borderId="105" xfId="45271" applyNumberFormat="true" applyFont="true" applyFill="true" applyBorder="true" applyAlignment="true">
      <alignment horizontal="center" vertical="center"/>
    </xf>
    <xf numFmtId="169" fontId="150" fillId="33" borderId="105" xfId="45292" applyNumberFormat="true" applyFont="true" applyFill="true" applyBorder="true" applyAlignment="true">
      <alignment horizontal="center" vertical="center"/>
    </xf>
    <xf numFmtId="169" fontId="150" fillId="33" borderId="106" xfId="45298" applyNumberFormat="true" applyFont="true" applyFill="true" applyBorder="true" applyAlignment="true">
      <alignment horizontal="center" vertical="center"/>
    </xf>
    <xf numFmtId="169" fontId="181" fillId="33" borderId="104" xfId="45316" applyNumberFormat="true" applyFont="true" applyFill="true" applyBorder="true" applyAlignment="true">
      <alignment horizontal="center" vertical="center"/>
    </xf>
    <xf numFmtId="169" fontId="181" fillId="33" borderId="105" xfId="45322" applyNumberFormat="true" applyFont="true" applyFill="true" applyBorder="true" applyAlignment="true">
      <alignment horizontal="center" vertical="center"/>
    </xf>
    <xf numFmtId="169" fontId="150" fillId="33" borderId="105" xfId="45322" applyNumberFormat="true" applyFont="true" applyFill="true" applyBorder="true" applyAlignment="true">
      <alignment horizontal="center" vertical="center"/>
    </xf>
    <xf numFmtId="0" fontId="151" fillId="33" borderId="105" xfId="45304" applyFont="true" applyFill="true" applyBorder="true" applyAlignment="true">
      <alignment horizontal="center" vertical="center" wrapText="true"/>
    </xf>
    <xf numFmtId="0" fontId="151" fillId="33" borderId="105" xfId="45310" applyFont="true" applyFill="true" applyBorder="true" applyAlignment="true">
      <alignment horizontal="center" vertical="center" wrapText="true"/>
    </xf>
    <xf numFmtId="168" fontId="150" fillId="33" borderId="105" xfId="45333" applyNumberFormat="true" applyFont="true" applyFill="true" applyBorder="true" applyAlignment="true">
      <alignment horizontal="center" vertical="center"/>
    </xf>
    <xf numFmtId="168" fontId="150" fillId="33" borderId="105" xfId="45337" applyNumberFormat="true" applyFont="true" applyFill="true" applyBorder="true" applyAlignment="true">
      <alignment horizontal="center" vertical="center"/>
    </xf>
    <xf numFmtId="168" fontId="150" fillId="33" borderId="105" xfId="45341" applyNumberFormat="true" applyFont="true" applyFill="true" applyBorder="true" applyAlignment="true">
      <alignment horizontal="center" vertical="center"/>
    </xf>
    <xf numFmtId="169" fontId="150" fillId="33" borderId="106" xfId="45322" applyNumberFormat="true" applyFont="true" applyFill="true" applyBorder="true" applyAlignment="true">
      <alignment horizontal="center" vertical="center"/>
    </xf>
    <xf numFmtId="169" fontId="181" fillId="33" borderId="104" xfId="45359" applyNumberFormat="true" applyFont="true" applyFill="true" applyBorder="true" applyAlignment="true">
      <alignment horizontal="center" vertical="center"/>
    </xf>
    <xf numFmtId="169" fontId="181" fillId="33" borderId="105" xfId="45365" applyNumberFormat="true" applyFont="true" applyFill="true" applyBorder="true" applyAlignment="true">
      <alignment horizontal="center" vertical="center"/>
    </xf>
    <xf numFmtId="169" fontId="181" fillId="33" borderId="105" xfId="45371" applyNumberFormat="true" applyFont="true" applyFill="true" applyBorder="true" applyAlignment="true">
      <alignment horizontal="center" vertical="center"/>
    </xf>
    <xf numFmtId="0" fontId="151" fillId="33" borderId="105" xfId="45347" applyFont="true" applyFill="true" applyBorder="true" applyAlignment="true">
      <alignment horizontal="center" vertical="center" wrapText="true"/>
    </xf>
    <xf numFmtId="0" fontId="151" fillId="33" borderId="105" xfId="45353" applyFont="true" applyFill="true" applyBorder="true" applyAlignment="true">
      <alignment horizontal="center" vertical="center" wrapText="true"/>
    </xf>
    <xf numFmtId="168" fontId="150" fillId="33" borderId="105" xfId="45375" applyNumberFormat="true" applyFont="true" applyFill="true" applyBorder="true" applyAlignment="true">
      <alignment horizontal="center" vertical="center"/>
    </xf>
    <xf numFmtId="168" fontId="150" fillId="33" borderId="105" xfId="45379" applyNumberFormat="true" applyFont="true" applyFill="true" applyBorder="true" applyAlignment="true">
      <alignment horizontal="center" vertical="center"/>
    </xf>
    <xf numFmtId="168" fontId="150" fillId="33" borderId="105" xfId="45383" applyNumberFormat="true" applyFont="true" applyFill="true" applyBorder="true" applyAlignment="true">
      <alignment horizontal="center" vertical="center"/>
    </xf>
    <xf numFmtId="0" fontId="181" fillId="3" borderId="10" xfId="45457" applyFont="true" applyBorder="true" applyAlignment="true">
      <alignment horizontal="center" vertical="center"/>
    </xf>
    <xf numFmtId="0" fontId="181" fillId="3" borderId="10" xfId="45487" applyFont="true" applyBorder="true" applyAlignment="true">
      <alignment horizontal="center" vertical="center"/>
    </xf>
    <xf numFmtId="0" fontId="181" fillId="3" borderId="10" xfId="45517" applyFont="true" applyBorder="true" applyAlignment="true">
      <alignment horizontal="center" vertical="center"/>
    </xf>
    <xf numFmtId="0" fontId="181" fillId="3" borderId="10" xfId="45547" applyFont="true" applyBorder="true" applyAlignment="true">
      <alignment horizontal="center" vertical="center"/>
    </xf>
    <xf numFmtId="0" fontId="181" fillId="3" borderId="10" xfId="45577" applyFont="true" applyBorder="true" applyAlignment="true">
      <alignment horizontal="center" vertical="center"/>
    </xf>
    <xf numFmtId="0" fontId="181" fillId="3" borderId="10" xfId="45619" applyFont="true" applyBorder="true" applyAlignment="true">
      <alignment horizontal="center" vertical="center"/>
    </xf>
    <xf numFmtId="0" fontId="151" fillId="3" borderId="10" xfId="45456" applyFont="true" applyBorder="true" applyAlignment="true">
      <alignment horizontal="center" vertical="center"/>
    </xf>
    <xf numFmtId="0" fontId="151" fillId="3" borderId="10" xfId="45458" applyFont="true" applyBorder="true" applyAlignment="true">
      <alignment horizontal="center" vertical="center"/>
    </xf>
    <xf numFmtId="0" fontId="151" fillId="3" borderId="10" xfId="45486" applyFont="true" applyBorder="true" applyAlignment="true">
      <alignment horizontal="center" vertical="center"/>
    </xf>
    <xf numFmtId="0" fontId="151" fillId="3" borderId="10" xfId="45488" applyFont="true" applyBorder="true" applyAlignment="true">
      <alignment horizontal="center" vertical="center"/>
    </xf>
    <xf numFmtId="0" fontId="151" fillId="3" borderId="10" xfId="45516" applyFont="true" applyBorder="true" applyAlignment="true">
      <alignment horizontal="center" vertical="center"/>
    </xf>
    <xf numFmtId="0" fontId="151" fillId="3" borderId="10" xfId="45518" applyFont="true" applyBorder="true" applyAlignment="true">
      <alignment horizontal="center" vertical="center"/>
    </xf>
    <xf numFmtId="0" fontId="151" fillId="3" borderId="10" xfId="45546" applyFont="true" applyBorder="true" applyAlignment="true">
      <alignment horizontal="center" vertical="center"/>
    </xf>
    <xf numFmtId="0" fontId="151" fillId="3" borderId="10" xfId="45548" applyFont="true" applyBorder="true" applyAlignment="true">
      <alignment horizontal="center" vertical="center"/>
    </xf>
    <xf numFmtId="0" fontId="151" fillId="3" borderId="10" xfId="45576" applyFont="true" applyBorder="true" applyAlignment="true">
      <alignment horizontal="center" vertical="center"/>
    </xf>
    <xf numFmtId="0" fontId="151" fillId="3" borderId="10" xfId="45578" applyFont="true" applyBorder="true" applyAlignment="true">
      <alignment horizontal="center" vertical="center"/>
    </xf>
    <xf numFmtId="0" fontId="151" fillId="3" borderId="10" xfId="45618" applyFont="true" applyBorder="true" applyAlignment="true">
      <alignment horizontal="center" vertical="center"/>
    </xf>
    <xf numFmtId="0" fontId="151" fillId="3" borderId="10" xfId="45620" applyFont="true" applyBorder="true" applyAlignment="true">
      <alignment horizontal="center" vertical="center"/>
    </xf>
    <xf numFmtId="169" fontId="150" fillId="33" borderId="104" xfId="45470" applyNumberFormat="true" applyFont="true" applyFill="true" applyBorder="true" applyAlignment="true">
      <alignment horizontal="center" vertical="center"/>
    </xf>
    <xf numFmtId="169" fontId="150" fillId="33" borderId="105" xfId="45476" applyNumberFormat="true" applyFont="true" applyFill="true" applyBorder="true" applyAlignment="true">
      <alignment horizontal="center" vertical="center"/>
    </xf>
    <xf numFmtId="169" fontId="150" fillId="33" borderId="106" xfId="45482" applyNumberFormat="true" applyFont="true" applyFill="true" applyBorder="true" applyAlignment="true">
      <alignment horizontal="center" vertical="center"/>
    </xf>
    <xf numFmtId="169" fontId="150" fillId="33" borderId="104" xfId="45506" applyNumberFormat="true" applyFont="true" applyFill="true" applyBorder="true" applyAlignment="true">
      <alignment horizontal="center" vertical="center"/>
    </xf>
    <xf numFmtId="169" fontId="150" fillId="33" borderId="105" xfId="45506" applyNumberFormat="true" applyFont="true" applyFill="true" applyBorder="true" applyAlignment="true">
      <alignment horizontal="center" vertical="center"/>
    </xf>
    <xf numFmtId="169" fontId="150" fillId="33" borderId="105" xfId="45500" applyNumberFormat="true" applyFont="true" applyFill="true" applyBorder="true" applyAlignment="true">
      <alignment horizontal="center" vertical="center"/>
    </xf>
    <xf numFmtId="169" fontId="181" fillId="33" borderId="105" xfId="45506" applyNumberFormat="true" applyFont="true" applyFill="true" applyBorder="true" applyAlignment="true">
      <alignment horizontal="center" vertical="center"/>
    </xf>
    <xf numFmtId="169" fontId="150" fillId="33" borderId="104" xfId="45530" applyNumberFormat="true" applyFont="true" applyFill="true" applyBorder="true" applyAlignment="true">
      <alignment horizontal="center" vertical="center"/>
    </xf>
    <xf numFmtId="169" fontId="150" fillId="33" borderId="105" xfId="45536" applyNumberFormat="true" applyFont="true" applyFill="true" applyBorder="true" applyAlignment="true">
      <alignment horizontal="center" vertical="center"/>
    </xf>
    <xf numFmtId="169" fontId="150" fillId="33" borderId="105" xfId="45542" applyNumberFormat="true" applyFont="true" applyFill="true" applyBorder="true" applyAlignment="true">
      <alignment horizontal="center" vertical="center"/>
    </xf>
    <xf numFmtId="169" fontId="150" fillId="33" borderId="104" xfId="45560" applyNumberFormat="true" applyFont="true" applyFill="true" applyBorder="true" applyAlignment="true">
      <alignment horizontal="center" vertical="center"/>
    </xf>
    <xf numFmtId="169" fontId="150" fillId="33" borderId="105" xfId="45566" applyNumberFormat="true" applyFont="true" applyFill="true" applyBorder="true" applyAlignment="true">
      <alignment horizontal="center" vertical="center"/>
    </xf>
    <xf numFmtId="169" fontId="150" fillId="33" borderId="106" xfId="45572" applyNumberFormat="true" applyFont="true" applyFill="true" applyBorder="true" applyAlignment="true">
      <alignment horizontal="center" vertical="center"/>
    </xf>
    <xf numFmtId="169" fontId="181" fillId="33" borderId="104" xfId="45590" applyNumberFormat="true" applyFont="true" applyFill="true" applyBorder="true" applyAlignment="true">
      <alignment horizontal="center" vertical="center"/>
    </xf>
    <xf numFmtId="169" fontId="181" fillId="33" borderId="105" xfId="45596" applyNumberFormat="true" applyFont="true" applyFill="true" applyBorder="true" applyAlignment="true">
      <alignment horizontal="center" vertical="center"/>
    </xf>
    <xf numFmtId="169" fontId="150" fillId="33" borderId="105" xfId="45596" applyNumberFormat="true" applyFont="true" applyFill="true" applyBorder="true" applyAlignment="true">
      <alignment horizontal="center" vertical="center"/>
    </xf>
    <xf numFmtId="0" fontId="151" fillId="33" borderId="105" xfId="45578" applyFont="true" applyFill="true" applyBorder="true" applyAlignment="true">
      <alignment horizontal="center" vertical="center" wrapText="true"/>
    </xf>
    <xf numFmtId="0" fontId="151" fillId="33" borderId="105" xfId="45584" applyFont="true" applyFill="true" applyBorder="true" applyAlignment="true">
      <alignment horizontal="center" vertical="center" wrapText="true"/>
    </xf>
    <xf numFmtId="168" fontId="150" fillId="33" borderId="105" xfId="45606" applyNumberFormat="true" applyFont="true" applyFill="true" applyBorder="true" applyAlignment="true">
      <alignment horizontal="center" vertical="center"/>
    </xf>
    <xf numFmtId="168" fontId="150" fillId="33" borderId="105" xfId="45610" applyNumberFormat="true" applyFont="true" applyFill="true" applyBorder="true" applyAlignment="true">
      <alignment horizontal="center" vertical="center"/>
    </xf>
    <xf numFmtId="168" fontId="150" fillId="33" borderId="105" xfId="45614" applyNumberFormat="true" applyFont="true" applyFill="true" applyBorder="true" applyAlignment="true">
      <alignment horizontal="center" vertical="center"/>
    </xf>
    <xf numFmtId="169" fontId="150" fillId="33" borderId="106" xfId="45596" applyNumberFormat="true" applyFont="true" applyFill="true" applyBorder="true" applyAlignment="true">
      <alignment horizontal="center" vertical="center"/>
    </xf>
    <xf numFmtId="169" fontId="181" fillId="33" borderId="104" xfId="45632" applyNumberFormat="true" applyFont="true" applyFill="true" applyBorder="true" applyAlignment="true">
      <alignment horizontal="center" vertical="center"/>
    </xf>
    <xf numFmtId="169" fontId="181" fillId="33" borderId="105" xfId="45638" applyNumberFormat="true" applyFont="true" applyFill="true" applyBorder="true" applyAlignment="true">
      <alignment horizontal="center" vertical="center"/>
    </xf>
    <xf numFmtId="169" fontId="181" fillId="33" borderId="105" xfId="45644" applyNumberFormat="true" applyFont="true" applyFill="true" applyBorder="true" applyAlignment="true">
      <alignment horizontal="center" vertical="center"/>
    </xf>
    <xf numFmtId="0" fontId="151" fillId="33" borderId="105" xfId="45620" applyFont="true" applyFill="true" applyBorder="true" applyAlignment="true">
      <alignment horizontal="center" vertical="center" wrapText="true"/>
    </xf>
    <xf numFmtId="0" fontId="151" fillId="33" borderId="105" xfId="45626" applyFont="true" applyFill="true" applyBorder="true" applyAlignment="true">
      <alignment horizontal="center" vertical="center" wrapText="true"/>
    </xf>
    <xf numFmtId="168" fontId="150" fillId="33" borderId="105" xfId="45648" applyNumberFormat="true" applyFont="true" applyFill="true" applyBorder="true" applyAlignment="true">
      <alignment horizontal="center" vertical="center"/>
    </xf>
    <xf numFmtId="168" fontId="150" fillId="33" borderId="105" xfId="45652" applyNumberFormat="true" applyFont="true" applyFill="true" applyBorder="true" applyAlignment="true">
      <alignment horizontal="center" vertical="center"/>
    </xf>
    <xf numFmtId="168" fontId="150" fillId="33" borderId="105" xfId="45656"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58" applyFont="true" applyAlignment="true">
      <alignment horizontal="right" vertical="top" wrapText="true"/>
    </xf>
    <xf numFmtId="0" fontId="151" fillId="3" borderId="52" xfId="45159" applyFont="true" applyBorder="true" applyAlignment="true">
      <alignment horizontal="right" vertical="top" wrapText="true"/>
    </xf>
    <xf numFmtId="0" fontId="151" fillId="3" borderId="53" xfId="45160" applyFont="true" applyBorder="true" applyAlignment="true">
      <alignment horizontal="right" vertical="top" wrapText="true"/>
    </xf>
    <xf numFmtId="0" fontId="151" fillId="3" borderId="10" xfId="45161" applyFont="true" applyAlignment="true">
      <alignment horizontal="right" vertical="top" wrapText="true"/>
    </xf>
    <xf numFmtId="0" fontId="151" fillId="3" borderId="52" xfId="45162" applyFont="true" applyBorder="true" applyAlignment="true">
      <alignment horizontal="right" vertical="top" wrapText="true"/>
    </xf>
    <xf numFmtId="0" fontId="151" fillId="3" borderId="53" xfId="45163" applyFont="true" applyBorder="true" applyAlignment="true">
      <alignment horizontal="right" vertical="top" wrapText="true"/>
    </xf>
    <xf numFmtId="0" fontId="151" fillId="3" borderId="10" xfId="45164" applyFont="true" applyAlignment="true">
      <alignment horizontal="right" vertical="top" wrapText="true"/>
    </xf>
    <xf numFmtId="0" fontId="151" fillId="3" borderId="52" xfId="45165" applyFont="true" applyBorder="true" applyAlignment="true">
      <alignment horizontal="right" vertical="top" wrapText="true"/>
    </xf>
    <xf numFmtId="0" fontId="151" fillId="3" borderId="53" xfId="45166" applyFont="true" applyBorder="true" applyAlignment="true">
      <alignment horizontal="right" vertical="top" wrapText="true"/>
    </xf>
    <xf numFmtId="0" fontId="24" fillId="15" borderId="10" xfId="19344" applyFill="true" applyAlignment="true">
      <alignment vertical="top" wrapText="true"/>
    </xf>
    <xf numFmtId="0" fontId="24" fillId="3" borderId="10" xfId="19344" applyAlignment="true">
      <alignment wrapText="true"/>
    </xf>
    <xf numFmtId="0" fontId="151" fillId="26" borderId="99" xfId="45056" applyFont="true" applyFill="true" applyBorder="true" applyAlignment="true">
      <alignment horizontal="left" vertical="center" wrapText="true"/>
    </xf>
    <xf numFmtId="0" fontId="151" fillId="26" borderId="100" xfId="45020" applyFont="true" applyFill="true" applyBorder="true" applyAlignment="true">
      <alignment horizontal="left" vertical="center" wrapText="true"/>
    </xf>
    <xf numFmtId="0" fontId="151" fillId="26" borderId="99" xfId="45026" applyFont="true" applyFill="true" applyBorder="true" applyAlignment="true">
      <alignment horizontal="left" vertical="center" wrapText="true"/>
    </xf>
    <xf numFmtId="0" fontId="151" fillId="26" borderId="103" xfId="45032" applyFont="true" applyFill="true" applyBorder="true" applyAlignment="true">
      <alignment horizontal="left" vertical="center" wrapText="true"/>
    </xf>
    <xf numFmtId="170" fontId="156" fillId="2" borderId="101"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10" xfId="45042" applyFont="true" applyBorder="true" applyAlignment="true">
      <alignment horizontal="center" vertical="center" wrapText="true"/>
    </xf>
    <xf numFmtId="0" fontId="151" fillId="3" borderId="52" xfId="45041" applyFont="true" applyBorder="true" applyAlignment="true">
      <alignment horizontal="center" vertical="center" wrapText="true"/>
    </xf>
    <xf numFmtId="0" fontId="151" fillId="3" borderId="53" xfId="45042" applyFont="true" applyBorder="true" applyAlignment="true">
      <alignment horizontal="center" vertical="center" wrapText="true"/>
    </xf>
    <xf numFmtId="0" fontId="151" fillId="3" borderId="3" xfId="45042" applyFont="true" applyBorder="true" applyAlignment="true">
      <alignment horizontal="center"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151" fillId="3" borderId="10" xfId="45084" applyFont="true" applyBorder="true" applyAlignment="true">
      <alignment horizontal="center" vertical="center" wrapText="true"/>
    </xf>
    <xf numFmtId="0" fontId="151" fillId="3" borderId="52" xfId="45083" applyFont="true" applyBorder="true" applyAlignment="true">
      <alignment horizontal="center" vertical="center" wrapText="true"/>
    </xf>
    <xf numFmtId="0" fontId="151" fillId="3" borderId="53" xfId="45084" applyFont="true" applyBorder="true" applyAlignment="true">
      <alignment horizontal="center" vertical="center" wrapText="true"/>
    </xf>
    <xf numFmtId="0" fontId="158" fillId="3" borderId="10" xfId="45122" applyFont="true" applyAlignment="true">
      <alignment horizontal="center" vertical="center" wrapText="true"/>
    </xf>
    <xf numFmtId="0" fontId="158" fillId="3" borderId="10" xfId="45123" applyFont="true" applyAlignment="true">
      <alignment horizontal="center" vertical="center" wrapText="true"/>
    </xf>
    <xf numFmtId="0" fontId="158" fillId="3" borderId="10" xfId="45124" applyFont="true" applyAlignment="true">
      <alignment horizontal="center" vertical="center" wrapText="true"/>
    </xf>
    <xf numFmtId="0" fontId="178" fillId="3" borderId="57" xfId="45125" applyFont="true" applyBorder="true" applyAlignment="true">
      <alignment horizontal="left" wrapText="true"/>
    </xf>
    <xf numFmtId="0" fontId="178" fillId="3" borderId="57" xfId="45126" applyFont="true" applyBorder="true" applyAlignment="true">
      <alignment horizontal="left" wrapText="true"/>
    </xf>
    <xf numFmtId="0" fontId="151" fillId="26" borderId="59" xfId="45131" applyFont="true" applyFill="true" applyBorder="true" applyAlignment="true">
      <alignment horizontal="left" vertical="top" wrapText="true"/>
    </xf>
    <xf numFmtId="0" fontId="151" fillId="26" borderId="60" xfId="45134" applyFont="true" applyFill="true" applyBorder="true" applyAlignment="true">
      <alignment horizontal="left" vertical="top" wrapText="true"/>
    </xf>
    <xf numFmtId="0" fontId="150" fillId="3" borderId="10" xfId="45137" applyFont="true" applyAlignment="true">
      <alignment horizontal="left" vertical="top" wrapText="true"/>
    </xf>
    <xf numFmtId="0" fontId="150" fillId="3" borderId="10" xfId="45138" applyFont="true" applyAlignment="true">
      <alignment horizontal="left" vertical="top" wrapText="true"/>
    </xf>
    <xf numFmtId="0" fontId="150" fillId="3" borderId="10" xfId="45139"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 xfId="45084" applyFont="true" applyBorder="true" applyAlignment="true">
      <alignment horizontal="center" vertical="center" wrapText="true"/>
    </xf>
    <xf numFmtId="0" fontId="151" fillId="3" borderId="81" xfId="45083" applyFont="true" applyBorder="true" applyAlignment="true">
      <alignment horizontal="center" vertical="center" wrapText="true"/>
    </xf>
    <xf numFmtId="0" fontId="151" fillId="3" borderId="82" xfId="45084" applyFont="true" applyBorder="true" applyAlignment="true">
      <alignment horizontal="center" vertical="center" wrapText="true"/>
    </xf>
    <xf numFmtId="0" fontId="151" fillId="26" borderId="100" xfId="45092" applyFont="true" applyFill="true" applyBorder="true" applyAlignment="true">
      <alignment horizontal="left" vertical="center" wrapText="true"/>
    </xf>
    <xf numFmtId="0" fontId="151" fillId="26" borderId="99" xfId="45098" applyFont="true" applyFill="true" applyBorder="true" applyAlignment="true">
      <alignment horizontal="left" vertical="center" wrapText="true"/>
    </xf>
    <xf numFmtId="0" fontId="151" fillId="26" borderId="103" xfId="45104"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34367" applyAlignment="true">
      <alignment wrapText="true"/>
    </xf>
    <xf numFmtId="0" fontId="24" fillId="3" borderId="10" xfId="34367"/>
    <xf numFmtId="0" fontId="151" fillId="26" borderId="100" xfId="44939" applyFont="true" applyFill="true" applyBorder="true" applyAlignment="true">
      <alignment horizontal="left" vertical="center" wrapText="true"/>
    </xf>
    <xf numFmtId="0" fontId="151" fillId="26" borderId="99" xfId="44942" applyFont="true" applyFill="true" applyBorder="true" applyAlignment="true">
      <alignment horizontal="left" vertical="center" wrapText="true"/>
    </xf>
    <xf numFmtId="0" fontId="151" fillId="26" borderId="103" xfId="44945" applyFont="true" applyFill="true" applyBorder="true" applyAlignment="true">
      <alignment horizontal="left" vertical="center" wrapText="true"/>
    </xf>
    <xf numFmtId="0" fontId="151" fillId="26" borderId="99"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82" applyFont="true" applyBorder="true" applyAlignment="true">
      <alignment horizontal="center" vertical="center" wrapText="true"/>
    </xf>
    <xf numFmtId="0" fontId="151" fillId="3" borderId="52" xfId="44981" applyFont="true" applyBorder="true" applyAlignment="true">
      <alignment horizontal="center" vertical="center" wrapText="true"/>
    </xf>
    <xf numFmtId="0" fontId="151" fillId="3" borderId="53" xfId="44982" applyFont="true" applyBorder="true" applyAlignment="true">
      <alignment horizontal="center" vertical="center" wrapText="true"/>
    </xf>
    <xf numFmtId="0" fontId="151" fillId="3" borderId="3" xfId="44982" applyFont="true" applyBorder="true" applyAlignment="true">
      <alignment horizontal="center" vertical="center" wrapText="true"/>
    </xf>
    <xf numFmtId="0" fontId="151" fillId="26" borderId="100" xfId="44966" applyFont="true" applyFill="true" applyBorder="true" applyAlignment="true">
      <alignment horizontal="left" vertical="center" wrapText="true"/>
    </xf>
    <xf numFmtId="0" fontId="151" fillId="26" borderId="99" xfId="44966" applyFont="true" applyFill="true" applyBorder="true" applyAlignment="true">
      <alignment horizontal="left" vertical="center" wrapText="true"/>
    </xf>
    <xf numFmtId="0" fontId="151" fillId="26" borderId="99" xfId="40235"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12" applyFont="true" applyBorder="true" applyAlignment="true">
      <alignment horizontal="center" vertical="center" wrapText="true"/>
    </xf>
    <xf numFmtId="0" fontId="151" fillId="3" borderId="52" xfId="45011" applyFont="true" applyBorder="true" applyAlignment="true">
      <alignment horizontal="center" vertical="center" wrapText="true"/>
    </xf>
    <xf numFmtId="0" fontId="151" fillId="3" borderId="53" xfId="45012" applyFont="true" applyBorder="true" applyAlignment="true">
      <alignment horizontal="center" vertical="center" wrapText="true"/>
    </xf>
    <xf numFmtId="0" fontId="151" fillId="3" borderId="1" xfId="45012" applyFont="true" applyBorder="true" applyAlignment="true">
      <alignment horizontal="center" vertical="center" wrapText="true"/>
    </xf>
    <xf numFmtId="0" fontId="151" fillId="3" borderId="81" xfId="45011" applyFont="true" applyBorder="true" applyAlignment="true">
      <alignment horizontal="center" vertical="center" wrapText="true"/>
    </xf>
    <xf numFmtId="0" fontId="151" fillId="3" borderId="82" xfId="45012" applyFont="true" applyBorder="true" applyAlignment="true">
      <alignment horizontal="center" vertical="center" wrapText="true"/>
    </xf>
    <xf numFmtId="0" fontId="151" fillId="26" borderId="100" xfId="44990" applyFont="true" applyFill="true" applyBorder="true" applyAlignment="true">
      <alignment horizontal="left" vertical="center" wrapText="true"/>
    </xf>
    <xf numFmtId="0" fontId="151" fillId="26" borderId="99" xfId="44996" applyFont="true" applyFill="true" applyBorder="true" applyAlignment="true">
      <alignment horizontal="left" vertical="center" wrapText="true"/>
    </xf>
    <xf numFmtId="0" fontId="151" fillId="26" borderId="100" xfId="45050"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9" xfId="40061" applyFont="true" applyFill="true" applyBorder="true" applyAlignment="true">
      <alignment horizontal="left" vertical="center" wrapText="true"/>
    </xf>
    <xf numFmtId="0" fontId="151" fillId="26" borderId="103"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52" applyFont="true" applyBorder="true" applyAlignment="true">
      <alignment horizontal="center" vertical="center" wrapText="true"/>
    </xf>
    <xf numFmtId="0" fontId="151" fillId="3" borderId="52" xfId="44951" applyFont="true" applyBorder="true" applyAlignment="true">
      <alignment horizontal="center" vertical="center" wrapText="true"/>
    </xf>
    <xf numFmtId="0" fontId="151" fillId="3" borderId="53" xfId="44952" applyFont="true" applyBorder="true" applyAlignment="true">
      <alignment horizontal="center" vertical="center" wrapText="true"/>
    </xf>
    <xf numFmtId="0" fontId="151" fillId="3" borderId="3" xfId="44952"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1"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75"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56" applyFont="true" applyFill="true" applyBorder="true" applyAlignment="true">
      <alignment horizontal="left" vertical="center" wrapText="true"/>
    </xf>
    <xf numFmtId="0" fontId="151" fillId="26" borderId="60" xfId="45062"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20" applyFont="true" applyAlignment="true">
      <alignment horizontal="right" vertical="top" wrapText="true"/>
    </xf>
    <xf numFmtId="0" fontId="151" fillId="3" borderId="52" xfId="45421" applyFont="true" applyBorder="true" applyAlignment="true">
      <alignment horizontal="right" vertical="top" wrapText="true"/>
    </xf>
    <xf numFmtId="0" fontId="151" fillId="3" borderId="53" xfId="45422" applyFont="true" applyBorder="true" applyAlignment="true">
      <alignment horizontal="right" vertical="top" wrapText="true"/>
    </xf>
    <xf numFmtId="0" fontId="151" fillId="3" borderId="10" xfId="45423" applyFont="true" applyAlignment="true">
      <alignment horizontal="right" vertical="top" wrapText="true"/>
    </xf>
    <xf numFmtId="0" fontId="151" fillId="3" borderId="52" xfId="45424" applyFont="true" applyBorder="true" applyAlignment="true">
      <alignment horizontal="right" vertical="top" wrapText="true"/>
    </xf>
    <xf numFmtId="0" fontId="151" fillId="3" borderId="53" xfId="45425" applyFont="true" applyBorder="true" applyAlignment="true">
      <alignment horizontal="right" vertical="top" wrapText="true"/>
    </xf>
    <xf numFmtId="0" fontId="151" fillId="3" borderId="10" xfId="45426" applyFont="true" applyAlignment="true">
      <alignment horizontal="right" vertical="top" wrapText="true"/>
    </xf>
    <xf numFmtId="0" fontId="151" fillId="3" borderId="52" xfId="45427" applyFont="true" applyBorder="true" applyAlignment="true">
      <alignment horizontal="right" vertical="top" wrapText="true"/>
    </xf>
    <xf numFmtId="0" fontId="151" fillId="3" borderId="53" xfId="45428" applyFont="true" applyBorder="true" applyAlignment="true">
      <alignment horizontal="right" vertical="top" wrapText="true"/>
    </xf>
    <xf numFmtId="0" fontId="151" fillId="26" borderId="99" xfId="45317" applyFont="true" applyFill="true" applyBorder="true" applyAlignment="true">
      <alignment horizontal="left" vertical="center" wrapText="true"/>
    </xf>
    <xf numFmtId="0" fontId="151" fillId="3" borderId="10" xfId="45346" applyFont="true" applyBorder="true" applyAlignment="true">
      <alignment horizontal="center" vertical="center" wrapText="true"/>
    </xf>
    <xf numFmtId="0" fontId="151" fillId="3" borderId="52" xfId="45345" applyFont="true" applyBorder="true" applyAlignment="true">
      <alignment horizontal="center" vertical="center" wrapText="true"/>
    </xf>
    <xf numFmtId="0" fontId="151" fillId="3" borderId="53" xfId="45346" applyFont="true" applyBorder="true" applyAlignment="true">
      <alignment horizontal="center" vertical="center" wrapText="true"/>
    </xf>
    <xf numFmtId="0" fontId="151" fillId="3" borderId="1" xfId="45346" applyFont="true" applyBorder="true" applyAlignment="true">
      <alignment horizontal="center" vertical="center" wrapText="true"/>
    </xf>
    <xf numFmtId="0" fontId="151" fillId="3" borderId="81" xfId="45345" applyFont="true" applyBorder="true" applyAlignment="true">
      <alignment horizontal="center" vertical="center" wrapText="true"/>
    </xf>
    <xf numFmtId="0" fontId="151" fillId="3" borderId="82" xfId="45346" applyFont="true" applyBorder="true" applyAlignment="true">
      <alignment horizontal="center" vertical="center" wrapText="true"/>
    </xf>
    <xf numFmtId="0" fontId="151" fillId="26" borderId="100" xfId="45354" applyFont="true" applyFill="true" applyBorder="true" applyAlignment="true">
      <alignment horizontal="left" vertical="center" wrapText="true"/>
    </xf>
    <xf numFmtId="0" fontId="151" fillId="26" borderId="99" xfId="45360" applyFont="true" applyFill="true" applyBorder="true" applyAlignment="true">
      <alignment horizontal="left" vertical="center" wrapText="true"/>
    </xf>
    <xf numFmtId="0" fontId="151" fillId="26" borderId="103" xfId="45366" applyFont="true" applyFill="true" applyBorder="true" applyAlignment="true">
      <alignment horizontal="left" vertical="center" wrapText="true"/>
    </xf>
    <xf numFmtId="0" fontId="151" fillId="26" borderId="59" xfId="45393" applyFont="true" applyFill="true" applyBorder="true" applyAlignment="true">
      <alignment horizontal="left" vertical="top" wrapText="true"/>
    </xf>
    <xf numFmtId="0" fontId="151" fillId="26" borderId="60" xfId="45396" applyFont="true" applyFill="true" applyBorder="true" applyAlignment="true">
      <alignment horizontal="left" vertical="top" wrapText="true"/>
    </xf>
    <xf numFmtId="0" fontId="150" fillId="3" borderId="10" xfId="45399" applyFont="true" applyAlignment="true">
      <alignment horizontal="left" vertical="top" wrapText="true"/>
    </xf>
    <xf numFmtId="0" fontId="150" fillId="3" borderId="10" xfId="45400" applyFont="true" applyAlignment="true">
      <alignment horizontal="left" vertical="top" wrapText="true"/>
    </xf>
    <xf numFmtId="0" fontId="150" fillId="3" borderId="10" xfId="45401" applyFont="true" applyAlignment="true">
      <alignment horizontal="left" vertical="top" wrapText="true"/>
    </xf>
    <xf numFmtId="0" fontId="158" fillId="3" borderId="10" xfId="45384" applyFont="true" applyAlignment="true">
      <alignment horizontal="center" vertical="center" wrapText="true"/>
    </xf>
    <xf numFmtId="0" fontId="158" fillId="3" borderId="10" xfId="45385" applyFont="true" applyAlignment="true">
      <alignment horizontal="center" vertical="center" wrapText="true"/>
    </xf>
    <xf numFmtId="0" fontId="158" fillId="3" borderId="10" xfId="45386" applyFont="true" applyAlignment="true">
      <alignment horizontal="center" vertical="center" wrapText="true"/>
    </xf>
    <xf numFmtId="0" fontId="178" fillId="3" borderId="57" xfId="45387" applyFont="true" applyBorder="true" applyAlignment="true">
      <alignment horizontal="left" wrapText="true"/>
    </xf>
    <xf numFmtId="0" fontId="178" fillId="3" borderId="57" xfId="45388" applyFont="true" applyBorder="true" applyAlignment="true">
      <alignment horizontal="left" wrapText="true"/>
    </xf>
    <xf numFmtId="0" fontId="151" fillId="26" borderId="100" xfId="45203" applyFont="true" applyFill="true" applyBorder="true" applyAlignment="true">
      <alignment horizontal="left" vertical="center" wrapText="true"/>
    </xf>
    <xf numFmtId="0" fontId="151" fillId="26" borderId="99" xfId="45206" applyFont="true" applyFill="true" applyBorder="true" applyAlignment="true">
      <alignment horizontal="left" vertical="center" wrapText="true"/>
    </xf>
    <xf numFmtId="0" fontId="151" fillId="26" borderId="103" xfId="45209" applyFont="true" applyFill="true" applyBorder="true" applyAlignment="true">
      <alignment horizontal="left" vertical="center" wrapText="true"/>
    </xf>
    <xf numFmtId="0" fontId="151" fillId="3" borderId="10" xfId="45246" applyFont="true" applyBorder="true" applyAlignment="true">
      <alignment horizontal="center" vertical="center" wrapText="true"/>
    </xf>
    <xf numFmtId="0" fontId="151" fillId="3" borderId="52" xfId="45245" applyFont="true" applyBorder="true" applyAlignment="true">
      <alignment horizontal="center" vertical="center" wrapText="true"/>
    </xf>
    <xf numFmtId="0" fontId="151" fillId="3" borderId="53" xfId="45246" applyFont="true" applyBorder="true" applyAlignment="true">
      <alignment horizontal="center" vertical="center" wrapText="true"/>
    </xf>
    <xf numFmtId="0" fontId="151" fillId="3" borderId="3" xfId="45246" applyFont="true" applyBorder="true" applyAlignment="true">
      <alignment horizontal="center" vertical="center" wrapText="true"/>
    </xf>
    <xf numFmtId="0" fontId="151" fillId="26" borderId="100" xfId="45230" applyFont="true" applyFill="true" applyBorder="true" applyAlignment="true">
      <alignment horizontal="left" vertical="center" wrapText="true"/>
    </xf>
    <xf numFmtId="0" fontId="151" fillId="26" borderId="99" xfId="45230" applyFont="true" applyFill="true" applyBorder="true" applyAlignment="true">
      <alignment horizontal="left" vertical="center" wrapText="true"/>
    </xf>
    <xf numFmtId="0" fontId="151" fillId="3" borderId="10" xfId="45276" applyFont="true" applyBorder="true" applyAlignment="true">
      <alignment horizontal="center" vertical="center" wrapText="true"/>
    </xf>
    <xf numFmtId="0" fontId="151" fillId="3" borderId="52" xfId="45275" applyFont="true" applyBorder="true" applyAlignment="true">
      <alignment horizontal="center" vertical="center" wrapText="true"/>
    </xf>
    <xf numFmtId="0" fontId="151" fillId="3" borderId="53" xfId="45276" applyFont="true" applyBorder="true" applyAlignment="true">
      <alignment horizontal="center" vertical="center" wrapText="true"/>
    </xf>
    <xf numFmtId="0" fontId="151" fillId="3" borderId="1" xfId="45276" applyFont="true" applyBorder="true" applyAlignment="true">
      <alignment horizontal="center" vertical="center" wrapText="true"/>
    </xf>
    <xf numFmtId="0" fontId="151" fillId="3" borderId="81" xfId="45275" applyFont="true" applyBorder="true" applyAlignment="true">
      <alignment horizontal="center" vertical="center" wrapText="true"/>
    </xf>
    <xf numFmtId="0" fontId="151" fillId="3" borderId="82" xfId="45276" applyFont="true" applyBorder="true" applyAlignment="true">
      <alignment horizontal="center" vertical="center" wrapText="true"/>
    </xf>
    <xf numFmtId="0" fontId="151" fillId="26" borderId="100" xfId="45254" applyFont="true" applyFill="true" applyBorder="true" applyAlignment="true">
      <alignment horizontal="left" vertical="center" wrapText="true"/>
    </xf>
    <xf numFmtId="0" fontId="151" fillId="26" borderId="99" xfId="45260" applyFont="true" applyFill="true" applyBorder="true" applyAlignment="true">
      <alignment horizontal="left" vertical="center" wrapText="true"/>
    </xf>
    <xf numFmtId="0" fontId="151" fillId="26" borderId="100" xfId="45284" applyFont="true" applyFill="true" applyBorder="true" applyAlignment="true">
      <alignment horizontal="left" vertical="center" wrapText="true"/>
    </xf>
    <xf numFmtId="0" fontId="151" fillId="26" borderId="99" xfId="45287" applyFont="true" applyFill="true" applyBorder="true" applyAlignment="true">
      <alignment horizontal="left" vertical="center" wrapText="true"/>
    </xf>
    <xf numFmtId="0" fontId="151" fillId="26" borderId="103" xfId="45293" applyFont="true" applyFill="true" applyBorder="true" applyAlignment="true">
      <alignment horizontal="left" vertical="center" wrapText="true"/>
    </xf>
    <xf numFmtId="0" fontId="151" fillId="3" borderId="10" xfId="45303" applyFont="true" applyBorder="true" applyAlignment="true">
      <alignment horizontal="center" vertical="center" wrapText="true"/>
    </xf>
    <xf numFmtId="0" fontId="151" fillId="3" borderId="52" xfId="45302" applyFont="true" applyBorder="true" applyAlignment="true">
      <alignment horizontal="center" vertical="center" wrapText="true"/>
    </xf>
    <xf numFmtId="0" fontId="151" fillId="3" borderId="53" xfId="45303" applyFont="true" applyBorder="true" applyAlignment="true">
      <alignment horizontal="center" vertical="center" wrapText="true"/>
    </xf>
    <xf numFmtId="0" fontId="151" fillId="3" borderId="3" xfId="45303" applyFont="true" applyBorder="true" applyAlignment="true">
      <alignment horizontal="center" vertical="center" wrapText="true"/>
    </xf>
    <xf numFmtId="0" fontId="151" fillId="26" borderId="100" xfId="45311" applyFont="true" applyFill="true" applyBorder="true" applyAlignment="true">
      <alignment horizontal="left" vertical="center" wrapText="true"/>
    </xf>
    <xf numFmtId="0" fontId="151" fillId="3" borderId="10" xfId="45195" applyFont="true" applyBorder="true" applyAlignment="true">
      <alignment horizontal="center" vertical="center" wrapText="true"/>
    </xf>
    <xf numFmtId="0" fontId="151" fillId="3" borderId="52" xfId="45194" applyFont="true" applyBorder="true" applyAlignment="true">
      <alignment horizontal="center" vertical="center" wrapText="true"/>
    </xf>
    <xf numFmtId="0" fontId="151" fillId="3" borderId="53" xfId="45195" applyFont="true" applyBorder="true" applyAlignment="true">
      <alignment horizontal="center" vertical="center" wrapText="true"/>
    </xf>
    <xf numFmtId="0" fontId="151" fillId="3" borderId="10" xfId="45216" applyFont="true" applyBorder="true" applyAlignment="true">
      <alignment horizontal="center" vertical="center" wrapText="true"/>
    </xf>
    <xf numFmtId="0" fontId="151" fillId="3" borderId="52" xfId="45215" applyFont="true" applyBorder="true" applyAlignment="true">
      <alignment horizontal="center" vertical="center" wrapText="true"/>
    </xf>
    <xf numFmtId="0" fontId="151" fillId="3" borderId="53" xfId="45216" applyFont="true" applyBorder="true" applyAlignment="true">
      <alignment horizontal="center" vertical="center" wrapText="true"/>
    </xf>
    <xf numFmtId="0" fontId="151" fillId="3" borderId="3" xfId="45216" applyFont="true" applyBorder="true" applyAlignment="true">
      <alignment horizontal="center" vertical="center" wrapText="true"/>
    </xf>
    <xf numFmtId="0" fontId="151" fillId="3" borderId="1" xfId="45195" applyFont="true" applyBorder="true" applyAlignment="true">
      <alignment horizontal="center" vertical="center" wrapText="true"/>
    </xf>
    <xf numFmtId="0" fontId="151" fillId="3" borderId="81" xfId="45194" applyFont="true" applyBorder="true" applyAlignment="true">
      <alignment horizontal="center" vertical="center" wrapText="true"/>
    </xf>
    <xf numFmtId="0" fontId="151" fillId="3" borderId="82" xfId="45195" applyFont="true" applyBorder="true" applyAlignment="true">
      <alignment horizontal="center" vertical="center" wrapText="true"/>
    </xf>
    <xf numFmtId="0" fontId="151" fillId="26" borderId="59" xfId="45317" applyFont="true" applyFill="true" applyBorder="true" applyAlignment="true">
      <alignment horizontal="left" vertical="center" wrapText="true"/>
    </xf>
    <xf numFmtId="0" fontId="151" fillId="26" borderId="60" xfId="45324" applyFont="true" applyFill="true" applyBorder="true" applyAlignment="true">
      <alignment horizontal="left" vertical="center" wrapText="true"/>
    </xf>
    <xf numFmtId="0" fontId="151" fillId="3" borderId="10" xfId="45693" applyFont="true" applyAlignment="true">
      <alignment horizontal="right" vertical="top" wrapText="true"/>
    </xf>
    <xf numFmtId="0" fontId="151" fillId="3" borderId="52" xfId="45694" applyFont="true" applyBorder="true" applyAlignment="true">
      <alignment horizontal="right" vertical="top" wrapText="true"/>
    </xf>
    <xf numFmtId="0" fontId="151" fillId="3" borderId="53" xfId="45695" applyFont="true" applyBorder="true" applyAlignment="true">
      <alignment horizontal="right" vertical="top" wrapText="true"/>
    </xf>
    <xf numFmtId="0" fontId="151" fillId="3" borderId="10" xfId="45696" applyFont="true" applyAlignment="true">
      <alignment horizontal="right" vertical="top" wrapText="true"/>
    </xf>
    <xf numFmtId="0" fontId="151" fillId="3" borderId="52" xfId="45697" applyFont="true" applyBorder="true" applyAlignment="true">
      <alignment horizontal="right" vertical="top" wrapText="true"/>
    </xf>
    <xf numFmtId="0" fontId="151" fillId="3" borderId="53" xfId="45698" applyFont="true" applyBorder="true" applyAlignment="true">
      <alignment horizontal="right" vertical="top" wrapText="true"/>
    </xf>
    <xf numFmtId="0" fontId="151" fillId="3" borderId="10" xfId="45699" applyFont="true" applyAlignment="true">
      <alignment horizontal="right" vertical="top" wrapText="true"/>
    </xf>
    <xf numFmtId="0" fontId="151" fillId="3" borderId="52" xfId="45700" applyFont="true" applyBorder="true" applyAlignment="true">
      <alignment horizontal="right" vertical="top" wrapText="true"/>
    </xf>
    <xf numFmtId="0" fontId="151" fillId="3" borderId="53" xfId="45701" applyFont="true" applyBorder="true" applyAlignment="true">
      <alignment horizontal="right" vertical="top" wrapText="true"/>
    </xf>
    <xf numFmtId="0" fontId="151" fillId="26" borderId="99" xfId="45591" applyFont="true" applyFill="true" applyBorder="true" applyAlignment="true">
      <alignment horizontal="left" vertical="center" wrapText="true"/>
    </xf>
    <xf numFmtId="0" fontId="151" fillId="3" borderId="10" xfId="45577" applyFont="true" applyBorder="true" applyAlignment="true">
      <alignment horizontal="center" vertical="center" wrapText="true"/>
    </xf>
    <xf numFmtId="0" fontId="151" fillId="3" borderId="52" xfId="45576" applyFont="true" applyBorder="true" applyAlignment="true">
      <alignment horizontal="center" vertical="center" wrapText="true"/>
    </xf>
    <xf numFmtId="0" fontId="151" fillId="3" borderId="53" xfId="45577" applyFont="true" applyBorder="true" applyAlignment="true">
      <alignment horizontal="center" vertical="center" wrapText="true"/>
    </xf>
    <xf numFmtId="0" fontId="151" fillId="3" borderId="10" xfId="45619" applyFont="true" applyBorder="true" applyAlignment="true">
      <alignment horizontal="center" vertical="center" wrapText="true"/>
    </xf>
    <xf numFmtId="0" fontId="151" fillId="3" borderId="52" xfId="45618" applyFont="true" applyBorder="true" applyAlignment="true">
      <alignment horizontal="center" vertical="center" wrapText="true"/>
    </xf>
    <xf numFmtId="0" fontId="151" fillId="3" borderId="53" xfId="45619" applyFont="true" applyBorder="true" applyAlignment="true">
      <alignment horizontal="center" vertical="center" wrapText="true"/>
    </xf>
    <xf numFmtId="0" fontId="151" fillId="3" borderId="1" xfId="45619" applyFont="true" applyBorder="true" applyAlignment="true">
      <alignment horizontal="center" vertical="center" wrapText="true"/>
    </xf>
    <xf numFmtId="0" fontId="151" fillId="3" borderId="81" xfId="45618" applyFont="true" applyBorder="true" applyAlignment="true">
      <alignment horizontal="center" vertical="center" wrapText="true"/>
    </xf>
    <xf numFmtId="0" fontId="151" fillId="3" borderId="82" xfId="45619" applyFont="true" applyBorder="true" applyAlignment="true">
      <alignment horizontal="center" vertical="center" wrapText="true"/>
    </xf>
    <xf numFmtId="0" fontId="158" fillId="3" borderId="10" xfId="45657" applyFont="true" applyAlignment="true">
      <alignment horizontal="center" vertical="center" wrapText="true"/>
    </xf>
    <xf numFmtId="0" fontId="158" fillId="3" borderId="10" xfId="45658" applyFont="true" applyAlignment="true">
      <alignment horizontal="center" vertical="center" wrapText="true"/>
    </xf>
    <xf numFmtId="0" fontId="158" fillId="3" borderId="10" xfId="45659" applyFont="true" applyAlignment="true">
      <alignment horizontal="center" vertical="center" wrapText="true"/>
    </xf>
    <xf numFmtId="0" fontId="178" fillId="3" borderId="57" xfId="45660" applyFont="true" applyBorder="true" applyAlignment="true">
      <alignment horizontal="left" wrapText="true"/>
    </xf>
    <xf numFmtId="0" fontId="178" fillId="3" borderId="57" xfId="45661" applyFont="true" applyBorder="true" applyAlignment="true">
      <alignment horizontal="left" wrapText="true"/>
    </xf>
    <xf numFmtId="0" fontId="151" fillId="26" borderId="59" xfId="45666" applyFont="true" applyFill="true" applyBorder="true" applyAlignment="true">
      <alignment horizontal="left" vertical="top" wrapText="true"/>
    </xf>
    <xf numFmtId="0" fontId="151" fillId="26" borderId="60" xfId="45669" applyFont="true" applyFill="true" applyBorder="true" applyAlignment="true">
      <alignment horizontal="left" vertical="top" wrapText="true"/>
    </xf>
    <xf numFmtId="0" fontId="150" fillId="3" borderId="10" xfId="45672" applyFont="true" applyAlignment="true">
      <alignment horizontal="left" vertical="top" wrapText="true"/>
    </xf>
    <xf numFmtId="0" fontId="150" fillId="3" borderId="10" xfId="45673" applyFont="true" applyAlignment="true">
      <alignment horizontal="left" vertical="top" wrapText="true"/>
    </xf>
    <xf numFmtId="0" fontId="150" fillId="3" borderId="10" xfId="45674" applyFont="true" applyAlignment="true">
      <alignment horizontal="left" vertical="top" wrapText="true"/>
    </xf>
    <xf numFmtId="0" fontId="151" fillId="26" borderId="100" xfId="45627" applyFont="true" applyFill="true" applyBorder="true" applyAlignment="true">
      <alignment horizontal="left" vertical="center" wrapText="true"/>
    </xf>
    <xf numFmtId="0" fontId="151" fillId="26" borderId="99" xfId="45633" applyFont="true" applyFill="true" applyBorder="true" applyAlignment="true">
      <alignment horizontal="left" vertical="center" wrapText="true"/>
    </xf>
    <xf numFmtId="0" fontId="151" fillId="26" borderId="103" xfId="45639" applyFont="true" applyFill="true" applyBorder="true" applyAlignment="true">
      <alignment horizontal="left" vertical="center" wrapText="true"/>
    </xf>
    <xf numFmtId="0" fontId="151" fillId="26" borderId="100" xfId="45465" applyFont="true" applyFill="true" applyBorder="true" applyAlignment="true">
      <alignment horizontal="left" vertical="center" wrapText="true"/>
    </xf>
    <xf numFmtId="0" fontId="151" fillId="26" borderId="99" xfId="45471" applyFont="true" applyFill="true" applyBorder="true" applyAlignment="true">
      <alignment horizontal="left" vertical="center" wrapText="true"/>
    </xf>
    <xf numFmtId="0" fontId="151" fillId="26" borderId="103" xfId="45477" applyFont="true" applyFill="true" applyBorder="true" applyAlignment="true">
      <alignment horizontal="left" vertical="center" wrapText="true"/>
    </xf>
    <xf numFmtId="0" fontId="151" fillId="3" borderId="10" xfId="45517" applyFont="true" applyBorder="true" applyAlignment="true">
      <alignment horizontal="center" vertical="center" wrapText="true"/>
    </xf>
    <xf numFmtId="0" fontId="151" fillId="3" borderId="52" xfId="45516" applyFont="true" applyBorder="true" applyAlignment="true">
      <alignment horizontal="center" vertical="center" wrapText="true"/>
    </xf>
    <xf numFmtId="0" fontId="151" fillId="3" borderId="53" xfId="45517" applyFont="true" applyBorder="true" applyAlignment="true">
      <alignment horizontal="center" vertical="center" wrapText="true"/>
    </xf>
    <xf numFmtId="0" fontId="151" fillId="3" borderId="3" xfId="45517" applyFont="true" applyBorder="true" applyAlignment="true">
      <alignment horizontal="center" vertical="center" wrapText="true"/>
    </xf>
    <xf numFmtId="0" fontId="151" fillId="26" borderId="100" xfId="45501" applyFont="true" applyFill="true" applyBorder="true" applyAlignment="true">
      <alignment horizontal="left" vertical="center" wrapText="true"/>
    </xf>
    <xf numFmtId="0" fontId="151" fillId="26" borderId="99" xfId="45501" applyFont="true" applyFill="true" applyBorder="true" applyAlignment="true">
      <alignment horizontal="left" vertical="center" wrapText="true"/>
    </xf>
    <xf numFmtId="0" fontId="151" fillId="3" borderId="10" xfId="45547" applyFont="true" applyBorder="true" applyAlignment="true">
      <alignment horizontal="center" vertical="center" wrapText="true"/>
    </xf>
    <xf numFmtId="0" fontId="151" fillId="3" borderId="52" xfId="45546" applyFont="true" applyBorder="true" applyAlignment="true">
      <alignment horizontal="center" vertical="center" wrapText="true"/>
    </xf>
    <xf numFmtId="0" fontId="151" fillId="3" borderId="53" xfId="45547" applyFont="true" applyBorder="true" applyAlignment="true">
      <alignment horizontal="center" vertical="center" wrapText="true"/>
    </xf>
    <xf numFmtId="0" fontId="151" fillId="26" borderId="100" xfId="45525" applyFont="true" applyFill="true" applyBorder="true" applyAlignment="true">
      <alignment horizontal="left" vertical="center" wrapText="true"/>
    </xf>
    <xf numFmtId="0" fontId="151" fillId="26" borderId="99" xfId="45531" applyFont="true" applyFill="true" applyBorder="true" applyAlignment="true">
      <alignment horizontal="left" vertical="center" wrapText="true"/>
    </xf>
    <xf numFmtId="0" fontId="151" fillId="3" borderId="3" xfId="45577" applyFont="true" applyBorder="true" applyAlignment="true">
      <alignment horizontal="center" vertical="center" wrapText="true"/>
    </xf>
    <xf numFmtId="0" fontId="151" fillId="26" borderId="100" xfId="45585" applyFont="true" applyFill="true" applyBorder="true" applyAlignment="true">
      <alignment horizontal="left" vertical="center" wrapText="true"/>
    </xf>
    <xf numFmtId="0" fontId="151" fillId="3" borderId="1" xfId="45547" applyFont="true" applyBorder="true" applyAlignment="true">
      <alignment horizontal="center" vertical="center" wrapText="true"/>
    </xf>
    <xf numFmtId="0" fontId="151" fillId="3" borderId="81" xfId="45546" applyFont="true" applyBorder="true" applyAlignment="true">
      <alignment horizontal="center" vertical="center" wrapText="true"/>
    </xf>
    <xf numFmtId="0" fontId="151" fillId="3" borderId="82" xfId="45547" applyFont="true" applyBorder="true" applyAlignment="true">
      <alignment horizontal="center" vertical="center" wrapText="true"/>
    </xf>
    <xf numFmtId="0" fontId="151" fillId="26" borderId="100" xfId="45555" applyFont="true" applyFill="true" applyBorder="true" applyAlignment="true">
      <alignment horizontal="left" vertical="center" wrapText="true"/>
    </xf>
    <xf numFmtId="0" fontId="151" fillId="26" borderId="99" xfId="45561" applyFont="true" applyFill="true" applyBorder="true" applyAlignment="true">
      <alignment horizontal="left" vertical="center" wrapText="true"/>
    </xf>
    <xf numFmtId="0" fontId="151" fillId="26" borderId="103" xfId="45567" applyFont="true" applyFill="true" applyBorder="true" applyAlignment="true">
      <alignment horizontal="left" vertical="center" wrapText="true"/>
    </xf>
    <xf numFmtId="0" fontId="151" fillId="3" borderId="10" xfId="45457" applyFont="true" applyBorder="true" applyAlignment="true">
      <alignment horizontal="center" vertical="center" wrapText="true"/>
    </xf>
    <xf numFmtId="0" fontId="151" fillId="3" borderId="52" xfId="45456" applyFont="true" applyBorder="true" applyAlignment="true">
      <alignment horizontal="center" vertical="center" wrapText="true"/>
    </xf>
    <xf numFmtId="0" fontId="151" fillId="3" borderId="53" xfId="45457" applyFont="true" applyBorder="true" applyAlignment="true">
      <alignment horizontal="center" vertical="center" wrapText="true"/>
    </xf>
    <xf numFmtId="0" fontId="151" fillId="3" borderId="10" xfId="45487" applyFont="true" applyBorder="true" applyAlignment="true">
      <alignment horizontal="center" vertical="center" wrapText="true"/>
    </xf>
    <xf numFmtId="0" fontId="151" fillId="3" borderId="52" xfId="45486" applyFont="true" applyBorder="true" applyAlignment="true">
      <alignment horizontal="center" vertical="center" wrapText="true"/>
    </xf>
    <xf numFmtId="0" fontId="151" fillId="3" borderId="53" xfId="45487" applyFont="true" applyBorder="true" applyAlignment="true">
      <alignment horizontal="center" vertical="center" wrapText="true"/>
    </xf>
    <xf numFmtId="0" fontId="151" fillId="3" borderId="3" xfId="45487" applyFont="true" applyBorder="true" applyAlignment="true">
      <alignment horizontal="center" vertical="center" wrapText="true"/>
    </xf>
    <xf numFmtId="0" fontId="151" fillId="3" borderId="1" xfId="45457" applyFont="true" applyBorder="true" applyAlignment="true">
      <alignment horizontal="center" vertical="center" wrapText="true"/>
    </xf>
    <xf numFmtId="0" fontId="151" fillId="3" borderId="81" xfId="45456" applyFont="true" applyBorder="true" applyAlignment="true">
      <alignment horizontal="center" vertical="center" wrapText="true"/>
    </xf>
    <xf numFmtId="0" fontId="151" fillId="3" borderId="82" xfId="45457" applyFont="true" applyBorder="true" applyAlignment="true">
      <alignment horizontal="center" vertical="center" wrapText="true"/>
    </xf>
    <xf numFmtId="0" fontId="151" fillId="26" borderId="59" xfId="45591" applyFont="true" applyFill="true" applyBorder="true" applyAlignment="true">
      <alignment horizontal="left" vertical="center" wrapText="true"/>
    </xf>
    <xf numFmtId="0" fontId="151" fillId="26" borderId="60" xfId="45597" applyFont="true" applyFill="true" applyBorder="true" applyAlignment="true">
      <alignment horizontal="left" vertical="center" wrapText="true"/>
    </xf>
  </cellXfs>
  <cellStyles count="45726">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383559010" xfId="45675" xr:uid="{84BE7BBE-6BC3-4EB7-ABFF-E066B26E4CAA}"/>
    <cellStyle name="style1547383559338" xfId="45678" xr:uid="{E4C2B1D9-EC20-4585-9CFF-938632C62A59}"/>
    <cellStyle name="style1547383559917" xfId="45681" xr:uid="{C4053BF6-30D7-4C58-AC37-5B65A0B3217A}"/>
    <cellStyle name="style1547383560089" xfId="45684" xr:uid="{E085B02C-9DE6-4348-B51C-8BF7D4D8F7F0}"/>
    <cellStyle name="style1547383560214" xfId="45687" xr:uid="{F7D11D19-63D7-49F0-8C63-9EF342099574}"/>
    <cellStyle name="style1547383560573" xfId="45690" xr:uid="{CB9B9929-CD79-4030-AA2D-D74B6EEA101F}"/>
    <cellStyle name="style1547383561073" xfId="45694" xr:uid="{5FF97360-78DB-41AB-B2B0-D93AA0601443}"/>
    <cellStyle name="style1547383561245" xfId="45695" xr:uid="{A9A9866B-40A8-4BB5-AF91-0396068DFA8C}"/>
    <cellStyle name="style1547383561573" xfId="45693" xr:uid="{3EE35811-154F-4B77-A3C4-9A21498692A1}"/>
    <cellStyle name="style1547383561730" xfId="45702" xr:uid="{94B4AD45-FB13-41A3-8C30-879FB8D1E56D}"/>
    <cellStyle name="style1547383561855" xfId="45703" xr:uid="{3236A6D9-8CEA-434D-8883-789EF379336F}"/>
    <cellStyle name="style1547383561996" xfId="45704" xr:uid="{21B26B96-8CDE-4FD8-A34F-FA4E6D72DB7E}"/>
    <cellStyle name="style1547383562386" xfId="45711" xr:uid="{DAC799C6-10C4-4D14-80AD-BF3FF955E16F}"/>
    <cellStyle name="style1547383562558" xfId="45712" xr:uid="{35FE835B-D960-49B2-9F08-BDCECEBD09C5}"/>
    <cellStyle name="style1547383562699" xfId="45713" xr:uid="{95125D3E-0AD3-4D7B-8329-E7EBC79D2A85}"/>
    <cellStyle name="style1547383562855" xfId="45720" xr:uid="{E12EB7DC-01EB-41A9-947C-B1BE2114D768}"/>
    <cellStyle name="style1547383562964" xfId="45723" xr:uid="{0207FACB-E032-411F-97E0-72223B98175A}"/>
    <cellStyle name="style1547383567916" xfId="45676" xr:uid="{3C965DE4-29BD-47D5-95B2-3BFF2D9727A3}"/>
    <cellStyle name="style1547383568151" xfId="45679" xr:uid="{A9360798-D775-4A72-B0EB-2C763860723A}"/>
    <cellStyle name="style1547383568713" xfId="45682" xr:uid="{1589A614-AD55-4E35-AA18-DAF183E44468}"/>
    <cellStyle name="style1547383568807" xfId="45685" xr:uid="{D302D903-7B05-4FA5-8C09-BD790F2B63AD}"/>
    <cellStyle name="style1547383568901" xfId="45688" xr:uid="{5F1C3648-D736-4A68-90FC-121C4728FC4F}"/>
    <cellStyle name="style1547383569119" xfId="45691" xr:uid="{0F68E200-4DEF-4671-B99A-BB5E8533B596}"/>
    <cellStyle name="style1547383569541" xfId="45697" xr:uid="{8E268C4E-2EAE-4BDC-A135-F3CF2A685E6F}"/>
    <cellStyle name="style1547383569666" xfId="45698" xr:uid="{CB9C1879-5709-4177-B9B6-4A11C3FF0FB0}"/>
    <cellStyle name="style1547383569791" xfId="45696" xr:uid="{91522DC0-AD57-4590-95BC-862B62915B5B}"/>
    <cellStyle name="style1547383569916" xfId="45705" xr:uid="{68FC8EC1-1313-422C-A090-6CB643C8A380}"/>
    <cellStyle name="style1547383570041" xfId="45706" xr:uid="{1C3E84CF-0CB5-4726-A00F-918B3E201C2A}"/>
    <cellStyle name="style1547383570166" xfId="45707" xr:uid="{CCEC4BC2-F80F-4745-AEEE-4F198A051625}"/>
    <cellStyle name="style1547383570510" xfId="45714" xr:uid="{5DEF0DC1-EDA5-47DE-B8D1-3E8BABDBFCED}"/>
    <cellStyle name="style1547383570635" xfId="45715" xr:uid="{D7928651-20B5-4E65-9D1D-B41B0D322934}"/>
    <cellStyle name="style1547383570745" xfId="45716" xr:uid="{F682F2B0-2A03-4274-9333-B64E2DDEB3B4}"/>
    <cellStyle name="style1547383570885" xfId="45721" xr:uid="{4322F453-727B-419E-B2E9-94DAD0B3A00F}"/>
    <cellStyle name="style1547383570979" xfId="45724" xr:uid="{8F93C27D-86BD-4A23-A11B-477C87981926}"/>
    <cellStyle name="style1547383575198" xfId="45677" xr:uid="{2D7F2F7C-DCF6-4120-A549-66AE5E5B0B35}"/>
    <cellStyle name="style1547383575448" xfId="45680" xr:uid="{9E3BF50D-1739-4F65-AA4B-7E5C24355B71}"/>
    <cellStyle name="style1547383575964" xfId="45683" xr:uid="{4569D24D-672B-4EF2-A6F4-208303750CC4}"/>
    <cellStyle name="style1547383576058" xfId="45686" xr:uid="{D1BE88DE-58CC-4804-AB68-9B38FBFF21D4}"/>
    <cellStyle name="style1547383576167" xfId="45689" xr:uid="{44598187-DAB8-46CA-811B-782782ABEA3D}"/>
    <cellStyle name="style1547383576417" xfId="45692" xr:uid="{8527F322-E83C-47ED-B31C-FCF2E56B9960}"/>
    <cellStyle name="style1547383576855" xfId="45700" xr:uid="{42F380CB-808B-4CF8-AB95-6B326C79F6E7}"/>
    <cellStyle name="style1547383576964" xfId="45701" xr:uid="{3E54BE6B-0B5E-4B18-999F-DF7CF45EFB5B}"/>
    <cellStyle name="style1547383577073" xfId="45699" xr:uid="{A042FDEC-254F-4320-8FBB-E2CC28FF5689}"/>
    <cellStyle name="style1547383577198" xfId="45708" xr:uid="{90C623AF-1C6C-416D-BA74-A062E9C3B8F1}"/>
    <cellStyle name="style1547383577339" xfId="45709" xr:uid="{276A0A1C-3CF7-4F1A-A4C2-5765F6D1CEE8}"/>
    <cellStyle name="style1547383577448" xfId="45710" xr:uid="{72829D94-31A6-44B1-BE00-3D4A6EB6BCBE}"/>
    <cellStyle name="style1547383577933" xfId="45717" xr:uid="{B053E211-AA5D-4349-9A7A-C81801A2DFEB}"/>
    <cellStyle name="style1547383578120" xfId="45718" xr:uid="{F1BCBE38-9931-42BB-857A-0F507219B81B}"/>
    <cellStyle name="style1547383578339" xfId="45719" xr:uid="{51DAF4E0-65CF-460E-B8E0-E94F2B6BBCC6}"/>
    <cellStyle name="style1547383578511" xfId="45722" xr:uid="{712B574C-ADAB-480F-A86A-0ECFA7CB48ED}"/>
    <cellStyle name="style1547383578683" xfId="45725" xr:uid="{10F52E82-8F54-4254-A162-CE9DA34A3E0A}"/>
    <cellStyle name="style1547383917673" xfId="45453" xr:uid="{31087CDB-F507-491B-8BA0-43DE2AC32AB3}"/>
    <cellStyle name="style1547383917831" xfId="45454" xr:uid="{BEAAE766-67A8-4B4C-B8FE-E7D0A8D24E47}"/>
    <cellStyle name="style1547383917956" xfId="45459" xr:uid="{91B37C1B-94B3-4C8B-AE39-D482BBFAA165}"/>
    <cellStyle name="style1547383918066" xfId="45460" xr:uid="{E2FDDBDB-69AB-4F68-B18F-E2DCEFC1017E}"/>
    <cellStyle name="style1547383918316" xfId="45456" xr:uid="{F73CDFEC-4C45-4E94-8FA0-90FDC25B3E57}"/>
    <cellStyle name="style1547383918441" xfId="45457" xr:uid="{0F1C4F8A-BE15-4E90-BC86-EBB8CC91A272}"/>
    <cellStyle name="style1547383918550" xfId="45455" xr:uid="{48C32A19-CAA2-4CBC-8212-83642965AFB0}"/>
    <cellStyle name="style1547383918675" xfId="45458" xr:uid="{7C9DB4CA-FFA0-45CE-A397-B6AC424AA34F}"/>
    <cellStyle name="style1547383918800" xfId="45461" xr:uid="{1DA1FFA3-49A8-44DA-AA46-9859DA097589}"/>
    <cellStyle name="style1547383918925" xfId="45462" xr:uid="{D446A5F6-9E09-4A58-A961-AD8A511F0659}"/>
    <cellStyle name="style1547383919066" xfId="45463" xr:uid="{8B3A240E-1B1C-4077-8C49-6F109A375EB6}"/>
    <cellStyle name="style1547383919191" xfId="45464" xr:uid="{3EFF7B26-A073-42CC-BB03-9CBB54150FEB}"/>
    <cellStyle name="style1547383919331" xfId="45465" xr:uid="{20A363FD-EE88-42C1-8A24-E1026294C36D}"/>
    <cellStyle name="style1547383919488" xfId="45471" xr:uid="{C2627E6B-98A9-4F27-8AE7-95CAD1C433C2}"/>
    <cellStyle name="style1547383919644" xfId="45466" xr:uid="{B115771B-964F-4950-96D1-4647BBB07AF0}"/>
    <cellStyle name="style1547383919784" xfId="45472" xr:uid="{0864A9C1-8464-4076-9C68-4565039616CE}"/>
    <cellStyle name="style1547383919894" xfId="45477" xr:uid="{38A49E79-7A74-44BB-AA84-7816D6D91A93}"/>
    <cellStyle name="style1547383920035" xfId="45478" xr:uid="{484CA00A-F600-41F3-BFC4-CABF33A03721}"/>
    <cellStyle name="style1547383920160" xfId="45467" xr:uid="{4AE0A163-E8C2-4452-A0AD-118434004F92}"/>
    <cellStyle name="style1547383920285" xfId="45468" xr:uid="{B5FBD3F6-CE4E-4C72-AF68-76B7DD7BEB87}"/>
    <cellStyle name="style1547383920394" xfId="45469" xr:uid="{6A132811-1D11-4EAA-916D-9CD40E012D1A}"/>
    <cellStyle name="style1547383920519" xfId="45470" xr:uid="{44F8F637-ABEA-41FB-9F4D-24E31C6F093D}"/>
    <cellStyle name="style1547383920644" xfId="45473" xr:uid="{DF7AC661-1A3A-41EA-941C-AB88B935221A}"/>
    <cellStyle name="style1547383920754" xfId="45474" xr:uid="{699EF2D6-EC5C-43EF-82F4-B4F423A044F8}"/>
    <cellStyle name="style1547383920879" xfId="45475" xr:uid="{A6B8A7E5-262B-45B3-BC40-A7C8E6AF4480}"/>
    <cellStyle name="style1547383920988" xfId="45476" xr:uid="{0A8A9910-01CB-4BFA-9355-497C093A47A1}"/>
    <cellStyle name="style1547383921144" xfId="45479" xr:uid="{9DECACF7-179F-4F77-A24B-D9B85471F521}"/>
    <cellStyle name="style1547383921254" xfId="45480" xr:uid="{6955ABCA-D2A8-4D15-8A76-FB93319ED2A1}"/>
    <cellStyle name="style1547383921379" xfId="45481" xr:uid="{B465A585-E046-4049-8C90-C5002F999998}"/>
    <cellStyle name="style1547383921488" xfId="45482" xr:uid="{0A6010BB-08B7-422D-8A37-BDD5301586E8}"/>
    <cellStyle name="style1547383923410" xfId="45483" xr:uid="{E03DDD90-91E7-469B-8B3C-33482C3315E7}"/>
    <cellStyle name="style1547383923519" xfId="45484" xr:uid="{EFFD21E7-D4E3-4E4B-96BC-BBB23EE7D242}"/>
    <cellStyle name="style1547383923629" xfId="45489" xr:uid="{9DBEA0F1-F12C-4FDF-954B-93AB49E8C458}"/>
    <cellStyle name="style1547383923738" xfId="45490" xr:uid="{9DBE0A15-A8CC-493E-9C2C-74E7D6099426}"/>
    <cellStyle name="style1547383923942" xfId="45486" xr:uid="{66BF5C15-B2C0-4054-9C3A-660BE3BB232F}"/>
    <cellStyle name="style1547383924035" xfId="45487" xr:uid="{DE584332-25A8-4888-9D03-9BF7E5B43C3F}"/>
    <cellStyle name="style1547383924145" xfId="45485" xr:uid="{5A957BF5-A89D-41CE-91F2-124096963C63}"/>
    <cellStyle name="style1547383924238" xfId="45488" xr:uid="{D412594D-6CFA-4425-9A1B-10278910977A}"/>
    <cellStyle name="style1547383924348" xfId="45491" xr:uid="{481A1050-C354-4E33-889F-6BDD1DED5E5C}"/>
    <cellStyle name="style1547383924457" xfId="45492" xr:uid="{4AC43FD8-F381-4ABA-B6BD-3D00888C12B9}"/>
    <cellStyle name="style1547383924551" xfId="45493" xr:uid="{7BB46BD0-A92A-4AFE-8F92-DCD9F3F2E8E1}"/>
    <cellStyle name="style1547383924660" xfId="45494" xr:uid="{9F7A1460-8E14-44D6-ACE9-B737B19EEA2C}"/>
    <cellStyle name="style1547383924754" xfId="45495" xr:uid="{E758D635-E5A7-402E-8009-EF6EF70B9A28}"/>
    <cellStyle name="style1547383924863" xfId="45501" xr:uid="{04EFE225-70AB-4D4F-ABF1-0111D601CAC8}"/>
    <cellStyle name="style1547383924988" xfId="45496" xr:uid="{226D7FB4-98FE-4C0B-9B15-76556873FB22}"/>
    <cellStyle name="style1547383925113" xfId="45502" xr:uid="{95ECE02B-E75A-4E6A-966F-DC9B57EDECBA}"/>
    <cellStyle name="style1547383925254" xfId="45507" xr:uid="{06718152-E5F7-46ED-B237-57EDED0D0F9B}"/>
    <cellStyle name="style1547383925363" xfId="45508" xr:uid="{6CB0ACE1-6350-4B26-8E70-D4DB5AD73235}"/>
    <cellStyle name="style1547383925488" xfId="45497" xr:uid="{6419BEC4-C692-4081-905C-B526E0E4B496}"/>
    <cellStyle name="style1547383925598" xfId="45498" xr:uid="{5C5B46BA-66E5-4513-A13B-06AFEFBD261C}"/>
    <cellStyle name="style1547383925707" xfId="45499" xr:uid="{E8069007-6931-490D-ADF5-D9F457735D9C}"/>
    <cellStyle name="style1547383925816" xfId="45500" xr:uid="{B08ACF80-DAAC-4F04-A8EA-51D88C75DF6A}"/>
    <cellStyle name="style1547383925926" xfId="45503" xr:uid="{906E751E-25F6-40AD-BF69-774433842AA3}"/>
    <cellStyle name="style1547383926020" xfId="45504" xr:uid="{A65DC9E8-16E4-413D-9B0D-B97FB59F8829}"/>
    <cellStyle name="style1547383926145" xfId="45505" xr:uid="{C0902E0F-7B34-4406-83EA-6B642D741D70}"/>
    <cellStyle name="style1547383926254" xfId="45506" xr:uid="{9A41AAEC-521B-4162-977D-DE59573A8374}"/>
    <cellStyle name="style1547383926379" xfId="45509" xr:uid="{3D458B60-8E5C-4B92-BC8C-769B16A30B91}"/>
    <cellStyle name="style1547383926489" xfId="45510" xr:uid="{5DFBF8F4-46D9-4854-AC88-E2CCBE49C2B6}"/>
    <cellStyle name="style1547383926598" xfId="45511" xr:uid="{D4D14586-2E7E-4AE7-9987-DA4EF16409DF}"/>
    <cellStyle name="style1547383926692" xfId="45512" xr:uid="{83F391A8-C2E7-4B8F-A04B-FFF9BB6BAF51}"/>
    <cellStyle name="style1547383928583" xfId="45513" xr:uid="{87A0C0D2-44D6-4FAC-B630-D5C62B1ADE8A}"/>
    <cellStyle name="style1547383928708" xfId="45514" xr:uid="{41E6976E-9C17-4FF4-8D29-76E48327FA2E}"/>
    <cellStyle name="style1547383928801" xfId="45519" xr:uid="{916BAA1E-021C-4C02-B729-B603081AEAB6}"/>
    <cellStyle name="style1547383928911" xfId="45520" xr:uid="{D67C6FD6-3063-4295-997E-5745E37199F2}"/>
    <cellStyle name="style1547383929129" xfId="45516" xr:uid="{2F8247B4-F998-43FB-A998-960B77564911}"/>
    <cellStyle name="style1547383929239" xfId="45517" xr:uid="{456C35E6-7FEB-46FD-A810-521B7447A7D4}"/>
    <cellStyle name="style1547383929348" xfId="45515" xr:uid="{E9445F38-A3D1-4005-8B3E-63B8C791E671}"/>
    <cellStyle name="style1547383929442" xfId="45518" xr:uid="{8A92B3B1-0FEE-4FCE-BE5C-1CC867CBE019}"/>
    <cellStyle name="style1547383929567" xfId="45521" xr:uid="{0C42A097-3CB5-4C9D-A4A8-A81193D0DE77}"/>
    <cellStyle name="style1547383929676" xfId="45522" xr:uid="{ACFAAB0D-A378-4BFA-A797-52B1F81B64C0}"/>
    <cellStyle name="style1547383929770" xfId="45523" xr:uid="{D0235721-2D34-479E-A576-BB02FE191B0C}"/>
    <cellStyle name="style1547383929880" xfId="45524" xr:uid="{0360CD6F-36B4-4D48-9D75-C4BF4E1B4AFE}"/>
    <cellStyle name="style1547383929989" xfId="45525" xr:uid="{BB376CC4-3347-4CB3-9171-B6F283EC9D89}"/>
    <cellStyle name="style1547383930098" xfId="45531" xr:uid="{69F2B9BE-EB37-4DBA-AD87-3469F4B5EDB4}"/>
    <cellStyle name="style1547383930192" xfId="45526" xr:uid="{E6E5074F-05F4-47F5-9EB7-E5DEBC75BA5E}"/>
    <cellStyle name="style1547383930302" xfId="45532" xr:uid="{29F35B08-FBB3-459D-9FE7-5E6FAD6DCD44}"/>
    <cellStyle name="style1547383930411" xfId="45537" xr:uid="{79AFB0A8-51BE-47E8-AAF4-A97DE3F4637E}"/>
    <cellStyle name="style1547383930505" xfId="45538" xr:uid="{1197E520-1366-430C-8C37-89D2613647B1}"/>
    <cellStyle name="style1547383930614" xfId="45527" xr:uid="{7FC434B3-D1A2-4F35-9DB2-03815894BAF9}"/>
    <cellStyle name="style1547383930708" xfId="45528" xr:uid="{2A875212-8057-4C17-A558-B438CE15DC3B}"/>
    <cellStyle name="style1547383930817" xfId="45529" xr:uid="{C1E0A15E-8265-4514-B501-6A7AC2DB67DA}"/>
    <cellStyle name="style1547383930942" xfId="45530" xr:uid="{DAAB9F5F-9B87-4FC2-BD44-82E0F49345F6}"/>
    <cellStyle name="style1547383931052" xfId="45533" xr:uid="{C95D13B7-0635-433F-8F2B-D0FBF8645B3C}"/>
    <cellStyle name="style1547383931161" xfId="45534" xr:uid="{FA62AF30-834B-4991-93B9-CCE2F7CF79CD}"/>
    <cellStyle name="style1547383931286" xfId="45535" xr:uid="{E58F06C6-9A29-43CD-AFB7-FF11CA476F87}"/>
    <cellStyle name="style1547383931395" xfId="45536" xr:uid="{F3D87E9E-0857-405C-85C3-81BF5A8D46B4}"/>
    <cellStyle name="style1547383931567" xfId="45539" xr:uid="{E174B99F-EBF1-41B1-8C78-8991C7EE0589}"/>
    <cellStyle name="style1547383931677" xfId="45540" xr:uid="{608E7E7F-31AE-4221-A5FF-9E6C8B057321}"/>
    <cellStyle name="style1547383931786" xfId="45541" xr:uid="{C71BB515-BAF9-4778-A607-261D41177369}"/>
    <cellStyle name="style1547383931896" xfId="45542" xr:uid="{B7B3175E-195B-4338-BF0C-7F2010764CAA}"/>
    <cellStyle name="style1547383934146" xfId="45543" xr:uid="{BB53289E-D14B-4C10-BC24-76544F8E9005}"/>
    <cellStyle name="style1547383934271" xfId="45544" xr:uid="{AAF2E7FC-FE7A-4C61-903B-5F3B5505B09A}"/>
    <cellStyle name="style1547383934380" xfId="45549" xr:uid="{DEC4A0B6-7B80-4DD4-A297-B12FD0A96F34}"/>
    <cellStyle name="style1547383934505" xfId="45550" xr:uid="{0D156ADD-9281-4F1E-9D64-CED78F75EF5D}"/>
    <cellStyle name="style1547383934724" xfId="45546" xr:uid="{7A5FF961-BDBD-4853-8500-82965472715B}"/>
    <cellStyle name="style1547383934833" xfId="45547" xr:uid="{E8F741B4-4BCB-47F7-94BD-C5685DE11FAC}"/>
    <cellStyle name="style1547383934943" xfId="45545" xr:uid="{587EA269-7D38-4CD8-9E96-030258AAAFF1}"/>
    <cellStyle name="style1547383935052" xfId="45548" xr:uid="{D5487DAE-BA9C-4882-A889-DC12A6BACAFD}"/>
    <cellStyle name="style1547383935161" xfId="45551" xr:uid="{2DBF92B3-4A34-4E15-90E3-53E8B5EF6D12}"/>
    <cellStyle name="style1547383935271" xfId="45552" xr:uid="{3F0BC0B0-B2BA-4B21-97D0-62BA7D64C431}"/>
    <cellStyle name="style1547383935365" xfId="45553" xr:uid="{AE125EA1-5317-4E26-A8CC-281DA7AEF51B}"/>
    <cellStyle name="style1547383935474" xfId="45554" xr:uid="{8A015DB4-E708-4485-93D8-F5E8A92BC332}"/>
    <cellStyle name="style1547383935583" xfId="45555" xr:uid="{FEF7D65F-08B8-4664-B3A8-3B786E6CA7BA}"/>
    <cellStyle name="style1547383935693" xfId="45561" xr:uid="{FA1466AF-B6F7-4E08-AA3C-60C79BDC898A}"/>
    <cellStyle name="style1547383935802" xfId="45556" xr:uid="{7EB5DB68-46FC-45C4-A653-D880FDD1BB38}"/>
    <cellStyle name="style1547383935896" xfId="45562" xr:uid="{2E54C6F6-A4DD-476A-9199-6542D6BF7E05}"/>
    <cellStyle name="style1547383936005" xfId="45567" xr:uid="{A7EF4694-95BA-4663-AF54-694EEA5435EE}"/>
    <cellStyle name="style1547383936099" xfId="45568" xr:uid="{8204DF74-31E8-45D9-97C0-0A1400861F28}"/>
    <cellStyle name="style1547383936224" xfId="45557" xr:uid="{C8737E04-2D8A-4133-8BA8-5A3AC4B04377}"/>
    <cellStyle name="style1547383936333" xfId="45558" xr:uid="{4114707B-EC0B-481A-B852-8B409142C2E0}"/>
    <cellStyle name="style1547383936427" xfId="45559" xr:uid="{208BBEBB-5DD8-46CA-9C2D-D32750ECDD92}"/>
    <cellStyle name="style1547383936537" xfId="45560" xr:uid="{A534CB9C-5A88-4236-BC8D-C9B2D4BD5EBF}"/>
    <cellStyle name="style1547383936630" xfId="45563" xr:uid="{16157288-4279-466B-936D-7051555F9224}"/>
    <cellStyle name="style1547383936740" xfId="45564" xr:uid="{9753302E-13CF-4C62-AA2D-8C2454623711}"/>
    <cellStyle name="style1547383936849" xfId="45565" xr:uid="{B8B81624-338F-4F0D-9024-F76ED49EA5AB}"/>
    <cellStyle name="style1547383936990" xfId="45566" xr:uid="{1ECE881E-1960-4208-B534-37848178C9DC}"/>
    <cellStyle name="style1547383937115" xfId="45569" xr:uid="{C766A0D0-73E5-49EE-892E-33EB9F2E864A}"/>
    <cellStyle name="style1547383937240" xfId="45570" xr:uid="{F2947C00-AF6B-45DF-A124-19310D34635C}"/>
    <cellStyle name="style1547383937380" xfId="45571" xr:uid="{C5EF7A05-10F1-44B8-BAF6-A52886FB656D}"/>
    <cellStyle name="style1547383937521" xfId="45572" xr:uid="{E17A82F1-FA4B-41AF-A383-B3BEBE231F1E}"/>
    <cellStyle name="style1547383939599" xfId="45573" xr:uid="{2DAAEF7A-A715-4280-A8D6-4A17B783E4EA}"/>
    <cellStyle name="style1547383939709" xfId="45574" xr:uid="{AC4A1048-B2F9-4943-8D44-3953F6505C72}"/>
    <cellStyle name="style1547383939818" xfId="45579" xr:uid="{9D5C1755-1F34-4FE8-A4CF-146AB445D893}"/>
    <cellStyle name="style1547383939912" xfId="45580" xr:uid="{9A488113-A26A-4021-BC60-10C786C1D1F0}"/>
    <cellStyle name="style1547383940162" xfId="45576" xr:uid="{D993F148-4C37-44EC-A392-B1B6806D1553}"/>
    <cellStyle name="style1547383940271" xfId="45577" xr:uid="{F2CDD9E8-F2A3-4421-A07E-202E0F09C0C7}"/>
    <cellStyle name="style1547383940396" xfId="45575" xr:uid="{11C4101D-FCF2-4913-BCEE-8A83BE44F0C7}"/>
    <cellStyle name="style1547383940506" xfId="45578" xr:uid="{031CEBC5-485C-4494-B8BE-DFBAA0B2C21B}"/>
    <cellStyle name="style1547383940615" xfId="45581" xr:uid="{E398F0D4-C294-482C-9B1E-BD1607760DC3}"/>
    <cellStyle name="style1547383940740" xfId="45582" xr:uid="{A27F529E-52E5-4CCF-8947-24C461415F19}"/>
    <cellStyle name="style1547383940834" xfId="45583" xr:uid="{AE2AF8E2-2ABB-49CA-BBE0-0E8953743C07}"/>
    <cellStyle name="style1547383940943" xfId="45584" xr:uid="{7FB25228-CC94-491F-B85E-C86FE164AA79}"/>
    <cellStyle name="style1547383941053" xfId="45585" xr:uid="{7C105342-176D-4ECF-8A19-679709144A04}"/>
    <cellStyle name="style1547383941162" xfId="45591" xr:uid="{EF1265C7-BDE5-479F-B5DB-A19081BB771E}"/>
    <cellStyle name="style1547383941271" xfId="45586" xr:uid="{30A8F31A-417D-4BBE-AA2C-C43AC866D6FF}"/>
    <cellStyle name="style1547383941381" xfId="45592" xr:uid="{40D51B02-E5F5-44C1-8717-8E106F69D578}"/>
    <cellStyle name="style1547383941490" xfId="45597" xr:uid="{A50ED3B2-9DA9-4371-B373-6C4025CA8C7F}"/>
    <cellStyle name="style1547383941584" xfId="45598" xr:uid="{60CDF27D-505B-4FB5-8202-7C5345A5D83C}"/>
    <cellStyle name="style1547383941693" xfId="45587" xr:uid="{431056C0-5C97-4998-8992-4964D0FC4088}"/>
    <cellStyle name="style1547383941787" xfId="45588" xr:uid="{B8CD09D2-60AC-4A9A-8B13-9D87DC071949}"/>
    <cellStyle name="style1547383941896" xfId="45589" xr:uid="{851B85D4-72A2-4264-97DC-D897022871AF}"/>
    <cellStyle name="style1547383941990" xfId="45590" xr:uid="{C6D2BA39-9737-4280-99C7-99E682F12051}"/>
    <cellStyle name="style1547383942115" xfId="45593" xr:uid="{40561556-0428-4E6E-A610-46E00F6FDFCD}"/>
    <cellStyle name="style1547383942225" xfId="45594" xr:uid="{8A0A83FB-3D54-4D52-BE4B-0553813C5D93}"/>
    <cellStyle name="style1547383942318" xfId="45595" xr:uid="{5B0102F3-32F6-4129-AF32-E3C0E24691A0}"/>
    <cellStyle name="style1547383942428" xfId="45596" xr:uid="{C90DF59E-8FC9-43CE-A27E-FE42D7545B01}"/>
    <cellStyle name="style1547383942553" xfId="45599" xr:uid="{4A54703A-368F-40FE-82E7-AAAE8C764A79}"/>
    <cellStyle name="style1547383942662" xfId="45600" xr:uid="{8D3DE6CF-499C-4B3C-BD25-E4B7B1353E6E}"/>
    <cellStyle name="style1547383942756" xfId="45601" xr:uid="{ADD155DD-BEBA-4F9D-AF75-EE1974A1F900}"/>
    <cellStyle name="style1547383942865" xfId="45602" xr:uid="{73A71072-ADD6-4719-85BD-91D4C3A57FE7}"/>
    <cellStyle name="style1547383942990" xfId="45603" xr:uid="{85DE840F-E5CA-44A0-9C1F-B1C21FFD8127}"/>
    <cellStyle name="style1547383943100" xfId="45604" xr:uid="{DC791FF4-E52D-4B08-A921-B5F53E8FFE88}"/>
    <cellStyle name="style1547383943194" xfId="45605" xr:uid="{E4E0985C-3E70-4126-AF73-480744A6E46D}"/>
    <cellStyle name="style1547383943303" xfId="45606" xr:uid="{D0E3168E-62E8-440F-9F36-3DCC981487DA}"/>
    <cellStyle name="style1547383943412" xfId="45607" xr:uid="{1A1ADBC4-8E47-4813-81B6-AC4C0FEB9C95}"/>
    <cellStyle name="style1547383943506" xfId="45608" xr:uid="{39A3A410-0AF6-4F95-B1D7-D2FF6E50A38F}"/>
    <cellStyle name="style1547383943615" xfId="45609" xr:uid="{D5B02979-E1AD-435F-B9C7-07BAC48CB7BF}"/>
    <cellStyle name="style1547383943725" xfId="45610" xr:uid="{A0D1E634-22FB-48C8-BB02-117CF4E49AC4}"/>
    <cellStyle name="style1547383943834" xfId="45611" xr:uid="{1FD8B248-7264-4792-864A-1BAACAB15984}"/>
    <cellStyle name="style1547383943912" xfId="45612" xr:uid="{8C0DC16F-8FC4-4CE6-8D93-083EA6551DC4}"/>
    <cellStyle name="style1547383944006" xfId="45613" xr:uid="{52136D58-27A8-4F4B-8FAF-CDE256763443}"/>
    <cellStyle name="style1547383944100" xfId="45614" xr:uid="{4F660729-7D6F-4FD1-86B6-353ED162CD31}"/>
    <cellStyle name="style1547383946178" xfId="45615" xr:uid="{4EE6B44A-65B2-4FFC-A70D-D4110067589C}"/>
    <cellStyle name="style1547383946288" xfId="45616" xr:uid="{A09FC742-7A2A-46F4-BB65-B0C7ED9D408F}"/>
    <cellStyle name="style1547383946413" xfId="45621" xr:uid="{E872E07D-5F4F-4979-B0F1-A573E0C9D0C8}"/>
    <cellStyle name="style1547383946522" xfId="45622" xr:uid="{D3D084CF-F454-481D-8084-D84B9E67CE22}"/>
    <cellStyle name="style1547383946741" xfId="45618" xr:uid="{CDEFE341-273C-43A5-8F8E-CA087C592433}"/>
    <cellStyle name="style1547383946850" xfId="45619" xr:uid="{CE92E7C9-0402-4C6B-BE8D-EFCC731156C3}"/>
    <cellStyle name="style1547383946960" xfId="45617" xr:uid="{87BC8A93-397F-48A6-BB57-436020B5BB5B}"/>
    <cellStyle name="style1547383947069" xfId="45620" xr:uid="{78DA2D5A-E711-473B-8BB9-40C8F72981BD}"/>
    <cellStyle name="style1547383947178" xfId="45623" xr:uid="{01EE8150-9583-4E54-B22C-41038178F508}"/>
    <cellStyle name="style1547383947288" xfId="45624" xr:uid="{27B9A393-989E-499D-B45E-F5124BC7C77E}"/>
    <cellStyle name="style1547383947397" xfId="45625" xr:uid="{300169E0-1815-4406-9901-2AA917F726D1}"/>
    <cellStyle name="style1547383947507" xfId="45626" xr:uid="{DB511540-4905-4B64-ABD3-62EEBB927E67}"/>
    <cellStyle name="style1547383947616" xfId="45627" xr:uid="{09C74C27-61DC-4847-8A45-AC933C1DE932}"/>
    <cellStyle name="style1547383947741" xfId="45633" xr:uid="{38A74208-549D-4A92-BE43-109D5799BBEE}"/>
    <cellStyle name="style1547383947835" xfId="45639" xr:uid="{43AD467E-64CF-44BF-A5F1-15D58F7318AA}"/>
    <cellStyle name="style1547383947944" xfId="45628" xr:uid="{23F24554-198B-40D2-824A-8EB4B961A1FE}"/>
    <cellStyle name="style1547383948038" xfId="45634" xr:uid="{30B56BCD-A009-41DB-9D0D-797DD8EA9E43}"/>
    <cellStyle name="style1547383948147" xfId="45640" xr:uid="{05FB69A5-4EDF-47A6-B5BB-0A4DC03759D7}"/>
    <cellStyle name="style1547383948257" xfId="45629" xr:uid="{12A0C51F-1C36-42B2-8246-C6919F89FFA2}"/>
    <cellStyle name="style1547383948351" xfId="45630" xr:uid="{282E1EEF-D912-49F6-9E89-D3401CE9DE3D}"/>
    <cellStyle name="style1547383948460" xfId="45631" xr:uid="{62B2B7CB-9C36-404D-9F9F-E8CD51338B28}"/>
    <cellStyle name="style1547383948554" xfId="45632" xr:uid="{2DC0F359-3DBF-4F96-AAE7-0D2A0FE3FC3A}"/>
    <cellStyle name="style1547383948663" xfId="45635" xr:uid="{0AB6C01E-EA27-486C-81CF-3FAEC6EE4B95}"/>
    <cellStyle name="style1547383948772" xfId="45636" xr:uid="{AE472019-8EA7-44DF-9FC7-8C454E62F18D}"/>
    <cellStyle name="style1547383948866" xfId="45637" xr:uid="{7A109A4F-6B3E-4302-9429-2AC0387F12C9}"/>
    <cellStyle name="style1547383948991" xfId="45638" xr:uid="{A2CEBDBB-C4E1-4875-B5A8-84BB1B4B1CAC}"/>
    <cellStyle name="style1547383949101" xfId="45641" xr:uid="{88212C73-E91F-4037-8744-79C580E37D02}"/>
    <cellStyle name="style1547383949210" xfId="45642" xr:uid="{116381E4-65CD-4D89-BCC7-6FA944EE55EC}"/>
    <cellStyle name="style1547383949335" xfId="45643" xr:uid="{1417BCE5-B872-4CB0-9B1D-14156D5AF857}"/>
    <cellStyle name="style1547383949444" xfId="45644" xr:uid="{63DF322B-4912-43A0-90FF-080733DC62EA}"/>
    <cellStyle name="style1547383949569" xfId="45645" xr:uid="{03C04AFA-B8F5-45A7-8870-BA70F3DB6691}"/>
    <cellStyle name="style1547383949679" xfId="45646" xr:uid="{1035D7DC-4292-4B46-AD52-F9ABF78E277A}"/>
    <cellStyle name="style1547383949804" xfId="45647" xr:uid="{4301DD04-40EB-469F-AA21-16CA48DEAC90}"/>
    <cellStyle name="style1547383949913" xfId="45648" xr:uid="{A71F6197-DA3A-4260-AA41-0B592C1A13D7}"/>
    <cellStyle name="style1547383950007" xfId="45649" xr:uid="{7DF0B7C1-14F5-4740-8A1D-347977F75928}"/>
    <cellStyle name="style1547383950101" xfId="45650" xr:uid="{053E3456-719E-4AF2-88A6-8BF09880375B}"/>
    <cellStyle name="style1547383950210" xfId="45651" xr:uid="{5F7EC3EF-E705-43F0-8D5A-BDA66341AEA4}"/>
    <cellStyle name="style1547383950288" xfId="45652" xr:uid="{8C2D88F9-D93C-4271-8C4E-99FD6534066B}"/>
    <cellStyle name="style1547383950382" xfId="45653" xr:uid="{FF8987D1-F2B2-4C15-A57D-B8BD44851FBD}"/>
    <cellStyle name="style1547383950476" xfId="45654" xr:uid="{15A89F59-529A-4941-88E2-9931BDCEF194}"/>
    <cellStyle name="style1547383950554" xfId="45655" xr:uid="{E6D55756-08C1-48A2-8DCC-CF9AB8E0028A}"/>
    <cellStyle name="style1547383950648" xfId="45656" xr:uid="{80215373-4E85-4D7C-AE64-56EFA5E6DB2A}"/>
    <cellStyle name="style1547383952710" xfId="45658" xr:uid="{BC2A04C7-0548-481E-84F5-F167765CD455}"/>
    <cellStyle name="style1547383952835" xfId="45659" xr:uid="{CCF28576-A8EB-4713-815A-0B8DC12D2EF0}"/>
    <cellStyle name="style1547383952945" xfId="45657" xr:uid="{1539E9D3-AFD1-4C71-A66B-C3E6306B0A33}"/>
    <cellStyle name="style1547383953054" xfId="45660" xr:uid="{55C08526-8FC4-438F-9EEB-CA2065363C04}"/>
    <cellStyle name="style1547383953179" xfId="45661" xr:uid="{3D788305-9903-4098-979A-3A3743E2FCC0}"/>
    <cellStyle name="style1547383953304" xfId="45662" xr:uid="{61F44834-B75B-4BD5-8F6D-91569661B97E}"/>
    <cellStyle name="style1547383953429" xfId="45663" xr:uid="{3A6226AA-A224-4E18-9ECF-46E6F59C7207}"/>
    <cellStyle name="style1547383953538" xfId="45664" xr:uid="{215C3430-2EDD-426C-829B-5D0DA7D56467}"/>
    <cellStyle name="style1547383953632" xfId="45666" xr:uid="{1656A337-950C-4059-8175-A6FD032FE0D0}"/>
    <cellStyle name="style1547383953757" xfId="45667" xr:uid="{0F704466-853F-407E-8AF9-3CE08DBFCD8D}"/>
    <cellStyle name="style1547383953867" xfId="45669" xr:uid="{E1ED08F5-C161-4ADF-B7AA-37228B29B40A}"/>
    <cellStyle name="style1547383953960" xfId="45670" xr:uid="{281470C6-5B0B-4284-8227-34B4C234A8AF}"/>
    <cellStyle name="style1547383954070" xfId="45665" xr:uid="{DAC82265-0582-454F-BAF6-448DFCB1E509}"/>
    <cellStyle name="style1547383954195" xfId="45668" xr:uid="{205A8CE8-6FA8-414D-A2ED-C1D38F23DCDD}"/>
    <cellStyle name="style1547383954304" xfId="45671" xr:uid="{71BF91A4-4324-406D-8C9F-C0D5EB22C1C4}"/>
    <cellStyle name="style1547383954539" xfId="45673" xr:uid="{292A101E-16A1-461D-8764-7603AFA35A45}"/>
    <cellStyle name="style1547383954648" xfId="45674" xr:uid="{AD98E447-CE47-421F-942E-1275EBF7FCE6}"/>
    <cellStyle name="style1547383954773" xfId="45672" xr:uid="{946B61AF-186C-44CB-A279-C6409F0A9E0F}"/>
    <cellStyle name="style1547387394565" xfId="45402" xr:uid="{CDC438C4-E81F-4678-9C2F-8201AFDC7424}"/>
    <cellStyle name="style1547387394815" xfId="45405" xr:uid="{7CCCFD51-00E9-48B8-8AB4-E28BA54A2D14}"/>
    <cellStyle name="style1547387395284" xfId="45408" xr:uid="{EEC6180E-B255-48DF-BB7F-51E40EDDD771}"/>
    <cellStyle name="style1547387395378" xfId="45411" xr:uid="{E32C44C6-31F5-490B-931B-10A3EC84D371}"/>
    <cellStyle name="style1547387395472" xfId="45414" xr:uid="{87062AB8-C8FE-4591-949E-F28D28CA1B74}"/>
    <cellStyle name="style1547387395675" xfId="45417" xr:uid="{AF40F86A-FCA1-4332-A01D-B48A5CF6232B}"/>
    <cellStyle name="style1547387396034" xfId="45421" xr:uid="{230555D0-C87F-4A27-95D6-74AA0B509A79}"/>
    <cellStyle name="style1547387396159" xfId="45422" xr:uid="{68D753B4-1F8A-4A5D-AC36-D8EC942CC2E7}"/>
    <cellStyle name="style1547387396269" xfId="45420" xr:uid="{98BF00C7-D4C2-468A-BA51-A5A10682935B}"/>
    <cellStyle name="style1547387396425" xfId="45429" xr:uid="{78278CF8-9870-4E6F-AF4F-12D3DF74664D}"/>
    <cellStyle name="style1547387396550" xfId="45430" xr:uid="{E99096AC-F708-41C1-A2D7-15786E26B883}"/>
    <cellStyle name="style1547387396675" xfId="45431" xr:uid="{7B1C6796-5C93-4FBB-948A-823B313B7DEE}"/>
    <cellStyle name="style1547387397034" xfId="45438" xr:uid="{5FA2DB71-3834-440E-8594-D8EC90C85BB3}"/>
    <cellStyle name="style1547387397159" xfId="45439" xr:uid="{1925842F-34C2-4798-A757-26653A6A7B03}"/>
    <cellStyle name="style1547387397269" xfId="45440" xr:uid="{2B630564-4E43-41E0-88F8-F4E54F588A4D}"/>
    <cellStyle name="style1547387397425" xfId="45447" xr:uid="{F051BE95-EE1C-415B-A4A1-A73219AC0582}"/>
    <cellStyle name="style1547387397519" xfId="45450" xr:uid="{52ECF09D-0837-4658-B59E-F46857046275}"/>
    <cellStyle name="style1547387400816" xfId="45403" xr:uid="{9AC8C442-99C9-4F53-A613-D20A0A53ED46}"/>
    <cellStyle name="style1547387401051" xfId="45406" xr:uid="{00457033-026C-417C-A937-FC11EE2E18BD}"/>
    <cellStyle name="style1547387401519" xfId="45409" xr:uid="{9A006964-EB07-4C2B-A764-F913C71C01B9}"/>
    <cellStyle name="style1547387401597" xfId="45412" xr:uid="{67BE2CE1-DF27-47F7-A769-0823259A6AA7}"/>
    <cellStyle name="style1547387401691" xfId="45415" xr:uid="{09ECFBB6-48A0-40A4-BB8A-3A44AAD54BC1}"/>
    <cellStyle name="style1547387401894" xfId="45418" xr:uid="{5252039C-0A9F-4B79-BB1B-27C605E690ED}"/>
    <cellStyle name="style1547387402222" xfId="45424" xr:uid="{487DE470-72B6-471B-B145-A3C0EF64822A}"/>
    <cellStyle name="style1547387402316" xfId="45425" xr:uid="{4E316573-7409-4BC9-9F5D-4F6C08E10A52}"/>
    <cellStyle name="style1547387402457" xfId="45423" xr:uid="{82E4A530-2063-4682-AD29-EE71E354D232}"/>
    <cellStyle name="style1547387402582" xfId="45432" xr:uid="{773C7486-C23C-4117-8C34-7EBFC709FD42}"/>
    <cellStyle name="style1547387402707" xfId="45433" xr:uid="{A5DAACEC-FD58-4E50-A44D-1E539495CDBE}"/>
    <cellStyle name="style1547387402832" xfId="45434" xr:uid="{473241B3-30BB-4CFA-B201-82B3AEB7DDF4}"/>
    <cellStyle name="style1547387403144" xfId="45441" xr:uid="{DEFBE03F-E9C4-4B96-A573-AB0C18FFD9FD}"/>
    <cellStyle name="style1547387403254" xfId="45442" xr:uid="{8214236E-938F-479C-8A09-9706CA74A377}"/>
    <cellStyle name="style1547387403379" xfId="45443" xr:uid="{67C92F93-91A4-41C0-A5EF-28D5E0AB067D}"/>
    <cellStyle name="style1547387403504" xfId="45448" xr:uid="{DC4FE054-47E1-46B8-8208-C9CE54DD4EC6}"/>
    <cellStyle name="style1547387403629" xfId="45451" xr:uid="{0E7DAAAB-A250-471B-A3FC-7B3AAB803EF1}"/>
    <cellStyle name="style1547387406816" xfId="45404" xr:uid="{D863EA7D-3B6A-4CC4-B9A2-20D58DEFA351}"/>
    <cellStyle name="style1547387407035" xfId="45407" xr:uid="{3B82E529-2401-4BAC-BE33-CA4BCB379576}"/>
    <cellStyle name="style1547387407457" xfId="45410" xr:uid="{AC1B4718-806B-4FC8-B68F-CE3EAB671AD0}"/>
    <cellStyle name="style1547387407551" xfId="45413" xr:uid="{51CB5656-FBC8-4736-A86F-BBA6D6152F21}"/>
    <cellStyle name="style1547387407660" xfId="45416" xr:uid="{853398B6-D031-4445-9AAD-78ECC3412666}"/>
    <cellStyle name="style1547387407848" xfId="45419" xr:uid="{0AFFA876-E12A-4FD1-9A50-A42030B2E3DA}"/>
    <cellStyle name="style1547387408176" xfId="45427" xr:uid="{9C570274-8CA6-4B14-8D01-B2D0847AB357}"/>
    <cellStyle name="style1547387408285" xfId="45428" xr:uid="{951D449B-6604-42D9-B02C-BE89021235F6}"/>
    <cellStyle name="style1547387408410" xfId="45426" xr:uid="{6A2FFDA3-D939-43B7-9751-7D793D726F64}"/>
    <cellStyle name="style1547387408520" xfId="45435" xr:uid="{10471841-A432-4AB2-B7C2-C3B728DDB351}"/>
    <cellStyle name="style1547387408645" xfId="45436" xr:uid="{EEDDA74E-7680-4CD6-ABF9-55F224793774}"/>
    <cellStyle name="style1547387408754" xfId="45437" xr:uid="{629ACB9F-8B5A-48FB-A34F-C09E84686C5A}"/>
    <cellStyle name="style1547387409098" xfId="45444" xr:uid="{068E7213-AFBA-45EE-804F-E80EE50A88CC}"/>
    <cellStyle name="style1547387409207" xfId="45445" xr:uid="{8DAB344A-AF91-4EF0-904E-EC524ED51280}"/>
    <cellStyle name="style1547387409301" xfId="45446" xr:uid="{D98EB85A-01D3-41A7-A7BA-7223DE56AA1D}"/>
    <cellStyle name="style1547387409442" xfId="45449" xr:uid="{0D060F8F-2C1C-4005-99B1-09FD97F76A44}"/>
    <cellStyle name="style1547387409535" xfId="45452" xr:uid="{04553071-D53E-4583-8456-2CE3B4A9D60A}"/>
    <cellStyle name="style1547393548257" xfId="45191" xr:uid="{3E1A0AA7-7E42-49AC-B7B4-2170B85097EE}"/>
    <cellStyle name="style1547393548413" xfId="45192" xr:uid="{92A92591-9E9A-4A41-976A-973EDB38A3DD}"/>
    <cellStyle name="style1547393548538" xfId="45197" xr:uid="{CA224B1D-37BB-4C1C-8487-4EB034813886}"/>
    <cellStyle name="style1547393548663" xfId="45198" xr:uid="{B25F253A-3B33-433E-B744-C037B4A84FDE}"/>
    <cellStyle name="style1547393548949" xfId="45194" xr:uid="{A8231665-DC0E-4F0A-B5F2-269BAABCB89F}"/>
    <cellStyle name="style1547393549074" xfId="45195" xr:uid="{650D5E25-0A5E-430E-9146-6506A38B0205}"/>
    <cellStyle name="style1547393549199" xfId="45193" xr:uid="{22AAEE4D-010C-411D-9FBB-0CEC108BCC97}"/>
    <cellStyle name="style1547393549324" xfId="45196" xr:uid="{579EA0E2-1A17-4DAC-B017-179CF88A54F0}"/>
    <cellStyle name="style1547393549449" xfId="45199" xr:uid="{51F3AD24-5079-405D-B5C3-52CD9DB09507}"/>
    <cellStyle name="style1547393549574" xfId="45200" xr:uid="{A09C0BD4-1353-4549-B47A-6EF285A8F066}"/>
    <cellStyle name="style1547393549683" xfId="45201" xr:uid="{0DED6116-BED6-4AFF-8F2F-72DC85EE840C}"/>
    <cellStyle name="style1547393549808" xfId="45202" xr:uid="{63F4C8F3-515C-4D9A-88D0-D77257CB21F8}"/>
    <cellStyle name="style1547393549933" xfId="45203" xr:uid="{EABF8C66-610B-4A2A-8052-5D1574DB53E6}"/>
    <cellStyle name="style1547393550074" xfId="45206" xr:uid="{53332C03-40A1-478E-99BD-5FD70F19064C}"/>
    <cellStyle name="style1547393550183" xfId="45204" xr:uid="{09F3C2E6-A2B4-44DE-86D5-44EC0D015034}"/>
    <cellStyle name="style1547393550308" xfId="45207" xr:uid="{8BC4CE97-CBB2-45BD-8CB1-F3735ABBC7B8}"/>
    <cellStyle name="style1547393550418" xfId="45209" xr:uid="{40CB327B-DA79-43EB-BDDF-681D4D0AC1A1}"/>
    <cellStyle name="style1547393550543" xfId="45210" xr:uid="{537B29F0-DB25-4AE9-9811-69438A29C65F}"/>
    <cellStyle name="style1547393550683" xfId="45205" xr:uid="{91302A78-2325-4195-A350-F84C6F1D0466}"/>
    <cellStyle name="style1547393551199" xfId="45208" xr:uid="{D9A3AF16-8BC0-469D-A9B4-43288CAC0565}"/>
    <cellStyle name="style1547393551699" xfId="45211" xr:uid="{8FE01B17-81D2-43E7-A015-C678B7C5E93C}"/>
    <cellStyle name="style1547393553918" xfId="45212" xr:uid="{366B75DD-CDC4-4CB9-8EE1-FB791129B391}"/>
    <cellStyle name="style1547393554074" xfId="45213" xr:uid="{822F88E5-D0EA-426F-916D-2615BCFF4C5E}"/>
    <cellStyle name="style1547393554184" xfId="45218" xr:uid="{A69E63EB-A6FD-418C-BB93-ACA0ABDEE5EC}"/>
    <cellStyle name="style1547393554309" xfId="45219" xr:uid="{4F7DB8BC-D5AC-4025-82FD-FE605E218628}"/>
    <cellStyle name="style1547393554543" xfId="45215" xr:uid="{AC9215F7-3FE2-4F5C-8163-7EBBC75A9E07}"/>
    <cellStyle name="style1547393554652" xfId="45216" xr:uid="{40504F01-4EE8-4692-A8E3-1B0A7FC0DB3B}"/>
    <cellStyle name="style1547393554746" xfId="45214" xr:uid="{DA602C1B-BFA0-4A4F-864B-E4B3C6A0D2E2}"/>
    <cellStyle name="style1547393554855" xfId="45217" xr:uid="{9A29C840-E9F6-47BC-AAD9-1967CEB86E16}"/>
    <cellStyle name="style1547393554973" xfId="45220" xr:uid="{D1348E88-48B9-4652-9E62-5426DABD3D1B}"/>
    <cellStyle name="style1547393555067" xfId="45221" xr:uid="{6B475DF9-BB87-49CF-80CE-49E212440F46}"/>
    <cellStyle name="style1547393555176" xfId="45222" xr:uid="{AECC6ACE-541C-4709-96A8-323FEF10E976}"/>
    <cellStyle name="style1547393555285" xfId="45223" xr:uid="{048CE4A5-D2E0-4C6B-A68D-52A2E61D13EF}"/>
    <cellStyle name="style1547393555395" xfId="45224" xr:uid="{7A937A17-DB61-4FDD-98BF-DB43CD1748DC}"/>
    <cellStyle name="style1547393555504" xfId="45230" xr:uid="{AA374984-95BB-4FDD-A9B9-8B6BE0BB5C64}"/>
    <cellStyle name="style1547393555598" xfId="45225" xr:uid="{A86E5279-798A-4256-9A8F-76EB59A5BA90}"/>
    <cellStyle name="style1547393555707" xfId="45231" xr:uid="{3BA73F6F-AE63-4D11-B362-55FBA92C9AB1}"/>
    <cellStyle name="style1547393555817" xfId="45236" xr:uid="{2F376547-F2E3-4506-A064-67F52AA9C799}"/>
    <cellStyle name="style1547393555910" xfId="45237" xr:uid="{81CF7393-61F2-4897-A431-02E9F4C560FC}"/>
    <cellStyle name="style1547393556020" xfId="45226" xr:uid="{447FEC91-FA7D-44F3-8BAD-A6132A1F50B3}"/>
    <cellStyle name="style1547393556114" xfId="45227" xr:uid="{7148E9C4-47FE-460F-9159-903E98EEA94F}"/>
    <cellStyle name="style1547393556223" xfId="45228" xr:uid="{4E60397C-5E78-44E9-BF3F-0FC1781E21B8}"/>
    <cellStyle name="style1547393556332" xfId="45229" xr:uid="{1DDBA1DC-161E-40AB-A51E-B3D81FA225C9}"/>
    <cellStyle name="style1547393556442" xfId="45232" xr:uid="{F0CD22AD-8F2F-4CBB-A5C2-B077A3B92CD7}"/>
    <cellStyle name="style1547393556551" xfId="45233" xr:uid="{53D5928D-5EBE-476E-BB4C-124E7369E4A3}"/>
    <cellStyle name="style1547393556660" xfId="45234" xr:uid="{0B30CD4B-EC05-49C9-8AF3-35279655AF53}"/>
    <cellStyle name="style1547393556785" xfId="45235" xr:uid="{042D6282-2B23-4AE8-AE00-BD345CF4C8D8}"/>
    <cellStyle name="style1547393556926" xfId="45238" xr:uid="{533159A1-CEA4-4BC8-99A8-613280D4475D}"/>
    <cellStyle name="style1547393557036" xfId="45239" xr:uid="{F84CB03C-F2A3-4952-8DBA-F0CCB89A43A0}"/>
    <cellStyle name="style1547393557145" xfId="45240" xr:uid="{DBFBD900-E131-4C3B-B3AD-A0A24B979277}"/>
    <cellStyle name="style1547393557254" xfId="45241" xr:uid="{58DA337C-1605-43A9-B6D1-61685AF27F60}"/>
    <cellStyle name="style1547393559036" xfId="45242" xr:uid="{70C12139-0731-4F20-A6AD-C4523DCDD12E}"/>
    <cellStyle name="style1547393559176" xfId="45243" xr:uid="{B526097B-3394-4063-9747-A985DCEBF479}"/>
    <cellStyle name="style1547393559317" xfId="45248" xr:uid="{40CAA853-1393-4C19-9483-EB6A49EE359F}"/>
    <cellStyle name="style1547393559411" xfId="45249" xr:uid="{E679A080-C4E1-4140-86D2-7BF841E334AA}"/>
    <cellStyle name="style1547393559645" xfId="45245" xr:uid="{424FB8A7-BF5A-42D9-922A-E3BF7D903CDC}"/>
    <cellStyle name="style1547393559754" xfId="45246" xr:uid="{B1ED54CE-CE63-4B7D-8BCB-EDFF73D85FB3}"/>
    <cellStyle name="style1547393559864" xfId="45244" xr:uid="{16125AE8-6E18-4B83-AE56-947FBB4D6CFB}"/>
    <cellStyle name="style1547393559973" xfId="45247" xr:uid="{FB65F053-FD3D-4E4E-8AC6-D2428BD438BB}"/>
    <cellStyle name="style1547393560098" xfId="45250" xr:uid="{3467F4D2-CE6D-4332-B26D-5B2E9E00C461}"/>
    <cellStyle name="style1547393560208" xfId="45251" xr:uid="{37883A71-CF37-496F-A12B-06AF37A81F91}"/>
    <cellStyle name="style1547393560333" xfId="45252" xr:uid="{A0049774-6894-4E4A-8399-DFB317FCD5BF}"/>
    <cellStyle name="style1547393560442" xfId="45253" xr:uid="{EDB01A0A-5AA9-40F1-9CE7-1C6ABF48C8F8}"/>
    <cellStyle name="style1547393560552" xfId="45254" xr:uid="{05389D60-104F-489A-AC70-1A9FA09DF41E}"/>
    <cellStyle name="style1547393560661" xfId="45260" xr:uid="{8E3F80EE-9060-495E-9E92-032929C6E1DA}"/>
    <cellStyle name="style1547393560770" xfId="45255" xr:uid="{ADAA793E-0720-48F1-BB4A-12543919209B}"/>
    <cellStyle name="style1547393560880" xfId="45261" xr:uid="{FBE99A8D-DE2C-4D57-8E30-566386208922}"/>
    <cellStyle name="style1547393560973" xfId="45266" xr:uid="{610022B7-F61C-4F00-9DBD-55204907E265}"/>
    <cellStyle name="style1547393561083" xfId="45267" xr:uid="{AB78C314-9FCB-4A50-AC3B-80E4205DC9E0}"/>
    <cellStyle name="style1547393561192" xfId="45256" xr:uid="{B1471E2B-B8F6-48F1-9AD0-79FC7246320D}"/>
    <cellStyle name="style1547393561286" xfId="45257" xr:uid="{AFFB010C-6FC8-4938-8709-7B23B6C2F47E}"/>
    <cellStyle name="style1547393561395" xfId="45258" xr:uid="{1D7593C3-B738-48EE-B375-AEC5AE4930A0}"/>
    <cellStyle name="style1547393561489" xfId="45259" xr:uid="{92D29CDD-F84D-47EB-92D6-FB0A37A4892A}"/>
    <cellStyle name="style1547393561598" xfId="45262" xr:uid="{B4A7E028-A1E2-4DD5-8F21-CAAAD8F0BC7E}"/>
    <cellStyle name="style1547393561708" xfId="45263" xr:uid="{C04E225F-14BD-47FF-90C6-4A6AD1BD480E}"/>
    <cellStyle name="style1547393561817" xfId="45264" xr:uid="{C770BD8B-3057-43F0-92CC-A1FD2E658B31}"/>
    <cellStyle name="style1547393561927" xfId="45265" xr:uid="{42EE6655-6298-438D-86C4-919C6BAD7C20}"/>
    <cellStyle name="style1547393562067" xfId="45268" xr:uid="{90ACF65D-01F1-459E-B2B3-B7E5AA8EE3FC}"/>
    <cellStyle name="style1547393562161" xfId="45269" xr:uid="{D0811BA7-15A4-4B9B-88C1-6085467DFAEA}"/>
    <cellStyle name="style1547393562270" xfId="45270" xr:uid="{43D9DED1-9C04-4FB8-8801-C74F0AC6918C}"/>
    <cellStyle name="style1547393562380" xfId="45271" xr:uid="{D677A72F-DAC4-4460-BA1C-0C504698E126}"/>
    <cellStyle name="style1547393564693" xfId="45272" xr:uid="{6F3244F1-9533-4122-86A8-80DC8C1F46A9}"/>
    <cellStyle name="style1547393564818" xfId="45273" xr:uid="{E4006D5B-0EC0-46EA-8C36-6BE6AEA4F7A4}"/>
    <cellStyle name="style1547393564928" xfId="45278" xr:uid="{B671C743-6E83-41B3-AF3A-01B5E51EAA12}"/>
    <cellStyle name="style1547393565021" xfId="45279" xr:uid="{331534C2-F388-4755-9D15-254BB9334F01}"/>
    <cellStyle name="style1547393565256" xfId="45275" xr:uid="{0273A40D-4984-42E1-B75A-F075BF5E4C50}"/>
    <cellStyle name="style1547393565365" xfId="45276" xr:uid="{4A77C094-F4EE-41CE-BEDE-FBFF58398D80}"/>
    <cellStyle name="style1547393565490" xfId="45274" xr:uid="{0DF0B7D1-3FD3-4826-920C-4B608A2FDCE5}"/>
    <cellStyle name="style1547393565615" xfId="45277" xr:uid="{E538E9DD-5614-46C8-9554-80FBA5BB5716}"/>
    <cellStyle name="style1547393565740" xfId="45280" xr:uid="{C54EB77D-BE08-4824-AABE-DC45A8EE1E28}"/>
    <cellStyle name="style1547393565849" xfId="45281" xr:uid="{BFB4E105-B6FC-4435-BD28-9F7689AD3930}"/>
    <cellStyle name="style1547393565990" xfId="45282" xr:uid="{2DCCC298-C884-4419-98FF-FAF4F6E8FD50}"/>
    <cellStyle name="style1547393566115" xfId="45283" xr:uid="{B6AE4DD6-E1CC-4976-B9EC-51BB35FE2490}"/>
    <cellStyle name="style1547393566240" xfId="45284" xr:uid="{B9488ACB-2ED8-4D94-A98B-5A8107B302B6}"/>
    <cellStyle name="style1547393566365" xfId="45287" xr:uid="{6DC97797-1D6D-44B8-805E-6578C399663C}"/>
    <cellStyle name="style1547393566490" xfId="45285" xr:uid="{69FFEC94-7829-45EC-A146-359E8A6700EF}"/>
    <cellStyle name="style1547393566615" xfId="45288" xr:uid="{E924AB18-8ECC-4683-848D-041800EA94F7}"/>
    <cellStyle name="style1547393566756" xfId="45293" xr:uid="{8BCC3150-DE9C-42FF-8C09-11AE8EFF768F}"/>
    <cellStyle name="style1547393566865" xfId="45294" xr:uid="{D3D58BFE-370C-4C3D-B67E-1578272366F9}"/>
    <cellStyle name="style1547393566975" xfId="45286" xr:uid="{8388E7B6-DFD3-4584-8778-ECD542C4DD2D}"/>
    <cellStyle name="style1547393567397" xfId="45289" xr:uid="{532E3735-9EE1-4511-BE8B-B808AB63BB05}"/>
    <cellStyle name="style1547393567490" xfId="45290" xr:uid="{BA4BB2A1-FCF8-4E56-9C4D-DD09CA03795A}"/>
    <cellStyle name="style1547393567600" xfId="45291" xr:uid="{C6289466-2843-4367-96A7-2E3D0C4D15D9}"/>
    <cellStyle name="style1547393567725" xfId="45292" xr:uid="{8C2DE02F-0FE7-4DDF-9C89-ABA0F809930F}"/>
    <cellStyle name="style1547393567834" xfId="45295" xr:uid="{18807CCD-B54D-4887-A841-E513D0B46954}"/>
    <cellStyle name="style1547393567943" xfId="45296" xr:uid="{3458F642-0F08-42BB-8FD0-FCBCDC66B05E}"/>
    <cellStyle name="style1547393568037" xfId="45297" xr:uid="{79BD4074-CF17-4780-BE0C-4855BC0878BF}"/>
    <cellStyle name="style1547393568146" xfId="45298" xr:uid="{9F66998A-BD9D-4603-BB66-34606464A8B4}"/>
    <cellStyle name="style1547393570180" xfId="45299" xr:uid="{E948A73C-AD2D-43CA-B3B1-8A658730D74E}"/>
    <cellStyle name="style1547393570289" xfId="45300" xr:uid="{0ED1F686-B1EE-4364-AB45-5848B3F99A3E}"/>
    <cellStyle name="style1547393570398" xfId="45305" xr:uid="{B643E157-62C5-4F15-95E2-9EC660230E08}"/>
    <cellStyle name="style1547393570492" xfId="45306" xr:uid="{2E5AA518-4761-40E3-932C-B9264E8AA67B}"/>
    <cellStyle name="style1547393570695" xfId="45302" xr:uid="{64824010-F012-4702-90D0-49F2A2CDF72C}"/>
    <cellStyle name="style1547393570805" xfId="45303" xr:uid="{2982DC27-FB80-499F-8921-57C05317323D}"/>
    <cellStyle name="style1547393570898" xfId="45301" xr:uid="{F0F86794-2435-4BFE-B9D6-772F6EDED1D5}"/>
    <cellStyle name="style1547393571008" xfId="45304" xr:uid="{7604EC1C-54DB-44BD-9308-0BCBD67F61A4}"/>
    <cellStyle name="style1547393571117" xfId="45307" xr:uid="{9E6CB701-8F12-4BF7-9DF5-D2CD3F176BD7}"/>
    <cellStyle name="style1547393571211" xfId="45308" xr:uid="{2783846A-F02E-40CB-B265-CF90B125D75A}"/>
    <cellStyle name="style1547393571320" xfId="45309" xr:uid="{4DE1A81A-F418-4EF3-A8B6-593B712DEB78}"/>
    <cellStyle name="style1547393571414" xfId="45310" xr:uid="{53C8F27E-99E6-47D5-A832-98EB164BECE5}"/>
    <cellStyle name="style1547393571523" xfId="45311" xr:uid="{6627EB85-3010-4D3B-8631-6A17A747E567}"/>
    <cellStyle name="style1547393571648" xfId="45317" xr:uid="{732261C0-5248-42EF-B654-620C93C72D4D}"/>
    <cellStyle name="style1547393571773" xfId="45312" xr:uid="{311B3FDF-835B-41FD-81B6-2CEBEC9B775A}"/>
    <cellStyle name="style1547393571883" xfId="45318" xr:uid="{9C88FEBD-F7DE-4407-BEDF-0C1ED70399CE}"/>
    <cellStyle name="style1547393571992" xfId="45323" xr:uid="{87072EF0-AB9A-4417-A45F-79D88A9D4F67}"/>
    <cellStyle name="style1547393572086" xfId="45324" xr:uid="{5D87CD3C-D3A3-44D3-8E5C-4A8725D09D12}"/>
    <cellStyle name="style1547393572211" xfId="45325" xr:uid="{8E7D55ED-0D87-4007-B91D-6640819D6E93}"/>
    <cellStyle name="style1547393572352" xfId="45313" xr:uid="{D4248EF5-B247-4791-BAB3-D03D090A31C6}"/>
    <cellStyle name="style1547393572461" xfId="45314" xr:uid="{9405DA1E-3880-4CC1-9C88-D9A1B4254A18}"/>
    <cellStyle name="style1547393572570" xfId="45315" xr:uid="{A36A3AE0-804C-4E4D-8270-C7E9F2C38A2A}"/>
    <cellStyle name="style1547393572680" xfId="45316" xr:uid="{3A876745-C356-4BF7-A669-C4138F591E92}"/>
    <cellStyle name="style1547393572789" xfId="45319" xr:uid="{48D29B98-B1B9-46B5-A18B-3EB6DE6428A1}"/>
    <cellStyle name="style1547393572899" xfId="45320" xr:uid="{460650B9-4937-4130-B20F-C064DCE5DB3F}"/>
    <cellStyle name="style1547393573008" xfId="45321" xr:uid="{AFE52001-6AFC-4D6F-ACE9-FCB147ECB6AD}"/>
    <cellStyle name="style1547393573102" xfId="45322" xr:uid="{389C6CCF-54A0-4495-8311-23F88241FC11}"/>
    <cellStyle name="style1547393573242" xfId="45326" xr:uid="{E80B1847-9139-4594-860F-2FAC03CC30DE}"/>
    <cellStyle name="style1547393573336" xfId="45327" xr:uid="{E38AAA77-ADB3-4678-9486-3CAF59E2BE6D}"/>
    <cellStyle name="style1547393573445" xfId="45328" xr:uid="{68A71F0A-ABF5-49CC-A780-61A625C69B81}"/>
    <cellStyle name="style1547393573539" xfId="45329" xr:uid="{A50E6C3A-E2D7-4990-B545-A03FC0177889}"/>
    <cellStyle name="style1547393573664" xfId="45330" xr:uid="{4C45C4DF-00F2-4B3A-954B-4A1A2D71FE33}"/>
    <cellStyle name="style1547393573742" xfId="45331" xr:uid="{A59E6B89-CFE5-46EE-BAE4-C0BBC4536B8F}"/>
    <cellStyle name="style1547393573836" xfId="45332" xr:uid="{E2E8CA43-8CF4-4862-8677-A9745E8B1E39}"/>
    <cellStyle name="style1547393573930" xfId="45333" xr:uid="{400B10FA-DEA8-4EC6-B951-28E3010494C3}"/>
    <cellStyle name="style1547393574024" xfId="45334" xr:uid="{EFC8B60F-9A76-4F7F-B245-DB92B0C1B171}"/>
    <cellStyle name="style1547393574102" xfId="45335" xr:uid="{A0C46520-9AC5-4F34-8B17-9E48B33A5FD4}"/>
    <cellStyle name="style1547393574196" xfId="45336" xr:uid="{8A7CFC58-654D-4729-B78C-FE53731D9625}"/>
    <cellStyle name="style1547393574274" xfId="45337" xr:uid="{F543A658-6F4D-4562-8423-EF8F08666D38}"/>
    <cellStyle name="style1547393574399" xfId="45338" xr:uid="{C02C02A2-F2DD-45A1-8426-6895589EF056}"/>
    <cellStyle name="style1547393574477" xfId="45339" xr:uid="{A282404C-A0D7-4731-8802-F6A81D0A597D}"/>
    <cellStyle name="style1547393574571" xfId="45340" xr:uid="{C509123A-9C27-42CD-8AD0-275FD374348C}"/>
    <cellStyle name="style1547393574680" xfId="45341" xr:uid="{79515F7D-8440-416F-9195-767CE10505C3}"/>
    <cellStyle name="style1547393576792" xfId="45342" xr:uid="{158B6735-23D9-4711-9901-660CBB13BDDF}"/>
    <cellStyle name="style1547393576902" xfId="45343" xr:uid="{85DEE463-4802-4815-8FDE-9DC8BCE7894E}"/>
    <cellStyle name="style1547393577011" xfId="45348" xr:uid="{3B449205-3884-44CF-AB43-AC495FECB027}"/>
    <cellStyle name="style1547393577105" xfId="45349" xr:uid="{FD789A7B-5B42-419F-B41B-ADA7D29EFDB5}"/>
    <cellStyle name="style1547393577324" xfId="45345" xr:uid="{F6CF8256-039C-42D7-9F2D-CBF40CC7FD2E}"/>
    <cellStyle name="style1547393577433" xfId="45346" xr:uid="{AD4C69B3-BF58-4479-9D90-C33F5F0E2C07}"/>
    <cellStyle name="style1547393577527" xfId="45344" xr:uid="{81E6DAE9-B4C3-446E-BD73-CC83BBF220AF}"/>
    <cellStyle name="style1547393577652" xfId="45347" xr:uid="{FDC3F65D-B262-4E42-A9C3-0E1181B73B1E}"/>
    <cellStyle name="style1547393577761" xfId="45350" xr:uid="{1522E49E-81B7-4582-8DCB-2B2307F5C744}"/>
    <cellStyle name="style1547393577886" xfId="45351" xr:uid="{03F7641C-ECCB-4BC6-8C51-49822B6C23E1}"/>
    <cellStyle name="style1547393577996" xfId="45352" xr:uid="{98E2DA7B-8EF9-4719-9230-0DF09466634E}"/>
    <cellStyle name="style1547393578105" xfId="45353" xr:uid="{D069B6E7-637B-4182-948E-BB0252FBC828}"/>
    <cellStyle name="style1547393578230" xfId="45354" xr:uid="{CE614A45-2BA0-439A-B555-5383A63023B4}"/>
    <cellStyle name="style1547393578355" xfId="45360" xr:uid="{F166183E-9EA3-4BBF-B0CA-9839D76DA8FB}"/>
    <cellStyle name="style1547393578464" xfId="45366" xr:uid="{CA0BD887-8DD8-4717-B050-FD0D16371F11}"/>
    <cellStyle name="style1547393578558" xfId="45355" xr:uid="{E8C3080D-D90D-4839-AB04-8B182A000817}"/>
    <cellStyle name="style1547393578668" xfId="45361" xr:uid="{434A9571-237C-41D1-9BDA-E687AF6C0AA9}"/>
    <cellStyle name="style1547393578808" xfId="45367" xr:uid="{670231B6-EB4E-4F92-92F9-7E759B617EE8}"/>
    <cellStyle name="style1547393578918" xfId="45356" xr:uid="{83727633-38D7-4C60-BF42-AA7BDC24AB6D}"/>
    <cellStyle name="style1547393579027" xfId="45357" xr:uid="{919BF31E-69EE-48CF-906E-7779A2947DDB}"/>
    <cellStyle name="style1547393579136" xfId="45358" xr:uid="{C4700853-19B3-4FA4-B18A-7BBF3C1A7E3C}"/>
    <cellStyle name="style1547393579246" xfId="45359" xr:uid="{E2CAEE5E-1685-41FF-82E0-6F97663CAF95}"/>
    <cellStyle name="style1547393579355" xfId="45362" xr:uid="{5A5135F7-79D8-47C4-A639-DA1F9026331E}"/>
    <cellStyle name="style1547393579449" xfId="45363" xr:uid="{975C404C-2DB9-48B7-8ECD-8B76C6E016D8}"/>
    <cellStyle name="style1547393579558" xfId="45364" xr:uid="{0CCDF7FF-0032-44E5-85BE-BC62748D8EDB}"/>
    <cellStyle name="style1547393579652" xfId="45365" xr:uid="{F3E9394E-2749-48BF-9594-2ADD3F6068A8}"/>
    <cellStyle name="style1547393579761" xfId="45368" xr:uid="{0A4DFC50-AB14-4A83-96D4-A0ADAC6BEDA6}"/>
    <cellStyle name="style1547393579871" xfId="45369" xr:uid="{B672B2BC-D105-4F96-B4CC-EA1B6EC68CE8}"/>
    <cellStyle name="style1547393579965" xfId="45370" xr:uid="{7A4FC14A-B419-49CD-A749-6E10D0421BD8}"/>
    <cellStyle name="style1547393580090" xfId="45371" xr:uid="{B67ED6F2-C4CE-4390-98B7-925019F187BE}"/>
    <cellStyle name="style1547393580199" xfId="45372" xr:uid="{80FDF49F-F496-491E-AABB-15A71227C6DC}"/>
    <cellStyle name="style1547393580308" xfId="45373" xr:uid="{AC6A467D-7F41-426E-B7E4-66EC7A4C49BD}"/>
    <cellStyle name="style1547393580402" xfId="45374" xr:uid="{D857859A-5E5C-4815-B310-C355C02A4DDA}"/>
    <cellStyle name="style1547393580496" xfId="45375" xr:uid="{AEB768A1-3EC6-4E3A-8C2A-CF62BBCE0EE5}"/>
    <cellStyle name="style1547393580574" xfId="45376" xr:uid="{AD20F9EE-5224-4B55-9472-89B3DCEAB93F}"/>
    <cellStyle name="style1547393580699" xfId="45377" xr:uid="{2E499351-56FA-4F1A-8D03-76F961665CA3}"/>
    <cellStyle name="style1547393580793" xfId="45378" xr:uid="{0ED781E1-F529-4F41-9696-21ED6BA1D17C}"/>
    <cellStyle name="style1547393580902" xfId="45379" xr:uid="{2537538D-A1CE-4BB5-85DC-80CADF0150B1}"/>
    <cellStyle name="style1547393580996" xfId="45380" xr:uid="{53AA426D-61DB-4B40-9F5B-00326719CCDB}"/>
    <cellStyle name="style1547393581105" xfId="45381" xr:uid="{2C0C7A71-F013-4607-9671-4C2BD220922B}"/>
    <cellStyle name="style1547393581199" xfId="45382" xr:uid="{F460B30B-6999-4B93-867C-9673E6479D1F}"/>
    <cellStyle name="style1547393581308" xfId="45383" xr:uid="{642737D0-D80D-4114-961B-478BD12C0849}"/>
    <cellStyle name="style1547393583445" xfId="45385" xr:uid="{F114D78E-9000-424F-A07E-2C8A9BA1967D}"/>
    <cellStyle name="style1547393583555" xfId="45386" xr:uid="{C666FB33-FC14-4112-B84A-EB0747A2983D}"/>
    <cellStyle name="style1547393583695" xfId="45384" xr:uid="{E7B97FB5-51E5-4E3D-A18E-B185D84253EF}"/>
    <cellStyle name="style1547393583820" xfId="45387" xr:uid="{A5D6EFF8-9336-4622-BA38-615562413856}"/>
    <cellStyle name="style1547393583945" xfId="45388" xr:uid="{4946F8FF-CE0B-4DC0-BA7D-F2382D615BED}"/>
    <cellStyle name="style1547393584086" xfId="45389" xr:uid="{DA272913-BF83-447E-9B19-6C23E0D82339}"/>
    <cellStyle name="style1547393584211" xfId="45390" xr:uid="{19689D36-20CF-41D5-88D7-690E694B4C55}"/>
    <cellStyle name="style1547393584336" xfId="45391" xr:uid="{B7226047-9093-4CFF-8399-9B8E8EBB493F}"/>
    <cellStyle name="style1547393584445" xfId="45393" xr:uid="{28D86F5F-B09D-4427-84ED-44EC709E16EF}"/>
    <cellStyle name="style1547393584555" xfId="45394" xr:uid="{563125B2-CE5A-4175-9D13-4441C858EF54}"/>
    <cellStyle name="style1547393584680" xfId="45396" xr:uid="{7FCCCD8F-6794-42A8-B59E-27EE6F931B26}"/>
    <cellStyle name="style1547393584774" xfId="45397" xr:uid="{15362FF3-841E-4D3E-B497-63286AC0B251}"/>
    <cellStyle name="style1547393584883" xfId="45392" xr:uid="{1FC480DF-4D94-4C97-8CC8-5CB4C9246D1C}"/>
    <cellStyle name="style1547393585008" xfId="45395" xr:uid="{06F57C4D-BE90-46D9-91A6-85094279F21D}"/>
    <cellStyle name="style1547393585149" xfId="45398" xr:uid="{F9B3CB1A-A724-4434-8BA3-47122215C473}"/>
    <cellStyle name="style1547393585383" xfId="45400" xr:uid="{85C5EEB4-4240-44CE-9A7D-94B3365A4D03}"/>
    <cellStyle name="style1547393585508" xfId="45401" xr:uid="{C7D2428D-1617-47B2-AA5B-6FF6C209CF94}"/>
    <cellStyle name="style1547393585618" xfId="45399" xr:uid="{7E73D364-8822-4AA8-B693-EC678C19BE91}"/>
    <cellStyle name="style1547397494956" xfId="45140" xr:uid="{12021EBE-F6D8-4069-8648-37B10A3A74A4}"/>
    <cellStyle name="style1547397495206" xfId="45143" xr:uid="{9B4E8E94-5E36-41CE-AB44-75723C013A0A}"/>
    <cellStyle name="style1547397495691" xfId="45146" xr:uid="{49C0E866-D604-4719-8AAF-8CE978FFFA59}"/>
    <cellStyle name="style1547397495785" xfId="45149" xr:uid="{9F0548C8-3014-4850-96CE-E1ABD764A00C}"/>
    <cellStyle name="style1547397495879" xfId="45152" xr:uid="{CCD2C0B1-E830-44C8-B159-5D3E6FBD8F30}"/>
    <cellStyle name="style1547397496097" xfId="45155" xr:uid="{766A8474-3E7B-4C10-AA7C-A9135B83F7D8}"/>
    <cellStyle name="style1547397496441" xfId="45159" xr:uid="{E21A8E7F-598D-4CDC-8A41-494A21BAEE7A}"/>
    <cellStyle name="style1547397496566" xfId="45160" xr:uid="{B9395ED0-CF8D-4036-AFCA-50D2416D11AE}"/>
    <cellStyle name="style1547397496675" xfId="45158" xr:uid="{3A6F3D18-D2A7-43B7-94FA-DD9ACC7F1DA5}"/>
    <cellStyle name="style1547397496816" xfId="45167" xr:uid="{D9A71840-A56E-4293-950A-1D7D6FC945C9}"/>
    <cellStyle name="style1547397496925" xfId="45168" xr:uid="{97DB83CB-4564-4404-9852-05C300652B48}"/>
    <cellStyle name="style1547397497050" xfId="45169" xr:uid="{8051D0D6-A0E8-4726-ABC9-1CF09DBADD76}"/>
    <cellStyle name="style1547397497410" xfId="45176" xr:uid="{336B4F74-8EC8-426E-8F6E-9A1588325818}"/>
    <cellStyle name="style1547397497535" xfId="45177" xr:uid="{BAE07DA0-08C8-43DC-A346-FC7DCB6AE4E0}"/>
    <cellStyle name="style1547397497660" xfId="45178" xr:uid="{2D87B084-98D6-4C94-843B-2574E046090D}"/>
    <cellStyle name="style1547397497816" xfId="45185" xr:uid="{3A8317F9-B711-44C1-8358-4035357C554C}"/>
    <cellStyle name="style1547397497910" xfId="45188" xr:uid="{7075A308-B494-4F7F-9E2A-BB82A26F2E4A}"/>
    <cellStyle name="style1547397501316" xfId="45141" xr:uid="{483C5221-AB05-4381-BFCD-CE87500FF114}"/>
    <cellStyle name="style1547397501520" xfId="45144" xr:uid="{310DCB88-E9DF-4A7D-A458-44AC27762B9C}"/>
    <cellStyle name="style1547397501957" xfId="45147" xr:uid="{3EEAEC6B-978A-4684-B5FD-30CA7A493D50}"/>
    <cellStyle name="style1547397502035" xfId="45150" xr:uid="{1621AAE4-65CE-4DA5-8727-53785DD16B21}"/>
    <cellStyle name="style1547397502145" xfId="45153" xr:uid="{55B00419-8F42-43E9-91F5-F33823FA5E52}"/>
    <cellStyle name="style1547397502332" xfId="45156" xr:uid="{ACF140DD-B856-44F5-9CCD-4EF47A13D6B8}"/>
    <cellStyle name="style1547397502660" xfId="45162" xr:uid="{F9E5F198-5143-4ACA-B0A2-D7F628030273}"/>
    <cellStyle name="style1547397502770" xfId="45163" xr:uid="{C7F742D2-AB8B-4F83-8825-72CD953F6C1D}"/>
    <cellStyle name="style1547397502879" xfId="45161" xr:uid="{A3DECEAC-2D25-478C-B1A1-38E6FDA9CB91}"/>
    <cellStyle name="style1547397502973" xfId="45170" xr:uid="{B843E43B-7A03-40D5-915F-E55FD0574DF2}"/>
    <cellStyle name="style1547397503082" xfId="45171" xr:uid="{F79AB47F-595B-4FB0-8ACC-EC69B87718CC}"/>
    <cellStyle name="style1547397503176" xfId="45172" xr:uid="{352C90C5-CEC0-4AD9-91C5-5DF85FF6831F}"/>
    <cellStyle name="style1547397503520" xfId="45179" xr:uid="{BBEC379C-F293-4645-AC7E-66C919DC5278}"/>
    <cellStyle name="style1547397503629" xfId="45180" xr:uid="{4C09E9FD-CFDE-42CA-B08E-0D2A14F8C755}"/>
    <cellStyle name="style1547397503739" xfId="45181" xr:uid="{F7C37E1A-B4D5-4EC7-BDA1-8B0C3F6157AB}"/>
    <cellStyle name="style1547397503879" xfId="45186" xr:uid="{D9AE4FD9-B468-4439-8246-DD87E9C3E7B0}"/>
    <cellStyle name="style1547397503989" xfId="45189" xr:uid="{3695738A-8B76-48FD-A86F-D1E2EDF36B3E}"/>
    <cellStyle name="style1547397507365" xfId="45142" xr:uid="{061C8650-F333-444E-A5CB-C6F2DB7EB2E5}"/>
    <cellStyle name="style1547397507584" xfId="45145" xr:uid="{AB82A686-72F6-4EBD-A738-FF9AF2404384}"/>
    <cellStyle name="style1547397508021" xfId="45148" xr:uid="{AE39DAA8-81A5-4D98-A356-2093EDFAF4FA}"/>
    <cellStyle name="style1547397508115" xfId="45151" xr:uid="{A093247D-9BF8-4CEE-8CA9-C429213098EA}"/>
    <cellStyle name="style1547397508209" xfId="45154" xr:uid="{4154DEE6-348B-4A74-B2CB-8373D2B61AC3}"/>
    <cellStyle name="style1547397508396" xfId="45157" xr:uid="{15A7FD6C-441E-42C2-9D37-68ED606647BF}"/>
    <cellStyle name="style1547397508740" xfId="45165" xr:uid="{AF063785-C47D-403F-BF21-9FD52C82AA75}"/>
    <cellStyle name="style1547397508834" xfId="45166" xr:uid="{BCBD9FF1-4608-48B9-9DAB-5414732C56BB}"/>
    <cellStyle name="style1547397508943" xfId="45164" xr:uid="{FAE85B88-2E60-4067-909E-6D7B64871235}"/>
    <cellStyle name="style1547397509037" xfId="45173" xr:uid="{E4BCB61C-DAF1-4B0C-A726-A2092F1D210E}"/>
    <cellStyle name="style1547397509146" xfId="45174" xr:uid="{2CDB57EF-32FF-4A50-BD58-41C74C9B98C6}"/>
    <cellStyle name="style1547397509256" xfId="45175" xr:uid="{AF508803-94A2-4AD2-87DF-808C05542072}"/>
    <cellStyle name="style1547397509584" xfId="45182" xr:uid="{675CAE8A-93AC-4768-85EC-A2E8C0B2AE99}"/>
    <cellStyle name="style1547397509709" xfId="45183" xr:uid="{A63CCD06-E6A4-4961-8C7C-B03CB9F6D8BC}"/>
    <cellStyle name="style1547397509818" xfId="45184" xr:uid="{48DB299C-C0C0-4E70-B7A7-4D5BAD80D3C3}"/>
    <cellStyle name="style1547397509957" xfId="45187" xr:uid="{FC502401-1516-4C79-8CC2-908ABF2FD1C9}"/>
    <cellStyle name="style1547397510056" xfId="45190" xr:uid="{B5A26CB5-42A2-4D54-8748-F1DD08643699}"/>
    <cellStyle name="style1547397910098" xfId="44927" xr:uid="{4D367FA9-1F4F-4431-9B2D-8E754AA379D7}"/>
    <cellStyle name="style1547397910254" xfId="44928" xr:uid="{7D10F4B1-95B4-44E6-81FC-D9657FA0A55C}"/>
    <cellStyle name="style1547397910394" xfId="44933" xr:uid="{7E53FD49-5E20-4E7F-B4F5-B98CD60B178D}"/>
    <cellStyle name="style1547397910519" xfId="44934" xr:uid="{A2E9C8DA-DDA4-4DAA-8998-3C81A3CA4C73}"/>
    <cellStyle name="style1547397910816" xfId="44930" xr:uid="{C8BB6212-7754-4FDE-BE40-74534557C360}"/>
    <cellStyle name="style1547397910941" xfId="44931" xr:uid="{07B8588B-CAE0-4F78-B102-1421C5013C93}"/>
    <cellStyle name="style1547397911066" xfId="44929" xr:uid="{2FE0F956-6853-4EE2-AA19-35BD209F5738}"/>
    <cellStyle name="style1547397911191" xfId="44932" xr:uid="{41F4C12B-A39F-4BC3-BB70-FA123099C646}"/>
    <cellStyle name="style1547397911316" xfId="44935" xr:uid="{57258112-A9D7-4B6E-9F13-B8D71D11A324}"/>
    <cellStyle name="style1547397911426" xfId="44936" xr:uid="{50624207-FC17-4305-8A76-802D24F40DC8}"/>
    <cellStyle name="style1547397911552" xfId="44937" xr:uid="{917CF359-527E-4084-BBE4-09AF0E0E7ACF}"/>
    <cellStyle name="style1547397911677" xfId="44938" xr:uid="{7045E675-4B43-4D6D-B3E9-D9341F5BD7E6}"/>
    <cellStyle name="style1547397911787" xfId="44939" xr:uid="{AB722D39-8A93-4A05-B80D-ED5B592B3816}"/>
    <cellStyle name="style1547397911927" xfId="44942" xr:uid="{BD5E19AD-51C2-4FCD-B49B-8464DA84DBCB}"/>
    <cellStyle name="style1547397912052" xfId="44940" xr:uid="{90428EA7-86FE-4F4E-90A0-5AF7E396A907}"/>
    <cellStyle name="style1547397912162" xfId="44943" xr:uid="{C62AC997-8E52-49CD-B067-0E9989995576}"/>
    <cellStyle name="style1547397912287" xfId="44945" xr:uid="{568ED360-FD32-41CC-8070-E79C3119DEA7}"/>
    <cellStyle name="style1547397912412" xfId="44946" xr:uid="{46603452-6DE2-4ACE-A9D2-6C13E37508E4}"/>
    <cellStyle name="style1547397912537" xfId="44941" xr:uid="{964C1708-D9AC-44F4-9A67-1159DC54D8DA}"/>
    <cellStyle name="style1547397913068" xfId="44944" xr:uid="{A2EEB591-E0C1-457F-BD35-6587AA8869EA}"/>
    <cellStyle name="style1547397913599" xfId="44947" xr:uid="{E4BC8805-37B4-4AE8-8B68-599E8180CE15}"/>
    <cellStyle name="style1547397915772" xfId="44948" xr:uid="{4BCAE0E5-A8B0-43F5-80FB-54BDB5141EDC}"/>
    <cellStyle name="style1547397915943" xfId="44949" xr:uid="{229004F9-DEF3-469A-A0F0-58EC0E556DCE}"/>
    <cellStyle name="style1547397916068" xfId="44954" xr:uid="{AE0EDCD7-86A9-4D1C-9657-C1849FC5FA97}"/>
    <cellStyle name="style1547397916178" xfId="44955" xr:uid="{88D9759A-B844-448D-8DDE-68B30727893B}"/>
    <cellStyle name="style1547397916412" xfId="44951" xr:uid="{6A6C8E3E-128C-4A91-B644-1D434532EC57}"/>
    <cellStyle name="style1547397916522" xfId="44952" xr:uid="{FD8570DD-8125-4F93-8E90-4CC02E6B4009}"/>
    <cellStyle name="style1547397916647" xfId="44950" xr:uid="{2643D822-8F93-4741-8C87-B2AAB48D88A0}"/>
    <cellStyle name="style1547397916756" xfId="44953" xr:uid="{2ACD9FA4-3DE8-440F-9036-9981408509E5}"/>
    <cellStyle name="style1547397916865" xfId="44956" xr:uid="{0CC58D11-ADF5-4CA4-AEC0-30C3F866D374}"/>
    <cellStyle name="style1547397916975" xfId="44957" xr:uid="{960B3893-8C55-4BFC-8022-EE7055026325}"/>
    <cellStyle name="style1547397917084" xfId="44958" xr:uid="{857DC90C-344D-4D19-BB09-9A2366FFED9F}"/>
    <cellStyle name="style1547397917193" xfId="44959" xr:uid="{4063284D-FE1C-428A-83DB-4CC1813C1CDC}"/>
    <cellStyle name="style1547397917303" xfId="44960" xr:uid="{62EA7BD7-799A-42EE-AB20-BDBDA3D46796}"/>
    <cellStyle name="style1547397917428" xfId="44966" xr:uid="{8326B655-E3EF-4A33-9E2E-DAAF8578D368}"/>
    <cellStyle name="style1547397917522" xfId="44961" xr:uid="{9054E344-6331-4258-A58A-2E5C77649672}"/>
    <cellStyle name="style1547397917631" xfId="44967" xr:uid="{6EC68413-E682-42D8-B1EA-DC33584B3518}"/>
    <cellStyle name="style1547397917741" xfId="44972" xr:uid="{B11D0EBD-2170-4779-9EA7-AC76097E66D0}"/>
    <cellStyle name="style1547397917850" xfId="44973" xr:uid="{69D26FA8-CC47-45F3-B36E-973CE80FBB1E}"/>
    <cellStyle name="style1547397917975" xfId="44962" xr:uid="{D57C16F1-1106-49E9-BDB5-46CA3CAD82A4}"/>
    <cellStyle name="style1547397918084" xfId="44963" xr:uid="{E34E9807-8351-417D-BC08-13EF302057D9}"/>
    <cellStyle name="style1547397918178" xfId="44964" xr:uid="{353E9E7E-B627-4A53-AD65-2549141C6CF4}"/>
    <cellStyle name="style1547397918287" xfId="44965" xr:uid="{D4BBC7DD-0F37-474F-BD5B-18B516407D1F}"/>
    <cellStyle name="style1547397918397" xfId="44968" xr:uid="{FFF78CDC-7A8C-4517-BDC5-E8CC4AAFDDBD}"/>
    <cellStyle name="style1547397918506" xfId="44969" xr:uid="{73E0FE9F-E76E-465D-AFCC-E2E32D8EC89B}"/>
    <cellStyle name="style1547397918600" xfId="44970" xr:uid="{991283A0-5153-48C3-8FC0-3BD83EEF86C3}"/>
    <cellStyle name="style1547397918709" xfId="44971" xr:uid="{A2F1E048-7983-4CF6-BB00-B950FB7B0FA7}"/>
    <cellStyle name="style1547397918850" xfId="44974" xr:uid="{2A8F5301-357D-40FC-84BF-602A4B11B62C}"/>
    <cellStyle name="style1547397918975" xfId="44975" xr:uid="{0EB499BC-6C65-455F-8163-AA438FCB4BE3}"/>
    <cellStyle name="style1547397919084" xfId="44976" xr:uid="{CD200FD2-189A-4359-8A14-1B30316C91BE}"/>
    <cellStyle name="style1547397919194" xfId="44977" xr:uid="{173F0359-8A03-4250-BA08-F22AA3FFCE29}"/>
    <cellStyle name="style1547397921147" xfId="44978" xr:uid="{DD2EDECB-F0E6-4D00-B8FD-1FEAADE9B0B3}"/>
    <cellStyle name="style1547397921256" xfId="44979" xr:uid="{789FD8D9-31ED-465E-B566-1ADC622C494D}"/>
    <cellStyle name="style1547397921366" xfId="44984" xr:uid="{E1BDCD3A-DAC5-44E9-A975-D1F723F9F29F}"/>
    <cellStyle name="style1547397921475" xfId="44985" xr:uid="{73FDAA4A-06CE-4A86-8112-0F9BD05D0CA2}"/>
    <cellStyle name="style1547397921678" xfId="44981" xr:uid="{A125653A-89ED-47ED-941D-7F2458F9B42D}"/>
    <cellStyle name="style1547397921788" xfId="44982" xr:uid="{B015383D-7352-4877-B36E-8F34523FB26C}"/>
    <cellStyle name="style1547397921897" xfId="44980" xr:uid="{B7C9218B-6B53-4D31-A018-33DA27D97192}"/>
    <cellStyle name="style1547397922022" xfId="44983" xr:uid="{A17C1217-FCC9-4D08-8817-F898A087E822}"/>
    <cellStyle name="style1547397922132" xfId="44986" xr:uid="{38408394-BB9A-4CFD-B74E-27538F406CC6}"/>
    <cellStyle name="style1547397922241" xfId="44987" xr:uid="{7A677145-88A8-40E7-9E6A-DBE3AE4995EA}"/>
    <cellStyle name="style1547397922366" xfId="44988" xr:uid="{A01024DB-F540-487D-8D10-D1889570D384}"/>
    <cellStyle name="style1547397922475" xfId="44989" xr:uid="{2EF01533-D671-4FBE-9A55-53C17C12FD23}"/>
    <cellStyle name="style1547397922585" xfId="44990" xr:uid="{CC06DCC3-E98C-4928-ACD4-A26F1CAA2DA1}"/>
    <cellStyle name="style1547397922710" xfId="44996" xr:uid="{4417DCD9-8987-4181-AD11-58B7500FD0D6}"/>
    <cellStyle name="style1547397922819" xfId="44991" xr:uid="{80E85ED8-733C-4258-BE81-E88B335945E4}"/>
    <cellStyle name="style1547397922928" xfId="44997" xr:uid="{3967D950-D80F-4D73-BC9A-B15D1EF36A3C}"/>
    <cellStyle name="style1547397923038" xfId="45002" xr:uid="{7D1DE7A6-C55D-4537-A5FB-7A8790B74D87}"/>
    <cellStyle name="style1547397923163" xfId="45003" xr:uid="{B766748D-E22B-4BAE-A455-90A7F98C4363}"/>
    <cellStyle name="style1547397923272" xfId="44992" xr:uid="{44205C07-9575-478C-B8D3-0778AD7A9CAF}"/>
    <cellStyle name="style1547397923382" xfId="44993" xr:uid="{8DC0D44B-F783-4E6E-BBF8-B4D581AF4565}"/>
    <cellStyle name="style1547397923492" xfId="44994" xr:uid="{F6ED2CA4-EF8E-4485-9736-0E05A716ED38}"/>
    <cellStyle name="style1547397923602" xfId="44995" xr:uid="{42E5332B-049D-47B6-BC13-5C1D8E880E6D}"/>
    <cellStyle name="style1547397923711" xfId="44998" xr:uid="{2C1BD588-6FC1-4D4E-B7A6-A1991E0EC726}"/>
    <cellStyle name="style1547397923821" xfId="44999" xr:uid="{798547F4-C98F-4375-A3FE-6259FE5F4E0D}"/>
    <cellStyle name="style1547397923914" xfId="45000" xr:uid="{26B23E7C-77E5-4335-AB8E-97FBFD495FB6}"/>
    <cellStyle name="style1547397924024" xfId="45001" xr:uid="{5F948CAD-5739-4257-A972-78E1B3974B83}"/>
    <cellStyle name="style1547397924180" xfId="45004" xr:uid="{3B238011-0F72-416D-9A2C-A5A114BBEDE9}"/>
    <cellStyle name="style1547397924274" xfId="45005" xr:uid="{6A77AD0F-B40A-40E2-8321-533A1E2496CA}"/>
    <cellStyle name="style1547397924383" xfId="45006" xr:uid="{55114E1F-28CD-4558-B31C-16486AFCCA28}"/>
    <cellStyle name="style1547397924492" xfId="45007" xr:uid="{1D60F5BC-2278-4B06-929B-BF35DB4E43B3}"/>
    <cellStyle name="style1547397926889" xfId="45008" xr:uid="{E264979D-C9F7-48D6-AEAB-F568F3CB1ADF}"/>
    <cellStyle name="style1547397927014" xfId="45009" xr:uid="{779C898C-8452-4955-BCE0-5AC7D34F8FEA}"/>
    <cellStyle name="style1547397927108" xfId="45014" xr:uid="{308A78BD-B904-47AD-A731-6E79B2EF5346}"/>
    <cellStyle name="style1547397927217" xfId="45015" xr:uid="{3196AFB8-633C-4757-8709-AA60B04A8F30}"/>
    <cellStyle name="style1547397927452" xfId="45011" xr:uid="{22758B39-C504-4EEF-8C99-2829E4D223AC}"/>
    <cellStyle name="style1547397927561" xfId="45012" xr:uid="{ABE545CD-1723-4FC7-B357-C56710D5D0AB}"/>
    <cellStyle name="style1547397927655" xfId="45010" xr:uid="{F25DF8E5-3EB1-41E8-8AF8-FD2D81AB8159}"/>
    <cellStyle name="style1547397927764" xfId="45013" xr:uid="{78517420-3B7B-4242-9689-4370E2A04621}"/>
    <cellStyle name="style1547397927873" xfId="45016" xr:uid="{6126B5C8-EB42-48E4-92AA-AD7C957FA315}"/>
    <cellStyle name="style1547397928014" xfId="45017" xr:uid="{32B06865-DDC5-423E-8184-344993E86A8E}"/>
    <cellStyle name="style1547397928123" xfId="45018" xr:uid="{BA643FAA-4A0E-4879-85D3-C8DEDBD8AE71}"/>
    <cellStyle name="style1547397928248" xfId="45019" xr:uid="{ADB0FF50-C7DC-43E1-B184-B2817FBAC79C}"/>
    <cellStyle name="style1547397928358" xfId="45020" xr:uid="{3A52CE64-FD9F-4DCA-A57E-82265560AE41}"/>
    <cellStyle name="style1547397928483" xfId="45026" xr:uid="{B9CFAA2F-A0D4-41BF-8612-92453C78A733}"/>
    <cellStyle name="style1547397928592" xfId="45021" xr:uid="{7D1A4CF1-DD30-46F0-8CC7-6C5FC5CE31B6}"/>
    <cellStyle name="style1547397928702" xfId="45027" xr:uid="{151611AF-73A7-46B6-8BAE-49D81A62D479}"/>
    <cellStyle name="style1547397928811" xfId="45032" xr:uid="{37F1112B-BDFF-4964-BF57-6A290288A266}"/>
    <cellStyle name="style1547397928936" xfId="45033" xr:uid="{ABDAEB4D-0E21-4149-A71E-2345F29297A3}"/>
    <cellStyle name="style1547397929108" xfId="45022" xr:uid="{22769575-C3BC-4D08-AF32-5F2019FEEF7E}"/>
    <cellStyle name="style1547397929217" xfId="45023" xr:uid="{56AA1917-3A5B-4FDF-B27F-B6444A539700}"/>
    <cellStyle name="style1547397929327" xfId="45024" xr:uid="{04743F58-7019-483D-8B43-55418C8964E4}"/>
    <cellStyle name="style1547397929436" xfId="45025" xr:uid="{AEFCFDE5-4DC6-45FF-8296-5C31BC6BEC8A}"/>
    <cellStyle name="style1547397929530" xfId="45028" xr:uid="{661543C4-CB33-4522-B21A-8F8CEB82916B}"/>
    <cellStyle name="style1547397929639" xfId="45029" xr:uid="{27BE176B-540B-4196-A5CB-94831A79F8E6}"/>
    <cellStyle name="style1547397929749" xfId="45030" xr:uid="{AAB36521-1E71-48A8-97A4-95BA68A5E001}"/>
    <cellStyle name="style1547397929858" xfId="45031" xr:uid="{602A473B-47C7-403C-ABAF-73DC334DF83F}"/>
    <cellStyle name="style1547397929983" xfId="45034" xr:uid="{D1C2D29F-F272-461A-B131-4A590CBB8718}"/>
    <cellStyle name="style1547397930092" xfId="45035" xr:uid="{2F61A561-0CC7-4885-8AA8-720B9F067C5E}"/>
    <cellStyle name="style1547397930186" xfId="45036" xr:uid="{0ED88E6F-8954-411F-88DC-7E5AE5BFC0BD}"/>
    <cellStyle name="style1547397930296" xfId="45037" xr:uid="{748A1709-2119-4EA4-8C45-1E95A2DB6954}"/>
    <cellStyle name="style1547397932436" xfId="45038" xr:uid="{703811CA-9EE7-4792-AE7D-04F923052730}"/>
    <cellStyle name="style1547397932578" xfId="45039" xr:uid="{53C8EC65-FA94-4EF2-BDA6-B3F115D188D9}"/>
    <cellStyle name="style1547397932672" xfId="45044" xr:uid="{00EE0327-3635-41C1-8E50-7E30C4FEE3A2}"/>
    <cellStyle name="style1547397932781" xfId="45045" xr:uid="{C8556611-4577-4D3E-94FD-E8A020A3E550}"/>
    <cellStyle name="style1547397932985" xfId="45041" xr:uid="{15190646-A99E-4A2D-AACD-4D08A3599840}"/>
    <cellStyle name="style1547397933094" xfId="45042" xr:uid="{53E88C74-819D-44E5-8414-B554841396B2}"/>
    <cellStyle name="style1547397933188" xfId="45040" xr:uid="{0286E8D0-E89A-4E99-8B31-767875E3A78B}"/>
    <cellStyle name="style1547397933297" xfId="45043" xr:uid="{B1E1D04F-831D-4F3B-A4FA-E9FFA76A9800}"/>
    <cellStyle name="style1547397933406" xfId="45046" xr:uid="{E4BF7697-F73D-48B5-BB12-944A509B9ECE}"/>
    <cellStyle name="style1547397933516" xfId="45047" xr:uid="{FD9D004C-F10A-4375-A961-3806668090FF}"/>
    <cellStyle name="style1547397933610" xfId="45048" xr:uid="{3E8D59B7-23A8-4D4A-96FF-BB8A70D77586}"/>
    <cellStyle name="style1547397933719" xfId="45049" xr:uid="{681049DB-7390-4381-A138-A1CA0D6A28FC}"/>
    <cellStyle name="style1547397933813" xfId="45050" xr:uid="{70A65092-812E-44F7-8F07-876C2FED9107}"/>
    <cellStyle name="style1547397933953" xfId="45056" xr:uid="{BA6F2EFD-ADCE-4D5E-A696-E4418BD348C4}"/>
    <cellStyle name="style1547397934063" xfId="45051" xr:uid="{18EA5FB4-1C74-4C35-A4CE-5730CBC225B2}"/>
    <cellStyle name="style1547397934188" xfId="45057" xr:uid="{004ACA8E-6D2E-45AE-B9C7-E345D08A4091}"/>
    <cellStyle name="style1547397934297" xfId="45062" xr:uid="{020D9FCB-C1D4-4516-97F2-64C25BC59951}"/>
    <cellStyle name="style1547397934407" xfId="45063" xr:uid="{CA670B91-2AEF-45A3-9352-9FE27D4175CB}"/>
    <cellStyle name="style1547397934532" xfId="45052" xr:uid="{9332D251-E5E0-4258-93A7-AD031DA21086}"/>
    <cellStyle name="style1547397934657" xfId="45053" xr:uid="{725F1862-7CAB-4744-A927-9DA4C15DEA7B}"/>
    <cellStyle name="style1547397934766" xfId="45054" xr:uid="{46A49564-9D76-48A0-BA42-5CDFC9E58C57}"/>
    <cellStyle name="style1547397934875" xfId="45055" xr:uid="{42FCBCB1-AF9D-4E64-B40E-43404528AE70}"/>
    <cellStyle name="style1547397934985" xfId="45058" xr:uid="{153ED048-B321-4418-89D5-9340A16F8477}"/>
    <cellStyle name="style1547397935094" xfId="45059" xr:uid="{1BCC0E15-89EC-4B09-AC8F-031F27789556}"/>
    <cellStyle name="style1547397935203" xfId="45060" xr:uid="{1540E1EE-BA7E-4977-A7C2-29BB749BCD49}"/>
    <cellStyle name="style1547397935313" xfId="45061" xr:uid="{8BC3ED3F-40F3-41F7-BFB7-A7C9648768A2}"/>
    <cellStyle name="style1547397935438" xfId="45064" xr:uid="{C1EE3395-C053-44EC-9101-EFB37B651EE0}"/>
    <cellStyle name="style1547397935548" xfId="45065" xr:uid="{7948852A-7FF4-4E20-B7DE-7E382D720448}"/>
    <cellStyle name="style1547397935641" xfId="45066" xr:uid="{025BAC5C-FC0A-42AF-9C4B-CBD3990AFDF7}"/>
    <cellStyle name="style1547397935751" xfId="45067" xr:uid="{2715D4D7-C599-494B-A4A9-B2FBD5BEB017}"/>
    <cellStyle name="style1547397935876" xfId="45068" xr:uid="{09E6D6DF-1E60-46DB-9126-44E68381EBA2}"/>
    <cellStyle name="style1547397935954" xfId="45069" xr:uid="{1BA569ED-2D3A-4FBC-9951-2117DA93CB6F}"/>
    <cellStyle name="style1547397936048" xfId="45070" xr:uid="{9F7D14B5-8909-44CC-B16F-67E5FD6E697E}"/>
    <cellStyle name="style1547397936141" xfId="45071" xr:uid="{C587BB60-42FC-4AAB-8156-C63117B1A0EA}"/>
    <cellStyle name="style1547397936219" xfId="45072" xr:uid="{289ED1DD-3F86-435F-BCC9-90F3833F934C}"/>
    <cellStyle name="style1547397936313" xfId="45073" xr:uid="{71920411-39FB-4446-B683-6D0ACD06F7C3}"/>
    <cellStyle name="style1547397936407" xfId="45074" xr:uid="{98C75755-89F9-459B-BF48-78092AC7C880}"/>
    <cellStyle name="style1547397936485" xfId="45075" xr:uid="{C4900FB5-92F7-4B14-9970-60C704AD061D}"/>
    <cellStyle name="style1547397936594" xfId="45076" xr:uid="{94BBA345-8348-46D2-8136-B294FB16D0F9}"/>
    <cellStyle name="style1547397936688" xfId="45077" xr:uid="{DFA4F533-BAB9-4682-90F8-1291A13089F4}"/>
    <cellStyle name="style1547397936782" xfId="45078" xr:uid="{A6362504-F683-4699-8CAF-6B28E58973B4}"/>
    <cellStyle name="style1547397936876" xfId="45079" xr:uid="{408AEEC4-9BA8-483F-9B91-490549D9FC25}"/>
    <cellStyle name="style1547397939095" xfId="45080" xr:uid="{C6E39A2D-6EF8-48BC-97C3-EBACAFBEC153}"/>
    <cellStyle name="style1547397939205" xfId="45081" xr:uid="{EFC7394B-26CE-4EF7-A4D5-051433FEACED}"/>
    <cellStyle name="style1547397939314" xfId="45086" xr:uid="{37BE10AD-2384-415A-8215-81D4CF233A50}"/>
    <cellStyle name="style1547397939423" xfId="45087" xr:uid="{9588B7EB-8381-4B02-B646-A75636F040EA}"/>
    <cellStyle name="style1547397939627" xfId="45083" xr:uid="{27E2128A-5DE9-4FF8-8EEC-BA5C3B9F8305}"/>
    <cellStyle name="style1547397939720" xfId="45084" xr:uid="{5911BA37-69E8-4831-BF42-E9C32F2FCBAF}"/>
    <cellStyle name="style1547397939830" xfId="45082" xr:uid="{1787161A-863B-4ED7-BD62-0CD75D27E546}"/>
    <cellStyle name="style1547397939955" xfId="45085" xr:uid="{6AF2BB28-8CED-4ECC-9096-2A31B53E7E66}"/>
    <cellStyle name="style1547397940080" xfId="45088" xr:uid="{62628DB8-A28F-4FA9-B740-8E47A87B9FC9}"/>
    <cellStyle name="style1547397940189" xfId="45089" xr:uid="{A3F86103-3D00-4858-9913-AF457636DAB3}"/>
    <cellStyle name="style1547397940298" xfId="45090" xr:uid="{DA8D5A45-4776-4E66-BEA3-9E1C0EC24027}"/>
    <cellStyle name="style1547397940423" xfId="45091" xr:uid="{B7456B7B-AD7F-4954-9E93-D7E5865DC693}"/>
    <cellStyle name="style1547397940533" xfId="45092" xr:uid="{201A72BE-8D3A-466A-9763-C4C2E63ED2FA}"/>
    <cellStyle name="style1547397940658" xfId="45098" xr:uid="{E718122B-E672-48F1-815D-68BAD83081AC}"/>
    <cellStyle name="style1547397940767" xfId="45104" xr:uid="{B56CC781-A964-4CF4-9AB6-CA1AF7DE3965}"/>
    <cellStyle name="style1547397940892" xfId="45093" xr:uid="{608CA05F-BF70-4C68-A428-D0AEABB11780}"/>
    <cellStyle name="style1547397941017" xfId="45099" xr:uid="{C4648021-4BDF-4BBB-9BDC-584D474E396A}"/>
    <cellStyle name="style1547397941111" xfId="45105" xr:uid="{9EE72E84-75EA-411C-A5F2-176082954A42}"/>
    <cellStyle name="style1547397941236" xfId="45094" xr:uid="{A04077E1-0EB4-4F57-8523-5B2CDEE81B5E}"/>
    <cellStyle name="style1547397941377" xfId="45095" xr:uid="{0DEFE1DA-0740-4CC2-BB62-9E29A344FFB6}"/>
    <cellStyle name="style1547397941502" xfId="45096" xr:uid="{EDC3D027-9192-4182-9888-8401E203628E}"/>
    <cellStyle name="style1547397941596" xfId="45097" xr:uid="{94E00E20-E6EA-432E-8385-7A9884EF043F}"/>
    <cellStyle name="style1547397941736" xfId="45100" xr:uid="{7BB7419F-ECDB-4FAB-832F-6A3BE978DF7B}"/>
    <cellStyle name="style1547397941846" xfId="45101" xr:uid="{26261173-D7CA-418A-8A65-8680CB649728}"/>
    <cellStyle name="style1547397941955" xfId="45102" xr:uid="{1A0DF1E3-DDF5-4271-83B2-EDE3BE053C67}"/>
    <cellStyle name="style1547397942064" xfId="45103" xr:uid="{D6CF409A-A07C-454F-8FC9-5AB9338506B1}"/>
    <cellStyle name="style1547397942158" xfId="45106" xr:uid="{59AA8870-BB35-44C7-B7D2-86C981A6AC25}"/>
    <cellStyle name="style1547397942267" xfId="45107" xr:uid="{4CE3D65C-6689-4C23-939D-CA7A64B41E57}"/>
    <cellStyle name="style1547397942377" xfId="45108" xr:uid="{C8A79E6C-7AF1-4D84-8B81-D5BD37A5C86F}"/>
    <cellStyle name="style1547397942486" xfId="45109" xr:uid="{5D17D176-307A-4129-9BD1-8163C9A8FBA9}"/>
    <cellStyle name="style1547397942596" xfId="45110" xr:uid="{DA73D749-F506-45B4-9412-ACF50EDA3D3B}"/>
    <cellStyle name="style1547397942689" xfId="45111" xr:uid="{36B98A51-3F67-4505-9DAF-6C551BB707A6}"/>
    <cellStyle name="style1547397942783" xfId="45112" xr:uid="{86437753-A048-4E66-AA21-F60693758D2E}"/>
    <cellStyle name="style1547397942877" xfId="45113" xr:uid="{1626B15D-35F2-41DE-B396-0A8357866EB3}"/>
    <cellStyle name="style1547397942986" xfId="45114" xr:uid="{754860F6-1602-4635-B5DD-E9EC2FF098A0}"/>
    <cellStyle name="style1547397943080" xfId="45115" xr:uid="{4AF7E6F9-DA33-43ED-AE80-13206258B0DC}"/>
    <cellStyle name="style1547397943205" xfId="45116" xr:uid="{AAA45632-E573-4D7F-99A0-5C129057527D}"/>
    <cellStyle name="style1547397943314" xfId="45117" xr:uid="{EAC96D31-57D1-4DEF-804E-DD08AB9141B6}"/>
    <cellStyle name="style1547397943424" xfId="45118" xr:uid="{46BF83A1-2D23-4DB1-866E-4396AB187AF0}"/>
    <cellStyle name="style1547397943565" xfId="45119" xr:uid="{72AA0B0D-28CF-4265-92D8-4B926740B6DC}"/>
    <cellStyle name="style1547397943690" xfId="45120" xr:uid="{502A5AF0-3017-4CA3-B400-F0AA2E829D75}"/>
    <cellStyle name="style1547397943815" xfId="45121" xr:uid="{0B7E5545-D8D0-4CEE-A65F-56C6519DC990}"/>
    <cellStyle name="style1547397946362" xfId="45123" xr:uid="{7993F8F3-000E-4380-A47C-DA65A3BFF5C2}"/>
    <cellStyle name="style1547397946518" xfId="45124" xr:uid="{45FF23E3-A14C-43B6-A3BD-CDCEE370A208}"/>
    <cellStyle name="style1547397946674" xfId="45122" xr:uid="{BE65C7BC-B0E8-4CF5-959E-34FAD29A6DB3}"/>
    <cellStyle name="style1547397946815" xfId="45125" xr:uid="{0E21B900-F40B-468D-BFBE-7D67D2F8952A}"/>
    <cellStyle name="style1547397947018" xfId="45126" xr:uid="{813D6306-F1AE-4A22-A555-CCDB2FCF8E76}"/>
    <cellStyle name="style1547397947268" xfId="45127" xr:uid="{74A48043-66EE-427B-8AF2-070AF677708B}"/>
    <cellStyle name="style1547397947424" xfId="45128" xr:uid="{9FD99FFD-2686-45F5-BA63-7239CE8F4823}"/>
    <cellStyle name="style1547397947612" xfId="45129" xr:uid="{599E2AA1-905C-4937-B70D-B052EE85CE6A}"/>
    <cellStyle name="style1547397947737" xfId="45131" xr:uid="{4C6D07F3-F1B2-41C7-87E5-F720C0A88153}"/>
    <cellStyle name="style1547397947893" xfId="45132" xr:uid="{0E48E7EE-148F-4FF3-8C21-48B9AF1F6F4C}"/>
    <cellStyle name="style1547397948018" xfId="45134" xr:uid="{D01A6113-33E7-4B4E-9AD6-C651FD08DB07}"/>
    <cellStyle name="style1547397948159" xfId="45135" xr:uid="{792E25BB-0DE3-4B35-B848-596CA3B4A5D8}"/>
    <cellStyle name="style1547397948315" xfId="45130" xr:uid="{F0049C24-6650-414E-9F8A-D59C5B41049C}"/>
    <cellStyle name="style1547397948471" xfId="45133" xr:uid="{D82C1DD9-7C2F-4A63-9003-4F217520C348}"/>
    <cellStyle name="style1547397948643" xfId="45136" xr:uid="{2B1C8EB7-7AEC-4CF1-B051-2E53DA97FE33}"/>
    <cellStyle name="style1547397949002" xfId="45138" xr:uid="{D7FE0219-D4D2-446E-A5D0-8CEA35ECDAA3}"/>
    <cellStyle name="style1547397949190" xfId="45139" xr:uid="{018F4DFD-6D97-407E-9B12-1D9E9C7C33DC}"/>
    <cellStyle name="style1547397949377" xfId="45137" xr:uid="{64372242-A254-41F6-A1E5-FFBEA7191B41}"/>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2008</c:v>
                </c:pt>
                <c:pt idx="2">
                  <c:v>2013</c:v>
                </c:pt>
              </c:numCache>
            </c:numRef>
          </c:xVal>
          <c:yVal>
            <c:numRef>
              <c:f>Water!$AB$105:$AB$116</c:f>
              <c:numCache>
                <c:formatCode>0.0</c:formatCode>
                <c:ptCount val="12"/>
                <c:pt idx="0">
                  <c:v>0.13300331791176365</c:v>
                </c:pt>
                <c:pt idx="1">
                  <c:v>0.28852014394168896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2008</c:v>
                </c:pt>
                <c:pt idx="2">
                  <c:v>2013</c:v>
                </c:pt>
              </c:numCache>
            </c:numRef>
          </c:xVal>
          <c:yVal>
            <c:numRef>
              <c:f>Water!$W$105:$W$116</c:f>
              <c:numCache>
                <c:formatCode>0.0</c:formatCode>
                <c:ptCount val="12"/>
                <c:pt idx="0">
                  <c:v>0</c:v>
                </c:pt>
                <c:pt idx="1">
                  <c:v>0.31610058260572793</c:v>
                </c:pt>
                <c:pt idx="2">
                  <c:v>0.13808427245150456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2008</c:v>
                </c:pt>
                <c:pt idx="2">
                  <c:v>2013</c:v>
                </c:pt>
              </c:numCache>
            </c:numRef>
          </c:xVal>
          <c:yVal>
            <c:numRef>
              <c:f>Water!$R$105:$R$116</c:f>
              <c:numCache>
                <c:formatCode>0.0</c:formatCode>
                <c:ptCount val="12"/>
                <c:pt idx="0">
                  <c:v>3.4642055643691293E-2</c:v>
                </c:pt>
                <c:pt idx="1">
                  <c:v>0.20948525129459594</c:v>
                </c:pt>
                <c:pt idx="2">
                  <c:v>2.9440820341239349E-2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2008</c:v>
                </c:pt>
                <c:pt idx="2">
                  <c:v>2013</c:v>
                </c:pt>
              </c:numCache>
            </c:numRef>
          </c:xVal>
          <c:yVal>
            <c:numRef>
              <c:f>Water!$M$105:$M$116</c:f>
              <c:numCache>
                <c:formatCode>0.0</c:formatCode>
                <c:ptCount val="12"/>
                <c:pt idx="0">
                  <c:v>0.14661406266738236</c:v>
                </c:pt>
                <c:pt idx="1">
                  <c:v>0.61602209664882912</c:v>
                </c:pt>
                <c:pt idx="2">
                  <c:v>0.10006996757321958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2008</c:v>
                </c:pt>
                <c:pt idx="2">
                  <c:v>2013</c:v>
                </c:pt>
              </c:numCache>
            </c:numRef>
          </c:xVal>
          <c:yVal>
            <c:numRef>
              <c:f>Water!$H$105:$H$116</c:f>
              <c:numCache>
                <c:formatCode>0.0</c:formatCode>
                <c:ptCount val="12"/>
                <c:pt idx="0">
                  <c:v>8.207174397730814E-2</c:v>
                </c:pt>
                <c:pt idx="1">
                  <c:v>0.42634448383342433</c:v>
                </c:pt>
                <c:pt idx="2">
                  <c:v>0.3434984041395408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2008</c:v>
                </c:pt>
                <c:pt idx="2">
                  <c:v>2013</c:v>
                </c:pt>
              </c:numCache>
            </c:numRef>
          </c:xVal>
          <c:yVal>
            <c:numRef>
              <c:f>Water!$X$105:$X$116</c:f>
              <c:numCache>
                <c:formatCode>0.0</c:formatCode>
                <c:ptCount val="12"/>
                <c:pt idx="0">
                  <c:v>99.383093636468743</c:v>
                </c:pt>
                <c:pt idx="1">
                  <c:v>98.151526012040065</c:v>
                </c:pt>
                <c:pt idx="2">
                  <c:v>99.80779315777319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2008</c:v>
                </c:pt>
                <c:pt idx="2">
                  <c:v>2013</c:v>
                </c:pt>
              </c:numCache>
            </c:numRef>
          </c:xVal>
          <c:yVal>
            <c:numRef>
              <c:f>Water!$S$105:$S$116</c:f>
              <c:numCache>
                <c:formatCode>0.0</c:formatCode>
                <c:ptCount val="12"/>
                <c:pt idx="0">
                  <c:v>99.665710822409096</c:v>
                </c:pt>
                <c:pt idx="1">
                  <c:v>97.443275166954521</c:v>
                </c:pt>
                <c:pt idx="2">
                  <c:v>99.498650823799025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2008</c:v>
                </c:pt>
                <c:pt idx="2">
                  <c:v>2013</c:v>
                </c:pt>
              </c:numCache>
            </c:numRef>
          </c:xVal>
          <c:yVal>
            <c:numRef>
              <c:f>Water!$N$105:$N$116</c:f>
              <c:numCache>
                <c:formatCode>0.0</c:formatCode>
                <c:ptCount val="12"/>
                <c:pt idx="0">
                  <c:v>99.463235841763733</c:v>
                </c:pt>
                <c:pt idx="1">
                  <c:v>97.356203148540658</c:v>
                </c:pt>
                <c:pt idx="2">
                  <c:v>99.415404287061222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2008</c:v>
                </c:pt>
                <c:pt idx="2">
                  <c:v>2013</c:v>
                </c:pt>
              </c:numCache>
            </c:numRef>
          </c:xVal>
          <c:yVal>
            <c:numRef>
              <c:f>Water!$I$105:$I$116</c:f>
              <c:numCache>
                <c:formatCode>0.0</c:formatCode>
                <c:ptCount val="12"/>
                <c:pt idx="0">
                  <c:v>98.808118674616821</c:v>
                </c:pt>
                <c:pt idx="1">
                  <c:v>96.61675918899634</c:v>
                </c:pt>
                <c:pt idx="2">
                  <c:v>98.633306975406612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2008</c:v>
                </c:pt>
                <c:pt idx="2">
                  <c:v>2013</c:v>
                </c:pt>
              </c:numCache>
            </c:numRef>
          </c:xVal>
          <c:yVal>
            <c:numRef>
              <c:f>Water!$D$105:$D$116</c:f>
              <c:numCache>
                <c:formatCode>0.0</c:formatCode>
                <c:ptCount val="12"/>
                <c:pt idx="0">
                  <c:v>97.555629554731894</c:v>
                </c:pt>
                <c:pt idx="1">
                  <c:v>96.193546239082622</c:v>
                </c:pt>
                <c:pt idx="2">
                  <c:v>97.968878948247095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95.513575077098309</c:v>
                </c:pt>
                <c:pt idx="1">
                  <c:v>96.083551909188202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1.4365019281282594</c:v>
                </c:pt>
                <c:pt idx="1">
                  <c:v>1.4450742469596367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2.9489501129035602</c:v>
                </c:pt>
                <c:pt idx="1">
                  <c:v>2.0044036377551748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0.10097288186986475</c:v>
                </c:pt>
                <c:pt idx="1">
                  <c:v>0.46697020609698825</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97.115436620451604</c:v>
                </c:pt>
                <c:pt idx="1">
                  <c:v>96.873259594751104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1.0263265153354595</c:v>
                </c:pt>
                <c:pt idx="1">
                  <c:v>1.0237671621416631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1.538087288683883</c:v>
                </c:pt>
                <c:pt idx="1">
                  <c:v>1.8479854007100016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0.32014957552905798</c:v>
                </c:pt>
                <c:pt idx="1">
                  <c:v>0.25498784239723093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97.389028082491592</c:v>
                </c:pt>
                <c:pt idx="1">
                  <c:v>97.323005813420409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1.3894017649220545</c:v>
                </c:pt>
                <c:pt idx="1">
                  <c:v>1.3884598574097016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1.1267399121148003</c:v>
                </c:pt>
                <c:pt idx="1">
                  <c:v>1.2009858181217652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9.4830240471558636E-2</c:v>
                </c:pt>
                <c:pt idx="1">
                  <c:v>8.7548511048125777E-2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97.253537720358466</c:v>
                </c:pt>
                <c:pt idx="1">
                  <c:v>97.023747540159334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1.7326165497227748</c:v>
                </c:pt>
                <c:pt idx="1">
                  <c:v>1.7285227318678233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0.95910976894906241</c:v>
                </c:pt>
                <c:pt idx="1">
                  <c:v>0.99967578557104275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5.473596096969402E-2</c:v>
                </c:pt>
                <c:pt idx="1">
                  <c:v>0.24805394240179979</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98.28457116444352</c:v>
                </c:pt>
                <c:pt idx="1">
                  <c:v>98.875947793784732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0.53227677273736218</c:v>
                </c:pt>
                <c:pt idx="1">
                  <c:v>0.53547947322237899</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0.94954191966306212</c:v>
                </c:pt>
                <c:pt idx="1">
                  <c:v>0.54116723491330276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0.23361014315604933</c:v>
                </c:pt>
                <c:pt idx="1">
                  <c:v>4.740549807958061E-2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2008</c:v>
                </c:pt>
                <c:pt idx="2">
                  <c:v>2013</c:v>
                </c:pt>
              </c:numCache>
            </c:numRef>
          </c:xVal>
          <c:yVal>
            <c:numRef>
              <c:f>Water!$AB$205:$AB$216</c:f>
              <c:numCache>
                <c:formatCode>0.0</c:formatCode>
                <c:ptCount val="12"/>
                <c:pt idx="0">
                  <c:v>0.12978335787922227</c:v>
                </c:pt>
                <c:pt idx="1">
                  <c:v>5.3892683288578533E-2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2008</c:v>
                </c:pt>
                <c:pt idx="2">
                  <c:v>2013</c:v>
                </c:pt>
              </c:numCache>
            </c:numRef>
          </c:xVal>
          <c:yVal>
            <c:numRef>
              <c:f>Water!$W$205:$W$216</c:f>
              <c:numCache>
                <c:formatCode>0.0</c:formatCode>
                <c:ptCount val="12"/>
                <c:pt idx="0">
                  <c:v>6.7183953013361969E-2</c:v>
                </c:pt>
                <c:pt idx="1">
                  <c:v>0.52363589246111242</c:v>
                </c:pt>
                <c:pt idx="2">
                  <c:v>0.14338382100148742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2008</c:v>
                </c:pt>
                <c:pt idx="2">
                  <c:v>2013</c:v>
                </c:pt>
              </c:numCache>
            </c:numRef>
          </c:xVal>
          <c:yVal>
            <c:numRef>
              <c:f>Water!$R$205:$R$216</c:f>
              <c:numCache>
                <c:formatCode>0.0</c:formatCode>
                <c:ptCount val="12"/>
                <c:pt idx="0">
                  <c:v>0</c:v>
                </c:pt>
                <c:pt idx="1">
                  <c:v>0.43596158908309324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2008</c:v>
                </c:pt>
                <c:pt idx="2">
                  <c:v>2013</c:v>
                </c:pt>
              </c:numCache>
            </c:numRef>
          </c:xVal>
          <c:yVal>
            <c:numRef>
              <c:f>Water!$M$205:$M$216</c:f>
              <c:numCache>
                <c:formatCode>0.0</c:formatCode>
                <c:ptCount val="12"/>
                <c:pt idx="0">
                  <c:v>0</c:v>
                </c:pt>
                <c:pt idx="1">
                  <c:v>0.19171984587391624</c:v>
                </c:pt>
                <c:pt idx="2">
                  <c:v>0.16670743031192323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2008</c:v>
                </c:pt>
                <c:pt idx="2">
                  <c:v>2013</c:v>
                </c:pt>
              </c:numCache>
            </c:numRef>
          </c:xVal>
          <c:yVal>
            <c:numRef>
              <c:f>Water!$H$205:$H$216</c:f>
              <c:numCache>
                <c:formatCode>0.0</c:formatCode>
                <c:ptCount val="12"/>
                <c:pt idx="0">
                  <c:v>2.6511019528466545E-2</c:v>
                </c:pt>
                <c:pt idx="1">
                  <c:v>0.38541566073778094</c:v>
                </c:pt>
                <c:pt idx="2">
                  <c:v>2.4667368933422168E-2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2008</c:v>
                </c:pt>
                <c:pt idx="2">
                  <c:v>2013</c:v>
                </c:pt>
              </c:numCache>
            </c:numRef>
          </c:xVal>
          <c:yVal>
            <c:numRef>
              <c:f>Water!$X$205:$X$216</c:f>
              <c:numCache>
                <c:formatCode>0.0</c:formatCode>
                <c:ptCount val="12"/>
                <c:pt idx="0">
                  <c:v>99.45259871625737</c:v>
                </c:pt>
                <c:pt idx="1">
                  <c:v>98.658083677687912</c:v>
                </c:pt>
                <c:pt idx="2">
                  <c:v>99.914916467468601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2008</c:v>
                </c:pt>
                <c:pt idx="2">
                  <c:v>2013</c:v>
                </c:pt>
              </c:numCache>
            </c:numRef>
          </c:xVal>
          <c:yVal>
            <c:numRef>
              <c:f>Water!$S$205:$S$216</c:f>
              <c:numCache>
                <c:formatCode>0.0</c:formatCode>
                <c:ptCount val="12"/>
                <c:pt idx="0">
                  <c:v>99.489188429101716</c:v>
                </c:pt>
                <c:pt idx="1">
                  <c:v>97.852935172074055</c:v>
                </c:pt>
                <c:pt idx="2">
                  <c:v>99.406273906558695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2008</c:v>
                </c:pt>
                <c:pt idx="2">
                  <c:v>2013</c:v>
                </c:pt>
              </c:numCache>
            </c:numRef>
          </c:xVal>
          <c:yVal>
            <c:numRef>
              <c:f>Water!$N$205:$N$216</c:f>
              <c:numCache>
                <c:formatCode>0.0</c:formatCode>
                <c:ptCount val="12"/>
                <c:pt idx="0">
                  <c:v>99.760507782404474</c:v>
                </c:pt>
                <c:pt idx="1">
                  <c:v>98.110230445236851</c:v>
                </c:pt>
                <c:pt idx="2">
                  <c:v>99.750043187839594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2008</c:v>
                </c:pt>
                <c:pt idx="2">
                  <c:v>2013</c:v>
                </c:pt>
              </c:numCache>
            </c:numRef>
          </c:xVal>
          <c:yVal>
            <c:numRef>
              <c:f>Water!$I$205:$I$216</c:f>
              <c:numCache>
                <c:formatCode>0.0</c:formatCode>
                <c:ptCount val="12"/>
                <c:pt idx="0">
                  <c:v>99.824170236884484</c:v>
                </c:pt>
                <c:pt idx="1">
                  <c:v>98.534531444495144</c:v>
                </c:pt>
                <c:pt idx="2">
                  <c:v>99.40677625193743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2008</c:v>
                </c:pt>
                <c:pt idx="2">
                  <c:v>2013</c:v>
                </c:pt>
              </c:numCache>
            </c:numRef>
          </c:xVal>
          <c:yVal>
            <c:numRef>
              <c:f>Water!$D$205:$D$216</c:f>
              <c:numCache>
                <c:formatCode>0.0</c:formatCode>
                <c:ptCount val="12"/>
                <c:pt idx="0">
                  <c:v>99.344619101521431</c:v>
                </c:pt>
                <c:pt idx="1">
                  <c:v>98.426707187312701</c:v>
                </c:pt>
                <c:pt idx="2">
                  <c:v>99.628264324361695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98.101900270707716</c:v>
                </c:pt>
                <c:pt idx="1">
                  <c:v>98.495661115798782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0.83274494436936874</c:v>
                </c:pt>
                <c:pt idx="1">
                  <c:v>0.83608741125467234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0.91853287977316711</c:v>
                </c:pt>
                <c:pt idx="1">
                  <c:v>0.52401067862986395</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0.14682190514975429</c:v>
                </c:pt>
                <c:pt idx="1">
                  <c:v>0.14424079431669218</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98.43363601501413</c:v>
                </c:pt>
                <c:pt idx="1">
                  <c:v>97.855821947297713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1.1136990855544771</c:v>
                </c:pt>
                <c:pt idx="1">
                  <c:v>1.1071615743450149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0.44988434192111981</c:v>
                </c:pt>
                <c:pt idx="1">
                  <c:v>0.80084551841031271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2.7805575102703983E-3</c:v>
                </c:pt>
                <c:pt idx="1">
                  <c:v>0.23617095994696058</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98.252778357957141</c:v>
                </c:pt>
                <c:pt idx="1">
                  <c:v>98.238269901234631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0.96147399673190992</c:v>
                </c:pt>
                <c:pt idx="1">
                  <c:v>0.96133202106359261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0.64042711561658905</c:v>
                </c:pt>
                <c:pt idx="1">
                  <c:v>0.65507754800741225</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0.1453205296943644</c:v>
                </c:pt>
                <c:pt idx="1">
                  <c:v>0.1453205296943644</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97.290364878486287</c:v>
                </c:pt>
                <c:pt idx="1">
                  <c:v>97.176259374916668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1.6838077898719954</c:v>
                </c:pt>
                <c:pt idx="1">
                  <c:v>1.6818329618813945</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0.83443268374142576</c:v>
                </c:pt>
                <c:pt idx="1">
                  <c:v>0.84383320011825447</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0.19139464790029947</c:v>
                </c:pt>
                <c:pt idx="1">
                  <c:v>0.29807446308367425</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98.682161034680234</c:v>
                </c:pt>
                <c:pt idx="1">
                  <c:v>99.327209039908226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0.33608282660987399</c:v>
                </c:pt>
                <c:pt idx="1">
                  <c:v>0.33827967307759471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0.82968244113850176</c:v>
                </c:pt>
                <c:pt idx="1">
                  <c:v>0.33451128701418043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0.15207369757139233</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2008</c:v>
                </c:pt>
                <c:pt idx="2">
                  <c:v>2013</c:v>
                </c:pt>
              </c:numCache>
            </c:numRef>
          </c:xVal>
          <c:yVal>
            <c:numRef>
              <c:f>Water!$AB$305:$AB$316</c:f>
              <c:numCache>
                <c:formatCode>0.0</c:formatCode>
                <c:ptCount val="12"/>
                <c:pt idx="0">
                  <c:v>0</c:v>
                </c:pt>
                <c:pt idx="1">
                  <c:v>0.22894088172967023</c:v>
                </c:pt>
                <c:pt idx="2">
                  <c:v>0.1205062106422037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2008</c:v>
                </c:pt>
                <c:pt idx="2">
                  <c:v>2013</c:v>
                </c:pt>
              </c:numCache>
            </c:numRef>
          </c:xVal>
          <c:yVal>
            <c:numRef>
              <c:f>Water!$W$305:$W$316</c:f>
              <c:numCache>
                <c:formatCode>0.0</c:formatCode>
                <c:ptCount val="12"/>
                <c:pt idx="0">
                  <c:v>0.1065703489866365</c:v>
                </c:pt>
                <c:pt idx="1">
                  <c:v>0.22602378988798524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2008</c:v>
                </c:pt>
                <c:pt idx="2">
                  <c:v>2013</c:v>
                </c:pt>
              </c:numCache>
            </c:numRef>
          </c:xVal>
          <c:yVal>
            <c:numRef>
              <c:f>Water!$R$305:$R$316</c:f>
              <c:numCache>
                <c:formatCode>0.0</c:formatCode>
                <c:ptCount val="12"/>
                <c:pt idx="0">
                  <c:v>0.39663432632293433</c:v>
                </c:pt>
                <c:pt idx="1">
                  <c:v>0</c:v>
                </c:pt>
                <c:pt idx="2">
                  <c:v>0.12066198088872553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2008</c:v>
                </c:pt>
                <c:pt idx="2">
                  <c:v>2013</c:v>
                </c:pt>
              </c:numCache>
            </c:numRef>
          </c:xVal>
          <c:yVal>
            <c:numRef>
              <c:f>Water!$M$305:$M$316</c:f>
              <c:numCache>
                <c:formatCode>0.0</c:formatCode>
                <c:ptCount val="12"/>
                <c:pt idx="0">
                  <c:v>0.17763803780407211</c:v>
                </c:pt>
                <c:pt idx="1">
                  <c:v>1.5083605022239461</c:v>
                </c:pt>
                <c:pt idx="2">
                  <c:v>0.48995828400042091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2008</c:v>
                </c:pt>
                <c:pt idx="2">
                  <c:v>2013</c:v>
                </c:pt>
              </c:numCache>
            </c:numRef>
          </c:xVal>
          <c:yVal>
            <c:numRef>
              <c:f>Water!$H$305:$H$316</c:f>
              <c:numCache>
                <c:formatCode>0.0</c:formatCode>
                <c:ptCount val="12"/>
                <c:pt idx="0">
                  <c:v>7.488018954563605E-2</c:v>
                </c:pt>
                <c:pt idx="1">
                  <c:v>0.59976258679919769</c:v>
                </c:pt>
                <c:pt idx="2">
                  <c:v>0.84047069051621426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2008</c:v>
                </c:pt>
                <c:pt idx="2">
                  <c:v>2013</c:v>
                </c:pt>
              </c:numCache>
            </c:numRef>
          </c:xVal>
          <c:yVal>
            <c:numRef>
              <c:f>Water!$X$305:$X$316</c:f>
              <c:numCache>
                <c:formatCode>0.0</c:formatCode>
                <c:ptCount val="12"/>
                <c:pt idx="0">
                  <c:v>99.273184231468989</c:v>
                </c:pt>
                <c:pt idx="1">
                  <c:v>93.432092020593572</c:v>
                </c:pt>
                <c:pt idx="2">
                  <c:v>99.256685533897198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2008</c:v>
                </c:pt>
                <c:pt idx="2">
                  <c:v>2013</c:v>
                </c:pt>
              </c:numCache>
            </c:numRef>
          </c:xVal>
          <c:yVal>
            <c:numRef>
              <c:f>Water!$S$305:$S$316</c:f>
              <c:numCache>
                <c:formatCode>0.0</c:formatCode>
                <c:ptCount val="12"/>
                <c:pt idx="0">
                  <c:v>98.419356965076389</c:v>
                </c:pt>
                <c:pt idx="1">
                  <c:v>93.746906118950648</c:v>
                </c:pt>
                <c:pt idx="2">
                  <c:v>96.749297461419985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2008</c:v>
                </c:pt>
                <c:pt idx="2">
                  <c:v>2013</c:v>
                </c:pt>
              </c:numCache>
            </c:numRef>
          </c:xVal>
          <c:yVal>
            <c:numRef>
              <c:f>Water!$N$305:$N$316</c:f>
              <c:numCache>
                <c:formatCode>0.0</c:formatCode>
                <c:ptCount val="12"/>
                <c:pt idx="0">
                  <c:v>98.470900030403087</c:v>
                </c:pt>
                <c:pt idx="1">
                  <c:v>96.002367228772641</c:v>
                </c:pt>
                <c:pt idx="2">
                  <c:v>98.251154629320453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2008</c:v>
                </c:pt>
                <c:pt idx="2">
                  <c:v>2013</c:v>
                </c:pt>
              </c:numCache>
            </c:numRef>
          </c:xVal>
          <c:yVal>
            <c:numRef>
              <c:f>Water!$I$305:$I$316</c:f>
              <c:numCache>
                <c:formatCode>0.0</c:formatCode>
                <c:ptCount val="12"/>
                <c:pt idx="0">
                  <c:v>97.146740615520798</c:v>
                </c:pt>
                <c:pt idx="1">
                  <c:v>93.004170408558139</c:v>
                </c:pt>
                <c:pt idx="2">
                  <c:v>97.221678153974466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2008</c:v>
                </c:pt>
                <c:pt idx="2">
                  <c:v>2013</c:v>
                </c:pt>
              </c:numCache>
            </c:numRef>
          </c:xVal>
          <c:yVal>
            <c:numRef>
              <c:f>Water!$D$305:$D$316</c:f>
              <c:numCache>
                <c:formatCode>0.0</c:formatCode>
                <c:ptCount val="12"/>
                <c:pt idx="0">
                  <c:v>94.621165276542939</c:v>
                </c:pt>
                <c:pt idx="1">
                  <c:v>92.438265314492554</c:v>
                </c:pt>
                <c:pt idx="2">
                  <c:v>94.263821902915296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91.369982776581395</c:v>
                </c:pt>
                <c:pt idx="1">
                  <c:v>90.883826371363824</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2.654575082941538</c:v>
                </c:pt>
                <c:pt idx="1">
                  <c:v>2.6404507650804017</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5.975442140477071</c:v>
                </c:pt>
                <c:pt idx="1">
                  <c:v>5.4347716905893719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0</c:v>
                </c:pt>
                <c:pt idx="1">
                  <c:v>1.0409511729664018</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93.873526950542114</c:v>
                </c:pt>
                <c:pt idx="1">
                  <c:v>93.976395922158432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1.8648798318914592</c:v>
                </c:pt>
                <c:pt idx="1">
                  <c:v>1.866923414110286</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3.7548984485610504</c:v>
                </c:pt>
                <c:pt idx="1">
                  <c:v>3.2127375500510311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0.50669476900537092</c:v>
                </c:pt>
                <c:pt idx="1">
                  <c:v>0.94394311368025541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96.672274426758378</c:v>
                </c:pt>
                <c:pt idx="1">
                  <c:v>96.367956203067138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1.0563546501648466</c:v>
                </c:pt>
                <c:pt idx="1">
                  <c:v>1.0530293123404044</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1.9057581788689362</c:v>
                </c:pt>
                <c:pt idx="1">
                  <c:v>2.579014484592463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0.36561274420783718</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94.635446254711312</c:v>
                </c:pt>
                <c:pt idx="1">
                  <c:v>92.3654559161034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2.8387822463304979</c:v>
                </c:pt>
                <c:pt idx="1">
                  <c:v>2.7706892798194316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2.3403075417093362</c:v>
                </c:pt>
                <c:pt idx="1">
                  <c:v>4.8275893354095984</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0.18546395724885301</c:v>
                </c:pt>
                <c:pt idx="1">
                  <c:v>3.6265468667561862E-2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95.418169752306966</c:v>
                </c:pt>
                <c:pt idx="1">
                  <c:v>95.395525800279572</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1.9140332646465512</c:v>
                </c:pt>
                <c:pt idx="1">
                  <c:v>1.9135790400734327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2.6356689663720658</c:v>
                </c:pt>
                <c:pt idx="1">
                  <c:v>2.4900584480734977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3.2128016674416671E-2</c:v>
                </c:pt>
                <c:pt idx="1">
                  <c:v>0.20083671157350125</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91.369982776581395</c:v>
                </c:pt>
                <c:pt idx="1">
                  <c:v>90.883826371363824</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2.654575082941538</c:v>
                </c:pt>
                <c:pt idx="1">
                  <c:v>2.6404507650804017</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5.975442140477071</c:v>
                </c:pt>
                <c:pt idx="1">
                  <c:v>5.4347716905893719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0</c:v>
                </c:pt>
                <c:pt idx="1">
                  <c:v>1.0409511729664018</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93.873526950542114</c:v>
                </c:pt>
                <c:pt idx="1">
                  <c:v>93.976395922158432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1.8648798318914592</c:v>
                </c:pt>
                <c:pt idx="1">
                  <c:v>1.866923414110286</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3.7548984485610504</c:v>
                </c:pt>
                <c:pt idx="1">
                  <c:v>3.2127375500510311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0.50669476900537092</c:v>
                </c:pt>
                <c:pt idx="1">
                  <c:v>0.94394311368025541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96.672274426758378</c:v>
                </c:pt>
                <c:pt idx="1">
                  <c:v>96.367956203067138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1.0563546501648466</c:v>
                </c:pt>
                <c:pt idx="1">
                  <c:v>1.0530293123404044</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1.9057581788689362</c:v>
                </c:pt>
                <c:pt idx="1">
                  <c:v>2.579014484592463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0.36561274420783718</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94.635446254711312</c:v>
                </c:pt>
                <c:pt idx="1">
                  <c:v>92.3654559161034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2.8387822463304979</c:v>
                </c:pt>
                <c:pt idx="1">
                  <c:v>2.7706892798194316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2.3403075417093362</c:v>
                </c:pt>
                <c:pt idx="1">
                  <c:v>4.8275893354095984</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0.18546395724885301</c:v>
                </c:pt>
                <c:pt idx="1">
                  <c:v>3.6265468667561862E-2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95.418169752306966</c:v>
                </c:pt>
                <c:pt idx="1">
                  <c:v>95.395525800279572</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1.9140332646465512</c:v>
                </c:pt>
                <c:pt idx="1">
                  <c:v>1.9135790400734327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2.6356689663720658</c:v>
                </c:pt>
                <c:pt idx="1">
                  <c:v>2.4900584480734977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3.2128016674416671E-2</c:v>
                </c:pt>
                <c:pt idx="1">
                  <c:v>0.20083671157350125</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95.513575077098309</c:v>
                </c:pt>
                <c:pt idx="1">
                  <c:v>96.083551909188202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1.4365019281282594</c:v>
                </c:pt>
                <c:pt idx="1">
                  <c:v>1.4450742469596367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2.9489501129035602</c:v>
                </c:pt>
                <c:pt idx="1">
                  <c:v>2.0044036377551748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0.10097288186986475</c:v>
                </c:pt>
                <c:pt idx="1">
                  <c:v>0.46697020609698825</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97.115436620451604</c:v>
                </c:pt>
                <c:pt idx="1">
                  <c:v>96.873259594751104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1.0263265153354595</c:v>
                </c:pt>
                <c:pt idx="1">
                  <c:v>1.0237671621416631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1.538087288683883</c:v>
                </c:pt>
                <c:pt idx="1">
                  <c:v>1.8479854007100016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0.32014957552905798</c:v>
                </c:pt>
                <c:pt idx="1">
                  <c:v>0.25498784239723093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97.389028082491592</c:v>
                </c:pt>
                <c:pt idx="1">
                  <c:v>97.323005813420409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1.3894017649220545</c:v>
                </c:pt>
                <c:pt idx="1">
                  <c:v>1.3884598574097016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1.1267399121148003</c:v>
                </c:pt>
                <c:pt idx="1">
                  <c:v>1.2009858181217652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9.4830240471558636E-2</c:v>
                </c:pt>
                <c:pt idx="1">
                  <c:v>8.7548511048125777E-2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97.253537720358466</c:v>
                </c:pt>
                <c:pt idx="1">
                  <c:v>97.023747540159334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1.7326165497227748</c:v>
                </c:pt>
                <c:pt idx="1">
                  <c:v>1.7285227318678233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0.95910976894906241</c:v>
                </c:pt>
                <c:pt idx="1">
                  <c:v>0.99967578557104275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5.473596096969402E-2</c:v>
                </c:pt>
                <c:pt idx="1">
                  <c:v>0.24805394240179979</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98.28457116444352</c:v>
                </c:pt>
                <c:pt idx="1">
                  <c:v>98.875947793784732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0.53227677273736218</c:v>
                </c:pt>
                <c:pt idx="1">
                  <c:v>0.53547947322237899</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0.94954191966306212</c:v>
                </c:pt>
                <c:pt idx="1">
                  <c:v>0.54116723491330276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0.23361014315604933</c:v>
                </c:pt>
                <c:pt idx="1">
                  <c:v>4.740549807958061E-2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98.101900270707716</c:v>
                </c:pt>
                <c:pt idx="1">
                  <c:v>98.495661115798782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0.83274494436936874</c:v>
                </c:pt>
                <c:pt idx="1">
                  <c:v>0.83608741125467234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0.91853287977316711</c:v>
                </c:pt>
                <c:pt idx="1">
                  <c:v>0.52401067862986395</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0.14682190514975429</c:v>
                </c:pt>
                <c:pt idx="1">
                  <c:v>0.14424079431669218</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98.43363601501413</c:v>
                </c:pt>
                <c:pt idx="1">
                  <c:v>97.855821947297713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1.1136990855544771</c:v>
                </c:pt>
                <c:pt idx="1">
                  <c:v>1.1071615743450149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0.44988434192111981</c:v>
                </c:pt>
                <c:pt idx="1">
                  <c:v>0.80084551841031271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2.7805575102703983E-3</c:v>
                </c:pt>
                <c:pt idx="1">
                  <c:v>0.23617095994696058</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98.252778357957141</c:v>
                </c:pt>
                <c:pt idx="1">
                  <c:v>98.238269901234631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0.96147399673190992</c:v>
                </c:pt>
                <c:pt idx="1">
                  <c:v>0.96133202106359261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0.64042711561658905</c:v>
                </c:pt>
                <c:pt idx="1">
                  <c:v>0.65507754800741225</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0.1453205296943644</c:v>
                </c:pt>
                <c:pt idx="1">
                  <c:v>0.1453205296943644</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97.290364878486287</c:v>
                </c:pt>
                <c:pt idx="1">
                  <c:v>97.176259374916668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1.6838077898719954</c:v>
                </c:pt>
                <c:pt idx="1">
                  <c:v>1.6818329618813945</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0.83443268374142576</c:v>
                </c:pt>
                <c:pt idx="1">
                  <c:v>0.84383320011825447</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0.19139464790029947</c:v>
                </c:pt>
                <c:pt idx="1">
                  <c:v>0.29807446308367425</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98.682161034680234</c:v>
                </c:pt>
                <c:pt idx="1">
                  <c:v>99.327209039908226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0.33608282660987399</c:v>
                </c:pt>
                <c:pt idx="1">
                  <c:v>0.33827967307759471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0.82968244113850176</c:v>
                </c:pt>
                <c:pt idx="1">
                  <c:v>0.33451128701418043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0.15207369757139233</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2008</c:v>
                </c:pt>
                <c:pt idx="2">
                  <c:v>2013</c:v>
                </c:pt>
              </c:numCache>
            </c:numRef>
          </c:xVal>
          <c:yVal>
            <c:numRef>
              <c:f>Sanitation!$AB$105:$AB$116</c:f>
              <c:numCache>
                <c:formatCode>0.0</c:formatCode>
                <c:ptCount val="12"/>
                <c:pt idx="0">
                  <c:v>0</c:v>
                </c:pt>
                <c:pt idx="1">
                  <c:v>2.0039223860651528E-2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2008</c:v>
                </c:pt>
                <c:pt idx="2">
                  <c:v>2013</c:v>
                </c:pt>
              </c:numCache>
            </c:numRef>
          </c:xVal>
          <c:yVal>
            <c:numRef>
              <c:f>Sanitation!$W$105:$W$116</c:f>
              <c:numCache>
                <c:formatCode>0.0</c:formatCode>
                <c:ptCount val="12"/>
                <c:pt idx="0">
                  <c:v>0.31850963879860189</c:v>
                </c:pt>
                <c:pt idx="1">
                  <c:v>1.8667388906306932E-2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2008</c:v>
                </c:pt>
                <c:pt idx="2">
                  <c:v>2013</c:v>
                </c:pt>
              </c:numCache>
            </c:numRef>
          </c:xVal>
          <c:yVal>
            <c:numRef>
              <c:f>Sanitation!$R$105:$R$116</c:f>
              <c:numCache>
                <c:formatCode>0.0</c:formatCode>
                <c:ptCount val="12"/>
                <c:pt idx="0">
                  <c:v>0.1903335702258333</c:v>
                </c:pt>
                <c:pt idx="1">
                  <c:v>5.8857701383279058E-3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2008</c:v>
                </c:pt>
                <c:pt idx="2">
                  <c:v>2013</c:v>
                </c:pt>
              </c:numCache>
            </c:numRef>
          </c:xVal>
          <c:yVal>
            <c:numRef>
              <c:f>Sanitation!$M$105:$M$116</c:f>
              <c:numCache>
                <c:formatCode>0.0</c:formatCode>
                <c:ptCount val="12"/>
                <c:pt idx="0">
                  <c:v>0.21291075344100915</c:v>
                </c:pt>
                <c:pt idx="1">
                  <c:v>0.32323111629266782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2008</c:v>
                </c:pt>
                <c:pt idx="2">
                  <c:v>2013</c:v>
                </c:pt>
              </c:numCache>
            </c:numRef>
          </c:xVal>
          <c:yVal>
            <c:numRef>
              <c:f>Sanitation!$H$105:$H$116</c:f>
              <c:numCache>
                <c:formatCode>0.0</c:formatCode>
                <c:ptCount val="12"/>
                <c:pt idx="0">
                  <c:v>2.1644217985472993</c:v>
                </c:pt>
                <c:pt idx="1">
                  <c:v>1.5310242551411117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2008</c:v>
                </c:pt>
                <c:pt idx="2">
                  <c:v>2013</c:v>
                </c:pt>
              </c:numCache>
            </c:numRef>
          </c:xVal>
          <c:yVal>
            <c:numRef>
              <c:f>Sanitation!$X$105:$X$116</c:f>
              <c:numCache>
                <c:formatCode>0.0</c:formatCode>
                <c:ptCount val="12"/>
                <c:pt idx="0">
                  <c:v>98.898080942263789</c:v>
                </c:pt>
                <c:pt idx="1">
                  <c:v>99.763268513480853</c:v>
                </c:pt>
                <c:pt idx="2">
                  <c:v>99.491724369158675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2008</c:v>
                </c:pt>
                <c:pt idx="2">
                  <c:v>2013</c:v>
                </c:pt>
              </c:numCache>
            </c:numRef>
          </c:xVal>
          <c:yVal>
            <c:numRef>
              <c:f>Sanitation!$S$105:$S$116</c:f>
              <c:numCache>
                <c:formatCode>0.0</c:formatCode>
                <c:ptCount val="12"/>
                <c:pt idx="0">
                  <c:v>96.322184095029016</c:v>
                </c:pt>
                <c:pt idx="1">
                  <c:v>99.694150185250692</c:v>
                </c:pt>
                <c:pt idx="2">
                  <c:v>99.708078368777535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2008</c:v>
                </c:pt>
                <c:pt idx="2">
                  <c:v>2013</c:v>
                </c:pt>
              </c:numCache>
            </c:numRef>
          </c:xVal>
          <c:yVal>
            <c:numRef>
              <c:f>Sanitation!$N$105:$N$116</c:f>
              <c:numCache>
                <c:formatCode>0.0</c:formatCode>
                <c:ptCount val="12"/>
                <c:pt idx="0">
                  <c:v>94.766418299948654</c:v>
                </c:pt>
                <c:pt idx="1">
                  <c:v>96.993495490939665</c:v>
                </c:pt>
                <c:pt idx="2">
                  <c:v>98.324409005850313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2008</c:v>
                </c:pt>
                <c:pt idx="2">
                  <c:v>2013</c:v>
                </c:pt>
              </c:numCache>
            </c:numRef>
          </c:xVal>
          <c:yVal>
            <c:numRef>
              <c:f>Sanitation!$I$105:$I$116</c:f>
              <c:numCache>
                <c:formatCode>0.0</c:formatCode>
                <c:ptCount val="12"/>
                <c:pt idx="0">
                  <c:v>87.288316313967371</c:v>
                </c:pt>
                <c:pt idx="1">
                  <c:v>88.839221074713265</c:v>
                </c:pt>
                <c:pt idx="2">
                  <c:v>96.928473549091606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2008</c:v>
                </c:pt>
                <c:pt idx="2">
                  <c:v>2013</c:v>
                </c:pt>
              </c:numCache>
            </c:numRef>
          </c:xVal>
          <c:yVal>
            <c:numRef>
              <c:f>Sanitation!$D$105:$D$116</c:f>
              <c:numCache>
                <c:formatCode>0.0</c:formatCode>
                <c:ptCount val="12"/>
                <c:pt idx="0">
                  <c:v>60.767876991964698</c:v>
                </c:pt>
                <c:pt idx="1">
                  <c:v>82.866603521051672</c:v>
                </c:pt>
                <c:pt idx="2">
                  <c:v>88.648065481816516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55.149591915119032</c:v>
                </c:pt>
                <c:pt idx="1">
                  <c:v>92.32040875394047</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2.761791473595935</c:v>
                </c:pt>
                <c:pt idx="1">
                  <c:v>4.62323852056692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39.341706001072453</c:v>
                </c:pt>
                <c:pt idx="1">
                  <c:v>3.0563527254926157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2.7469106102125807</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82.82363650529777</c:v>
                </c:pt>
                <c:pt idx="1">
                  <c:v>96.088126819406767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1.4469237427059118</c:v>
                </c:pt>
                <c:pt idx="1">
                  <c:v>1.6786535577708332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15.401688268009735</c:v>
                </c:pt>
                <c:pt idx="1">
                  <c:v>2.2035431936532177</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0.32775148398659582</c:v>
                </c:pt>
                <c:pt idx="1">
                  <c:v>2.9676429169185781E-2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93.434532739702433</c:v>
                </c:pt>
                <c:pt idx="1">
                  <c:v>98.375023436888554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0.76964803174593499</c:v>
                </c:pt>
                <c:pt idx="1">
                  <c:v>0.81034432282218571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5.5971792826055093</c:v>
                </c:pt>
                <c:pt idx="1">
                  <c:v>0.81463224028925652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0.19863994594613388</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95.933510024950834</c:v>
                </c:pt>
                <c:pt idx="1">
                  <c:v>99.718134081646113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0.27116819977753248</c:v>
                </c:pt>
                <c:pt idx="1">
                  <c:v>0.28186591835388697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3.4599726855443151</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0.33534908972731614</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98.879119495435376</c:v>
                </c:pt>
                <c:pt idx="1">
                  <c:v>99.709467128433985</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8.9688047372660298E-2</c:v>
                </c:pt>
                <c:pt idx="1">
                  <c:v>9.0441212026878284E-2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1.0245127159050753</c:v>
                </c:pt>
                <c:pt idx="1">
                  <c:v>0.19341191825225224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6.6797412868838425E-3</c:v>
                </c:pt>
                <c:pt idx="1">
                  <c:v>6.6797412868838425E-3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2008</c:v>
                </c:pt>
                <c:pt idx="2">
                  <c:v>2013</c:v>
                </c:pt>
              </c:numCache>
            </c:numRef>
          </c:xVal>
          <c:yVal>
            <c:numRef>
              <c:f>Sanitation!$AB$205:$AB$216</c:f>
              <c:numCache>
                <c:formatCode>0.0</c:formatCode>
                <c:ptCount val="12"/>
                <c:pt idx="0">
                  <c:v>0</c:v>
                </c:pt>
                <c:pt idx="1">
                  <c:v>2.7576872531972906E-2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2008</c:v>
                </c:pt>
                <c:pt idx="2">
                  <c:v>2013</c:v>
                </c:pt>
              </c:numCache>
            </c:numRef>
          </c:xVal>
          <c:yVal>
            <c:numRef>
              <c:f>Sanitation!$W$205:$W$216</c:f>
              <c:numCache>
                <c:formatCode>0.0</c:formatCode>
                <c:ptCount val="12"/>
                <c:pt idx="0">
                  <c:v>0.23384573138405912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2008</c:v>
                </c:pt>
                <c:pt idx="2">
                  <c:v>2013</c:v>
                </c:pt>
              </c:numCache>
            </c:numRef>
          </c:xVal>
          <c:yVal>
            <c:numRef>
              <c:f>Sanitation!$R$205:$R$216</c:f>
              <c:numCache>
                <c:formatCode>0.0</c:formatCode>
                <c:ptCount val="12"/>
                <c:pt idx="0">
                  <c:v>0.30349430492653656</c:v>
                </c:pt>
                <c:pt idx="1">
                  <c:v>2.5636392648680319E-2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2008</c:v>
                </c:pt>
                <c:pt idx="2">
                  <c:v>2013</c:v>
                </c:pt>
              </c:numCache>
            </c:numRef>
          </c:xVal>
          <c:yVal>
            <c:numRef>
              <c:f>Sanitation!$M$205:$M$216</c:f>
              <c:numCache>
                <c:formatCode>0.0</c:formatCode>
                <c:ptCount val="12"/>
                <c:pt idx="0">
                  <c:v>0.21678576885436562</c:v>
                </c:pt>
                <c:pt idx="1">
                  <c:v>2.9582629040371632E-2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2008</c:v>
                </c:pt>
                <c:pt idx="2">
                  <c:v>2013</c:v>
                </c:pt>
              </c:numCache>
            </c:numRef>
          </c:xVal>
          <c:yVal>
            <c:numRef>
              <c:f>Sanitation!$H$205:$H$216</c:f>
              <c:numCache>
                <c:formatCode>0.0</c:formatCode>
                <c:ptCount val="12"/>
                <c:pt idx="0">
                  <c:v>0.14830981352634842</c:v>
                </c:pt>
                <c:pt idx="1">
                  <c:v>0.17036090897591055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2008</c:v>
                </c:pt>
                <c:pt idx="2">
                  <c:v>2013</c:v>
                </c:pt>
              </c:numCache>
            </c:numRef>
          </c:xVal>
          <c:yVal>
            <c:numRef>
              <c:f>Sanitation!$X$205:$X$216</c:f>
              <c:numCache>
                <c:formatCode>0.0</c:formatCode>
                <c:ptCount val="12"/>
                <c:pt idx="0">
                  <c:v>99.675828586359458</c:v>
                </c:pt>
                <c:pt idx="1">
                  <c:v>99.91800140275906</c:v>
                </c:pt>
                <c:pt idx="2">
                  <c:v>99.875412121969347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2008</c:v>
                </c:pt>
                <c:pt idx="2">
                  <c:v>2013</c:v>
                </c:pt>
              </c:numCache>
            </c:numRef>
          </c:xVal>
          <c:yVal>
            <c:numRef>
              <c:f>Sanitation!$S$205:$S$216</c:f>
              <c:numCache>
                <c:formatCode>0.0</c:formatCode>
                <c:ptCount val="12"/>
                <c:pt idx="0">
                  <c:v>98.63432632909624</c:v>
                </c:pt>
                <c:pt idx="1">
                  <c:v>99.978005756094404</c:v>
                </c:pt>
                <c:pt idx="2">
                  <c:v>99.799375971602345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2008</c:v>
                </c:pt>
                <c:pt idx="2">
                  <c:v>2013</c:v>
                </c:pt>
              </c:numCache>
            </c:numRef>
          </c:xVal>
          <c:yVal>
            <c:numRef>
              <c:f>Sanitation!$N$205:$N$216</c:f>
              <c:numCache>
                <c:formatCode>0.0</c:formatCode>
                <c:ptCount val="12"/>
                <c:pt idx="0">
                  <c:v>97.984019160576011</c:v>
                </c:pt>
                <c:pt idx="1">
                  <c:v>99.487952002145789</c:v>
                </c:pt>
                <c:pt idx="2">
                  <c:v>99.918413775514139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2008</c:v>
                </c:pt>
                <c:pt idx="2">
                  <c:v>2013</c:v>
                </c:pt>
              </c:numCache>
            </c:numRef>
          </c:xVal>
          <c:yVal>
            <c:numRef>
              <c:f>Sanitation!$I$205:$I$216</c:f>
              <c:numCache>
                <c:formatCode>0.0</c:formatCode>
                <c:ptCount val="12"/>
                <c:pt idx="0">
                  <c:v>96.791094278349519</c:v>
                </c:pt>
                <c:pt idx="1">
                  <c:v>98.820246726023214</c:v>
                </c:pt>
                <c:pt idx="2">
                  <c:v>98.484092433482402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2008</c:v>
                </c:pt>
                <c:pt idx="2">
                  <c:v>2013</c:v>
                </c:pt>
              </c:numCache>
            </c:numRef>
          </c:xVal>
          <c:yVal>
            <c:numRef>
              <c:f>Sanitation!$D$205:$D$216</c:f>
              <c:numCache>
                <c:formatCode>0.0</c:formatCode>
                <c:ptCount val="12"/>
                <c:pt idx="0">
                  <c:v>91.526704035020842</c:v>
                </c:pt>
                <c:pt idx="1">
                  <c:v>97.357736310784531</c:v>
                </c:pt>
                <c:pt idx="2">
                  <c:v>99.026614578843279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88.219867893961705</c:v>
                </c:pt>
                <c:pt idx="1">
                  <c:v>97.241338095829391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2.5005463669121886</c:v>
                </c:pt>
                <c:pt idx="1">
                  <c:v>2.756255257392525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9.0695452954902436</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0.21004044363586161</c:v>
                </c:pt>
                <c:pt idx="1">
                  <c:v>2.4066467780924313E-3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95.943071425925751</c:v>
                </c:pt>
                <c:pt idx="1">
                  <c:v>98.291153403801019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0.90364101143293329</c:v>
                </c:pt>
                <c:pt idx="1">
                  <c:v>0.92575645074376278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2.9194147251450033</c:v>
                </c:pt>
                <c:pt idx="1">
                  <c:v>0.78309014545521904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0.23387283749630683</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97.596067571890103</c:v>
                </c:pt>
                <c:pt idx="1">
                  <c:v>99.815921683719637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0.17998451039847393</c:v>
                </c:pt>
                <c:pt idx="1">
                  <c:v>0.18407831628034899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1.901791671737783</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0.32215624597365178</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98.524287197170722</c:v>
                </c:pt>
                <c:pt idx="1">
                  <c:v>99.867470113546545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0.13074740533930881</c:v>
                </c:pt>
                <c:pt idx="1">
                  <c:v>0.13252988645344033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1.1033248083931113</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0.24164058909686048</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99.635968550124474</c:v>
                </c:pt>
                <c:pt idx="1">
                  <c:v>99.91525262534735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4.7403678644551722E-2</c:v>
                </c:pt>
                <c:pt idx="1">
                  <c:v>4.7536553275521413E-2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0.3074354803869852</c:v>
                </c:pt>
                <c:pt idx="1">
                  <c:v>2.8018530533145736E-2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9.1922908439909679E-3</c:v>
                </c:pt>
                <c:pt idx="1">
                  <c:v>9.1922908439909679E-3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2008</c:v>
                </c:pt>
                <c:pt idx="2">
                  <c:v>2013</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2008</c:v>
                </c:pt>
                <c:pt idx="2">
                  <c:v>2013</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2008</c:v>
                </c:pt>
                <c:pt idx="2">
                  <c:v>2013</c:v>
                </c:pt>
              </c:numCache>
            </c:numRef>
          </c:xVal>
          <c:yVal>
            <c:numRef>
              <c:f>Sanitation!$R$305:$R$316</c:f>
              <c:numCache>
                <c:formatCode>0.0</c:formatCode>
                <c:ptCount val="12"/>
                <c:pt idx="0">
                  <c:v>0.53494995401911094</c:v>
                </c:pt>
                <c:pt idx="1">
                  <c:v>0.85113037820261261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2008</c:v>
                </c:pt>
                <c:pt idx="2">
                  <c:v>2013</c:v>
                </c:pt>
              </c:numCache>
            </c:numRef>
          </c:xVal>
          <c:yVal>
            <c:numRef>
              <c:f>Sanitation!$M$305:$M$316</c:f>
              <c:numCache>
                <c:formatCode>0.0</c:formatCode>
                <c:ptCount val="12"/>
                <c:pt idx="0">
                  <c:v>1.4621054405613334</c:v>
                </c:pt>
                <c:pt idx="1">
                  <c:v>0.1688372099921446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2008</c:v>
                </c:pt>
                <c:pt idx="2">
                  <c:v>2013</c:v>
                </c:pt>
              </c:numCache>
            </c:numRef>
          </c:xVal>
          <c:yVal>
            <c:numRef>
              <c:f>Sanitation!$H$305:$H$316</c:f>
              <c:numCache>
                <c:formatCode>0.0</c:formatCode>
                <c:ptCount val="12"/>
                <c:pt idx="0">
                  <c:v>5.0112592733342254</c:v>
                </c:pt>
                <c:pt idx="1">
                  <c:v>5.2591649289828268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2008</c:v>
                </c:pt>
                <c:pt idx="2">
                  <c:v>2013</c:v>
                </c:pt>
              </c:numCache>
            </c:numRef>
          </c:xVal>
          <c:yVal>
            <c:numRef>
              <c:f>Sanitation!$X$305:$X$316</c:f>
              <c:numCache>
                <c:formatCode>0.0</c:formatCode>
                <c:ptCount val="12"/>
                <c:pt idx="0">
                  <c:v>90.013596596463742</c:v>
                </c:pt>
                <c:pt idx="1">
                  <c:v>94.909635715746418</c:v>
                </c:pt>
                <c:pt idx="2">
                  <c:v>96.604716041949118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2008</c:v>
                </c:pt>
                <c:pt idx="2">
                  <c:v>2013</c:v>
                </c:pt>
              </c:numCache>
            </c:numRef>
          </c:xVal>
          <c:yVal>
            <c:numRef>
              <c:f>Sanitation!$S$305:$S$316</c:f>
              <c:numCache>
                <c:formatCode>0.0</c:formatCode>
                <c:ptCount val="12"/>
                <c:pt idx="0">
                  <c:v>83.526412088973785</c:v>
                </c:pt>
                <c:pt idx="1">
                  <c:v>86.056922434500848</c:v>
                </c:pt>
                <c:pt idx="2">
                  <c:v>91.294491665562902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2008</c:v>
                </c:pt>
                <c:pt idx="2">
                  <c:v>2013</c:v>
                </c:pt>
              </c:numCache>
            </c:numRef>
          </c:xVal>
          <c:yVal>
            <c:numRef>
              <c:f>Sanitation!$N$305:$N$316</c:f>
              <c:numCache>
                <c:formatCode>0.0</c:formatCode>
                <c:ptCount val="12"/>
                <c:pt idx="0">
                  <c:v>72.825493754278398</c:v>
                </c:pt>
                <c:pt idx="1">
                  <c:v>74.652726592411767</c:v>
                </c:pt>
                <c:pt idx="2">
                  <c:v>90.239629075052548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2008</c:v>
                </c:pt>
                <c:pt idx="2">
                  <c:v>2013</c:v>
                </c:pt>
              </c:numCache>
            </c:numRef>
          </c:xVal>
          <c:yVal>
            <c:numRef>
              <c:f>Sanitation!$I$305:$I$316</c:f>
              <c:numCache>
                <c:formatCode>0.0</c:formatCode>
                <c:ptCount val="12"/>
                <c:pt idx="0">
                  <c:v>53.277988569764034</c:v>
                </c:pt>
                <c:pt idx="1">
                  <c:v>77.210213616184419</c:v>
                </c:pt>
                <c:pt idx="2">
                  <c:v>80.393757123603649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2008</c:v>
                </c:pt>
                <c:pt idx="2">
                  <c:v>2013</c:v>
                </c:pt>
              </c:numCache>
            </c:numRef>
          </c:xVal>
          <c:yVal>
            <c:numRef>
              <c:f>Sanitation!$D$305:$D$316</c:f>
              <c:numCache>
                <c:formatCode>0.0</c:formatCode>
                <c:ptCount val="12"/>
                <c:pt idx="0">
                  <c:v>41.648586509779811</c:v>
                </c:pt>
                <c:pt idx="1">
                  <c:v>62.303646614936326</c:v>
                </c:pt>
                <c:pt idx="2">
                  <c:v>76.324733789313782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33.050028475439134</c:v>
                </c:pt>
                <c:pt idx="1">
                  <c:v>77.843737305039838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2.7689907335641379</c:v>
                </c:pt>
                <c:pt idx="1">
                  <c:v>6.5218880953110068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57.249624565557156</c:v>
                </c:pt>
                <c:pt idx="1">
                  <c:v>15.634374599649149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6.931356225439572</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49.651147176271827</c:v>
                </c:pt>
                <c:pt idx="1">
                  <c:v>86.383798063596672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1.6618012725581348</c:v>
                </c:pt>
                <c:pt idx="1">
                  <c:v>2.8912263606085107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47.119930192592555</c:v>
                </c:pt>
                <c:pt idx="1">
                  <c:v>10.724975575794815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1.5671213585774808</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64.713436452628969</c:v>
                </c:pt>
                <c:pt idx="1">
                  <c:v>88.243851755632292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2.3359519634097397</c:v>
                </c:pt>
                <c:pt idx="1">
                  <c:v>3.1853261094904064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32.114119838740677</c:v>
                </c:pt>
                <c:pt idx="1">
                  <c:v>8.4832603252834389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0.83649174522061287</c:v>
                </c:pt>
                <c:pt idx="1">
                  <c:v>8.7561809593864837E-2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80.150093667512024</c:v>
                </c:pt>
                <c:pt idx="1">
                  <c:v>90.842437995775086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1.371526025221548</c:v>
                </c:pt>
                <c:pt idx="1">
                  <c:v>1.5544931041831418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18.478380307266434</c:v>
                </c:pt>
                <c:pt idx="1">
                  <c:v>7.6030689000417766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88.366200371321412</c:v>
                </c:pt>
                <c:pt idx="1">
                  <c:v>97.504555393044683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0.86266546822545653</c:v>
                </c:pt>
                <c:pt idx="1">
                  <c:v>0.95187767018162261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10.77113416045313</c:v>
                </c:pt>
                <c:pt idx="1">
                  <c:v>1.5435669367737006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33.050028475439134</c:v>
                </c:pt>
                <c:pt idx="1">
                  <c:v>77.843737305039838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2.7689907335641379</c:v>
                </c:pt>
                <c:pt idx="1">
                  <c:v>6.5218880953110068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57.249624565557156</c:v>
                </c:pt>
                <c:pt idx="1">
                  <c:v>15.634374599649149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6.931356225439572</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49.651147176271827</c:v>
                </c:pt>
                <c:pt idx="1">
                  <c:v>86.383798063596672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1.6618012725581348</c:v>
                </c:pt>
                <c:pt idx="1">
                  <c:v>2.8912263606085107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47.119930192592555</c:v>
                </c:pt>
                <c:pt idx="1">
                  <c:v>10.724975575794815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1.5671213585774808</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64.713436452628969</c:v>
                </c:pt>
                <c:pt idx="1">
                  <c:v>88.243851755632292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2.3359519634097397</c:v>
                </c:pt>
                <c:pt idx="1">
                  <c:v>3.1853261094904064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32.114119838740677</c:v>
                </c:pt>
                <c:pt idx="1">
                  <c:v>8.4832603252834389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0.83649174522061287</c:v>
                </c:pt>
                <c:pt idx="1">
                  <c:v>8.7561809593864837E-2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80.150093667512024</c:v>
                </c:pt>
                <c:pt idx="1">
                  <c:v>90.842437995775086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1.371526025221548</c:v>
                </c:pt>
                <c:pt idx="1">
                  <c:v>1.5544931041831418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18.478380307266434</c:v>
                </c:pt>
                <c:pt idx="1">
                  <c:v>7.6030689000417766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88.366200371321412</c:v>
                </c:pt>
                <c:pt idx="1">
                  <c:v>97.504555393044683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0.86266546822545653</c:v>
                </c:pt>
                <c:pt idx="1">
                  <c:v>0.95187767018162261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10.77113416045313</c:v>
                </c:pt>
                <c:pt idx="1">
                  <c:v>1.5435669367737006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55.149591915119032</c:v>
                </c:pt>
                <c:pt idx="1">
                  <c:v>92.32040875394047</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2.761791473595935</c:v>
                </c:pt>
                <c:pt idx="1">
                  <c:v>4.62323852056692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39.341706001072453</c:v>
                </c:pt>
                <c:pt idx="1">
                  <c:v>3.0563527254926157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2.7469106102125807</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82.82363650529777</c:v>
                </c:pt>
                <c:pt idx="1">
                  <c:v>96.088126819406767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1.4469237427059118</c:v>
                </c:pt>
                <c:pt idx="1">
                  <c:v>1.6786535577708332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15.401688268009735</c:v>
                </c:pt>
                <c:pt idx="1">
                  <c:v>2.2035431936532177</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0.32775148398659582</c:v>
                </c:pt>
                <c:pt idx="1">
                  <c:v>2.9676429169185781E-2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93.434532739702433</c:v>
                </c:pt>
                <c:pt idx="1">
                  <c:v>98.375023436888554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0.76964803174593499</c:v>
                </c:pt>
                <c:pt idx="1">
                  <c:v>0.81034432282218571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5.5971792826055093</c:v>
                </c:pt>
                <c:pt idx="1">
                  <c:v>0.81463224028925652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0.19863994594613388</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95.933510024950834</c:v>
                </c:pt>
                <c:pt idx="1">
                  <c:v>99.718134081646113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0.27116819977753248</c:v>
                </c:pt>
                <c:pt idx="1">
                  <c:v>0.28186591835388697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3.4599726855443151</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0.33534908972731614</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98.879119495435376</c:v>
                </c:pt>
                <c:pt idx="1">
                  <c:v>99.709467128433985</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8.9688047372660298E-2</c:v>
                </c:pt>
                <c:pt idx="1">
                  <c:v>9.0441212026878284E-2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1.0245127159050753</c:v>
                </c:pt>
                <c:pt idx="1">
                  <c:v>0.19341191825225224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6.6797412868838425E-3</c:v>
                </c:pt>
                <c:pt idx="1">
                  <c:v>6.6797412868838425E-3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88.219867893961705</c:v>
                </c:pt>
                <c:pt idx="1">
                  <c:v>97.241338095829391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2.5005463669121886</c:v>
                </c:pt>
                <c:pt idx="1">
                  <c:v>2.756255257392525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9.0695452954902436</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0.21004044363586161</c:v>
                </c:pt>
                <c:pt idx="1">
                  <c:v>2.4066467780924313E-3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95.943071425925751</c:v>
                </c:pt>
                <c:pt idx="1">
                  <c:v>98.291153403801019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0.90364101143293329</c:v>
                </c:pt>
                <c:pt idx="1">
                  <c:v>0.92575645074376278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2.9194147251450033</c:v>
                </c:pt>
                <c:pt idx="1">
                  <c:v>0.78309014545521904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0.23387283749630683</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97.596067571890103</c:v>
                </c:pt>
                <c:pt idx="1">
                  <c:v>99.815921683719637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0.17998451039847393</c:v>
                </c:pt>
                <c:pt idx="1">
                  <c:v>0.18407831628034899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1.901791671737783</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0.32215624597365178</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98.524287197170722</c:v>
                </c:pt>
                <c:pt idx="1">
                  <c:v>99.867470113546545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0.13074740533930881</c:v>
                </c:pt>
                <c:pt idx="1">
                  <c:v>0.13252988645344033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1.1033248083931113</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0.24164058909686048</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99.635968550124474</c:v>
                </c:pt>
                <c:pt idx="1">
                  <c:v>99.91525262534735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4.7403678644551722E-2</c:v>
                </c:pt>
                <c:pt idx="1">
                  <c:v>4.7536553275521413E-2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0.3074354803869852</c:v>
                </c:pt>
                <c:pt idx="1">
                  <c:v>2.8018530533145736E-2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9.1922908439909679E-3</c:v>
                </c:pt>
                <c:pt idx="1">
                  <c:v>9.1922908439909679E-3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91.949746304945364</c:v>
                </c:pt>
                <c:pt idx="1">
                  <c:v>95.254427975311742</c:v>
                </c:pt>
                <c:pt idx="2">
                  <c:v>97.406522128701852</c:v>
                </c:pt>
                <c:pt idx="3">
                  <c:v>95.553049351831348</c:v>
                </c:pt>
                <c:pt idx="4">
                  <c:v>97.320981661130375</c:v>
                </c:pt>
              </c:numCache>
            </c:numRef>
          </c:val>
          <c:extLst>
            <c:ext xmlns:c16="http://schemas.microsoft.com/office/drawing/2014/chart" uri="{C3380CC4-5D6E-409C-BE32-E72D297353CC}">
              <c16:uniqueId val="{00000000-926F-4B8C-960B-591053927507}"/>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2.6714189715975625</c:v>
                </c:pt>
                <c:pt idx="1">
                  <c:v>1.89231264020905</c:v>
                </c:pt>
                <c:pt idx="2">
                  <c:v>1.0643779017012474</c:v>
                </c:pt>
                <c:pt idx="3">
                  <c:v>2.8663076132450356</c:v>
                </c:pt>
                <c:pt idx="4">
                  <c:v>1.9522025703386747</c:v>
                </c:pt>
              </c:numCache>
            </c:numRef>
          </c:val>
          <c:extLst>
            <c:ext xmlns:c16="http://schemas.microsoft.com/office/drawing/2014/chart" uri="{C3380CC4-5D6E-409C-BE32-E72D297353CC}">
              <c16:uniqueId val="{00000001-926F-4B8C-960B-591053927507}"/>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5.3039545339114369</c:v>
                </c:pt>
                <c:pt idx="1">
                  <c:v>2.6756213466751357</c:v>
                </c:pt>
                <c:pt idx="2">
                  <c:v>1.1324656432739666</c:v>
                </c:pt>
                <c:pt idx="3">
                  <c:v>1.4740726859369802</c:v>
                </c:pt>
                <c:pt idx="4">
                  <c:v>0.7268157685309502</c:v>
                </c:pt>
              </c:numCache>
            </c:numRef>
          </c:val>
          <c:extLst>
            <c:ext xmlns:c16="http://schemas.microsoft.com/office/drawing/2014/chart" uri="{C3380CC4-5D6E-409C-BE32-E72D297353CC}">
              <c16:uniqueId val="{00000002-926F-4B8C-960B-591053927507}"/>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7.488018954563605E-2</c:v>
                </c:pt>
                <c:pt idx="1">
                  <c:v>0.17763803780407211</c:v>
                </c:pt>
                <c:pt idx="2">
                  <c:v>0.39663432632293433</c:v>
                </c:pt>
                <c:pt idx="3">
                  <c:v>0.1065703489866365</c:v>
                </c:pt>
                <c:pt idx="4">
                  <c:v>0</c:v>
                </c:pt>
              </c:numCache>
            </c:numRef>
          </c:val>
          <c:extLst>
            <c:ext xmlns:c16="http://schemas.microsoft.com/office/drawing/2014/chart" uri="{C3380CC4-5D6E-409C-BE32-E72D297353CC}">
              <c16:uniqueId val="{00000003-926F-4B8C-960B-591053927507}"/>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'DHS03'!$R$15:$V$15</c:f>
              <c:strCache>
                <c:ptCount val="5"/>
                <c:pt idx="0">
                  <c:v>Central</c:v>
                </c:pt>
                <c:pt idx="1">
                  <c:v>East</c:v>
                </c:pt>
                <c:pt idx="2">
                  <c:v>North</c:v>
                </c:pt>
                <c:pt idx="3">
                  <c:v>South</c:v>
                </c:pt>
                <c:pt idx="4">
                  <c:v>West</c:v>
                </c:pt>
              </c:strCache>
            </c:strRef>
          </c:cat>
          <c:val>
            <c:numRef>
              <c:f>'DHS03'!$R$18:$V$18</c:f>
              <c:numCache>
                <c:formatCode>###0.0</c:formatCode>
                <c:ptCount val="5"/>
                <c:pt idx="0">
                  <c:v>97.404180728997702</c:v>
                </c:pt>
                <c:pt idx="1">
                  <c:v>96.92958697274949</c:v>
                </c:pt>
                <c:pt idx="2">
                  <c:v>97.268996941531384</c:v>
                </c:pt>
                <c:pt idx="3">
                  <c:v>97.374751960038012</c:v>
                </c:pt>
                <c:pt idx="4">
                  <c:v>98.349436401108392</c:v>
                </c:pt>
              </c:numCache>
            </c:numRef>
          </c:val>
          <c:extLst>
            <c:ext xmlns:c16="http://schemas.microsoft.com/office/drawing/2014/chart" uri="{C3380CC4-5D6E-409C-BE32-E72D297353CC}">
              <c16:uniqueId val="{00000000-0FB7-46E9-8DCA-05364F1DFB97}"/>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'DHS03'!$R$15:$V$15</c:f>
              <c:strCache>
                <c:ptCount val="5"/>
                <c:pt idx="0">
                  <c:v>Central</c:v>
                </c:pt>
                <c:pt idx="1">
                  <c:v>East</c:v>
                </c:pt>
                <c:pt idx="2">
                  <c:v>North</c:v>
                </c:pt>
                <c:pt idx="3">
                  <c:v>South</c:v>
                </c:pt>
                <c:pt idx="4">
                  <c:v>West</c:v>
                </c:pt>
              </c:strCache>
            </c:strRef>
          </c:cat>
          <c:val>
            <c:numRef>
              <c:f>'DHS03'!$R$19:$V$19</c:f>
              <c:numCache>
                <c:formatCode>###0.0</c:formatCode>
                <c:ptCount val="5"/>
                <c:pt idx="0">
                  <c:v>1.9592348854176687</c:v>
                </c:pt>
                <c:pt idx="1">
                  <c:v>1.0459842723736583</c:v>
                </c:pt>
                <c:pt idx="2">
                  <c:v>1.99616789537992</c:v>
                </c:pt>
                <c:pt idx="3">
                  <c:v>0.47612785891620146</c:v>
                </c:pt>
                <c:pt idx="4">
                  <c:v>1.0561073568978749</c:v>
                </c:pt>
              </c:numCache>
            </c:numRef>
          </c:val>
          <c:extLst>
            <c:ext xmlns:c16="http://schemas.microsoft.com/office/drawing/2014/chart" uri="{C3380CC4-5D6E-409C-BE32-E72D297353CC}">
              <c16:uniqueId val="{00000001-0FB7-46E9-8DCA-05364F1DFB97}"/>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'DHS03'!$R$15:$V$15</c:f>
              <c:strCache>
                <c:ptCount val="5"/>
                <c:pt idx="0">
                  <c:v>Central</c:v>
                </c:pt>
                <c:pt idx="1">
                  <c:v>East</c:v>
                </c:pt>
                <c:pt idx="2">
                  <c:v>North</c:v>
                </c:pt>
                <c:pt idx="3">
                  <c:v>South</c:v>
                </c:pt>
                <c:pt idx="4">
                  <c:v>West</c:v>
                </c:pt>
              </c:strCache>
            </c:strRef>
          </c:cat>
          <c:val>
            <c:numRef>
              <c:f>'DHS03'!$R$20:$V$20</c:f>
              <c:numCache>
                <c:formatCode>###0.0</c:formatCode>
                <c:ptCount val="5"/>
                <c:pt idx="0">
                  <c:v>0.62017243317364823</c:v>
                </c:pt>
                <c:pt idx="1">
                  <c:v>1.9677870581168615</c:v>
                </c:pt>
                <c:pt idx="2">
                  <c:v>0.48191806177799185</c:v>
                </c:pt>
                <c:pt idx="3">
                  <c:v>2.0093792079291055</c:v>
                </c:pt>
                <c:pt idx="4">
                  <c:v>0.52383443582268929</c:v>
                </c:pt>
              </c:numCache>
            </c:numRef>
          </c:val>
          <c:extLst>
            <c:ext xmlns:c16="http://schemas.microsoft.com/office/drawing/2014/chart" uri="{C3380CC4-5D6E-409C-BE32-E72D297353CC}">
              <c16:uniqueId val="{00000002-0FB7-46E9-8DCA-05364F1DFB97}"/>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'DHS03'!$R$15:$V$15</c:f>
              <c:strCache>
                <c:ptCount val="5"/>
                <c:pt idx="0">
                  <c:v>Central</c:v>
                </c:pt>
                <c:pt idx="1">
                  <c:v>East</c:v>
                </c:pt>
                <c:pt idx="2">
                  <c:v>North</c:v>
                </c:pt>
                <c:pt idx="3">
                  <c:v>South</c:v>
                </c:pt>
                <c:pt idx="4">
                  <c:v>West</c:v>
                </c:pt>
              </c:strCache>
            </c:strRef>
          </c:cat>
          <c:val>
            <c:numRef>
              <c:f>'DHS03'!$R$21:$V$21</c:f>
              <c:numCache>
                <c:formatCode>###0.0</c:formatCode>
                <c:ptCount val="5"/>
                <c:pt idx="0">
                  <c:v>1.6411952410981645E-2</c:v>
                </c:pt>
                <c:pt idx="1">
                  <c:v>5.664169675998966E-2</c:v>
                </c:pt>
                <c:pt idx="2">
                  <c:v>0.25291710131070416</c:v>
                </c:pt>
                <c:pt idx="3">
                  <c:v>0.13974097311668163</c:v>
                </c:pt>
                <c:pt idx="4">
                  <c:v>7.0621806171044049E-2</c:v>
                </c:pt>
              </c:numCache>
            </c:numRef>
          </c:val>
          <c:extLst>
            <c:ext xmlns:c16="http://schemas.microsoft.com/office/drawing/2014/chart" uri="{C3380CC4-5D6E-409C-BE32-E72D297353CC}">
              <c16:uniqueId val="{00000003-0FB7-46E9-8DCA-05364F1DFB97}"/>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96.110155200466195</c:v>
                </c:pt>
                <c:pt idx="1">
                  <c:v>97.77482368494087</c:v>
                </c:pt>
                <c:pt idx="2">
                  <c:v>98.064201704079238</c:v>
                </c:pt>
                <c:pt idx="3">
                  <c:v>97.921199569455169</c:v>
                </c:pt>
                <c:pt idx="4">
                  <c:v>98.84776678229602</c:v>
                </c:pt>
              </c:numCache>
            </c:numRef>
          </c:val>
          <c:extLst>
            <c:ext xmlns:c16="http://schemas.microsoft.com/office/drawing/2014/chart" uri="{C3380CC4-5D6E-409C-BE32-E72D297353CC}">
              <c16:uniqueId val="{00000000-9A5C-4CC7-A0B7-181F7F72DACC}"/>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1.4454743542656643</c:v>
                </c:pt>
                <c:pt idx="1">
                  <c:v>1.0332949896759687</c:v>
                </c:pt>
                <c:pt idx="2">
                  <c:v>1.3990341376843958</c:v>
                </c:pt>
                <c:pt idx="3">
                  <c:v>1.7445112529538944</c:v>
                </c:pt>
                <c:pt idx="4">
                  <c:v>0.53532685417269354</c:v>
                </c:pt>
              </c:numCache>
            </c:numRef>
          </c:val>
          <c:extLst>
            <c:ext xmlns:c16="http://schemas.microsoft.com/office/drawing/2014/chart" uri="{C3380CC4-5D6E-409C-BE32-E72D297353CC}">
              <c16:uniqueId val="{00000001-9A5C-4CC7-A0B7-181F7F72DACC}"/>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2.3622987012908321</c:v>
                </c:pt>
                <c:pt idx="1">
                  <c:v>1.0452672627157791</c:v>
                </c:pt>
                <c:pt idx="2">
                  <c:v>0.50212210259267476</c:v>
                </c:pt>
                <c:pt idx="3">
                  <c:v>0.33428917759093668</c:v>
                </c:pt>
                <c:pt idx="4">
                  <c:v>0.4839030456195228</c:v>
                </c:pt>
              </c:numCache>
            </c:numRef>
          </c:val>
          <c:extLst>
            <c:ext xmlns:c16="http://schemas.microsoft.com/office/drawing/2014/chart" uri="{C3380CC4-5D6E-409C-BE32-E72D297353CC}">
              <c16:uniqueId val="{00000002-9A5C-4CC7-A0B7-181F7F72DACC}"/>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8.207174397730814E-2</c:v>
                </c:pt>
                <c:pt idx="1">
                  <c:v>0.14661406266738236</c:v>
                </c:pt>
                <c:pt idx="2">
                  <c:v>3.4642055643691293E-2</c:v>
                </c:pt>
                <c:pt idx="3">
                  <c:v>0</c:v>
                </c:pt>
                <c:pt idx="4">
                  <c:v>0.13300331791176365</c:v>
                </c:pt>
              </c:numCache>
            </c:numRef>
          </c:val>
          <c:extLst>
            <c:ext xmlns:c16="http://schemas.microsoft.com/office/drawing/2014/chart" uri="{C3380CC4-5D6E-409C-BE32-E72D297353CC}">
              <c16:uniqueId val="{00000003-9A5C-4CC7-A0B7-181F7F72DACC}"/>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'DHS03'!$R$121:$V$121</c:f>
              <c:strCache>
                <c:ptCount val="5"/>
                <c:pt idx="0">
                  <c:v>Central</c:v>
                </c:pt>
                <c:pt idx="1">
                  <c:v>East</c:v>
                </c:pt>
                <c:pt idx="2">
                  <c:v>North</c:v>
                </c:pt>
                <c:pt idx="3">
                  <c:v>South</c:v>
                </c:pt>
                <c:pt idx="4">
                  <c:v>West</c:v>
                </c:pt>
              </c:strCache>
            </c:strRef>
          </c:cat>
          <c:val>
            <c:numRef>
              <c:f>'DHS03'!$R$124:$V$124</c:f>
              <c:numCache>
                <c:formatCode>###0.0</c:formatCode>
                <c:ptCount val="5"/>
                <c:pt idx="0">
                  <c:v>88.507829284594067</c:v>
                </c:pt>
                <c:pt idx="1">
                  <c:v>65.533686303972999</c:v>
                </c:pt>
                <c:pt idx="2">
                  <c:v>76.383551627771993</c:v>
                </c:pt>
                <c:pt idx="3">
                  <c:v>85.950668216877787</c:v>
                </c:pt>
                <c:pt idx="4">
                  <c:v>96.871723328133015</c:v>
                </c:pt>
              </c:numCache>
            </c:numRef>
          </c:val>
          <c:extLst>
            <c:ext xmlns:c16="http://schemas.microsoft.com/office/drawing/2014/chart" uri="{C3380CC4-5D6E-409C-BE32-E72D297353CC}">
              <c16:uniqueId val="{00000000-A9C9-49E5-9C03-EE33FCD59E45}"/>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'DHS03'!$R$121:$V$121</c:f>
              <c:strCache>
                <c:ptCount val="5"/>
                <c:pt idx="0">
                  <c:v>Central</c:v>
                </c:pt>
                <c:pt idx="1">
                  <c:v>East</c:v>
                </c:pt>
                <c:pt idx="2">
                  <c:v>North</c:v>
                </c:pt>
                <c:pt idx="3">
                  <c:v>South</c:v>
                </c:pt>
                <c:pt idx="4">
                  <c:v>West</c:v>
                </c:pt>
              </c:strCache>
            </c:strRef>
          </c:cat>
          <c:val>
            <c:numRef>
              <c:f>'DHS03'!$R$125:$V$125</c:f>
              <c:numCache>
                <c:formatCode>###0.0</c:formatCode>
                <c:ptCount val="5"/>
                <c:pt idx="0">
                  <c:v>1.605812151649852</c:v>
                </c:pt>
                <c:pt idx="1">
                  <c:v>1.5971561337479863</c:v>
                </c:pt>
                <c:pt idx="2">
                  <c:v>0.8515076505725544</c:v>
                </c:pt>
                <c:pt idx="3">
                  <c:v>2.9969712202965995</c:v>
                </c:pt>
                <c:pt idx="4">
                  <c:v>1.5907304314411215</c:v>
                </c:pt>
              </c:numCache>
            </c:numRef>
          </c:val>
          <c:extLst>
            <c:ext xmlns:c16="http://schemas.microsoft.com/office/drawing/2014/chart" uri="{C3380CC4-5D6E-409C-BE32-E72D297353CC}">
              <c16:uniqueId val="{00000001-A9C9-49E5-9C03-EE33FCD59E45}"/>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'DHS03'!$R$121:$V$121</c:f>
              <c:strCache>
                <c:ptCount val="5"/>
                <c:pt idx="0">
                  <c:v>Central</c:v>
                </c:pt>
                <c:pt idx="1">
                  <c:v>East</c:v>
                </c:pt>
                <c:pt idx="2">
                  <c:v>North</c:v>
                </c:pt>
                <c:pt idx="3">
                  <c:v>South</c:v>
                </c:pt>
                <c:pt idx="4">
                  <c:v>West</c:v>
                </c:pt>
              </c:strCache>
            </c:strRef>
          </c:cat>
          <c:val>
            <c:numRef>
              <c:f>'DHS03'!$R$126:$V$126</c:f>
              <c:numCache>
                <c:formatCode>###0.0</c:formatCode>
                <c:ptCount val="5"/>
                <c:pt idx="0">
                  <c:v>9.8221572069846559</c:v>
                </c:pt>
                <c:pt idx="1">
                  <c:v>30.500748677424781</c:v>
                </c:pt>
                <c:pt idx="2">
                  <c:v>22.672279409415268</c:v>
                </c:pt>
                <c:pt idx="3">
                  <c:v>10.947593646727414</c:v>
                </c:pt>
                <c:pt idx="4">
                  <c:v>1.3290229784229981</c:v>
                </c:pt>
              </c:numCache>
            </c:numRef>
          </c:val>
          <c:extLst>
            <c:ext xmlns:c16="http://schemas.microsoft.com/office/drawing/2014/chart" uri="{C3380CC4-5D6E-409C-BE32-E72D297353CC}">
              <c16:uniqueId val="{00000002-A9C9-49E5-9C03-EE33FCD59E45}"/>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'DHS03'!$R$121:$V$121</c:f>
              <c:strCache>
                <c:ptCount val="5"/>
                <c:pt idx="0">
                  <c:v>Central</c:v>
                </c:pt>
                <c:pt idx="1">
                  <c:v>East</c:v>
                </c:pt>
                <c:pt idx="2">
                  <c:v>North</c:v>
                </c:pt>
                <c:pt idx="3">
                  <c:v>South</c:v>
                </c:pt>
                <c:pt idx="4">
                  <c:v>West</c:v>
                </c:pt>
              </c:strCache>
            </c:strRef>
          </c:cat>
          <c:val>
            <c:numRef>
              <c:f>'DHS03'!$R$127:$V$127</c:f>
              <c:numCache>
                <c:formatCode>###0.0</c:formatCode>
                <c:ptCount val="5"/>
                <c:pt idx="0">
                  <c:v>6.420135677142591E-2</c:v>
                </c:pt>
                <c:pt idx="1">
                  <c:v>2.3684088848542326</c:v>
                </c:pt>
                <c:pt idx="2">
                  <c:v>9.266131224018366E-2</c:v>
                </c:pt>
                <c:pt idx="3">
                  <c:v>0.10476691609819881</c:v>
                </c:pt>
                <c:pt idx="4">
                  <c:v>0.2085232620028652</c:v>
                </c:pt>
              </c:numCache>
            </c:numRef>
          </c:val>
          <c:extLst>
            <c:ext xmlns:c16="http://schemas.microsoft.com/office/drawing/2014/chart" uri="{C3380CC4-5D6E-409C-BE32-E72D297353CC}">
              <c16:uniqueId val="{00000003-A9C9-49E5-9C03-EE33FCD59E45}"/>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404-46AA-920D-DE245419608B}"/>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404-46AA-920D-DE245419608B}"/>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404-46AA-920D-DE245419608B}"/>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'DHS03'!$R$221:$V$221</c:f>
              <c:strCache>
                <c:ptCount val="5"/>
                <c:pt idx="0">
                  <c:v>Central</c:v>
                </c:pt>
                <c:pt idx="1">
                  <c:v>East</c:v>
                </c:pt>
                <c:pt idx="2">
                  <c:v>North</c:v>
                </c:pt>
                <c:pt idx="3">
                  <c:v>South</c:v>
                </c:pt>
                <c:pt idx="4">
                  <c:v>West</c:v>
                </c:pt>
              </c:strCache>
            </c:strRef>
          </c:cat>
          <c:val>
            <c:numRef>
              <c:f>'DHS03'!$R$222:$V$222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066-4D71-9709-F983DCCE3E63}"/>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'DHS03'!$R$221:$V$221</c:f>
              <c:strCache>
                <c:ptCount val="5"/>
                <c:pt idx="0">
                  <c:v>Central</c:v>
                </c:pt>
                <c:pt idx="1">
                  <c:v>East</c:v>
                </c:pt>
                <c:pt idx="2">
                  <c:v>North</c:v>
                </c:pt>
                <c:pt idx="3">
                  <c:v>South</c:v>
                </c:pt>
                <c:pt idx="4">
                  <c:v>West</c:v>
                </c:pt>
              </c:strCache>
            </c:strRef>
          </c:cat>
          <c:val>
            <c:numRef>
              <c:f>'DHS03'!$R$223:$V$223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066-4D71-9709-F983DCCE3E63}"/>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'DHS03'!$R$221:$V$221</c:f>
              <c:strCache>
                <c:ptCount val="5"/>
                <c:pt idx="0">
                  <c:v>Central</c:v>
                </c:pt>
                <c:pt idx="1">
                  <c:v>East</c:v>
                </c:pt>
                <c:pt idx="2">
                  <c:v>North</c:v>
                </c:pt>
                <c:pt idx="3">
                  <c:v>South</c:v>
                </c:pt>
                <c:pt idx="4">
                  <c:v>West</c:v>
                </c:pt>
              </c:strCache>
            </c:strRef>
          </c:cat>
          <c:val>
            <c:numRef>
              <c:f>'DHS03'!$R$224:$V$224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066-4D71-9709-F983DCCE3E63}"/>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6BD-4448-AD03-7570873FA6E1}"/>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6BD-4448-AD03-7570873FA6E1}"/>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6BD-4448-AD03-7570873FA6E1}"/>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98.508423357075742</c:v>
                </c:pt>
                <c:pt idx="1">
                  <c:v>98.707374021327965</c:v>
                </c:pt>
                <c:pt idx="2">
                  <c:v>98.793740086664044</c:v>
                </c:pt>
                <c:pt idx="3">
                  <c:v>97.79661888324361</c:v>
                </c:pt>
                <c:pt idx="4">
                  <c:v>99.11504162387871</c:v>
                </c:pt>
              </c:numCache>
            </c:numRef>
          </c:val>
          <c:extLst>
            <c:ext xmlns:c16="http://schemas.microsoft.com/office/drawing/2014/chart" uri="{C3380CC4-5D6E-409C-BE32-E72D297353CC}">
              <c16:uniqueId val="{00000000-CDF4-4B52-983E-22D2C60D850D}"/>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0.83619574444563338</c:v>
                </c:pt>
                <c:pt idx="1">
                  <c:v>1.1167962155565461</c:v>
                </c:pt>
                <c:pt idx="2">
                  <c:v>0.96676769574043564</c:v>
                </c:pt>
                <c:pt idx="3">
                  <c:v>1.692569545858114</c:v>
                </c:pt>
                <c:pt idx="4">
                  <c:v>0.3375570923786792</c:v>
                </c:pt>
              </c:numCache>
            </c:numRef>
          </c:val>
          <c:extLst>
            <c:ext xmlns:c16="http://schemas.microsoft.com/office/drawing/2014/chart" uri="{C3380CC4-5D6E-409C-BE32-E72D297353CC}">
              <c16:uniqueId val="{00000001-CDF4-4B52-983E-22D2C60D850D}"/>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0.62886987895015811</c:v>
                </c:pt>
                <c:pt idx="1">
                  <c:v>0.17582976311548904</c:v>
                </c:pt>
                <c:pt idx="2">
                  <c:v>0.23949221759551986</c:v>
                </c:pt>
                <c:pt idx="3">
                  <c:v>0.44362761788491367</c:v>
                </c:pt>
                <c:pt idx="4">
                  <c:v>0.41761792586338831</c:v>
                </c:pt>
              </c:numCache>
            </c:numRef>
          </c:val>
          <c:extLst>
            <c:ext xmlns:c16="http://schemas.microsoft.com/office/drawing/2014/chart" uri="{C3380CC4-5D6E-409C-BE32-E72D297353CC}">
              <c16:uniqueId val="{00000002-CDF4-4B52-983E-22D2C60D850D}"/>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2.6511019528466545E-2</c:v>
                </c:pt>
                <c:pt idx="1">
                  <c:v>0</c:v>
                </c:pt>
                <c:pt idx="2">
                  <c:v>0</c:v>
                </c:pt>
                <c:pt idx="3">
                  <c:v>6.7183953013361969E-2</c:v>
                </c:pt>
                <c:pt idx="4">
                  <c:v>0.12978335787922227</c:v>
                </c:pt>
              </c:numCache>
            </c:numRef>
          </c:val>
          <c:extLst>
            <c:ext xmlns:c16="http://schemas.microsoft.com/office/drawing/2014/chart" uri="{C3380CC4-5D6E-409C-BE32-E72D297353CC}">
              <c16:uniqueId val="{00000003-CDF4-4B52-983E-22D2C60D850D}"/>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86.871893393865179</c:v>
                </c:pt>
                <c:pt idx="1">
                  <c:v>94.821010648271184</c:v>
                </c:pt>
                <c:pt idx="2">
                  <c:v>97.692122496864613</c:v>
                </c:pt>
                <c:pt idx="3">
                  <c:v>98.363475480317518</c:v>
                </c:pt>
                <c:pt idx="4">
                  <c:v>99.649484029155744</c:v>
                </c:pt>
              </c:numCache>
            </c:numRef>
          </c:val>
          <c:extLst>
            <c:ext xmlns:c16="http://schemas.microsoft.com/office/drawing/2014/chart" uri="{C3380CC4-5D6E-409C-BE32-E72D297353CC}">
              <c16:uniqueId val="{00000000-A657-47D9-872C-4AA3002E69A3}"/>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4.6548106411557546</c:v>
                </c:pt>
                <c:pt idx="1">
                  <c:v>1.97008363007833</c:v>
                </c:pt>
                <c:pt idx="2">
                  <c:v>0.2918966637114041</c:v>
                </c:pt>
                <c:pt idx="3">
                  <c:v>0.27085084877873794</c:v>
                </c:pt>
                <c:pt idx="4">
                  <c:v>2.6344557203710407E-2</c:v>
                </c:pt>
              </c:numCache>
            </c:numRef>
          </c:val>
          <c:extLst>
            <c:ext xmlns:c16="http://schemas.microsoft.com/office/drawing/2014/chart" uri="{C3380CC4-5D6E-409C-BE32-E72D297353CC}">
              <c16:uniqueId val="{00000001-A657-47D9-872C-4AA3002E69A3}"/>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8.3249861514527179</c:v>
                </c:pt>
                <c:pt idx="1">
                  <c:v>2.9921199527961209</c:v>
                </c:pt>
                <c:pt idx="2">
                  <c:v>1.7124865344974465</c:v>
                </c:pt>
                <c:pt idx="3">
                  <c:v>1.1318279395196844</c:v>
                </c:pt>
                <c:pt idx="4">
                  <c:v>0.3241714136405458</c:v>
                </c:pt>
              </c:numCache>
            </c:numRef>
          </c:val>
          <c:extLst>
            <c:ext xmlns:c16="http://schemas.microsoft.com/office/drawing/2014/chart" uri="{C3380CC4-5D6E-409C-BE32-E72D297353CC}">
              <c16:uniqueId val="{00000002-A657-47D9-872C-4AA3002E69A3}"/>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0.14830981352634842</c:v>
                </c:pt>
                <c:pt idx="1">
                  <c:v>0.21678576885436562</c:v>
                </c:pt>
                <c:pt idx="2">
                  <c:v>0.30349430492653656</c:v>
                </c:pt>
                <c:pt idx="3">
                  <c:v>0.23384573138405912</c:v>
                </c:pt>
                <c:pt idx="4">
                  <c:v>0</c:v>
                </c:pt>
              </c:numCache>
            </c:numRef>
          </c:val>
          <c:extLst>
            <c:ext xmlns:c16="http://schemas.microsoft.com/office/drawing/2014/chart" uri="{C3380CC4-5D6E-409C-BE32-E72D297353CC}">
              <c16:uniqueId val="{00000003-A657-47D9-872C-4AA3002E69A3}"/>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1A1-4A09-9742-2527BDA284F2}"/>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1A1-4A09-9742-2527BDA284F2}"/>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1A1-4A09-9742-2527BDA284F2}"/>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55.95218924263655</c:v>
                </c:pt>
                <c:pt idx="1">
                  <c:v>85.503005500053135</c:v>
                </c:pt>
                <c:pt idx="2">
                  <c:v>93.193428533320187</c:v>
                </c:pt>
                <c:pt idx="3">
                  <c:v>96.057193144067426</c:v>
                </c:pt>
                <c:pt idx="4">
                  <c:v>98.71600310721486</c:v>
                </c:pt>
              </c:numCache>
            </c:numRef>
          </c:val>
          <c:extLst>
            <c:ext xmlns:c16="http://schemas.microsoft.com/office/drawing/2014/chart" uri="{C3380CC4-5D6E-409C-BE32-E72D297353CC}">
              <c16:uniqueId val="{00000000-3A1F-4274-9ACA-6469EB412A6F}"/>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4.8156877493281325</c:v>
                </c:pt>
                <c:pt idx="1">
                  <c:v>1.7853108139143168</c:v>
                </c:pt>
                <c:pt idx="2">
                  <c:v>1.5729897666286456</c:v>
                </c:pt>
                <c:pt idx="3">
                  <c:v>0.26499095096165087</c:v>
                </c:pt>
                <c:pt idx="4">
                  <c:v>0.1820778350489336</c:v>
                </c:pt>
              </c:numCache>
            </c:numRef>
          </c:val>
          <c:extLst>
            <c:ext xmlns:c16="http://schemas.microsoft.com/office/drawing/2014/chart" uri="{C3380CC4-5D6E-409C-BE32-E72D297353CC}">
              <c16:uniqueId val="{00000001-3A1F-4274-9ACA-6469EB412A6F}"/>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37.067701209488014</c:v>
                </c:pt>
                <c:pt idx="1">
                  <c:v>12.498772932591539</c:v>
                </c:pt>
                <c:pt idx="2">
                  <c:v>5.0432481298253338</c:v>
                </c:pt>
                <c:pt idx="3">
                  <c:v>3.3593062661723212</c:v>
                </c:pt>
                <c:pt idx="4">
                  <c:v>1.1019190577362066</c:v>
                </c:pt>
              </c:numCache>
            </c:numRef>
          </c:val>
          <c:extLst>
            <c:ext xmlns:c16="http://schemas.microsoft.com/office/drawing/2014/chart" uri="{C3380CC4-5D6E-409C-BE32-E72D297353CC}">
              <c16:uniqueId val="{00000002-3A1F-4274-9ACA-6469EB412A6F}"/>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2.1644217985472993</c:v>
                </c:pt>
                <c:pt idx="1">
                  <c:v>0.21291075344100915</c:v>
                </c:pt>
                <c:pt idx="2">
                  <c:v>0.1903335702258333</c:v>
                </c:pt>
                <c:pt idx="3">
                  <c:v>0.31850963879860189</c:v>
                </c:pt>
                <c:pt idx="4">
                  <c:v>0</c:v>
                </c:pt>
              </c:numCache>
            </c:numRef>
          </c:val>
          <c:extLst>
            <c:ext xmlns:c16="http://schemas.microsoft.com/office/drawing/2014/chart" uri="{C3380CC4-5D6E-409C-BE32-E72D297353CC}">
              <c16:uniqueId val="{00000003-3A1F-4274-9ACA-6469EB412A6F}"/>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37.42362616136171</c:v>
                </c:pt>
                <c:pt idx="1">
                  <c:v>51.423096616391376</c:v>
                </c:pt>
                <c:pt idx="2">
                  <c:v>70.634977320535498</c:v>
                </c:pt>
                <c:pt idx="3">
                  <c:v>81.271934656218576</c:v>
                </c:pt>
                <c:pt idx="4">
                  <c:v>88.993883378339021</c:v>
                </c:pt>
              </c:numCache>
            </c:numRef>
          </c:val>
          <c:extLst>
            <c:ext xmlns:c16="http://schemas.microsoft.com/office/drawing/2014/chart" uri="{C3380CC4-5D6E-409C-BE32-E72D297353CC}">
              <c16:uniqueId val="{00000000-780E-4CC0-BA63-B6A310F9BF87}"/>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4.2249603484181391</c:v>
                </c:pt>
                <c:pt idx="1">
                  <c:v>1.8548919533726704</c:v>
                </c:pt>
                <c:pt idx="2">
                  <c:v>2.1905164337428475</c:v>
                </c:pt>
                <c:pt idx="3">
                  <c:v>2.2544774327552024</c:v>
                </c:pt>
                <c:pt idx="4">
                  <c:v>1.0197132181247246</c:v>
                </c:pt>
              </c:numCache>
            </c:numRef>
          </c:val>
          <c:extLst>
            <c:ext xmlns:c16="http://schemas.microsoft.com/office/drawing/2014/chart" uri="{C3380CC4-5D6E-409C-BE32-E72D297353CC}">
              <c16:uniqueId val="{00000001-780E-4CC0-BA63-B6A310F9BF87}"/>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53.340154216885928</c:v>
                </c:pt>
                <c:pt idx="1">
                  <c:v>45.259905989674621</c:v>
                </c:pt>
                <c:pt idx="2">
                  <c:v>26.639556291702544</c:v>
                </c:pt>
                <c:pt idx="3">
                  <c:v>16.473587911026222</c:v>
                </c:pt>
                <c:pt idx="4">
                  <c:v>9.9864034035362543</c:v>
                </c:pt>
              </c:numCache>
            </c:numRef>
          </c:val>
          <c:extLst>
            <c:ext xmlns:c16="http://schemas.microsoft.com/office/drawing/2014/chart" uri="{C3380CC4-5D6E-409C-BE32-E72D297353CC}">
              <c16:uniqueId val="{00000002-780E-4CC0-BA63-B6A310F9BF87}"/>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5.0112592733342254</c:v>
                </c:pt>
                <c:pt idx="1">
                  <c:v>1.4621054405613334</c:v>
                </c:pt>
                <c:pt idx="2">
                  <c:v>0.53494995401911094</c:v>
                </c:pt>
                <c:pt idx="3">
                  <c:v>0</c:v>
                </c:pt>
                <c:pt idx="4">
                  <c:v>0</c:v>
                </c:pt>
              </c:numCache>
            </c:numRef>
          </c:val>
          <c:extLst>
            <c:ext xmlns:c16="http://schemas.microsoft.com/office/drawing/2014/chart" uri="{C3380CC4-5D6E-409C-BE32-E72D297353CC}">
              <c16:uniqueId val="{00000003-780E-4CC0-BA63-B6A310F9BF87}"/>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'DHS08'!$M$18:$Q$18</c:f>
              <c:numCache>
                <c:formatCode>###0.0</c:formatCode>
                <c:ptCount val="5"/>
                <c:pt idx="0">
                  <c:v>89.828475687182561</c:v>
                </c:pt>
                <c:pt idx="1">
                  <c:v>91.192550521558516</c:v>
                </c:pt>
                <c:pt idx="2">
                  <c:v>94.964671847114062</c:v>
                </c:pt>
                <c:pt idx="3">
                  <c:v>91.016676222993652</c:v>
                </c:pt>
                <c:pt idx="4">
                  <c:v>91.594754258067184</c:v>
                </c:pt>
              </c:numCache>
            </c:numRef>
          </c:val>
          <c:extLst>
            <c:ext xmlns:c16="http://schemas.microsoft.com/office/drawing/2014/chart" uri="{C3380CC4-5D6E-409C-BE32-E72D297353CC}">
              <c16:uniqueId val="{00000000-81CC-40BC-AA40-49F40216D959}"/>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'DHS08'!$M$19:$Q$19</c:f>
              <c:numCache>
                <c:formatCode>###0.0</c:formatCode>
                <c:ptCount val="5"/>
                <c:pt idx="0">
                  <c:v>2.6097896273099725</c:v>
                </c:pt>
                <c:pt idx="1">
                  <c:v>1.8116198869996185</c:v>
                </c:pt>
                <c:pt idx="2">
                  <c:v>1.0376953816585861</c:v>
                </c:pt>
                <c:pt idx="3">
                  <c:v>2.7302298959570055</c:v>
                </c:pt>
                <c:pt idx="4">
                  <c:v>1.8373377625264409</c:v>
                </c:pt>
              </c:numCache>
            </c:numRef>
          </c:val>
          <c:extLst>
            <c:ext xmlns:c16="http://schemas.microsoft.com/office/drawing/2014/chart" uri="{C3380CC4-5D6E-409C-BE32-E72D297353CC}">
              <c16:uniqueId val="{00000001-81CC-40BC-AA40-49F40216D959}"/>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'DHS08'!$M$20:$Q$20</c:f>
              <c:numCache>
                <c:formatCode>###0.0</c:formatCode>
                <c:ptCount val="5"/>
                <c:pt idx="0">
                  <c:v>6.9619720987082694</c:v>
                </c:pt>
                <c:pt idx="1">
                  <c:v>5.4874690892179192</c:v>
                </c:pt>
                <c:pt idx="2">
                  <c:v>3.9976327712273525</c:v>
                </c:pt>
                <c:pt idx="3">
                  <c:v>6.0270700911613568</c:v>
                </c:pt>
                <c:pt idx="4">
                  <c:v>6.3389670976767052</c:v>
                </c:pt>
              </c:numCache>
            </c:numRef>
          </c:val>
          <c:extLst>
            <c:ext xmlns:c16="http://schemas.microsoft.com/office/drawing/2014/chart" uri="{C3380CC4-5D6E-409C-BE32-E72D297353CC}">
              <c16:uniqueId val="{00000002-81CC-40BC-AA40-49F40216D959}"/>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'DHS08'!$M$21:$Q$21</c:f>
              <c:numCache>
                <c:formatCode>###0.0</c:formatCode>
                <c:ptCount val="5"/>
                <c:pt idx="0">
                  <c:v>0.59976258679919769</c:v>
                </c:pt>
                <c:pt idx="1">
                  <c:v>1.5083605022239461</c:v>
                </c:pt>
                <c:pt idx="2">
                  <c:v>0</c:v>
                </c:pt>
                <c:pt idx="3">
                  <c:v>0.22602378988798524</c:v>
                </c:pt>
                <c:pt idx="4">
                  <c:v>0.22894088172967023</c:v>
                </c:pt>
              </c:numCache>
            </c:numRef>
          </c:val>
          <c:extLst>
            <c:ext xmlns:c16="http://schemas.microsoft.com/office/drawing/2014/chart" uri="{C3380CC4-5D6E-409C-BE32-E72D297353CC}">
              <c16:uniqueId val="{00000003-81CC-40BC-AA40-49F40216D95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'DHS08'!$R$15:$V$15</c:f>
              <c:strCache>
                <c:ptCount val="5"/>
                <c:pt idx="0">
                  <c:v>Central</c:v>
                </c:pt>
                <c:pt idx="1">
                  <c:v>East</c:v>
                </c:pt>
                <c:pt idx="2">
                  <c:v>North</c:v>
                </c:pt>
                <c:pt idx="3">
                  <c:v>South</c:v>
                </c:pt>
                <c:pt idx="4">
                  <c:v>West</c:v>
                </c:pt>
              </c:strCache>
            </c:strRef>
          </c:cat>
          <c:val>
            <c:numRef>
              <c:f>'DHS08'!$R$18:$V$18</c:f>
              <c:numCache>
                <c:formatCode>###0.0</c:formatCode>
                <c:ptCount val="5"/>
                <c:pt idx="0">
                  <c:v>93.451284037815199</c:v>
                </c:pt>
                <c:pt idx="1">
                  <c:v>95.828768134693419</c:v>
                </c:pt>
                <c:pt idx="2">
                  <c:v>97.16339327464712</c:v>
                </c:pt>
                <c:pt idx="3">
                  <c:v>97.088684482760598</c:v>
                </c:pt>
                <c:pt idx="4">
                  <c:v>96.620441648331067</c:v>
                </c:pt>
              </c:numCache>
            </c:numRef>
          </c:val>
          <c:extLst>
            <c:ext xmlns:c16="http://schemas.microsoft.com/office/drawing/2014/chart" uri="{C3380CC4-5D6E-409C-BE32-E72D297353CC}">
              <c16:uniqueId val="{00000000-6D40-4D61-9ED4-92FD6420B6DE}"/>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'DHS08'!$R$15:$V$15</c:f>
              <c:strCache>
                <c:ptCount val="5"/>
                <c:pt idx="0">
                  <c:v>Central</c:v>
                </c:pt>
                <c:pt idx="1">
                  <c:v>East</c:v>
                </c:pt>
                <c:pt idx="2">
                  <c:v>North</c:v>
                </c:pt>
                <c:pt idx="3">
                  <c:v>South</c:v>
                </c:pt>
                <c:pt idx="4">
                  <c:v>West</c:v>
                </c:pt>
              </c:strCache>
            </c:strRef>
          </c:cat>
          <c:val>
            <c:numRef>
              <c:f>'DHS08'!$R$19:$V$19</c:f>
              <c:numCache>
                <c:formatCode>###0.0</c:formatCode>
                <c:ptCount val="5"/>
                <c:pt idx="0">
                  <c:v>1.8797244061153029</c:v>
                </c:pt>
                <c:pt idx="1">
                  <c:v>1.034105142096718</c:v>
                </c:pt>
                <c:pt idx="2">
                  <c:v>1.9940006822277629</c:v>
                </c:pt>
                <c:pt idx="3">
                  <c:v>0.47472909082981352</c:v>
                </c:pt>
                <c:pt idx="4">
                  <c:v>1.0375408643457593</c:v>
                </c:pt>
              </c:numCache>
            </c:numRef>
          </c:val>
          <c:extLst>
            <c:ext xmlns:c16="http://schemas.microsoft.com/office/drawing/2014/chart" uri="{C3380CC4-5D6E-409C-BE32-E72D297353CC}">
              <c16:uniqueId val="{00000001-6D40-4D61-9ED4-92FD6420B6DE}"/>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'DHS08'!$R$15:$V$15</c:f>
              <c:strCache>
                <c:ptCount val="5"/>
                <c:pt idx="0">
                  <c:v>Central</c:v>
                </c:pt>
                <c:pt idx="1">
                  <c:v>East</c:v>
                </c:pt>
                <c:pt idx="2">
                  <c:v>North</c:v>
                </c:pt>
                <c:pt idx="3">
                  <c:v>South</c:v>
                </c:pt>
                <c:pt idx="4">
                  <c:v>West</c:v>
                </c:pt>
              </c:strCache>
            </c:strRef>
          </c:cat>
          <c:val>
            <c:numRef>
              <c:f>'DHS08'!$R$20:$V$20</c:f>
              <c:numCache>
                <c:formatCode>###0.0</c:formatCode>
                <c:ptCount val="5"/>
                <c:pt idx="0">
                  <c:v>4.3009518740520267</c:v>
                </c:pt>
                <c:pt idx="1">
                  <c:v>2.8613935815668707</c:v>
                </c:pt>
                <c:pt idx="2">
                  <c:v>0.66110613627223047</c:v>
                </c:pt>
                <c:pt idx="3">
                  <c:v>2.1223496021546797</c:v>
                </c:pt>
                <c:pt idx="4">
                  <c:v>1.8767556296783723</c:v>
                </c:pt>
              </c:numCache>
            </c:numRef>
          </c:val>
          <c:extLst>
            <c:ext xmlns:c16="http://schemas.microsoft.com/office/drawing/2014/chart" uri="{C3380CC4-5D6E-409C-BE32-E72D297353CC}">
              <c16:uniqueId val="{00000002-6D40-4D61-9ED4-92FD6420B6DE}"/>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'DHS08'!$R$15:$V$15</c:f>
              <c:strCache>
                <c:ptCount val="5"/>
                <c:pt idx="0">
                  <c:v>Central</c:v>
                </c:pt>
                <c:pt idx="1">
                  <c:v>East</c:v>
                </c:pt>
                <c:pt idx="2">
                  <c:v>North</c:v>
                </c:pt>
                <c:pt idx="3">
                  <c:v>South</c:v>
                </c:pt>
                <c:pt idx="4">
                  <c:v>West</c:v>
                </c:pt>
              </c:strCache>
            </c:strRef>
          </c:cat>
          <c:val>
            <c:numRef>
              <c:f>'DHS08'!$R$21:$V$21</c:f>
              <c:numCache>
                <c:formatCode>###0.0</c:formatCode>
                <c:ptCount val="5"/>
                <c:pt idx="0">
                  <c:v>0.36803968201747161</c:v>
                </c:pt>
                <c:pt idx="1">
                  <c:v>0.27573314164299212</c:v>
                </c:pt>
                <c:pt idx="2">
                  <c:v>0.18149990685288631</c:v>
                </c:pt>
                <c:pt idx="3">
                  <c:v>0.31423682425490851</c:v>
                </c:pt>
                <c:pt idx="4">
                  <c:v>0.46526185764480188</c:v>
                </c:pt>
              </c:numCache>
            </c:numRef>
          </c:val>
          <c:extLst>
            <c:ext xmlns:c16="http://schemas.microsoft.com/office/drawing/2014/chart" uri="{C3380CC4-5D6E-409C-BE32-E72D297353CC}">
              <c16:uniqueId val="{00000003-6D40-4D61-9ED4-92FD6420B6DE}"/>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'DHS08'!$C$18:$G$18</c:f>
              <c:numCache>
                <c:formatCode>###0.0</c:formatCode>
                <c:ptCount val="5"/>
                <c:pt idx="0">
                  <c:v>94.768253769861715</c:v>
                </c:pt>
                <c:pt idx="1">
                  <c:v>95.606380542708408</c:v>
                </c:pt>
                <c:pt idx="2">
                  <c:v>95.986806199331767</c:v>
                </c:pt>
                <c:pt idx="3">
                  <c:v>95.737664594865805</c:v>
                </c:pt>
                <c:pt idx="4">
                  <c:v>97.622832994649471</c:v>
                </c:pt>
              </c:numCache>
            </c:numRef>
          </c:val>
          <c:extLst>
            <c:ext xmlns:c16="http://schemas.microsoft.com/office/drawing/2014/chart" uri="{C3380CC4-5D6E-409C-BE32-E72D297353CC}">
              <c16:uniqueId val="{00000000-6273-4718-8E62-04B7D7C4ECE8}"/>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'DHS08'!$C$19:$G$19</c:f>
              <c:numCache>
                <c:formatCode>###0.0</c:formatCode>
                <c:ptCount val="5"/>
                <c:pt idx="0">
                  <c:v>1.4252924692208901</c:v>
                </c:pt>
                <c:pt idx="1">
                  <c:v>1.0103786462879609</c:v>
                </c:pt>
                <c:pt idx="2">
                  <c:v>1.3693969492087883</c:v>
                </c:pt>
                <c:pt idx="3">
                  <c:v>1.7056105720886878</c:v>
                </c:pt>
                <c:pt idx="4">
                  <c:v>0.52869301739057495</c:v>
                </c:pt>
              </c:numCache>
            </c:numRef>
          </c:val>
          <c:extLst>
            <c:ext xmlns:c16="http://schemas.microsoft.com/office/drawing/2014/chart" uri="{C3380CC4-5D6E-409C-BE32-E72D297353CC}">
              <c16:uniqueId val="{00000001-6273-4718-8E62-04B7D7C4ECE8}"/>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'DHS08'!$C$20:$G$20</c:f>
              <c:numCache>
                <c:formatCode>###0.0</c:formatCode>
                <c:ptCount val="5"/>
                <c:pt idx="0">
                  <c:v>3.38010927708397</c:v>
                </c:pt>
                <c:pt idx="1">
                  <c:v>2.7672187143548022</c:v>
                </c:pt>
                <c:pt idx="2">
                  <c:v>2.4343116001648495</c:v>
                </c:pt>
                <c:pt idx="3">
                  <c:v>2.2406242504397795</c:v>
                </c:pt>
                <c:pt idx="4">
                  <c:v>1.5599538440182652</c:v>
                </c:pt>
              </c:numCache>
            </c:numRef>
          </c:val>
          <c:extLst>
            <c:ext xmlns:c16="http://schemas.microsoft.com/office/drawing/2014/chart" uri="{C3380CC4-5D6E-409C-BE32-E72D297353CC}">
              <c16:uniqueId val="{00000002-6273-4718-8E62-04B7D7C4ECE8}"/>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'DHS08'!$C$21:$G$21</c:f>
              <c:numCache>
                <c:formatCode>###0.0</c:formatCode>
                <c:ptCount val="5"/>
                <c:pt idx="0">
                  <c:v>0.42634448383342433</c:v>
                </c:pt>
                <c:pt idx="1">
                  <c:v>0.61602209664882912</c:v>
                </c:pt>
                <c:pt idx="2">
                  <c:v>0.20948525129459594</c:v>
                </c:pt>
                <c:pt idx="3">
                  <c:v>0.31610058260572793</c:v>
                </c:pt>
                <c:pt idx="4">
                  <c:v>0.28852014394168896</c:v>
                </c:pt>
              </c:numCache>
            </c:numRef>
          </c:val>
          <c:extLst>
            <c:ext xmlns:c16="http://schemas.microsoft.com/office/drawing/2014/chart" uri="{C3380CC4-5D6E-409C-BE32-E72D297353CC}">
              <c16:uniqueId val="{00000003-6273-4718-8E62-04B7D7C4ECE8}"/>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'DHS08'!$R$121:$V$121</c:f>
              <c:strCache>
                <c:ptCount val="5"/>
                <c:pt idx="0">
                  <c:v>Central</c:v>
                </c:pt>
                <c:pt idx="1">
                  <c:v>East</c:v>
                </c:pt>
                <c:pt idx="2">
                  <c:v>North</c:v>
                </c:pt>
                <c:pt idx="3">
                  <c:v>South</c:v>
                </c:pt>
                <c:pt idx="4">
                  <c:v>West</c:v>
                </c:pt>
              </c:strCache>
            </c:strRef>
          </c:cat>
          <c:val>
            <c:numRef>
              <c:f>'DHS08'!$R$124:$V$124</c:f>
              <c:numCache>
                <c:formatCode>###0.0</c:formatCode>
                <c:ptCount val="5"/>
                <c:pt idx="0">
                  <c:v>95.938404834770722</c:v>
                </c:pt>
                <c:pt idx="1">
                  <c:v>77.815500376994947</c:v>
                </c:pt>
                <c:pt idx="2">
                  <c:v>85.21714348429488</c:v>
                </c:pt>
                <c:pt idx="3">
                  <c:v>95.286508275372398</c:v>
                </c:pt>
                <c:pt idx="4">
                  <c:v>97.611571763954714</c:v>
                </c:pt>
              </c:numCache>
            </c:numRef>
          </c:val>
          <c:extLst>
            <c:ext xmlns:c16="http://schemas.microsoft.com/office/drawing/2014/chart" uri="{C3380CC4-5D6E-409C-BE32-E72D297353CC}">
              <c16:uniqueId val="{00000000-21D3-49D8-94AC-92439C598B12}"/>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'DHS08'!$R$121:$V$121</c:f>
              <c:strCache>
                <c:ptCount val="5"/>
                <c:pt idx="0">
                  <c:v>Central</c:v>
                </c:pt>
                <c:pt idx="1">
                  <c:v>East</c:v>
                </c:pt>
                <c:pt idx="2">
                  <c:v>North</c:v>
                </c:pt>
                <c:pt idx="3">
                  <c:v>South</c:v>
                </c:pt>
                <c:pt idx="4">
                  <c:v>West</c:v>
                </c:pt>
              </c:strCache>
            </c:strRef>
          </c:cat>
          <c:val>
            <c:numRef>
              <c:f>'DHS08'!$R$125:$V$125</c:f>
              <c:numCache>
                <c:formatCode>###0.0</c:formatCode>
                <c:ptCount val="5"/>
                <c:pt idx="0">
                  <c:v>1.1386246263928328</c:v>
                </c:pt>
                <c:pt idx="1">
                  <c:v>2.7662086786745688</c:v>
                </c:pt>
                <c:pt idx="2">
                  <c:v>0.38217751863832861</c:v>
                </c:pt>
                <c:pt idx="3">
                  <c:v>2.0821009202311989</c:v>
                </c:pt>
                <c:pt idx="4">
                  <c:v>0.45595799921701058</c:v>
                </c:pt>
              </c:numCache>
            </c:numRef>
          </c:val>
          <c:extLst>
            <c:ext xmlns:c16="http://schemas.microsoft.com/office/drawing/2014/chart" uri="{C3380CC4-5D6E-409C-BE32-E72D297353CC}">
              <c16:uniqueId val="{00000001-21D3-49D8-94AC-92439C598B12}"/>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'DHS08'!$R$121:$V$121</c:f>
              <c:strCache>
                <c:ptCount val="5"/>
                <c:pt idx="0">
                  <c:v>Central</c:v>
                </c:pt>
                <c:pt idx="1">
                  <c:v>East</c:v>
                </c:pt>
                <c:pt idx="2">
                  <c:v>North</c:v>
                </c:pt>
                <c:pt idx="3">
                  <c:v>South</c:v>
                </c:pt>
                <c:pt idx="4">
                  <c:v>West</c:v>
                </c:pt>
              </c:strCache>
            </c:strRef>
          </c:cat>
          <c:val>
            <c:numRef>
              <c:f>'DHS08'!$R$126:$V$126</c:f>
              <c:numCache>
                <c:formatCode>###0.0</c:formatCode>
                <c:ptCount val="5"/>
                <c:pt idx="0">
                  <c:v>2.9081330249545729</c:v>
                </c:pt>
                <c:pt idx="1">
                  <c:v>17.641223459001427</c:v>
                </c:pt>
                <c:pt idx="2">
                  <c:v>14.329558629188794</c:v>
                </c:pt>
                <c:pt idx="3">
                  <c:v>2.4731387835364469</c:v>
                </c:pt>
                <c:pt idx="4">
                  <c:v>1.886878684517773</c:v>
                </c:pt>
              </c:numCache>
            </c:numRef>
          </c:val>
          <c:extLst>
            <c:ext xmlns:c16="http://schemas.microsoft.com/office/drawing/2014/chart" uri="{C3380CC4-5D6E-409C-BE32-E72D297353CC}">
              <c16:uniqueId val="{00000002-21D3-49D8-94AC-92439C598B12}"/>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'DHS08'!$R$121:$V$121</c:f>
              <c:strCache>
                <c:ptCount val="5"/>
                <c:pt idx="0">
                  <c:v>Central</c:v>
                </c:pt>
                <c:pt idx="1">
                  <c:v>East</c:v>
                </c:pt>
                <c:pt idx="2">
                  <c:v>North</c:v>
                </c:pt>
                <c:pt idx="3">
                  <c:v>South</c:v>
                </c:pt>
                <c:pt idx="4">
                  <c:v>West</c:v>
                </c:pt>
              </c:strCache>
            </c:strRef>
          </c:cat>
          <c:val>
            <c:numRef>
              <c:f>'DHS08'!$R$127:$V$127</c:f>
              <c:numCache>
                <c:formatCode>###0.0</c:formatCode>
                <c:ptCount val="5"/>
                <c:pt idx="0">
                  <c:v>1.483751388187237E-2</c:v>
                </c:pt>
                <c:pt idx="1">
                  <c:v>1.7770674853290573</c:v>
                </c:pt>
                <c:pt idx="2">
                  <c:v>7.1120367877996901E-2</c:v>
                </c:pt>
                <c:pt idx="3">
                  <c:v>0.15825202085995588</c:v>
                </c:pt>
                <c:pt idx="4">
                  <c:v>4.559155231050227E-2</c:v>
                </c:pt>
              </c:numCache>
            </c:numRef>
          </c:val>
          <c:extLst>
            <c:ext xmlns:c16="http://schemas.microsoft.com/office/drawing/2014/chart" uri="{C3380CC4-5D6E-409C-BE32-E72D297353CC}">
              <c16:uniqueId val="{00000003-21D3-49D8-94AC-92439C598B12}"/>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583-4AB4-A9D3-554E545D6393}"/>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583-4AB4-A9D3-554E545D6393}"/>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583-4AB4-A9D3-554E545D6393}"/>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'DHS08'!$R$221:$V$221</c:f>
              <c:strCache>
                <c:ptCount val="5"/>
                <c:pt idx="0">
                  <c:v>Central</c:v>
                </c:pt>
                <c:pt idx="1">
                  <c:v>East</c:v>
                </c:pt>
                <c:pt idx="2">
                  <c:v>North</c:v>
                </c:pt>
                <c:pt idx="3">
                  <c:v>South</c:v>
                </c:pt>
                <c:pt idx="4">
                  <c:v>West</c:v>
                </c:pt>
              </c:strCache>
            </c:strRef>
          </c:cat>
          <c:val>
            <c:numRef>
              <c:f>'DHS08'!$R$222:$V$222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355-443D-9DB5-4C847CCBD207}"/>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'DHS08'!$R$221:$V$221</c:f>
              <c:strCache>
                <c:ptCount val="5"/>
                <c:pt idx="0">
                  <c:v>Central</c:v>
                </c:pt>
                <c:pt idx="1">
                  <c:v>East</c:v>
                </c:pt>
                <c:pt idx="2">
                  <c:v>North</c:v>
                </c:pt>
                <c:pt idx="3">
                  <c:v>South</c:v>
                </c:pt>
                <c:pt idx="4">
                  <c:v>West</c:v>
                </c:pt>
              </c:strCache>
            </c:strRef>
          </c:cat>
          <c:val>
            <c:numRef>
              <c:f>'DHS08'!$R$223:$V$223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355-443D-9DB5-4C847CCBD207}"/>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'DHS08'!$R$221:$V$221</c:f>
              <c:strCache>
                <c:ptCount val="5"/>
                <c:pt idx="0">
                  <c:v>Central</c:v>
                </c:pt>
                <c:pt idx="1">
                  <c:v>East</c:v>
                </c:pt>
                <c:pt idx="2">
                  <c:v>North</c:v>
                </c:pt>
                <c:pt idx="3">
                  <c:v>South</c:v>
                </c:pt>
                <c:pt idx="4">
                  <c:v>West</c:v>
                </c:pt>
              </c:strCache>
            </c:strRef>
          </c:cat>
          <c:val>
            <c:numRef>
              <c:f>'DHS08'!$R$224:$V$224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355-443D-9DB5-4C847CCBD207}"/>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8D5-44CF-B21E-4ED2BBD2A7F7}"/>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8D5-44CF-B21E-4ED2BBD2A7F7}"/>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8D5-44CF-B21E-4ED2BBD2A7F7}"/>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'DHS08'!$H$18:$L$18</c:f>
              <c:numCache>
                <c:formatCode>###0.0</c:formatCode>
                <c:ptCount val="5"/>
                <c:pt idx="0">
                  <c:v>97.598237619114684</c:v>
                </c:pt>
                <c:pt idx="1">
                  <c:v>97.432163234895071</c:v>
                </c:pt>
                <c:pt idx="2">
                  <c:v>97.159455398832819</c:v>
                </c:pt>
                <c:pt idx="3">
                  <c:v>96.188202544738303</c:v>
                </c:pt>
                <c:pt idx="4">
                  <c:v>98.323223288962382</c:v>
                </c:pt>
              </c:numCache>
            </c:numRef>
          </c:val>
          <c:extLst>
            <c:ext xmlns:c16="http://schemas.microsoft.com/office/drawing/2014/chart" uri="{C3380CC4-5D6E-409C-BE32-E72D297353CC}">
              <c16:uniqueId val="{00000000-D1DF-4E61-A640-9EB9A545DFC3}"/>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'DHS08'!$H$19:$L$19</c:f>
              <c:numCache>
                <c:formatCode>###0.0</c:formatCode>
                <c:ptCount val="5"/>
                <c:pt idx="0">
                  <c:v>0.82846956819795037</c:v>
                </c:pt>
                <c:pt idx="1">
                  <c:v>1.1023682096000973</c:v>
                </c:pt>
                <c:pt idx="2">
                  <c:v>0.95077504640402555</c:v>
                </c:pt>
                <c:pt idx="3">
                  <c:v>1.6647326273357586</c:v>
                </c:pt>
                <c:pt idx="4">
                  <c:v>0.3348603887255569</c:v>
                </c:pt>
              </c:numCache>
            </c:numRef>
          </c:val>
          <c:extLst>
            <c:ext xmlns:c16="http://schemas.microsoft.com/office/drawing/2014/chart" uri="{C3380CC4-5D6E-409C-BE32-E72D297353CC}">
              <c16:uniqueId val="{00000001-D1DF-4E61-A640-9EB9A545DFC3}"/>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'DHS08'!$H$20:$L$20</c:f>
              <c:numCache>
                <c:formatCode>###0.0</c:formatCode>
                <c:ptCount val="5"/>
                <c:pt idx="0">
                  <c:v>1.1878771519495845</c:v>
                </c:pt>
                <c:pt idx="1">
                  <c:v>1.273748709630915</c:v>
                </c:pt>
                <c:pt idx="2">
                  <c:v>1.4538079656800624</c:v>
                </c:pt>
                <c:pt idx="3">
                  <c:v>1.6234289354648264</c:v>
                </c:pt>
                <c:pt idx="4">
                  <c:v>1.2880236390234829</c:v>
                </c:pt>
              </c:numCache>
            </c:numRef>
          </c:val>
          <c:extLst>
            <c:ext xmlns:c16="http://schemas.microsoft.com/office/drawing/2014/chart" uri="{C3380CC4-5D6E-409C-BE32-E72D297353CC}">
              <c16:uniqueId val="{00000002-D1DF-4E61-A640-9EB9A545DFC3}"/>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'DHS08'!$H$21:$L$21</c:f>
              <c:numCache>
                <c:formatCode>###0.0</c:formatCode>
                <c:ptCount val="5"/>
                <c:pt idx="0">
                  <c:v>0.38541566073778094</c:v>
                </c:pt>
                <c:pt idx="1">
                  <c:v>0.19171984587391624</c:v>
                </c:pt>
                <c:pt idx="2">
                  <c:v>0.43596158908309324</c:v>
                </c:pt>
                <c:pt idx="3">
                  <c:v>0.52363589246111242</c:v>
                </c:pt>
                <c:pt idx="4">
                  <c:v>5.3892683288578533E-2</c:v>
                </c:pt>
              </c:numCache>
            </c:numRef>
          </c:val>
          <c:extLst>
            <c:ext xmlns:c16="http://schemas.microsoft.com/office/drawing/2014/chart" uri="{C3380CC4-5D6E-409C-BE32-E72D297353CC}">
              <c16:uniqueId val="{00000003-D1DF-4E61-A640-9EB9A545DFC3}"/>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'DHS08'!$H$124:$L$124</c:f>
              <c:numCache>
                <c:formatCode>###0.0</c:formatCode>
                <c:ptCount val="5"/>
                <c:pt idx="0">
                  <c:v>95.76860982225557</c:v>
                </c:pt>
                <c:pt idx="1">
                  <c:v>98.41854629480757</c:v>
                </c:pt>
                <c:pt idx="2">
                  <c:v>99.234921675801559</c:v>
                </c:pt>
                <c:pt idx="3">
                  <c:v>99.903957854430416</c:v>
                </c:pt>
                <c:pt idx="4">
                  <c:v>99.868490578963389</c:v>
                </c:pt>
              </c:numCache>
            </c:numRef>
          </c:val>
          <c:extLst>
            <c:ext xmlns:c16="http://schemas.microsoft.com/office/drawing/2014/chart" uri="{C3380CC4-5D6E-409C-BE32-E72D297353CC}">
              <c16:uniqueId val="{00000000-861F-4F50-8707-DF95625C2FA5}"/>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'DHS08'!$H$125:$L$125</c:f>
              <c:numCache>
                <c:formatCode>###0.0</c:formatCode>
                <c:ptCount val="5"/>
                <c:pt idx="0">
                  <c:v>1.5891264885289444</c:v>
                </c:pt>
                <c:pt idx="1">
                  <c:v>0.40170043121564264</c:v>
                </c:pt>
                <c:pt idx="2">
                  <c:v>0.25303032634423966</c:v>
                </c:pt>
                <c:pt idx="3">
                  <c:v>7.4047901663995011E-2</c:v>
                </c:pt>
                <c:pt idx="4">
                  <c:v>4.9510823795684299E-2</c:v>
                </c:pt>
              </c:numCache>
            </c:numRef>
          </c:val>
          <c:extLst>
            <c:ext xmlns:c16="http://schemas.microsoft.com/office/drawing/2014/chart" uri="{C3380CC4-5D6E-409C-BE32-E72D297353CC}">
              <c16:uniqueId val="{00000001-861F-4F50-8707-DF95625C2FA5}"/>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'DHS08'!$H$126:$L$126</c:f>
              <c:numCache>
                <c:formatCode>###0.0</c:formatCode>
                <c:ptCount val="5"/>
                <c:pt idx="0">
                  <c:v>2.4719027802395748</c:v>
                </c:pt>
                <c:pt idx="1">
                  <c:v>1.1501706449364162</c:v>
                </c:pt>
                <c:pt idx="2">
                  <c:v>0.48641160520552129</c:v>
                </c:pt>
                <c:pt idx="3">
                  <c:v>2.199424390558867E-2</c:v>
                </c:pt>
                <c:pt idx="4">
                  <c:v>5.4421724708954018E-2</c:v>
                </c:pt>
              </c:numCache>
            </c:numRef>
          </c:val>
          <c:extLst>
            <c:ext xmlns:c16="http://schemas.microsoft.com/office/drawing/2014/chart" uri="{C3380CC4-5D6E-409C-BE32-E72D297353CC}">
              <c16:uniqueId val="{00000002-861F-4F50-8707-DF95625C2FA5}"/>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'DHS08'!$H$127:$L$127</c:f>
              <c:numCache>
                <c:formatCode>###0.0</c:formatCode>
                <c:ptCount val="5"/>
                <c:pt idx="0">
                  <c:v>0.17036090897591055</c:v>
                </c:pt>
                <c:pt idx="1">
                  <c:v>2.9582629040371632E-2</c:v>
                </c:pt>
                <c:pt idx="2">
                  <c:v>2.5636392648680319E-2</c:v>
                </c:pt>
                <c:pt idx="3">
                  <c:v>0</c:v>
                </c:pt>
                <c:pt idx="4">
                  <c:v>2.7576872531972906E-2</c:v>
                </c:pt>
              </c:numCache>
            </c:numRef>
          </c:val>
          <c:extLst>
            <c:ext xmlns:c16="http://schemas.microsoft.com/office/drawing/2014/chart" uri="{C3380CC4-5D6E-409C-BE32-E72D297353CC}">
              <c16:uniqueId val="{00000003-861F-4F50-8707-DF95625C2FA5}"/>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607-4344-B217-132907C40DBB}"/>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607-4344-B217-132907C40DBB}"/>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607-4344-B217-132907C40DBB}"/>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'DHS08'!$C$124:$G$124</c:f>
              <c:numCache>
                <c:formatCode>###0.0</c:formatCode>
                <c:ptCount val="5"/>
                <c:pt idx="0">
                  <c:v>80.177401044417635</c:v>
                </c:pt>
                <c:pt idx="1">
                  <c:v>86.621840704322693</c:v>
                </c:pt>
                <c:pt idx="2">
                  <c:v>96.367098707445209</c:v>
                </c:pt>
                <c:pt idx="3">
                  <c:v>99.231884129154594</c:v>
                </c:pt>
                <c:pt idx="4">
                  <c:v>99.727363869102049</c:v>
                </c:pt>
              </c:numCache>
            </c:numRef>
          </c:val>
          <c:extLst>
            <c:ext xmlns:c16="http://schemas.microsoft.com/office/drawing/2014/chart" uri="{C3380CC4-5D6E-409C-BE32-E72D297353CC}">
              <c16:uniqueId val="{00000000-FDE6-40F5-99A7-F02510447D20}"/>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'DHS08'!$C$125:$G$125</c:f>
              <c:numCache>
                <c:formatCode>###0.0</c:formatCode>
                <c:ptCount val="5"/>
                <c:pt idx="0">
                  <c:v>2.6892024766340459</c:v>
                </c:pt>
                <c:pt idx="1">
                  <c:v>2.2173803703905768</c:v>
                </c:pt>
                <c:pt idx="2">
                  <c:v>0.62639678349444072</c:v>
                </c:pt>
                <c:pt idx="3">
                  <c:v>0.46226605609610294</c:v>
                </c:pt>
                <c:pt idx="4">
                  <c:v>3.5904644378804043E-2</c:v>
                </c:pt>
              </c:numCache>
            </c:numRef>
          </c:val>
          <c:extLst>
            <c:ext xmlns:c16="http://schemas.microsoft.com/office/drawing/2014/chart" uri="{C3380CC4-5D6E-409C-BE32-E72D297353CC}">
              <c16:uniqueId val="{00000001-FDE6-40F5-99A7-F02510447D20}"/>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'DHS08'!$C$126:$G$126</c:f>
              <c:numCache>
                <c:formatCode>###0.0</c:formatCode>
                <c:ptCount val="5"/>
                <c:pt idx="0">
                  <c:v>15.602372223807208</c:v>
                </c:pt>
                <c:pt idx="1">
                  <c:v>10.837547808994062</c:v>
                </c:pt>
                <c:pt idx="2">
                  <c:v>3.0006187389220229</c:v>
                </c:pt>
                <c:pt idx="3">
                  <c:v>0.28718242584299647</c:v>
                </c:pt>
                <c:pt idx="4">
                  <c:v>0.21669226265849503</c:v>
                </c:pt>
              </c:numCache>
            </c:numRef>
          </c:val>
          <c:extLst>
            <c:ext xmlns:c16="http://schemas.microsoft.com/office/drawing/2014/chart" uri="{C3380CC4-5D6E-409C-BE32-E72D297353CC}">
              <c16:uniqueId val="{00000002-FDE6-40F5-99A7-F02510447D20}"/>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'DHS08'!$C$127:$G$127</c:f>
              <c:numCache>
                <c:formatCode>###0.0</c:formatCode>
                <c:ptCount val="5"/>
                <c:pt idx="0">
                  <c:v>1.5310242551411117</c:v>
                </c:pt>
                <c:pt idx="1">
                  <c:v>0.32323111629266782</c:v>
                </c:pt>
                <c:pt idx="2">
                  <c:v>5.8857701383279058E-3</c:v>
                </c:pt>
                <c:pt idx="3">
                  <c:v>1.8667388906306932E-2</c:v>
                </c:pt>
                <c:pt idx="4">
                  <c:v>2.0039223860651528E-2</c:v>
                </c:pt>
              </c:numCache>
            </c:numRef>
          </c:val>
          <c:extLst>
            <c:ext xmlns:c16="http://schemas.microsoft.com/office/drawing/2014/chart" uri="{C3380CC4-5D6E-409C-BE32-E72D297353CC}">
              <c16:uniqueId val="{00000003-FDE6-40F5-99A7-F02510447D20}"/>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'DHS08'!$M$124:$Q$124</c:f>
              <c:numCache>
                <c:formatCode>###0.0</c:formatCode>
                <c:ptCount val="5"/>
                <c:pt idx="0">
                  <c:v>58.029373381960987</c:v>
                </c:pt>
                <c:pt idx="1">
                  <c:v>75.030756138769547</c:v>
                </c:pt>
                <c:pt idx="2">
                  <c:v>69.546206727796459</c:v>
                </c:pt>
                <c:pt idx="3">
                  <c:v>84.964352502391833</c:v>
                </c:pt>
                <c:pt idx="4">
                  <c:v>93.635408311902452</c:v>
                </c:pt>
              </c:numCache>
            </c:numRef>
          </c:val>
          <c:extLst>
            <c:ext xmlns:c16="http://schemas.microsoft.com/office/drawing/2014/chart" uri="{C3380CC4-5D6E-409C-BE32-E72D297353CC}">
              <c16:uniqueId val="{00000000-5044-4A81-BA51-DF6BBF7EE7EC}"/>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'DHS08'!$M$125:$Q$125</c:f>
              <c:numCache>
                <c:formatCode>###0.0</c:formatCode>
                <c:ptCount val="5"/>
                <c:pt idx="0">
                  <c:v>4.2742732329753581</c:v>
                </c:pt>
                <c:pt idx="1">
                  <c:v>2.1794574774149118</c:v>
                </c:pt>
                <c:pt idx="2">
                  <c:v>5.1065198646154428</c:v>
                </c:pt>
                <c:pt idx="3">
                  <c:v>1.0925699321090436</c:v>
                </c:pt>
                <c:pt idx="4">
                  <c:v>1.2742274038439609</c:v>
                </c:pt>
              </c:numCache>
            </c:numRef>
          </c:val>
          <c:extLst>
            <c:ext xmlns:c16="http://schemas.microsoft.com/office/drawing/2014/chart" uri="{C3380CC4-5D6E-409C-BE32-E72D297353CC}">
              <c16:uniqueId val="{00000001-5044-4A81-BA51-DF6BBF7EE7EC}"/>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'DHS08'!$M$126:$Q$126</c:f>
              <c:numCache>
                <c:formatCode>###0.0</c:formatCode>
                <c:ptCount val="5"/>
                <c:pt idx="0">
                  <c:v>32.437188456080825</c:v>
                </c:pt>
                <c:pt idx="1">
                  <c:v>22.620949173823398</c:v>
                </c:pt>
                <c:pt idx="2">
                  <c:v>24.496143029385486</c:v>
                </c:pt>
                <c:pt idx="3">
                  <c:v>13.943077565499124</c:v>
                </c:pt>
                <c:pt idx="4">
                  <c:v>5.090364284253587</c:v>
                </c:pt>
              </c:numCache>
            </c:numRef>
          </c:val>
          <c:extLst>
            <c:ext xmlns:c16="http://schemas.microsoft.com/office/drawing/2014/chart" uri="{C3380CC4-5D6E-409C-BE32-E72D297353CC}">
              <c16:uniqueId val="{00000002-5044-4A81-BA51-DF6BBF7EE7EC}"/>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'DHS08'!$M$127:$Q$127</c:f>
              <c:numCache>
                <c:formatCode>###0.0</c:formatCode>
                <c:ptCount val="5"/>
                <c:pt idx="0">
                  <c:v>5.2591649289828268</c:v>
                </c:pt>
                <c:pt idx="1">
                  <c:v>0.1688372099921446</c:v>
                </c:pt>
                <c:pt idx="2">
                  <c:v>0.85113037820261261</c:v>
                </c:pt>
                <c:pt idx="3">
                  <c:v>0</c:v>
                </c:pt>
                <c:pt idx="4">
                  <c:v>0</c:v>
                </c:pt>
              </c:numCache>
            </c:numRef>
          </c:val>
          <c:extLst>
            <c:ext xmlns:c16="http://schemas.microsoft.com/office/drawing/2014/chart" uri="{C3380CC4-5D6E-409C-BE32-E72D297353CC}">
              <c16:uniqueId val="{00000003-5044-4A81-BA51-DF6BBF7EE7EC}"/>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91.508983974415713</c:v>
                </c:pt>
                <c:pt idx="1">
                  <c:v>95.285399055525204</c:v>
                </c:pt>
                <c:pt idx="2">
                  <c:v>97.170087988351838</c:v>
                </c:pt>
                <c:pt idx="3">
                  <c:v>93.900532341755891</c:v>
                </c:pt>
                <c:pt idx="4">
                  <c:v>97.298420199760443</c:v>
                </c:pt>
              </c:numCache>
            </c:numRef>
          </c:val>
          <c:extLst>
            <c:ext xmlns:c16="http://schemas.microsoft.com/office/drawing/2014/chart" uri="{C3380CC4-5D6E-409C-BE32-E72D297353CC}">
              <c16:uniqueId val="{00000000-D45A-4899-9341-470F4BA099D1}"/>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2.6586134892655342</c:v>
                </c:pt>
                <c:pt idx="1">
                  <c:v>1.8929279078434749</c:v>
                </c:pt>
                <c:pt idx="2">
                  <c:v>1.0617943449876242</c:v>
                </c:pt>
                <c:pt idx="3">
                  <c:v>2.8167370122110942</c:v>
                </c:pt>
                <c:pt idx="4">
                  <c:v>1.951750000480406</c:v>
                </c:pt>
              </c:numCache>
            </c:numRef>
          </c:val>
          <c:extLst>
            <c:ext xmlns:c16="http://schemas.microsoft.com/office/drawing/2014/chart" uri="{C3380CC4-5D6E-409C-BE32-E72D297353CC}">
              <c16:uniqueId val="{00000001-D45A-4899-9341-470F4BA099D1}"/>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4.9919318458024744</c:v>
                </c:pt>
                <c:pt idx="1">
                  <c:v>2.3317147526308895</c:v>
                </c:pt>
                <c:pt idx="2">
                  <c:v>1.6474556857718234</c:v>
                </c:pt>
                <c:pt idx="3">
                  <c:v>3.2827306460329964</c:v>
                </c:pt>
                <c:pt idx="4">
                  <c:v>0.62932358911697217</c:v>
                </c:pt>
              </c:numCache>
            </c:numRef>
          </c:val>
          <c:extLst>
            <c:ext xmlns:c16="http://schemas.microsoft.com/office/drawing/2014/chart" uri="{C3380CC4-5D6E-409C-BE32-E72D297353CC}">
              <c16:uniqueId val="{00000002-D45A-4899-9341-470F4BA099D1}"/>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0.84047069051621426</c:v>
                </c:pt>
                <c:pt idx="1">
                  <c:v>0.48995828400042091</c:v>
                </c:pt>
                <c:pt idx="2">
                  <c:v>0.12066198088872553</c:v>
                </c:pt>
                <c:pt idx="3">
                  <c:v>0</c:v>
                </c:pt>
                <c:pt idx="4">
                  <c:v>0.1205062106422037</c:v>
                </c:pt>
              </c:numCache>
            </c:numRef>
          </c:val>
          <c:extLst>
            <c:ext xmlns:c16="http://schemas.microsoft.com/office/drawing/2014/chart" uri="{C3380CC4-5D6E-409C-BE32-E72D297353CC}">
              <c16:uniqueId val="{00000003-D45A-4899-9341-470F4BA099D1}"/>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Central</c:v>
                </c:pt>
                <c:pt idx="1">
                  <c:v>East</c:v>
                </c:pt>
                <c:pt idx="2">
                  <c:v>North</c:v>
                </c:pt>
                <c:pt idx="3">
                  <c:v>South</c:v>
                </c:pt>
                <c:pt idx="4">
                  <c:v>West</c:v>
                </c:pt>
              </c:strCache>
            </c:strRef>
          </c:cat>
          <c:val>
            <c:numRef>
              <c:f>'DHS13'!$R$18:$V$18</c:f>
              <c:numCache>
                <c:formatCode>###0.0</c:formatCode>
                <c:ptCount val="5"/>
                <c:pt idx="0">
                  <c:v>97.061687737714664</c:v>
                </c:pt>
                <c:pt idx="1">
                  <c:v>96.996553961920213</c:v>
                </c:pt>
                <c:pt idx="2">
                  <c:v>97.383764551630009</c:v>
                </c:pt>
                <c:pt idx="3">
                  <c:v>98.041523849522576</c:v>
                </c:pt>
                <c:pt idx="4">
                  <c:v>98.604208384331187</c:v>
                </c:pt>
              </c:numCache>
            </c:numRef>
          </c:val>
          <c:extLst>
            <c:ext xmlns:c16="http://schemas.microsoft.com/office/drawing/2014/chart" uri="{C3380CC4-5D6E-409C-BE32-E72D297353CC}">
              <c16:uniqueId val="{00000000-AE4C-4B51-8E61-97937FAD5E09}"/>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Central</c:v>
                </c:pt>
                <c:pt idx="1">
                  <c:v>East</c:v>
                </c:pt>
                <c:pt idx="2">
                  <c:v>North</c:v>
                </c:pt>
                <c:pt idx="3">
                  <c:v>South</c:v>
                </c:pt>
                <c:pt idx="4">
                  <c:v>West</c:v>
                </c:pt>
              </c:strCache>
            </c:strRef>
          </c:cat>
          <c:val>
            <c:numRef>
              <c:f>'DHS13'!$R$19:$V$19</c:f>
              <c:numCache>
                <c:formatCode>###0.0</c:formatCode>
                <c:ptCount val="5"/>
                <c:pt idx="0">
                  <c:v>1.9523458154464344</c:v>
                </c:pt>
                <c:pt idx="1">
                  <c:v>1.0467069249674479</c:v>
                </c:pt>
                <c:pt idx="2">
                  <c:v>1.9985231722503709</c:v>
                </c:pt>
                <c:pt idx="3">
                  <c:v>0.47938813599763724</c:v>
                </c:pt>
                <c:pt idx="4">
                  <c:v>1.0588431790404207</c:v>
                </c:pt>
              </c:numCache>
            </c:numRef>
          </c:val>
          <c:extLst>
            <c:ext xmlns:c16="http://schemas.microsoft.com/office/drawing/2014/chart" uri="{C3380CC4-5D6E-409C-BE32-E72D297353CC}">
              <c16:uniqueId val="{00000001-AE4C-4B51-8E61-97937FAD5E09}"/>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Central</c:v>
                </c:pt>
                <c:pt idx="1">
                  <c:v>East</c:v>
                </c:pt>
                <c:pt idx="2">
                  <c:v>North</c:v>
                </c:pt>
                <c:pt idx="3">
                  <c:v>South</c:v>
                </c:pt>
                <c:pt idx="4">
                  <c:v>West</c:v>
                </c:pt>
              </c:strCache>
            </c:strRef>
          </c:cat>
          <c:val>
            <c:numRef>
              <c:f>'DHS13'!$R$20:$V$20</c:f>
              <c:numCache>
                <c:formatCode>###0.0</c:formatCode>
                <c:ptCount val="5"/>
                <c:pt idx="0">
                  <c:v>0.9244425563970744</c:v>
                </c:pt>
                <c:pt idx="1">
                  <c:v>1.7273197927120263</c:v>
                </c:pt>
                <c:pt idx="2">
                  <c:v>0.44310594931855751</c:v>
                </c:pt>
                <c:pt idx="3">
                  <c:v>1.2158559675547815</c:v>
                </c:pt>
                <c:pt idx="4">
                  <c:v>0.2878429786197283</c:v>
                </c:pt>
              </c:numCache>
            </c:numRef>
          </c:val>
          <c:extLst>
            <c:ext xmlns:c16="http://schemas.microsoft.com/office/drawing/2014/chart" uri="{C3380CC4-5D6E-409C-BE32-E72D297353CC}">
              <c16:uniqueId val="{00000002-AE4C-4B51-8E61-97937FAD5E09}"/>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Central</c:v>
                </c:pt>
                <c:pt idx="1">
                  <c:v>East</c:v>
                </c:pt>
                <c:pt idx="2">
                  <c:v>North</c:v>
                </c:pt>
                <c:pt idx="3">
                  <c:v>South</c:v>
                </c:pt>
                <c:pt idx="4">
                  <c:v>West</c:v>
                </c:pt>
              </c:strCache>
            </c:strRef>
          </c:cat>
          <c:val>
            <c:numRef>
              <c:f>'DHS13'!$R$21:$V$21</c:f>
              <c:numCache>
                <c:formatCode>###0.0</c:formatCode>
                <c:ptCount val="5"/>
                <c:pt idx="0">
                  <c:v>6.1523890441762062E-2</c:v>
                </c:pt>
                <c:pt idx="1">
                  <c:v>0.22941932040026397</c:v>
                </c:pt>
                <c:pt idx="2">
                  <c:v>0.17460632680099486</c:v>
                </c:pt>
                <c:pt idx="3">
                  <c:v>0.26323204692496771</c:v>
                </c:pt>
                <c:pt idx="4">
                  <c:v>4.9105458008610652E-2</c:v>
                </c:pt>
              </c:numCache>
            </c:numRef>
          </c:val>
          <c:extLst>
            <c:ext xmlns:c16="http://schemas.microsoft.com/office/drawing/2014/chart" uri="{C3380CC4-5D6E-409C-BE32-E72D297353CC}">
              <c16:uniqueId val="{00000003-AE4C-4B51-8E61-97937FAD5E09}"/>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96.499831801358255</c:v>
                </c:pt>
                <c:pt idx="1">
                  <c:v>97.597202138117964</c:v>
                </c:pt>
                <c:pt idx="2">
                  <c:v>98.016094637430371</c:v>
                </c:pt>
                <c:pt idx="3">
                  <c:v>97.756910339549691</c:v>
                </c:pt>
                <c:pt idx="4">
                  <c:v>99.269812021655696</c:v>
                </c:pt>
              </c:numCache>
            </c:numRef>
          </c:val>
          <c:extLst>
            <c:ext xmlns:c16="http://schemas.microsoft.com/office/drawing/2014/chart" uri="{C3380CC4-5D6E-409C-BE32-E72D297353CC}">
              <c16:uniqueId val="{00000000-7D92-4D35-B2B7-1EFC9FF79615}"/>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1.4513349996040472</c:v>
                </c:pt>
                <c:pt idx="1">
                  <c:v>1.0314178658165383</c:v>
                </c:pt>
                <c:pt idx="2">
                  <c:v>1.3983478176273714</c:v>
                </c:pt>
                <c:pt idx="3">
                  <c:v>1.7415843646848637</c:v>
                </c:pt>
                <c:pt idx="4">
                  <c:v>0.53761251178196023</c:v>
                </c:pt>
              </c:numCache>
            </c:numRef>
          </c:val>
          <c:extLst>
            <c:ext xmlns:c16="http://schemas.microsoft.com/office/drawing/2014/chart" uri="{C3380CC4-5D6E-409C-BE32-E72D297353CC}">
              <c16:uniqueId val="{00000001-7D92-4D35-B2B7-1EFC9FF79615}"/>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1.7053347948982036</c:v>
                </c:pt>
                <c:pt idx="1">
                  <c:v>1.2713100284923278</c:v>
                </c:pt>
                <c:pt idx="2">
                  <c:v>0.55611672460092354</c:v>
                </c:pt>
                <c:pt idx="3">
                  <c:v>0.36342102331388354</c:v>
                </c:pt>
                <c:pt idx="4">
                  <c:v>0.19257546656228958</c:v>
                </c:pt>
              </c:numCache>
            </c:numRef>
          </c:val>
          <c:extLst>
            <c:ext xmlns:c16="http://schemas.microsoft.com/office/drawing/2014/chart" uri="{C3380CC4-5D6E-409C-BE32-E72D297353CC}">
              <c16:uniqueId val="{00000002-7D92-4D35-B2B7-1EFC9FF79615}"/>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0.3434984041395408</c:v>
                </c:pt>
                <c:pt idx="1">
                  <c:v>0.10006996757321958</c:v>
                </c:pt>
                <c:pt idx="2">
                  <c:v>2.9440820341239349E-2</c:v>
                </c:pt>
                <c:pt idx="3">
                  <c:v>0.13808427245150456</c:v>
                </c:pt>
                <c:pt idx="4">
                  <c:v>0</c:v>
                </c:pt>
              </c:numCache>
            </c:numRef>
          </c:val>
          <c:extLst>
            <c:ext xmlns:c16="http://schemas.microsoft.com/office/drawing/2014/chart" uri="{C3380CC4-5D6E-409C-BE32-E72D297353CC}">
              <c16:uniqueId val="{00000003-7D92-4D35-B2B7-1EFC9FF79615}"/>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Central</c:v>
                </c:pt>
                <c:pt idx="1">
                  <c:v>East</c:v>
                </c:pt>
                <c:pt idx="2">
                  <c:v>North</c:v>
                </c:pt>
                <c:pt idx="3">
                  <c:v>South</c:v>
                </c:pt>
                <c:pt idx="4">
                  <c:v>West</c:v>
                </c:pt>
              </c:strCache>
            </c:strRef>
          </c:cat>
          <c:val>
            <c:numRef>
              <c:f>'DHS13'!$R$124:$V$124</c:f>
              <c:numCache>
                <c:formatCode>###0.0</c:formatCode>
                <c:ptCount val="5"/>
                <c:pt idx="0">
                  <c:v>96.726880269453517</c:v>
                </c:pt>
                <c:pt idx="1">
                  <c:v>90.542674528629192</c:v>
                </c:pt>
                <c:pt idx="2">
                  <c:v>94.647533706231513</c:v>
                </c:pt>
                <c:pt idx="3">
                  <c:v>97.064482616193175</c:v>
                </c:pt>
                <c:pt idx="4">
                  <c:v>97.798137883981468</c:v>
                </c:pt>
              </c:numCache>
            </c:numRef>
          </c:val>
          <c:extLst>
            <c:ext xmlns:c16="http://schemas.microsoft.com/office/drawing/2014/chart" uri="{C3380CC4-5D6E-409C-BE32-E72D297353CC}">
              <c16:uniqueId val="{00000000-DA4D-4108-BF7D-856DE8745BD7}"/>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Central</c:v>
                </c:pt>
                <c:pt idx="1">
                  <c:v>East</c:v>
                </c:pt>
                <c:pt idx="2">
                  <c:v>North</c:v>
                </c:pt>
                <c:pt idx="3">
                  <c:v>South</c:v>
                </c:pt>
                <c:pt idx="4">
                  <c:v>West</c:v>
                </c:pt>
              </c:strCache>
            </c:strRef>
          </c:cat>
          <c:val>
            <c:numRef>
              <c:f>'DHS13'!$R$125:$V$125</c:f>
              <c:numCache>
                <c:formatCode>###0.0</c:formatCode>
                <c:ptCount val="5"/>
                <c:pt idx="0">
                  <c:v>0.73674369580610732</c:v>
                </c:pt>
                <c:pt idx="1">
                  <c:v>1.627724038878946</c:v>
                </c:pt>
                <c:pt idx="2">
                  <c:v>0</c:v>
                </c:pt>
                <c:pt idx="3">
                  <c:v>0.67254830170643687</c:v>
                </c:pt>
                <c:pt idx="4">
                  <c:v>0.46925583268532095</c:v>
                </c:pt>
              </c:numCache>
            </c:numRef>
          </c:val>
          <c:extLst>
            <c:ext xmlns:c16="http://schemas.microsoft.com/office/drawing/2014/chart" uri="{C3380CC4-5D6E-409C-BE32-E72D297353CC}">
              <c16:uniqueId val="{00000001-DA4D-4108-BF7D-856DE8745BD7}"/>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Central</c:v>
                </c:pt>
                <c:pt idx="1">
                  <c:v>East</c:v>
                </c:pt>
                <c:pt idx="2">
                  <c:v>North</c:v>
                </c:pt>
                <c:pt idx="3">
                  <c:v>South</c:v>
                </c:pt>
                <c:pt idx="4">
                  <c:v>West</c:v>
                </c:pt>
              </c:strCache>
            </c:strRef>
          </c:cat>
          <c:val>
            <c:numRef>
              <c:f>'DHS13'!$R$126:$V$126</c:f>
              <c:numCache>
                <c:formatCode>###0.0</c:formatCode>
                <c:ptCount val="5"/>
                <c:pt idx="0">
                  <c:v>2.5363760347403281</c:v>
                </c:pt>
                <c:pt idx="1">
                  <c:v>7.8296014324917422</c:v>
                </c:pt>
                <c:pt idx="2">
                  <c:v>5.3524662937682743</c:v>
                </c:pt>
                <c:pt idx="3">
                  <c:v>2.2629690821003834</c:v>
                </c:pt>
                <c:pt idx="4">
                  <c:v>1.7326062833331268</c:v>
                </c:pt>
              </c:numCache>
            </c:numRef>
          </c:val>
          <c:extLst>
            <c:ext xmlns:c16="http://schemas.microsoft.com/office/drawing/2014/chart" uri="{C3380CC4-5D6E-409C-BE32-E72D297353CC}">
              <c16:uniqueId val="{00000002-DA4D-4108-BF7D-856DE8745BD7}"/>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Central</c:v>
                </c:pt>
                <c:pt idx="1">
                  <c:v>East</c:v>
                </c:pt>
                <c:pt idx="2">
                  <c:v>North</c:v>
                </c:pt>
                <c:pt idx="3">
                  <c:v>South</c:v>
                </c:pt>
                <c:pt idx="4">
                  <c:v>West</c:v>
                </c:pt>
              </c:strCache>
            </c:strRef>
          </c:cat>
          <c:val>
            <c:numRef>
              <c:f>'DHS13'!$R$127:$V$127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A4D-4108-BF7D-856DE8745BD7}"/>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E44-4FA0-A9D7-57DA5D3895D9}"/>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E44-4FA0-A9D7-57DA5D3895D9}"/>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E44-4FA0-A9D7-57DA5D3895D9}"/>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'DHS13'!$R$221:$V$221</c:f>
              <c:strCache>
                <c:ptCount val="5"/>
                <c:pt idx="0">
                  <c:v>Central</c:v>
                </c:pt>
                <c:pt idx="1">
                  <c:v>East</c:v>
                </c:pt>
                <c:pt idx="2">
                  <c:v>North</c:v>
                </c:pt>
                <c:pt idx="3">
                  <c:v>South</c:v>
                </c:pt>
                <c:pt idx="4">
                  <c:v>West</c:v>
                </c:pt>
              </c:strCache>
            </c:strRef>
          </c:cat>
          <c:val>
            <c:numRef>
              <c:f>'DHS13'!$R$222:$V$222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967-44F6-B7BA-F129BD1A17CC}"/>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'DHS13'!$R$221:$V$221</c:f>
              <c:strCache>
                <c:ptCount val="5"/>
                <c:pt idx="0">
                  <c:v>Central</c:v>
                </c:pt>
                <c:pt idx="1">
                  <c:v>East</c:v>
                </c:pt>
                <c:pt idx="2">
                  <c:v>North</c:v>
                </c:pt>
                <c:pt idx="3">
                  <c:v>South</c:v>
                </c:pt>
                <c:pt idx="4">
                  <c:v>West</c:v>
                </c:pt>
              </c:strCache>
            </c:strRef>
          </c:cat>
          <c:val>
            <c:numRef>
              <c:f>'DHS13'!$R$223:$V$223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967-44F6-B7BA-F129BD1A17CC}"/>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'DHS13'!$R$221:$V$221</c:f>
              <c:strCache>
                <c:ptCount val="5"/>
                <c:pt idx="0">
                  <c:v>Central</c:v>
                </c:pt>
                <c:pt idx="1">
                  <c:v>East</c:v>
                </c:pt>
                <c:pt idx="2">
                  <c:v>North</c:v>
                </c:pt>
                <c:pt idx="3">
                  <c:v>South</c:v>
                </c:pt>
                <c:pt idx="4">
                  <c:v>West</c:v>
                </c:pt>
              </c:strCache>
            </c:strRef>
          </c:cat>
          <c:val>
            <c:numRef>
              <c:f>'DHS13'!$R$224:$V$224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967-44F6-B7BA-F129BD1A17CC}"/>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D05-4FA8-ABC4-AFDEFA2E9730}"/>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D05-4FA8-ABC4-AFDEFA2E9730}"/>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D05-4FA8-ABC4-AFDEFA2E9730}"/>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98.789216363821737</c:v>
                </c:pt>
                <c:pt idx="1">
                  <c:v>98.294327744682448</c:v>
                </c:pt>
                <c:pt idx="2">
                  <c:v>98.783376903290787</c:v>
                </c:pt>
                <c:pt idx="3">
                  <c:v>97.715001219245863</c:v>
                </c:pt>
                <c:pt idx="4">
                  <c:v>99.575723347501395</c:v>
                </c:pt>
              </c:numCache>
            </c:numRef>
          </c:val>
          <c:extLst>
            <c:ext xmlns:c16="http://schemas.microsoft.com/office/drawing/2014/chart" uri="{C3380CC4-5D6E-409C-BE32-E72D297353CC}">
              <c16:uniqueId val="{00000000-BABA-4842-9D8B-966674694C73}"/>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0.83857927581594061</c:v>
                </c:pt>
                <c:pt idx="1">
                  <c:v>1.1121229221660467</c:v>
                </c:pt>
                <c:pt idx="2">
                  <c:v>0.96666628454878023</c:v>
                </c:pt>
                <c:pt idx="3">
                  <c:v>1.6911569860573339</c:v>
                </c:pt>
                <c:pt idx="4">
                  <c:v>0.33912604075008967</c:v>
                </c:pt>
              </c:numCache>
            </c:numRef>
          </c:val>
          <c:extLst>
            <c:ext xmlns:c16="http://schemas.microsoft.com/office/drawing/2014/chart" uri="{C3380CC4-5D6E-409C-BE32-E72D297353CC}">
              <c16:uniqueId val="{00000001-BABA-4842-9D8B-966674694C73}"/>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0.34753699142883443</c:v>
                </c:pt>
                <c:pt idx="1">
                  <c:v>0.42684190283957046</c:v>
                </c:pt>
                <c:pt idx="2">
                  <c:v>0.2499568121604023</c:v>
                </c:pt>
                <c:pt idx="3">
                  <c:v>0.45045797369530166</c:v>
                </c:pt>
                <c:pt idx="4">
                  <c:v>8.515061174853901E-2</c:v>
                </c:pt>
              </c:numCache>
            </c:numRef>
          </c:val>
          <c:extLst>
            <c:ext xmlns:c16="http://schemas.microsoft.com/office/drawing/2014/chart" uri="{C3380CC4-5D6E-409C-BE32-E72D297353CC}">
              <c16:uniqueId val="{00000002-BABA-4842-9D8B-966674694C73}"/>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2.4667368933422168E-2</c:v>
                </c:pt>
                <c:pt idx="1">
                  <c:v>0.16670743031192323</c:v>
                </c:pt>
                <c:pt idx="2">
                  <c:v>0</c:v>
                </c:pt>
                <c:pt idx="3">
                  <c:v>0.14338382100148742</c:v>
                </c:pt>
                <c:pt idx="4">
                  <c:v>0</c:v>
                </c:pt>
              </c:numCache>
            </c:numRef>
          </c:val>
          <c:extLst>
            <c:ext xmlns:c16="http://schemas.microsoft.com/office/drawing/2014/chart" uri="{C3380CC4-5D6E-409C-BE32-E72D297353CC}">
              <c16:uniqueId val="{00000003-BABA-4842-9D8B-966674694C73}"/>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97.485125622670353</c:v>
                </c:pt>
                <c:pt idx="1">
                  <c:v>98.128266584036012</c:v>
                </c:pt>
                <c:pt idx="2">
                  <c:v>99.918272528021944</c:v>
                </c:pt>
                <c:pt idx="3">
                  <c:v>99.750218431880995</c:v>
                </c:pt>
                <c:pt idx="4">
                  <c:v>99.807806652232173</c:v>
                </c:pt>
              </c:numCache>
            </c:numRef>
          </c:val>
          <c:extLst>
            <c:ext xmlns:c16="http://schemas.microsoft.com/office/drawing/2014/chart" uri="{C3380CC4-5D6E-409C-BE32-E72D297353CC}">
              <c16:uniqueId val="{00000000-EFEB-47DC-B93C-3749B112FF8F}"/>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1.5357839311835593</c:v>
                </c:pt>
                <c:pt idx="1">
                  <c:v>0.35186540176085906</c:v>
                </c:pt>
                <c:pt idx="2">
                  <c:v>0</c:v>
                </c:pt>
                <c:pt idx="3">
                  <c:v>4.8826149104754198E-2</c:v>
                </c:pt>
                <c:pt idx="4">
                  <c:v>6.6597305272307936E-2</c:v>
                </c:pt>
              </c:numCache>
            </c:numRef>
          </c:val>
          <c:extLst>
            <c:ext xmlns:c16="http://schemas.microsoft.com/office/drawing/2014/chart" uri="{C3380CC4-5D6E-409C-BE32-E72D297353CC}">
              <c16:uniqueId val="{00000001-EFEB-47DC-B93C-3749B112FF8F}"/>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0.97909044614600693</c:v>
                </c:pt>
                <c:pt idx="1">
                  <c:v>1.5198680142031291</c:v>
                </c:pt>
                <c:pt idx="2">
                  <c:v>8.172747197804639E-2</c:v>
                </c:pt>
                <c:pt idx="3">
                  <c:v>0.20095541901426944</c:v>
                </c:pt>
                <c:pt idx="4">
                  <c:v>0.12559604249551998</c:v>
                </c:pt>
              </c:numCache>
            </c:numRef>
          </c:val>
          <c:extLst>
            <c:ext xmlns:c16="http://schemas.microsoft.com/office/drawing/2014/chart" uri="{C3380CC4-5D6E-409C-BE32-E72D297353CC}">
              <c16:uniqueId val="{00000002-EFEB-47DC-B93C-3749B112FF8F}"/>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FEB-47DC-B93C-3749B112FF8F}"/>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9E-4D87-93D3-890927E0ED39}"/>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09E-4D87-93D3-890927E0ED39}"/>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09E-4D87-93D3-890927E0ED39}"/>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85.823263877041185</c:v>
                </c:pt>
                <c:pt idx="1">
                  <c:v>96.325233706197253</c:v>
                </c:pt>
                <c:pt idx="2">
                  <c:v>98.179631677068841</c:v>
                </c:pt>
                <c:pt idx="3">
                  <c:v>99.600941600859571</c:v>
                </c:pt>
                <c:pt idx="4">
                  <c:v>99.437036947869132</c:v>
                </c:pt>
              </c:numCache>
            </c:numRef>
          </c:val>
          <c:extLst>
            <c:ext xmlns:c16="http://schemas.microsoft.com/office/drawing/2014/chart" uri="{C3380CC4-5D6E-409C-BE32-E72D297353CC}">
              <c16:uniqueId val="{00000000-D5B0-4949-BF05-29BFC67A310D}"/>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2.77950693799579</c:v>
                </c:pt>
                <c:pt idx="1">
                  <c:v>0.59093940250441579</c:v>
                </c:pt>
                <c:pt idx="2">
                  <c:v>0.14288870244859422</c:v>
                </c:pt>
                <c:pt idx="3">
                  <c:v>0.10649209566964965</c:v>
                </c:pt>
                <c:pt idx="4">
                  <c:v>5.1506449333996805E-2</c:v>
                </c:pt>
              </c:numCache>
            </c:numRef>
          </c:val>
          <c:extLst>
            <c:ext xmlns:c16="http://schemas.microsoft.com/office/drawing/2014/chart" uri="{C3380CC4-5D6E-409C-BE32-E72D297353CC}">
              <c16:uniqueId val="{00000001-D5B0-4949-BF05-29BFC67A310D}"/>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11.397229184963074</c:v>
                </c:pt>
                <c:pt idx="1">
                  <c:v>3.0838268912983802</c:v>
                </c:pt>
                <c:pt idx="2">
                  <c:v>1.6774796204824047</c:v>
                </c:pt>
                <c:pt idx="3">
                  <c:v>0.29256630347077406</c:v>
                </c:pt>
                <c:pt idx="4">
                  <c:v>0.51145660279683747</c:v>
                </c:pt>
              </c:numCache>
            </c:numRef>
          </c:val>
          <c:extLst>
            <c:ext xmlns:c16="http://schemas.microsoft.com/office/drawing/2014/chart" uri="{C3380CC4-5D6E-409C-BE32-E72D297353CC}">
              <c16:uniqueId val="{00000002-D5B0-4949-BF05-29BFC67A310D}"/>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5B0-4949-BF05-29BFC67A310D}"/>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71.602663453563167</c:v>
                </c:pt>
                <c:pt idx="1">
                  <c:v>77.596721921563301</c:v>
                </c:pt>
                <c:pt idx="2">
                  <c:v>89.663701510283261</c:v>
                </c:pt>
                <c:pt idx="3">
                  <c:v>90.280231418725279</c:v>
                </c:pt>
                <c:pt idx="4">
                  <c:v>96.194155598385478</c:v>
                </c:pt>
              </c:numCache>
            </c:numRef>
          </c:val>
          <c:extLst>
            <c:ext xmlns:c16="http://schemas.microsoft.com/office/drawing/2014/chart" uri="{C3380CC4-5D6E-409C-BE32-E72D297353CC}">
              <c16:uniqueId val="{00000000-6B31-4070-BAF1-D257A5F28BAA}"/>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4.7220703357506588</c:v>
                </c:pt>
                <c:pt idx="1">
                  <c:v>2.7406205076911534</c:v>
                </c:pt>
                <c:pt idx="2">
                  <c:v>0.54442224200874778</c:v>
                </c:pt>
                <c:pt idx="3">
                  <c:v>0.98430087904951835</c:v>
                </c:pt>
                <c:pt idx="4">
                  <c:v>0.41056044356361954</c:v>
                </c:pt>
              </c:numCache>
            </c:numRef>
          </c:val>
          <c:extLst>
            <c:ext xmlns:c16="http://schemas.microsoft.com/office/drawing/2014/chart" uri="{C3380CC4-5D6E-409C-BE32-E72D297353CC}">
              <c16:uniqueId val="{00000001-6B31-4070-BAF1-D257A5F28BAA}"/>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23.67526621068609</c:v>
                </c:pt>
                <c:pt idx="1">
                  <c:v>19.66265757074553</c:v>
                </c:pt>
                <c:pt idx="2">
                  <c:v>9.7918762477079948</c:v>
                </c:pt>
                <c:pt idx="3">
                  <c:v>8.7354677022251757</c:v>
                </c:pt>
                <c:pt idx="4">
                  <c:v>3.3952839580508707</c:v>
                </c:pt>
              </c:numCache>
            </c:numRef>
          </c:val>
          <c:extLst>
            <c:ext xmlns:c16="http://schemas.microsoft.com/office/drawing/2014/chart" uri="{C3380CC4-5D6E-409C-BE32-E72D297353CC}">
              <c16:uniqueId val="{00000002-6B31-4070-BAF1-D257A5F28BAA}"/>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B31-4070-BAF1-D257A5F28BAA}"/>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679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09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679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679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09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09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09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161925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952"/>
      <c r="B2" s="1953"/>
    </row>
    <row r="3" s="111" customFormat="true" ht="22.5" customHeight="true" x14ac:dyDescent="0.35">
      <c r="A3" s="124"/>
      <c r="B3" s="125"/>
    </row>
    <row r="4" s="111" customFormat="true" ht="22.5" customHeight="true" x14ac:dyDescent="0.35">
      <c r="A4" s="120"/>
      <c r="B4" s="121"/>
      <c r="C4" s="358" t="s">
        <v>27</v>
      </c>
    </row>
    <row r="5" s="111" customFormat="true" ht="22.5" customHeight="true" x14ac:dyDescent="0.35">
      <c r="A5" s="1952"/>
      <c r="B5" s="1953"/>
      <c r="C5" s="358"/>
    </row>
    <row r="6" s="111" customFormat="true" ht="29.25" customHeight="true" x14ac:dyDescent="0.2">
      <c r="A6" s="1954"/>
      <c r="B6" s="1955"/>
      <c r="C6" s="358" t="s">
        <v>28</v>
      </c>
    </row>
    <row r="7" s="111" customFormat="true" ht="25.9" customHeight="true" x14ac:dyDescent="0.4">
      <c r="A7" s="1956"/>
      <c r="B7" s="1957"/>
      <c r="C7" s="360" t="str">
        <f ca="true">+Water!B5</f>
        <v>Turkey</v>
      </c>
    </row>
    <row r="8" s="111" customFormat="true" ht="15" customHeight="true" x14ac:dyDescent="0.2">
      <c r="A8" s="1958"/>
      <c r="B8" s="1959"/>
      <c r="C8" s="358"/>
    </row>
    <row r="9" s="111" customFormat="true" ht="15" customHeight="true" x14ac:dyDescent="0.2">
      <c r="A9" s="125"/>
      <c r="B9" s="128"/>
      <c r="C9" s="35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DHS08</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DHS13</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952"/>
      <c r="B108" s="1953"/>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956"/>
      <c r="B113" s="1957"/>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958"/>
      <c r="B114" s="1959"/>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952"/>
      <c r="B208" s="1953"/>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956"/>
      <c r="B213" s="1957"/>
    </row>
    <row r="214" s="123" customFormat="true" ht="15" customHeight="true" x14ac:dyDescent="0.2">
      <c r="A214" s="1954"/>
      <c r="B214" s="1960"/>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961" t="s">
        <v>123</v>
      </c>
      <c r="C4" s="1961"/>
      <c r="D4" s="1961"/>
      <c r="E4" s="1961"/>
      <c r="F4" s="1961"/>
      <c r="G4" s="1961"/>
      <c r="H4" s="1961"/>
      <c r="I4" s="1961"/>
      <c r="J4" s="1961"/>
      <c r="K4" s="1961"/>
      <c r="L4" s="1961"/>
      <c r="M4" s="1961"/>
      <c r="N4" s="1961"/>
      <c r="O4" s="1961"/>
      <c r="P4" s="1961"/>
      <c r="Q4" s="1961"/>
      <c r="R4" s="1961"/>
      <c r="S4" s="1961"/>
      <c r="T4" s="1961"/>
      <c r="U4" s="1961"/>
      <c r="V4" s="1961"/>
      <c r="W4" s="1961"/>
      <c r="X4" s="1961"/>
      <c r="Y4" s="1961"/>
    </row>
    <row r="5" ht="29.1" customHeight="true" x14ac:dyDescent="0.4">
      <c r="A5" s="35"/>
      <c r="B5" s="1988" t="str">
        <f ca="true">IF(ISERROR(INDIRECT(CONCATENATE($B105,"!A2"))),"",INDIRECT(CONCATENATE($B105,"!A2")))</f>
        <v>Turkey</v>
      </c>
      <c r="C5" s="1988"/>
      <c r="D5" s="1988"/>
      <c r="E5" s="1988"/>
      <c r="F5" s="1988"/>
      <c r="G5" s="1988"/>
      <c r="H5" s="1988"/>
      <c r="I5" s="1988"/>
      <c r="J5" s="1988"/>
      <c r="K5" s="1988"/>
      <c r="L5" s="1988"/>
      <c r="M5" s="1988"/>
      <c r="N5" s="1988"/>
      <c r="O5" s="1988"/>
      <c r="P5" s="1988"/>
      <c r="Q5" s="1988"/>
      <c r="R5" s="1988"/>
      <c r="S5" s="1988"/>
      <c r="T5" s="1988"/>
      <c r="U5" s="1988"/>
      <c r="V5" s="1988"/>
      <c r="W5" s="1988"/>
      <c r="X5" s="1988"/>
      <c r="Y5" s="1988"/>
    </row>
    <row r="6" x14ac:dyDescent="0.2">
      <c r="F6" s="36"/>
      <c r="G6" s="36"/>
      <c r="J6" s="37"/>
      <c r="K6" s="37"/>
      <c r="L6" s="37"/>
      <c r="M6" s="37"/>
      <c r="N6" s="37"/>
      <c r="O6" s="37"/>
      <c r="P6" s="37"/>
    </row>
    <row r="7" s="38" customFormat="true" ht="18" x14ac:dyDescent="0.25">
      <c r="B7" s="1979" t="str">
        <f>B118</f>
        <v>National use of drinking water sources, 2000–2019</v>
      </c>
      <c r="C7" s="1979"/>
      <c r="D7" s="1979"/>
      <c r="E7" s="1979"/>
      <c r="F7" s="1979"/>
      <c r="G7" s="1979"/>
      <c r="H7" s="1979"/>
      <c r="I7" s="1979"/>
      <c r="J7" s="1979" t="str">
        <f>B218</f>
        <v>Urban use of drinking water sources,  2000–2019</v>
      </c>
      <c r="K7" s="1979"/>
      <c r="L7" s="1979"/>
      <c r="M7" s="1979"/>
      <c r="N7" s="1979"/>
      <c r="O7" s="1979"/>
      <c r="P7" s="1979"/>
      <c r="Q7" s="1979"/>
      <c r="R7" s="1979" t="str">
        <f>B318</f>
        <v>Rural use of drinking water sources, 2000–2019</v>
      </c>
      <c r="S7" s="1979"/>
      <c r="T7" s="1979"/>
      <c r="U7" s="1979"/>
      <c r="V7" s="1979"/>
      <c r="W7" s="1979"/>
      <c r="X7" s="1979"/>
      <c r="Y7" s="197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92" t="str">
        <f ca="true">IF(ISERROR(INDIRECT(CONCATENATE($B105,"!A2"))),"",INDIRECT(CONCATENATE($B105,"!A2")))</f>
        <v>Turkey</v>
      </c>
      <c r="C31" s="1993"/>
      <c r="D31" s="1993"/>
      <c r="E31" s="1994"/>
      <c r="F31" s="1990" t="s">
        <v>0</v>
      </c>
      <c r="G31" s="1990"/>
      <c r="H31" s="1990"/>
      <c r="I31" s="1991"/>
      <c r="J31" s="1989" t="s">
        <v>1</v>
      </c>
      <c r="K31" s="1990"/>
      <c r="L31" s="1990"/>
      <c r="M31" s="1991"/>
      <c r="N31" s="1989" t="s">
        <v>2</v>
      </c>
      <c r="O31" s="1990"/>
      <c r="P31" s="1990"/>
      <c r="Q31" s="1991"/>
      <c r="R31" s="1989" t="s">
        <v>3</v>
      </c>
      <c r="S31" s="1990"/>
      <c r="T31" s="1990"/>
      <c r="U31" s="1991"/>
      <c r="V31" s="1989" t="s">
        <v>4</v>
      </c>
      <c r="W31" s="1990"/>
      <c r="X31" s="1990"/>
      <c r="Y31" s="1991"/>
    </row>
    <row r="32" s="44" customFormat="true" ht="22.5" customHeight="true" x14ac:dyDescent="0.2">
      <c r="B32" s="1995"/>
      <c r="C32" s="1996"/>
      <c r="D32" s="1996"/>
      <c r="E32" s="1997"/>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983" t="s">
        <v>5</v>
      </c>
      <c r="C33" s="1984"/>
      <c r="D33" s="1981" t="s">
        <v>25</v>
      </c>
      <c r="E33" s="33">
        <f>C99</f>
        <v>2000</v>
      </c>
      <c r="F33" s="45">
        <f ca="true">E99</f>
        <v>95.513575077098309</v>
      </c>
      <c r="G33" s="46">
        <f t="shared" ref="G33:I34" ca="true" si="0">F99</f>
        <v>1.4365019281282594</v>
      </c>
      <c r="H33" s="47">
        <f t="shared" ca="true" si="0"/>
        <v>2.9489501129035602</v>
      </c>
      <c r="I33" s="48">
        <f t="shared" ca="true" si="0"/>
        <v>0.10097288186986475</v>
      </c>
      <c r="J33" s="45">
        <f ca="true">J99</f>
        <v>97.115436620451604</v>
      </c>
      <c r="K33" s="46">
        <f t="shared" ref="K33:M34" ca="true" si="1">K99</f>
        <v>1.0263265153354595</v>
      </c>
      <c r="L33" s="47">
        <f t="shared" ca="true" si="1"/>
        <v>1.538087288683883</v>
      </c>
      <c r="M33" s="48">
        <f t="shared" ca="true" si="1"/>
        <v>0.32014957552905798</v>
      </c>
      <c r="N33" s="45">
        <f ca="true">O99</f>
        <v>97.389028082491592</v>
      </c>
      <c r="O33" s="46">
        <f t="shared" ref="O33:Q34" ca="true" si="2">P99</f>
        <v>1.3894017649220545</v>
      </c>
      <c r="P33" s="47">
        <f t="shared" ca="true" si="2"/>
        <v>1.1267399121148003</v>
      </c>
      <c r="Q33" s="48">
        <f t="shared" ca="true" si="2"/>
        <v>9.4830240471558636E-2</v>
      </c>
      <c r="R33" s="45">
        <f ca="true">T99</f>
        <v>97.253537720358466</v>
      </c>
      <c r="S33" s="46">
        <f t="shared" ref="S33:U34" ca="true" si="3">U99</f>
        <v>1.7326165497227748</v>
      </c>
      <c r="T33" s="47">
        <f t="shared" ca="true" si="3"/>
        <v>0.95910976894906241</v>
      </c>
      <c r="U33" s="48">
        <f t="shared" ca="true" si="3"/>
        <v>5.473596096969402E-2</v>
      </c>
      <c r="V33" s="45">
        <f ca="true">Y99</f>
        <v>98.28457116444352</v>
      </c>
      <c r="W33" s="46">
        <f t="shared" ref="W33:Y34" ca="true" si="4">Z99</f>
        <v>0.53227677273736218</v>
      </c>
      <c r="X33" s="47">
        <f t="shared" ca="true" si="4"/>
        <v>0.94954191966306212</v>
      </c>
      <c r="Y33" s="48">
        <f t="shared" ca="true" si="4"/>
        <v>0.23361014315604933</v>
      </c>
    </row>
    <row r="34" x14ac:dyDescent="0.2">
      <c r="B34" s="1985"/>
      <c r="C34" s="1986"/>
      <c r="D34" s="1982"/>
      <c r="E34" s="34">
        <f>C100</f>
        <v>2019</v>
      </c>
      <c r="F34" s="50">
        <f ca="true">E100</f>
        <v>96.083551909188202</v>
      </c>
      <c r="G34" s="51">
        <f t="shared" ca="true" si="0"/>
        <v>1.4450742469596367</v>
      </c>
      <c r="H34" s="52">
        <f t="shared" ca="true" si="0"/>
        <v>2.0044036377551748</v>
      </c>
      <c r="I34" s="53">
        <f t="shared" ca="true" si="0"/>
        <v>0.46697020609698825</v>
      </c>
      <c r="J34" s="50">
        <f ca="true">J100</f>
        <v>96.873259594751104</v>
      </c>
      <c r="K34" s="51">
        <f t="shared" ca="true" si="1"/>
        <v>1.0237671621416631</v>
      </c>
      <c r="L34" s="52">
        <f t="shared" ca="true" si="1"/>
        <v>1.8479854007100016</v>
      </c>
      <c r="M34" s="53">
        <f t="shared" ca="true" si="1"/>
        <v>0.25498784239723093</v>
      </c>
      <c r="N34" s="50">
        <f ca="true">O100</f>
        <v>97.323005813420409</v>
      </c>
      <c r="O34" s="51">
        <f t="shared" ca="true" si="2"/>
        <v>1.3884598574097016</v>
      </c>
      <c r="P34" s="52">
        <f t="shared" ca="true" si="2"/>
        <v>1.2009858181217652</v>
      </c>
      <c r="Q34" s="53">
        <f t="shared" ca="true" si="2"/>
        <v>8.7548511048125777E-2</v>
      </c>
      <c r="R34" s="50">
        <f ca="true">T100</f>
        <v>97.023747540159334</v>
      </c>
      <c r="S34" s="51">
        <f t="shared" ca="true" si="3"/>
        <v>1.7285227318678233</v>
      </c>
      <c r="T34" s="52">
        <f t="shared" ca="true" si="3"/>
        <v>0.99967578557104275</v>
      </c>
      <c r="U34" s="53">
        <f t="shared" ca="true" si="3"/>
        <v>0.24805394240179979</v>
      </c>
      <c r="V34" s="50">
        <f ca="true">Y100</f>
        <v>98.875947793784732</v>
      </c>
      <c r="W34" s="51">
        <f t="shared" ca="true" si="4"/>
        <v>0.53547947322237899</v>
      </c>
      <c r="X34" s="52">
        <f t="shared" ca="true" si="4"/>
        <v>0.54116723491330276</v>
      </c>
      <c r="Y34" s="53">
        <f t="shared" ca="true" si="4"/>
        <v>4.740549807958061E-2</v>
      </c>
    </row>
    <row r="35" x14ac:dyDescent="0.2">
      <c r="F35" s="36"/>
      <c r="H35" s="39"/>
    </row>
    <row r="36" x14ac:dyDescent="0.2">
      <c r="B36" s="1983" t="s">
        <v>6</v>
      </c>
      <c r="C36" s="1984"/>
      <c r="D36" s="1981" t="s">
        <v>25</v>
      </c>
      <c r="E36" s="33">
        <f>C199</f>
        <v>2000</v>
      </c>
      <c r="F36" s="45">
        <f ca="true">E199</f>
        <v>98.101900270707716</v>
      </c>
      <c r="G36" s="46">
        <f t="shared" ref="G36:I37" ca="true" si="5">F199</f>
        <v>0.83274494436936874</v>
      </c>
      <c r="H36" s="47">
        <f t="shared" ca="true" si="5"/>
        <v>0.91853287977316711</v>
      </c>
      <c r="I36" s="48">
        <f t="shared" ca="true" si="5"/>
        <v>0.14682190514975429</v>
      </c>
      <c r="J36" s="45">
        <f ca="true">J199</f>
        <v>98.43363601501413</v>
      </c>
      <c r="K36" s="46">
        <f t="shared" ref="K36:M37" ca="true" si="6">K199</f>
        <v>1.1136990855544771</v>
      </c>
      <c r="L36" s="47">
        <f t="shared" ca="true" si="6"/>
        <v>0.44988434192111981</v>
      </c>
      <c r="M36" s="48">
        <f t="shared" ca="true" si="6"/>
        <v>2.7805575102703983E-3</v>
      </c>
      <c r="N36" s="45">
        <f ca="true">O199</f>
        <v>98.252778357957141</v>
      </c>
      <c r="O36" s="46">
        <f t="shared" ref="O36:Q37" ca="true" si="7">P199</f>
        <v>0.96147399673190992</v>
      </c>
      <c r="P36" s="47">
        <f t="shared" ca="true" si="7"/>
        <v>0.64042711561658905</v>
      </c>
      <c r="Q36" s="48">
        <f t="shared" ca="true" si="7"/>
        <v>0.1453205296943644</v>
      </c>
      <c r="R36" s="45">
        <f ca="true">T199</f>
        <v>97.290364878486287</v>
      </c>
      <c r="S36" s="46">
        <f t="shared" ref="S36:U37" ca="true" si="8">U199</f>
        <v>1.6838077898719954</v>
      </c>
      <c r="T36" s="47">
        <f t="shared" ca="true" si="8"/>
        <v>0.83443268374142576</v>
      </c>
      <c r="U36" s="48">
        <f t="shared" ca="true" si="8"/>
        <v>0.19139464790029947</v>
      </c>
      <c r="V36" s="45">
        <f ca="true">Y199</f>
        <v>98.682161034680234</v>
      </c>
      <c r="W36" s="46">
        <f t="shared" ref="W36:Y37" ca="true" si="9">Z199</f>
        <v>0.33608282660987399</v>
      </c>
      <c r="X36" s="47">
        <f t="shared" ca="true" si="9"/>
        <v>0.82968244113850176</v>
      </c>
      <c r="Y36" s="48">
        <f t="shared" ca="true" si="9"/>
        <v>0.15207369757139233</v>
      </c>
    </row>
    <row r="37" x14ac:dyDescent="0.2">
      <c r="B37" s="1985"/>
      <c r="C37" s="1986"/>
      <c r="D37" s="1982"/>
      <c r="E37" s="34">
        <f>C200</f>
        <v>2019</v>
      </c>
      <c r="F37" s="50">
        <f ca="true">E200</f>
        <v>98.495661115798782</v>
      </c>
      <c r="G37" s="51">
        <f t="shared" ca="true" si="5"/>
        <v>0.83608741125467234</v>
      </c>
      <c r="H37" s="52">
        <f t="shared" ca="true" si="5"/>
        <v>0.52401067862986395</v>
      </c>
      <c r="I37" s="53">
        <f t="shared" ca="true" si="5"/>
        <v>0.14424079431669218</v>
      </c>
      <c r="J37" s="50">
        <f ca="true">J200</f>
        <v>97.855821947297713</v>
      </c>
      <c r="K37" s="51">
        <f t="shared" ca="true" si="6"/>
        <v>1.1071615743450149</v>
      </c>
      <c r="L37" s="52">
        <f t="shared" ca="true" si="6"/>
        <v>0.80084551841031271</v>
      </c>
      <c r="M37" s="53">
        <f t="shared" ca="true" si="6"/>
        <v>0.23617095994696058</v>
      </c>
      <c r="N37" s="50">
        <f ca="true">O200</f>
        <v>98.238269901234631</v>
      </c>
      <c r="O37" s="51">
        <f t="shared" ca="true" si="7"/>
        <v>0.96133202106359261</v>
      </c>
      <c r="P37" s="52">
        <f t="shared" ca="true" si="7"/>
        <v>0.65507754800741225</v>
      </c>
      <c r="Q37" s="53">
        <f t="shared" ca="true" si="7"/>
        <v>0.1453205296943644</v>
      </c>
      <c r="R37" s="50">
        <f ca="true">T200</f>
        <v>97.176259374916668</v>
      </c>
      <c r="S37" s="51">
        <f t="shared" ca="true" si="8"/>
        <v>1.6818329618813945</v>
      </c>
      <c r="T37" s="52">
        <f t="shared" ca="true" si="8"/>
        <v>0.84383320011825447</v>
      </c>
      <c r="U37" s="53">
        <f t="shared" ca="true" si="8"/>
        <v>0.29807446308367425</v>
      </c>
      <c r="V37" s="50">
        <f ca="true">Y200</f>
        <v>99.327209039908226</v>
      </c>
      <c r="W37" s="51">
        <f t="shared" ca="true" si="9"/>
        <v>0.33827967307759471</v>
      </c>
      <c r="X37" s="52">
        <f t="shared" ca="true" si="9"/>
        <v>0.33451128701418043</v>
      </c>
      <c r="Y37" s="53">
        <f t="shared" ca="true" si="9"/>
        <v>0</v>
      </c>
    </row>
    <row r="38" x14ac:dyDescent="0.2">
      <c r="F38" s="36"/>
      <c r="G38" s="36"/>
      <c r="H38" s="39"/>
      <c r="I38" s="39"/>
    </row>
    <row r="39" x14ac:dyDescent="0.2">
      <c r="B39" s="1983" t="s">
        <v>7</v>
      </c>
      <c r="C39" s="1984"/>
      <c r="D39" s="1981" t="s">
        <v>25</v>
      </c>
      <c r="E39" s="33">
        <f>C299</f>
        <v>2000</v>
      </c>
      <c r="F39" s="45">
        <f ca="true">E299</f>
        <v>91.369982776581395</v>
      </c>
      <c r="G39" s="46">
        <f t="shared" ref="G39:I40" ca="true" si="10">F299</f>
        <v>2.654575082941538</v>
      </c>
      <c r="H39" s="47">
        <f t="shared" ca="true" si="10"/>
        <v>5.975442140477071</v>
      </c>
      <c r="I39" s="48">
        <f t="shared" ca="true" si="10"/>
        <v>0</v>
      </c>
      <c r="J39" s="45">
        <f ca="true">J299</f>
        <v>93.873526950542114</v>
      </c>
      <c r="K39" s="46">
        <f t="shared" ref="K39:M40" ca="true" si="11">K299</f>
        <v>1.8648798318914592</v>
      </c>
      <c r="L39" s="47">
        <f t="shared" ca="true" si="11"/>
        <v>3.7548984485610504</v>
      </c>
      <c r="M39" s="48">
        <f t="shared" ca="true" si="11"/>
        <v>0.50669476900537092</v>
      </c>
      <c r="N39" s="45">
        <f ca="true">O299</f>
        <v>96.672274426758378</v>
      </c>
      <c r="O39" s="46">
        <f t="shared" ref="O39:Q40" ca="true" si="12">P299</f>
        <v>1.0563546501648466</v>
      </c>
      <c r="P39" s="47">
        <f t="shared" ca="true" si="12"/>
        <v>1.9057581788689362</v>
      </c>
      <c r="Q39" s="48">
        <f t="shared" ca="true" si="12"/>
        <v>0.36561274420783718</v>
      </c>
      <c r="R39" s="45">
        <f ca="true">T299</f>
        <v>94.635446254711312</v>
      </c>
      <c r="S39" s="46">
        <f t="shared" ref="S39:U40" ca="true" si="13">U299</f>
        <v>2.8387822463304979</v>
      </c>
      <c r="T39" s="47">
        <f t="shared" ca="true" si="13"/>
        <v>2.3403075417093362</v>
      </c>
      <c r="U39" s="48">
        <f t="shared" ca="true" si="13"/>
        <v>0.18546395724885301</v>
      </c>
      <c r="V39" s="45">
        <f ca="true">Y299</f>
        <v>95.418169752306966</v>
      </c>
      <c r="W39" s="46">
        <f t="shared" ref="W39:Y40" ca="true" si="14">Z299</f>
        <v>1.9140332646465512</v>
      </c>
      <c r="X39" s="47">
        <f t="shared" ca="true" si="14"/>
        <v>2.6356689663720658</v>
      </c>
      <c r="Y39" s="48">
        <f t="shared" ca="true" si="14"/>
        <v>3.2128016674416671E-2</v>
      </c>
    </row>
    <row r="40" x14ac:dyDescent="0.2">
      <c r="B40" s="1985"/>
      <c r="C40" s="1986"/>
      <c r="D40" s="1982"/>
      <c r="E40" s="34">
        <f>C300</f>
        <v>2019</v>
      </c>
      <c r="F40" s="50">
        <f ca="true">E300</f>
        <v>90.883826371363824</v>
      </c>
      <c r="G40" s="51">
        <f t="shared" ca="true" si="10"/>
        <v>2.6404507650804017</v>
      </c>
      <c r="H40" s="52">
        <f t="shared" ca="true" si="10"/>
        <v>5.4347716905893719</v>
      </c>
      <c r="I40" s="53">
        <f t="shared" ca="true" si="10"/>
        <v>1.0409511729664018</v>
      </c>
      <c r="J40" s="50">
        <f ca="true">J300</f>
        <v>93.976395922158432</v>
      </c>
      <c r="K40" s="51">
        <f t="shared" ca="true" si="11"/>
        <v>1.866923414110286</v>
      </c>
      <c r="L40" s="52">
        <f t="shared" ca="true" si="11"/>
        <v>3.2127375500510311</v>
      </c>
      <c r="M40" s="53">
        <f t="shared" ca="true" si="11"/>
        <v>0.94394311368025541</v>
      </c>
      <c r="N40" s="50">
        <f ca="true">O300</f>
        <v>96.367956203067138</v>
      </c>
      <c r="O40" s="51">
        <f t="shared" ca="true" si="12"/>
        <v>1.0530293123404044</v>
      </c>
      <c r="P40" s="52">
        <f t="shared" ca="true" si="12"/>
        <v>2.579014484592463</v>
      </c>
      <c r="Q40" s="53">
        <f t="shared" ca="true" si="12"/>
        <v>0</v>
      </c>
      <c r="R40" s="50">
        <f ca="true">T300</f>
        <v>92.3654559161034</v>
      </c>
      <c r="S40" s="51">
        <f t="shared" ca="true" si="13"/>
        <v>2.7706892798194316</v>
      </c>
      <c r="T40" s="52">
        <f t="shared" ca="true" si="13"/>
        <v>4.8275893354095984</v>
      </c>
      <c r="U40" s="53">
        <f t="shared" ca="true" si="13"/>
        <v>3.6265468667561862E-2</v>
      </c>
      <c r="V40" s="50">
        <f ca="true">Y300</f>
        <v>95.395525800279572</v>
      </c>
      <c r="W40" s="51">
        <f t="shared" ca="true" si="14"/>
        <v>1.9135790400734327</v>
      </c>
      <c r="X40" s="52">
        <f t="shared" ca="true" si="14"/>
        <v>2.4900584480734977</v>
      </c>
      <c r="Y40" s="53">
        <f t="shared" ca="true" si="14"/>
        <v>0.20083671157350125</v>
      </c>
    </row>
    <row r="97" s="40" customFormat="true" ht="16.5" customHeight="true" x14ac:dyDescent="0.2">
      <c r="A97" s="1976" t="s">
        <v>5</v>
      </c>
      <c r="B97" s="1976"/>
      <c r="C97" s="1976"/>
      <c r="D97" s="1965" t="s">
        <v>0</v>
      </c>
      <c r="E97" s="1966"/>
      <c r="F97" s="1966"/>
      <c r="G97" s="1966"/>
      <c r="H97" s="1967"/>
      <c r="I97" s="1965" t="s">
        <v>1</v>
      </c>
      <c r="J97" s="1966"/>
      <c r="K97" s="1966"/>
      <c r="L97" s="1966"/>
      <c r="M97" s="1967"/>
      <c r="N97" s="1965" t="s">
        <v>2</v>
      </c>
      <c r="O97" s="1966"/>
      <c r="P97" s="1966"/>
      <c r="Q97" s="1966"/>
      <c r="R97" s="1967"/>
      <c r="S97" s="1965" t="s">
        <v>3</v>
      </c>
      <c r="T97" s="1966"/>
      <c r="U97" s="1966"/>
      <c r="V97" s="1966"/>
      <c r="W97" s="1967"/>
      <c r="X97" s="1965" t="s">
        <v>4</v>
      </c>
      <c r="Y97" s="1966"/>
      <c r="Z97" s="1966"/>
      <c r="AA97" s="1966"/>
      <c r="AB97" s="1967"/>
    </row>
    <row r="98" s="44" customFormat="true" ht="22.5" customHeight="true" x14ac:dyDescent="0.2">
      <c r="A98" s="1977"/>
      <c r="B98" s="1977"/>
      <c r="C98" s="1977"/>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968" t="s">
        <v>10</v>
      </c>
      <c r="B99" s="1969"/>
      <c r="C99" s="201">
        <v>2000</v>
      </c>
      <c r="D99" s="56">
        <f ca="true">IF((D101+H101)&gt;100,D101*100/(D101+H101),D101)</f>
        <v>96.950077005226561</v>
      </c>
      <c r="E99" s="57">
        <f ca="true">D99*AVERAGEIF(E105:E116,"&gt;0")/100</f>
        <v>95.513575077098309</v>
      </c>
      <c r="F99" s="58">
        <f ca="true">D99*(100-AVERAGEIF(E105:E116,"&gt;0"))/100</f>
        <v>1.4365019281282594</v>
      </c>
      <c r="G99" s="59">
        <f ca="true">100-(E99+F99+H99)</f>
        <v>2.9489501129035602</v>
      </c>
      <c r="H99" s="60">
        <f ca="true">IF((D101+H101)&gt;100,H101*100/(D101+H101),H101)</f>
        <v>0.10097288186986475</v>
      </c>
      <c r="I99" s="56">
        <f ca="true">IF((I101+M101)&gt;100,I101*100/(I101+M101),I101)</f>
        <v>98.141763135787059</v>
      </c>
      <c r="J99" s="57">
        <f ca="true">I99*AVERAGEIF(J105:J116,"&gt;0")/100</f>
        <v>97.115436620451604</v>
      </c>
      <c r="K99" s="61">
        <f ca="true">I99*(100-AVERAGEIF(J105:J116,"&gt;0"))/100</f>
        <v>1.0263265153354595</v>
      </c>
      <c r="L99" s="62">
        <f ca="true">100-(J99+K99+M99)</f>
        <v>1.538087288683883</v>
      </c>
      <c r="M99" s="63">
        <f ca="true">IF((I101+M101)&gt;100,M101*100/(I101+M101),M101)</f>
        <v>0.32014957552905798</v>
      </c>
      <c r="N99" s="56">
        <f ca="true">IF((N101+R101)&gt;100,N101*100/(N101+R101),N101)</f>
        <v>98.778429847413634</v>
      </c>
      <c r="O99" s="57">
        <f ca="true">N99*AVERAGEIF(O105:O116,"&gt;0")/100</f>
        <v>97.389028082491592</v>
      </c>
      <c r="P99" s="61">
        <f ca="true">N99*(100-AVERAGEIF(O105:O116,"&gt;0"))/100</f>
        <v>1.3894017649220545</v>
      </c>
      <c r="Q99" s="62">
        <f ca="true">100-(O99+P99+R99)</f>
        <v>1.1267399121148003</v>
      </c>
      <c r="R99" s="63">
        <f ca="true">IF((N101+R101)&gt;100,R101*100/(N101+R101),R101)</f>
        <v>9.4830240471558636E-2</v>
      </c>
      <c r="S99" s="56">
        <f ca="true">IF((S101+W101)&gt;100,S101*100/(S101+W101),S101)</f>
        <v>98.986154270081244</v>
      </c>
      <c r="T99" s="57">
        <f ca="true">S99*AVERAGEIF(T105:T116,"&gt;0")/100</f>
        <v>97.253537720358466</v>
      </c>
      <c r="U99" s="61">
        <f ca="true">S99*(100-AVERAGEIF(T105:T116,"&gt;0"))/100</f>
        <v>1.7326165497227748</v>
      </c>
      <c r="V99" s="62">
        <f ca="true">100-(T99+U99+W99)</f>
        <v>0.95910976894906241</v>
      </c>
      <c r="W99" s="63">
        <f ca="true">IF((S101+W101)&gt;100,W101*100/(S101+W101),W101)</f>
        <v>5.473596096969402E-2</v>
      </c>
      <c r="X99" s="56">
        <f ca="true">IF((X101+AB101)&gt;100,X101*100/(X101+AB101),X101)</f>
        <v>98.816847937180881</v>
      </c>
      <c r="Y99" s="57">
        <f ca="true">X99*AVERAGEIF(Y105:Y116,"&gt;0")/100</f>
        <v>98.28457116444352</v>
      </c>
      <c r="Z99" s="61">
        <f ca="true">X99*(100-AVERAGEIF(Y105:Y116,"&gt;0"))/100</f>
        <v>0.53227677273736218</v>
      </c>
      <c r="AA99" s="62">
        <f ca="true">100-(Y99+Z99+AB99)</f>
        <v>0.94954191966306212</v>
      </c>
      <c r="AB99" s="63">
        <f ca="true">IF((X101+AB101)&gt;100,AB101*100/(X101+AB101),AB101)</f>
        <v>0.23361014315604933</v>
      </c>
    </row>
    <row r="100" s="64" customFormat="true" ht="15" customHeight="true" x14ac:dyDescent="0.2">
      <c r="A100" s="1970"/>
      <c r="B100" s="1971"/>
      <c r="C100" s="202">
        <v>2019</v>
      </c>
      <c r="D100" s="65">
        <f ca="true">IF((D102+H102)&gt;100,D102*100/(D102+H102),D102)</f>
        <v>97.528626156147837</v>
      </c>
      <c r="E100" s="66">
        <f ca="true">D100*AVERAGEIF(E105:E116,"&gt;0")/100</f>
        <v>96.083551909188202</v>
      </c>
      <c r="F100" s="67">
        <f ca="true">D100*(100-AVERAGEIF(E105:E116,"&gt;0"))/100</f>
        <v>1.4450742469596367</v>
      </c>
      <c r="G100" s="68">
        <f ca="true">100-(E100+F100+H100)</f>
        <v>2.0044036377551748</v>
      </c>
      <c r="H100" s="69">
        <f ca="true">IF((D102+H102)&gt;100,H102*100/(D102+H102),H102)</f>
        <v>0.46697020609698825</v>
      </c>
      <c r="I100" s="65">
        <f ca="true">IF((I102+M102)&gt;100,I102*100/(I102+M102),I102)</f>
        <v>97.897026756892771</v>
      </c>
      <c r="J100" s="66">
        <f ca="true">I100*AVERAGEIF(J105:J116,"&gt;0")/100</f>
        <v>96.873259594751104</v>
      </c>
      <c r="K100" s="67">
        <f ca="true">I100*(100-AVERAGEIF(J105:J116,"&gt;0"))/100</f>
        <v>1.0237671621416631</v>
      </c>
      <c r="L100" s="68">
        <f ca="true">100-(J100+K100+M100)</f>
        <v>1.8479854007100016</v>
      </c>
      <c r="M100" s="69">
        <f ca="true">IF((I102+M102)&gt;100,M102*100/(I102+M102),M102)</f>
        <v>0.25498784239723093</v>
      </c>
      <c r="N100" s="65">
        <f ca="true">IF((N102+R102)&gt;100,N102*100/(N102+R102),N102)</f>
        <v>98.711465670830108</v>
      </c>
      <c r="O100" s="66">
        <f ca="true">N100*AVERAGEIF(O105:O116,"&gt;0")/100</f>
        <v>97.323005813420409</v>
      </c>
      <c r="P100" s="67">
        <f ca="true">N100*(100-AVERAGEIF(O105:O116,"&gt;0"))/100</f>
        <v>1.3884598574097016</v>
      </c>
      <c r="Q100" s="68">
        <f ca="true">100-(O100+P100+R100)</f>
        <v>1.2009858181217652</v>
      </c>
      <c r="R100" s="69">
        <f ca="true">IF((N102+R102)&gt;100,R102*100/(N102+R102),R102)</f>
        <v>8.7548511048125777E-2</v>
      </c>
      <c r="S100" s="65">
        <f ca="true">IF((S102+W102)&gt;100,S102*100/(S102+W102),S102)</f>
        <v>98.752270272027147</v>
      </c>
      <c r="T100" s="66">
        <f ca="true">S100*AVERAGEIF(T105:T116,"&gt;0")/100</f>
        <v>97.023747540159334</v>
      </c>
      <c r="U100" s="67">
        <f ca="true">S100*(100-AVERAGEIF(T105:T116,"&gt;0"))/100</f>
        <v>1.7285227318678233</v>
      </c>
      <c r="V100" s="68">
        <f ca="true">100-(T100+U100+W100)</f>
        <v>0.99967578557104275</v>
      </c>
      <c r="W100" s="69">
        <f ca="true">IF((S102+W102)&gt;100,W102*100/(S102+W102),W102)</f>
        <v>0.24805394240179979</v>
      </c>
      <c r="X100" s="65">
        <f ca="true">IF((X102+AB102)&gt;100,X102*100/(X102+AB102),X102)</f>
        <v>99.411427267007099</v>
      </c>
      <c r="Y100" s="66">
        <f ca="true">X100*AVERAGEIF(Y105:Y116,"&gt;0")/100</f>
        <v>98.875947793784732</v>
      </c>
      <c r="Z100" s="67">
        <f ca="true">X100*(100-AVERAGEIF(Y105:Y116,"&gt;0"))/100</f>
        <v>0.53547947322237899</v>
      </c>
      <c r="AA100" s="68">
        <f ca="true">100-(Y100+Z100+AB100)</f>
        <v>0.54116723491330276</v>
      </c>
      <c r="AB100" s="69">
        <f ca="true">IF((X102+AB102)&gt;100,AB102*100/(X102+AB102),AB102)</f>
        <v>4.740549807958061E-2</v>
      </c>
    </row>
    <row r="101" hidden="true" x14ac:dyDescent="0.2">
      <c r="A101" s="1972" t="s">
        <v>12</v>
      </c>
      <c r="B101" s="1973"/>
      <c r="C101" s="70">
        <f>MinRegYear(C99,C105:C116)</f>
        <v>2001</v>
      </c>
      <c r="D101" s="71">
        <f ca="true">IF(MAX(C105:C116)-MIN(C105:C116)&lt;5,AVERAGEIF(C105:C116,"&gt;0",D105:D116),
IF(FORECAST($C101,D$105:D$116,$C$105:$C$116)&lt;0,0,
IF(FORECAST($C101,D$105:D$116,$C$105:$C$116)&gt;100,100,
FORECAST($C101,D$105:D$116,$C$105:$C$116))))</f>
        <v>96.950077005226561</v>
      </c>
      <c r="E101" s="72"/>
      <c r="F101" s="73"/>
      <c r="G101" s="73"/>
      <c r="H101" s="74">
        <f ca="true">IF(MAX(C105:C116)-MIN(C105:C116)&lt;5,AVERAGEIF(C105:C116,"&gt;0",H105:H116),
IF(FORECAST($C101,H$105:H$116,$C$105:$C$116)&lt;0,0,
IF(FORECAST($C101,H$105:H$116,$C$105:$C$116)&gt;100,100,
FORECAST($C101,H$105:H$116,$C$105:$C$116))))</f>
        <v>0.10097288186986475</v>
      </c>
      <c r="I101" s="71">
        <f ca="true">IF(MAX(C105:C116)-MIN(C105:C116)&lt;5,AVERAGEIF(C105:C116,"&gt;0",I105:I116),
IF(FORECAST($C101,I$105:I$116,$C$105:$C$116)&lt;0,0,
IF(FORECAST($C101,I$105:I$116,$C$105:$C$116)&gt;100,100,
FORECAST($C101,I$105:I$116,$C$105:$C$116))))</f>
        <v>98.141763135787059</v>
      </c>
      <c r="J101" s="72"/>
      <c r="K101" s="73"/>
      <c r="L101" s="73"/>
      <c r="M101" s="74">
        <f ca="true">IF(MAX(C105:C116)-MIN(C105:C116)&lt;5,AVERAGEIF(C105:C116,"&gt;0",M105:M116),
IF(FORECAST($C101,M$105:M$116,$C$105:$C$116)&lt;0,0,
IF(FORECAST($C101,M$105:M$116,$C$105:$C$116)&gt;100,100,
FORECAST($C101,M$105:M$116,$C$105:$C$116))))</f>
        <v>0.32014957552905798</v>
      </c>
      <c r="N101" s="71">
        <f ca="true">IF(MAX(C105:C116)-MIN(C105:C116)&lt;5,AVERAGEIF(C105:C116,"&gt;0",N105:N116),
IF(FORECAST($C101,N$105:N$116,$C$105:$C$116)&lt;0,0,
IF(FORECAST($C101,N$105:N$116,$C$105:$C$116)&gt;100,100,
FORECAST($C101,N$105:N$116,$C$105:$C$116))))</f>
        <v>98.778429847413634</v>
      </c>
      <c r="O101" s="72"/>
      <c r="P101" s="73"/>
      <c r="Q101" s="73"/>
      <c r="R101" s="74">
        <f ca="true">IF(MAX(C105:C116)-MIN(C105:C116)&lt;5,AVERAGEIF(C105:C116,"&gt;0",R105:R116),
IF(FORECAST($C101,R$105:R$116,$C$105:$C$116)&lt;0,0,
IF(FORECAST($C101,R$105:R$116,$C$105:$C$116)&gt;100,100,
FORECAST($C101,R$105:R$116,$C$105:$C$116))))</f>
        <v>9.4830240471558636E-2</v>
      </c>
      <c r="S101" s="71">
        <f ca="true">IF(MAX(C105:C116)-MIN(C105:C116)&lt;5,AVERAGEIF(C105:C116,"&gt;0",S105:S116),
IF(FORECAST($C101,S$105:S$116,$C$105:$C$116)&lt;0,0,
IF(FORECAST($C101,S$105:S$116,$C$105:$C$116)&gt;100,100,
FORECAST($C101,S$105:S$116,$C$105:$C$116))))</f>
        <v>98.986154270081244</v>
      </c>
      <c r="T101" s="72"/>
      <c r="U101" s="73"/>
      <c r="V101" s="73"/>
      <c r="W101" s="74">
        <f ca="true">IF(MAX(C105:C116)-MIN(C105:C116)&lt;5,AVERAGEIF(C105:C116,"&gt;0",W105:W116),
IF(FORECAST($C101,W$105:W$116,$C$105:$C$116)&lt;0,0,
IF(FORECAST($C101,W$105:W$116,$C$105:$C$116)&gt;100,100,
FORECAST($C101,W$105:W$116,$C$105:$C$116))))</f>
        <v>5.473596096969402E-2</v>
      </c>
      <c r="X101" s="71">
        <f ca="true">IF(MAX(C105:C116)-MIN(C105:C116)&lt;5,AVERAGEIF(C105:C116,"&gt;0",X105:X116),
IF(FORECAST($C101,X$105:X$116,$C$105:$C$116)&lt;0,0,
IF(FORECAST($C101,X$105:X$116,$C$105:$C$116)&gt;100,100,
FORECAST($C101,X$105:X$116,$C$105:$C$116))))</f>
        <v>98.816847937180881</v>
      </c>
      <c r="Y101" s="72"/>
      <c r="Z101" s="73"/>
      <c r="AA101" s="73"/>
      <c r="AB101" s="74">
        <f ca="true">IF(MAX(C105:C116)-MIN(C105:C116)&lt;5,AVERAGEIF(C105:C116,"&gt;0",AB105:AB116),
IF(FORECAST($C101,AB$105:AB$116,$C$105:$C$116)&lt;0,0,
IF(FORECAST($C101,AB$105:AB$116,$C$105:$C$116)&gt;100,100,
FORECAST($C101,AB$105:AB$116,$C$105:$C$116))))</f>
        <v>0.23361014315604933</v>
      </c>
    </row>
    <row r="102" hidden="true" x14ac:dyDescent="0.2">
      <c r="A102" s="1974"/>
      <c r="B102" s="1975"/>
      <c r="C102" s="49">
        <f>MaxRegYear(C100,C105:C116)</f>
        <v>2015</v>
      </c>
      <c r="D102" s="75">
        <f ca="true">IF(MAX(C105:C116)-MIN(C105:C116)&lt;5,AVERAGEIF(C105:C116,"&gt;0",D105:D116),
IF(FORECAST($C102,D$105:D$116,$C$105:$C$116)&lt;0,0,
IF(FORECAST($C102,D$105:D$116,$C$105:$C$116)&gt;100,100,
FORECAST($C102,D$105:D$116,$C$105:$C$116))))</f>
        <v>97.528626156147837</v>
      </c>
      <c r="E102" s="76"/>
      <c r="F102" s="77"/>
      <c r="G102" s="77"/>
      <c r="H102" s="78">
        <f ca="true">IF(MAX(C105:C116)-MIN(C105:C116)&lt;5,AVERAGEIF(C105:C116,"&gt;0",H105:H116),
IF(FORECAST($C102,H$105:H$116,$C$105:$C$116)&lt;0,0,
IF(FORECAST($C102,H$105:H$116,$C$105:$C$116)&gt;100,100,
FORECAST($C102,H$105:H$116,$C$105:$C$116))))</f>
        <v>0.46697020609698825</v>
      </c>
      <c r="I102" s="75">
        <f ca="true">IF(MAX(C105:C116)-MIN(C105:C116)&lt;5,AVERAGEIF(C105:C116,"&gt;0",I105:I116),
IF(FORECAST($C102,I$105:I$116,$C$105:$C$116)&lt;0,0,
IF(FORECAST($C102,I$105:I$116,$C$105:$C$116)&gt;100,100,
FORECAST($C102,I$105:I$116,$C$105:$C$116))))</f>
        <v>97.897026756892771</v>
      </c>
      <c r="J102" s="76"/>
      <c r="K102" s="77"/>
      <c r="L102" s="77"/>
      <c r="M102" s="78">
        <f ca="true">IF(MAX(C105:C116)-MIN(C105:C116)&lt;5,AVERAGEIF(C105:C116,"&gt;0",M105:M116),
IF(FORECAST($C102,M$105:M$116,$C$105:$C$116)&lt;0,0,
IF(FORECAST($C102,M$105:M$116,$C$105:$C$116)&gt;100,100,
FORECAST($C102,M$105:M$116,$C$105:$C$116))))</f>
        <v>0.25498784239723093</v>
      </c>
      <c r="N102" s="75">
        <f ca="true">IF(MAX(C105:C116)-MIN(C105:C116)&lt;5,AVERAGEIF(C105:C116,"&gt;0",N105:N116),
IF(FORECAST($C102,N$105:N$116,$C$105:$C$116)&lt;0,0,
IF(FORECAST($C102,N$105:N$116,$C$105:$C$116)&gt;100,100,
FORECAST($C102,N$105:N$116,$C$105:$C$116))))</f>
        <v>98.711465670830108</v>
      </c>
      <c r="O102" s="76"/>
      <c r="P102" s="77"/>
      <c r="Q102" s="77"/>
      <c r="R102" s="78">
        <f ca="true">IF(MAX(C105:C116)-MIN(C105:C116)&lt;5,AVERAGEIF(C105:C116,"&gt;0",R105:R116),
IF(FORECAST($C102,R$105:R$116,$C$105:$C$116)&lt;0,0,
IF(FORECAST($C102,R$105:R$116,$C$105:$C$116)&gt;100,100,
FORECAST($C102,R$105:R$116,$C$105:$C$116))))</f>
        <v>8.7548511048125777E-2</v>
      </c>
      <c r="S102" s="75">
        <f ca="true">IF(MAX(C105:C116)-MIN(C105:C116)&lt;5,AVERAGEIF(C105:C116,"&gt;0",S105:S116),
IF(FORECAST($C102,S$105:S$116,$C$105:$C$116)&lt;0,0,
IF(FORECAST($C102,S$105:S$116,$C$105:$C$116)&gt;100,100,
FORECAST($C102,S$105:S$116,$C$105:$C$116))))</f>
        <v>98.752270272027147</v>
      </c>
      <c r="T102" s="76"/>
      <c r="U102" s="77"/>
      <c r="V102" s="77"/>
      <c r="W102" s="78">
        <f ca="true">IF(MAX(C105:C116)-MIN(C105:C116)&lt;5,AVERAGEIF(C105:C116,"&gt;0",W105:W116),
IF(FORECAST($C102,W$105:W$116,$C$105:$C$116)&lt;0,0,
IF(FORECAST($C102,W$105:W$116,$C$105:$C$116)&gt;100,100,
FORECAST($C102,W$105:W$116,$C$105:$C$116))))</f>
        <v>0.24805394240179979</v>
      </c>
      <c r="X102" s="75">
        <f ca="true">IF(MAX(C105:C116)-MIN(C105:C116)&lt;5,AVERAGEIF(C105:C116,"&gt;0",X105:X116),
IF(FORECAST($C102,X$105:X$116,$C$105:$C$116)&lt;0,0,
IF(FORECAST($C102,X$105:X$116,$C$105:$C$116)&gt;100,100,
FORECAST($C102,X$105:X$116,$C$105:$C$116))))</f>
        <v>99.411427267007099</v>
      </c>
      <c r="Y102" s="76"/>
      <c r="Z102" s="77"/>
      <c r="AA102" s="77"/>
      <c r="AB102" s="78">
        <f ca="true">IF(MAX(C105:C116)-MIN(C105:C116)&lt;5,AVERAGEIF(C105:C116,"&gt;0",AB105:AB116),
IF(FORECAST($C102,AB$105:AB$116,$C$105:$C$116)&lt;0,0,
IF(FORECAST($C102,AB$105:AB$116,$C$105:$C$116)&gt;100,100,
FORECAST($C102,AB$105:AB$116,$C$105:$C$116))))</f>
        <v>4.740549807958061E-2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951" t="s">
        <v>282</v>
      </c>
      <c r="F104" s="211"/>
      <c r="G104" s="211"/>
      <c r="H104" s="85" t="s">
        <v>17</v>
      </c>
      <c r="I104" s="82" t="s">
        <v>14</v>
      </c>
      <c r="J104" s="1951" t="s">
        <v>282</v>
      </c>
      <c r="K104" s="211"/>
      <c r="L104" s="211"/>
      <c r="M104" s="85" t="s">
        <v>17</v>
      </c>
      <c r="N104" s="83" t="s">
        <v>14</v>
      </c>
      <c r="O104" s="1951" t="s">
        <v>282</v>
      </c>
      <c r="P104" s="211"/>
      <c r="Q104" s="211"/>
      <c r="R104" s="85" t="s">
        <v>17</v>
      </c>
      <c r="S104" s="83" t="s">
        <v>14</v>
      </c>
      <c r="T104" s="1951" t="s">
        <v>282</v>
      </c>
      <c r="U104" s="211"/>
      <c r="V104" s="211"/>
      <c r="W104" s="85" t="s">
        <v>17</v>
      </c>
      <c r="X104" s="83" t="s">
        <v>14</v>
      </c>
      <c r="Y104" s="1951" t="s">
        <v>282</v>
      </c>
      <c r="Z104" s="211"/>
      <c r="AA104" s="211"/>
      <c r="AB104" s="85" t="s">
        <v>17</v>
      </c>
      <c r="AD104" s="212"/>
    </row>
    <row r="105" x14ac:dyDescent="0.2">
      <c r="A105" s="87"/>
      <c r="B105" s="423" t="s">
        <v>173</v>
      </c>
      <c r="C105" s="424">
        <v>2003</v>
      </c>
      <c r="D105" s="1">
        <f t="shared" ref="D105:D116" ca="true" si="15">IF(ISERROR(INDIRECT(CONCATENATE($B105,"!C16"))),"",INDIRECT(CONCATENATE($B105,"!C16")))</f>
        <v>97.555629554731894</v>
      </c>
      <c r="E105" s="88" t="str">
        <f t="shared" ref="E105:E116" ca="true" si="16">IF(ISERROR(INDIRECT(CONCATENATE($B105,"!C23"))),"",INDIRECT(CONCATENATE($B105,"!C23")))</f>
        <v>N/A</v>
      </c>
      <c r="F105" s="89"/>
      <c r="G105" s="89"/>
      <c r="H105" s="90">
        <f t="shared" ref="H105:H116" ca="true" si="17">IF(ISERROR(INDIRECT(CONCATENATE($B105,"!C21"))),"",INDIRECT(CONCATENATE($B105,"!C21")))</f>
        <v>8.207174397730814E-2</v>
      </c>
      <c r="I105" s="1">
        <f t="shared" ref="I105:I116" ca="true" si="18">IF(ISERROR(INDIRECT(CONCATENATE($B105,"!D16"))),"",INDIRECT(CONCATENATE($B105,"!D16")))</f>
        <v>98.808118674616821</v>
      </c>
      <c r="J105" s="88" t="str">
        <f t="shared" ref="J105:J116" ca="true" si="19">IF(ISERROR(INDIRECT(CONCATENATE($B105,"!D23"))),"",INDIRECT(CONCATENATE($B105,"!D23")))</f>
        <v>N/A</v>
      </c>
      <c r="K105" s="89"/>
      <c r="L105" s="89"/>
      <c r="M105" s="90">
        <f t="shared" ref="M105:M116" ca="true" si="20">IF(ISERROR(INDIRECT(CONCATENATE($B105,"!D21"))),"",INDIRECT(CONCATENATE($B105,"!D21")))</f>
        <v>0.14661406266738236</v>
      </c>
      <c r="N105" s="1">
        <f t="shared" ref="N105:N116" ca="true" si="21">IF(ISERROR(INDIRECT(CONCATENATE($B105,"!E16"))),"",INDIRECT(CONCATENATE($B105,"!E16")))</f>
        <v>99.463235841763733</v>
      </c>
      <c r="O105" s="88" t="str">
        <f t="shared" ref="O105:O116" ca="true" si="22">IF(ISERROR(INDIRECT(CONCATENATE($B105,"!E23"))),"",INDIRECT(CONCATENATE($B105,"!E23")))</f>
        <v>N/A</v>
      </c>
      <c r="P105" s="89"/>
      <c r="Q105" s="89"/>
      <c r="R105" s="90">
        <f t="shared" ref="R105:R116" ca="true" si="23">IF(ISERROR(INDIRECT(CONCATENATE($B105,"!E21"))),"",INDIRECT(CONCATENATE($B105,"!E21")))</f>
        <v>3.4642055643691293E-2</v>
      </c>
      <c r="S105" s="1">
        <f t="shared" ref="S105:S116" ca="true" si="24">IF(ISERROR(INDIRECT(CONCATENATE($B105,"!F16"))),"",INDIRECT(CONCATENATE($B105,"!F16")))</f>
        <v>99.665710822409096</v>
      </c>
      <c r="T105" s="88" t="str">
        <f t="shared" ref="T105:T116" ca="true" si="25">IF(ISERROR(INDIRECT(CONCATENATE($B105,"!F23"))),"",INDIRECT(CONCATENATE($B105,"!F23")))</f>
        <v>N/A</v>
      </c>
      <c r="U105" s="89"/>
      <c r="V105" s="89"/>
      <c r="W105" s="90">
        <f t="shared" ref="W105:W116" ca="true" si="26">IF(ISERROR(INDIRECT(CONCATENATE($B105,"!F21"))),"",INDIRECT(CONCATENATE($B105,"!F21")))</f>
        <v>0</v>
      </c>
      <c r="X105" s="1">
        <f t="shared" ref="X105:X116" ca="true" si="27">IF(ISERROR(INDIRECT(CONCATENATE($B105,"!G16"))),"",INDIRECT(CONCATENATE($B105,"!G16")))</f>
        <v>99.383093636468743</v>
      </c>
      <c r="Y105" s="88" t="str">
        <f t="shared" ref="Y105:Y116" ca="true" si="28">IF(ISERROR(INDIRECT(CONCATENATE($B105,"!G23"))),"",INDIRECT(CONCATENATE($B105,"!G23")))</f>
        <v>N/A</v>
      </c>
      <c r="Z105" s="89"/>
      <c r="AA105" s="89"/>
      <c r="AB105" s="90">
        <f t="shared" ref="AB105:AB116" ca="true" si="29">IF(ISERROR(INDIRECT(CONCATENATE($B105,"!G221"))),"",INDIRECT(CONCATENATE($B105,"!G21")))</f>
        <v>0.13300331791176365</v>
      </c>
    </row>
    <row r="106" x14ac:dyDescent="0.2">
      <c r="A106" s="87"/>
      <c r="B106" s="425" t="s">
        <v>245</v>
      </c>
      <c r="C106" s="426">
        <v>2008</v>
      </c>
      <c r="D106" s="2">
        <f t="shared" ca="true" si="15"/>
        <v>96.193546239082622</v>
      </c>
      <c r="E106" s="91" t="str">
        <f t="shared" ca="true" si="16"/>
        <v>N/A</v>
      </c>
      <c r="F106" s="89"/>
      <c r="G106" s="89"/>
      <c r="H106" s="92">
        <f t="shared" ca="true" si="17"/>
        <v>0.42634448383342433</v>
      </c>
      <c r="I106" s="2">
        <f t="shared" ca="true" si="18"/>
        <v>96.61675918899634</v>
      </c>
      <c r="J106" s="91" t="str">
        <f t="shared" ca="true" si="19"/>
        <v>N/A</v>
      </c>
      <c r="K106" s="89"/>
      <c r="L106" s="89"/>
      <c r="M106" s="92">
        <f t="shared" ca="true" si="20"/>
        <v>0.61602209664882912</v>
      </c>
      <c r="N106" s="2">
        <f t="shared" ca="true" si="21"/>
        <v>97.356203148540658</v>
      </c>
      <c r="O106" s="91" t="str">
        <f t="shared" ca="true" si="22"/>
        <v>N/A</v>
      </c>
      <c r="P106" s="89"/>
      <c r="Q106" s="89"/>
      <c r="R106" s="92">
        <f t="shared" ca="true" si="23"/>
        <v>0.20948525129459594</v>
      </c>
      <c r="S106" s="2">
        <f t="shared" ca="true" si="24"/>
        <v>97.443275166954521</v>
      </c>
      <c r="T106" s="91" t="str">
        <f t="shared" ca="true" si="25"/>
        <v>N/A</v>
      </c>
      <c r="U106" s="89"/>
      <c r="V106" s="89"/>
      <c r="W106" s="92">
        <f t="shared" ca="true" si="26"/>
        <v>0.31610058260572793</v>
      </c>
      <c r="X106" s="2">
        <f t="shared" ca="true" si="27"/>
        <v>98.151526012040065</v>
      </c>
      <c r="Y106" s="91" t="str">
        <f t="shared" ca="true" si="28"/>
        <v>N/A</v>
      </c>
      <c r="Z106" s="89"/>
      <c r="AA106" s="89"/>
      <c r="AB106" s="92">
        <f t="shared" ca="true" si="29"/>
        <v>0.28852014394168896</v>
      </c>
    </row>
    <row r="107" x14ac:dyDescent="0.2">
      <c r="A107" s="87"/>
      <c r="B107" s="425" t="s">
        <v>147</v>
      </c>
      <c r="C107" s="426">
        <v>2013</v>
      </c>
      <c r="D107" s="2">
        <f t="shared" ca="true" si="15"/>
        <v>97.968878948247095</v>
      </c>
      <c r="E107" s="91">
        <f t="shared" ca="true" si="16"/>
        <v>98.518307594484099</v>
      </c>
      <c r="F107" s="89"/>
      <c r="G107" s="89"/>
      <c r="H107" s="92">
        <f t="shared" ca="true" si="17"/>
        <v>0.3434984041395408</v>
      </c>
      <c r="I107" s="2">
        <f t="shared" ca="true" si="18"/>
        <v>98.633306975406612</v>
      </c>
      <c r="J107" s="91">
        <f t="shared" ca="true" si="19"/>
        <v>98.954240801731416</v>
      </c>
      <c r="K107" s="89"/>
      <c r="L107" s="89"/>
      <c r="M107" s="92">
        <f t="shared" ca="true" si="20"/>
        <v>0.10006996757321958</v>
      </c>
      <c r="N107" s="2">
        <f t="shared" ca="true" si="21"/>
        <v>99.415404287061222</v>
      </c>
      <c r="O107" s="91">
        <f t="shared" ca="true" si="22"/>
        <v>98.593415822595773</v>
      </c>
      <c r="P107" s="89"/>
      <c r="Q107" s="89"/>
      <c r="R107" s="92">
        <f t="shared" ca="true" si="23"/>
        <v>2.9440820341239349E-2</v>
      </c>
      <c r="S107" s="2">
        <f t="shared" ca="true" si="24"/>
        <v>99.498650823799025</v>
      </c>
      <c r="T107" s="91">
        <f t="shared" ca="true" si="25"/>
        <v>98.249637474554902</v>
      </c>
      <c r="U107" s="89"/>
      <c r="V107" s="89"/>
      <c r="W107" s="92">
        <f t="shared" ca="true" si="26"/>
        <v>0.13808427245150456</v>
      </c>
      <c r="X107" s="2">
        <f t="shared" ca="true" si="27"/>
        <v>99.80779315777319</v>
      </c>
      <c r="Y107" s="91">
        <f t="shared" ca="true" si="28"/>
        <v>99.461350180815586</v>
      </c>
      <c r="Z107" s="89"/>
      <c r="AA107" s="89"/>
      <c r="AB107" s="92">
        <f t="shared" ca="true" si="29"/>
        <v>0</v>
      </c>
      <c r="AD107" s="93"/>
    </row>
    <row r="108" x14ac:dyDescent="0.2">
      <c r="A108" s="87"/>
      <c r="B108" s="425"/>
      <c r="C108" s="42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25"/>
      <c r="C109" s="42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25"/>
      <c r="C110" s="42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25"/>
      <c r="C111" s="426"/>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25"/>
      <c r="C112" s="426"/>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25"/>
      <c r="C113" s="42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25"/>
      <c r="C114" s="42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25"/>
      <c r="C115" s="42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7"/>
      <c r="C116" s="42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79" t="str">
        <f>CONCATENATE("National use of drinking water sources, ",C99,"–",C100)</f>
        <v>National use of drinking water sources, 2000–2019</v>
      </c>
      <c r="C118" s="1980"/>
      <c r="D118" s="1980"/>
      <c r="E118" s="1980"/>
      <c r="F118" s="1980"/>
      <c r="G118" s="1980"/>
      <c r="H118" s="1980"/>
      <c r="I118" s="1980"/>
      <c r="J118" s="1980"/>
      <c r="K118" s="1980"/>
      <c r="L118" s="1980"/>
      <c r="N118" s="98"/>
      <c r="O118" s="98"/>
      <c r="P118" s="98"/>
      <c r="Q118" s="98"/>
      <c r="R118" s="98"/>
      <c r="S118" s="1962" t="s">
        <v>11</v>
      </c>
      <c r="T118" s="1963"/>
      <c r="U118" s="1963"/>
      <c r="V118" s="1963"/>
      <c r="W118" s="196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976" t="s">
        <v>6</v>
      </c>
      <c r="B197" s="1976"/>
      <c r="C197" s="1976"/>
      <c r="D197" s="1965" t="s">
        <v>0</v>
      </c>
      <c r="E197" s="1966"/>
      <c r="F197" s="1966"/>
      <c r="G197" s="1966"/>
      <c r="H197" s="1967"/>
      <c r="I197" s="1965" t="s">
        <v>1</v>
      </c>
      <c r="J197" s="1966"/>
      <c r="K197" s="1966"/>
      <c r="L197" s="1966"/>
      <c r="M197" s="1967"/>
      <c r="N197" s="1965" t="s">
        <v>2</v>
      </c>
      <c r="O197" s="1966"/>
      <c r="P197" s="1966"/>
      <c r="Q197" s="1966"/>
      <c r="R197" s="1967"/>
      <c r="S197" s="1965" t="s">
        <v>3</v>
      </c>
      <c r="T197" s="1966"/>
      <c r="U197" s="1966"/>
      <c r="V197" s="1966"/>
      <c r="W197" s="1967"/>
      <c r="X197" s="1965" t="s">
        <v>4</v>
      </c>
      <c r="Y197" s="1966"/>
      <c r="Z197" s="1966"/>
      <c r="AA197" s="1966"/>
      <c r="AB197" s="1967"/>
    </row>
    <row r="198" s="44" customFormat="true" ht="22.5" customHeight="true" x14ac:dyDescent="0.2">
      <c r="A198" s="1978"/>
      <c r="B198" s="1978"/>
      <c r="C198" s="1978"/>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968" t="s">
        <v>10</v>
      </c>
      <c r="B199" s="1969"/>
      <c r="C199" s="201">
        <v>2000</v>
      </c>
      <c r="D199" s="56">
        <f ca="true">IF((D201+H201)&gt;100,D201*100/(D201+H201),D201)</f>
        <v>98.934645215077083</v>
      </c>
      <c r="E199" s="57">
        <f ca="true">D199*AVERAGEIF(E205:E216,"&gt;0")/100</f>
        <v>98.101900270707716</v>
      </c>
      <c r="F199" s="58">
        <f ca="true">D199*(100-AVERAGEIF(E205:E216,"&gt;0"))/100</f>
        <v>0.83274494436936874</v>
      </c>
      <c r="G199" s="59">
        <f ca="true">100-(E199+F199+H199)</f>
        <v>0.91853287977316711</v>
      </c>
      <c r="H199" s="60">
        <f ca="true">IF((D201+H201)&gt;100,H201*100/(D201+H201),H201)</f>
        <v>0.14682190514975429</v>
      </c>
      <c r="I199" s="56">
        <f ca="true">IF((I201+M201)&gt;100,I201*100/(I201+M201),I201)</f>
        <v>99.547335100568603</v>
      </c>
      <c r="J199" s="57">
        <f ca="true">I199*AVERAGEIF(J205:J216,"&gt;0")/100</f>
        <v>98.43363601501413</v>
      </c>
      <c r="K199" s="61">
        <f ca="true">I199*(100-AVERAGEIF(J205:J216,"&gt;0"))/100</f>
        <v>1.1136990855544771</v>
      </c>
      <c r="L199" s="62">
        <f ca="true">100-(J199+K199+M199)</f>
        <v>0.44988434192111981</v>
      </c>
      <c r="M199" s="63">
        <f ca="true">IF((I201+M201)&gt;100,M201*100/(I201+M201),M201)</f>
        <v>2.7805575102703983E-3</v>
      </c>
      <c r="N199" s="56">
        <f ca="true">IF((N201+R201)&gt;100,N201*100/(N201+R201),N201)</f>
        <v>99.214252354689052</v>
      </c>
      <c r="O199" s="57">
        <f ca="true">N199*AVERAGEIF(O205:O216,"&gt;0")/100</f>
        <v>98.252778357957141</v>
      </c>
      <c r="P199" s="61">
        <f ca="true">N199*(100-AVERAGEIF(O205:O216,"&gt;0"))/100</f>
        <v>0.96147399673190992</v>
      </c>
      <c r="Q199" s="62">
        <f ca="true">100-(O199+P199+R199)</f>
        <v>0.64042711561658905</v>
      </c>
      <c r="R199" s="63">
        <f ca="true">IF((N201+R201)&gt;100,R201*100/(N201+R201),R201)</f>
        <v>0.1453205296943644</v>
      </c>
      <c r="S199" s="56">
        <f ca="true">IF((S201+W201)&gt;100,S201*100/(S201+W201),S201)</f>
        <v>98.974172668358278</v>
      </c>
      <c r="T199" s="57">
        <f ca="true">S199*AVERAGEIF(T205:T216,"&gt;0")/100</f>
        <v>97.290364878486287</v>
      </c>
      <c r="U199" s="61">
        <f ca="true">S199*(100-AVERAGEIF(T205:T216,"&gt;0"))/100</f>
        <v>1.6838077898719954</v>
      </c>
      <c r="V199" s="62">
        <f ca="true">100-(T199+U199+W199)</f>
        <v>0.83443268374142576</v>
      </c>
      <c r="W199" s="63">
        <f ca="true">IF((S201+W201)&gt;100,W201*100/(S201+W201),W201)</f>
        <v>0.19139464790029947</v>
      </c>
      <c r="X199" s="56">
        <f ca="true">IF((X201+AB201)&gt;100,X201*100/(X201+AB201),X201)</f>
        <v>99.018243861290102</v>
      </c>
      <c r="Y199" s="57">
        <f ca="true">X199*AVERAGEIF(Y205:Y216,"&gt;0")/100</f>
        <v>98.682161034680234</v>
      </c>
      <c r="Z199" s="61">
        <f ca="true">X199*(100-AVERAGEIF(Y205:Y216,"&gt;0"))/100</f>
        <v>0.33608282660987399</v>
      </c>
      <c r="AA199" s="62">
        <f ca="true">100-(Y199+Z199+AB199)</f>
        <v>0.82968244113850176</v>
      </c>
      <c r="AB199" s="63">
        <f ca="true">IF((X201+AB201)&gt;100,AB201*100/(X201+AB201),AB201)</f>
        <v>0.15207369757139233</v>
      </c>
    </row>
    <row r="200" s="64" customFormat="true" ht="15" customHeight="true" x14ac:dyDescent="0.2">
      <c r="A200" s="1970"/>
      <c r="B200" s="1971"/>
      <c r="C200" s="202">
        <v>2019</v>
      </c>
      <c r="D200" s="65">
        <f ca="true">IF((D202+H202)&gt;100,D202*100/(D202+H202),D202)</f>
        <v>99.331748527053449</v>
      </c>
      <c r="E200" s="66">
        <f ca="true">D200*AVERAGEIF(E205:E216,"&gt;0")/100</f>
        <v>98.495661115798782</v>
      </c>
      <c r="F200" s="67">
        <f ca="true">D200*(100-AVERAGEIF(E205:E216,"&gt;0"))/100</f>
        <v>0.83608741125467234</v>
      </c>
      <c r="G200" s="68">
        <f ca="true">100-(E200+F200+H200)</f>
        <v>0.52401067862986395</v>
      </c>
      <c r="H200" s="69">
        <f ca="true">IF((D202+H202)&gt;100,H202*100/(D202+H202),H202)</f>
        <v>0.14424079431669218</v>
      </c>
      <c r="I200" s="65">
        <f ca="true">IF((I202+M202)&gt;100,I202*100/(I202+M202),I202)</f>
        <v>98.962983521642741</v>
      </c>
      <c r="J200" s="66">
        <f ca="true">I200*AVERAGEIF(J205:J216,"&gt;0")/100</f>
        <v>97.855821947297713</v>
      </c>
      <c r="K200" s="67">
        <f ca="true">I200*(100-AVERAGEIF(J205:J216,"&gt;0"))/100</f>
        <v>1.1071615743450149</v>
      </c>
      <c r="L200" s="68">
        <f ca="true">100-(J200+K200+M200)</f>
        <v>0.80084551841031271</v>
      </c>
      <c r="M200" s="69">
        <f ca="true">IF((I202+M202)&gt;100,M202*100/(I202+M202),M202)</f>
        <v>0.23617095994696058</v>
      </c>
      <c r="N200" s="65">
        <f ca="true">IF((N202+R202)&gt;100,N202*100/(N202+R202),N202)</f>
        <v>99.199601922298228</v>
      </c>
      <c r="O200" s="66">
        <f ca="true">N200*AVERAGEIF(O205:O216,"&gt;0")/100</f>
        <v>98.238269901234631</v>
      </c>
      <c r="P200" s="67">
        <f ca="true">N200*(100-AVERAGEIF(O205:O216,"&gt;0"))/100</f>
        <v>0.96133202106359261</v>
      </c>
      <c r="Q200" s="68">
        <f ca="true">100-(O200+P200+R200)</f>
        <v>0.65507754800741225</v>
      </c>
      <c r="R200" s="69">
        <f ca="true">IF((N202+R202)&gt;100,R202*100/(N202+R202),R202)</f>
        <v>0.1453205296943644</v>
      </c>
      <c r="S200" s="65">
        <f ca="true">IF((S202+W202)&gt;100,S202*100/(S202+W202),S202)</f>
        <v>98.858092336798052</v>
      </c>
      <c r="T200" s="66">
        <f ca="true">S200*AVERAGEIF(T205:T216,"&gt;0")/100</f>
        <v>97.176259374916668</v>
      </c>
      <c r="U200" s="67">
        <f ca="true">S200*(100-AVERAGEIF(T205:T216,"&gt;0"))/100</f>
        <v>1.6818329618813945</v>
      </c>
      <c r="V200" s="68">
        <f ca="true">100-(T200+U200+W200)</f>
        <v>0.84383320011825447</v>
      </c>
      <c r="W200" s="69">
        <f ca="true">IF((S202+W202)&gt;100,W202*100/(S202+W202),W202)</f>
        <v>0.29807446308367425</v>
      </c>
      <c r="X200" s="65">
        <f ca="true">IF((X202+AB202)&gt;100,X202*100/(X202+AB202),X202)</f>
        <v>99.66548871298582</v>
      </c>
      <c r="Y200" s="66">
        <f ca="true">X200*AVERAGEIF(Y205:Y216,"&gt;0")/100</f>
        <v>99.327209039908226</v>
      </c>
      <c r="Z200" s="67">
        <f ca="true">X200*(100-AVERAGEIF(Y205:Y216,"&gt;0"))/100</f>
        <v>0.33827967307759471</v>
      </c>
      <c r="AA200" s="68">
        <f ca="true">100-(Y200+Z200+AB200)</f>
        <v>0.33451128701418043</v>
      </c>
      <c r="AB200" s="69">
        <f ca="true">IF((X202+AB202)&gt;100,AB202*100/(X202+AB202),AB202)</f>
        <v>0</v>
      </c>
    </row>
    <row r="201" hidden="true" x14ac:dyDescent="0.2">
      <c r="A201" s="1972" t="s">
        <v>12</v>
      </c>
      <c r="B201" s="1973"/>
      <c r="C201" s="70">
        <f>MinRegYear(C199,C205:C216)</f>
        <v>2001</v>
      </c>
      <c r="D201" s="71">
        <f ca="true">IF(MAX(C205:C216)-MIN(C205:C216)&lt;5,AVERAGEIF(C205:C216,"&gt;0",D205:D216),
IF(FORECAST($C201,D$205:D$216,$C$205:$C$216)&lt;0,0,
IF(FORECAST($C201,D$205:D$216,$C$205:$C$216)&gt;100,100,
FORECAST($C201,D$205:D$216,$C$205:$C$216))))</f>
        <v>98.934645215077083</v>
      </c>
      <c r="E201" s="72"/>
      <c r="F201" s="73"/>
      <c r="G201" s="73"/>
      <c r="H201" s="74">
        <f ca="true">IF(MAX(C205:C216)-MIN(C205:C216)&lt;5,AVERAGEIF(C205:C216,"&gt;0",H205:H216),
IF(FORECAST($C201,H$205:H$216,$C$205:$C$216)&lt;0,0,
IF(FORECAST($C201,H$205:H$216,$C$205:$C$216)&gt;100,100,
FORECAST($C201,H$205:H$216,$C$205:$C$216))))</f>
        <v>0.14682190514975429</v>
      </c>
      <c r="I201" s="71">
        <f ca="true">IF(MAX(C205:C216)-MIN(C205:C216)&lt;5,AVERAGEIF(C205:C216,"&gt;0",I205:I216),
IF(FORECAST($C201,I$205:I$216,$C$205:$C$216)&lt;0,0,
IF(FORECAST($C201,I$205:I$216,$C$205:$C$216)&gt;100,100,
FORECAST($C201,I$205:I$216,$C$205:$C$216))))</f>
        <v>99.547335100568603</v>
      </c>
      <c r="J201" s="72"/>
      <c r="K201" s="73"/>
      <c r="L201" s="73"/>
      <c r="M201" s="74">
        <f ca="true">IF(MAX(C205:C216)-MIN(C205:C216)&lt;5,AVERAGEIF(C205:C216,"&gt;0",M205:M216),
IF(FORECAST($C201,M$205:M$216,$C$205:$C$216)&lt;0,0,
IF(FORECAST($C201,M$205:M$216,$C$205:$C$216)&gt;100,100,
FORECAST($C201,M$205:M$216,$C$205:$C$216))))</f>
        <v>2.7805575102703983E-3</v>
      </c>
      <c r="N201" s="71">
        <f ca="true">IF(MAX(C205:C216)-MIN(C205:C216)&lt;5,AVERAGEIF(C205:C216,"&gt;0",N205:N216),
IF(FORECAST($C201,N$205:N$216,$C$205:$C$216)&lt;0,0,
IF(FORECAST($C201,N$205:N$216,$C$205:$C$216)&gt;100,100,
FORECAST($C201,N$205:N$216,$C$205:$C$216))))</f>
        <v>99.214252354689052</v>
      </c>
      <c r="O201" s="72"/>
      <c r="P201" s="73"/>
      <c r="Q201" s="73"/>
      <c r="R201" s="74">
        <f ca="true">IF(MAX(C205:C216)-MIN(C205:C216)&lt;5,AVERAGEIF(C205:C216,"&gt;0",R205:R216),
IF(FORECAST($C201,R$205:R$216,$C$205:$C$216)&lt;0,0,
IF(FORECAST($C201,R$205:R$216,$C$205:$C$216)&gt;100,100,
FORECAST($C201,R$205:R$216,$C$205:$C$216))))</f>
        <v>0.1453205296943644</v>
      </c>
      <c r="S201" s="71">
        <f ca="true">IF(MAX(C205:C216)-MIN(C205:C216)&lt;5,AVERAGEIF(C205:C216,"&gt;0",S205:S216),
IF(FORECAST($C201,S$205:S$216,$C$205:$C$216)&lt;0,0,
IF(FORECAST($C201,S$205:S$216,$C$205:$C$216)&gt;100,100,
FORECAST($C201,S$205:S$216,$C$205:$C$216))))</f>
        <v>98.974172668358278</v>
      </c>
      <c r="T201" s="72"/>
      <c r="U201" s="73"/>
      <c r="V201" s="73"/>
      <c r="W201" s="74">
        <f ca="true">IF(MAX(C205:C216)-MIN(C205:C216)&lt;5,AVERAGEIF(C205:C216,"&gt;0",W205:W216),
IF(FORECAST($C201,W$205:W$216,$C$205:$C$216)&lt;0,0,
IF(FORECAST($C201,W$205:W$216,$C$205:$C$216)&gt;100,100,
FORECAST($C201,W$205:W$216,$C$205:$C$216))))</f>
        <v>0.19139464790029947</v>
      </c>
      <c r="X201" s="71">
        <f ca="true">IF(MAX(C205:C216)-MIN(C205:C216)&lt;5,AVERAGEIF(C205:C216,"&gt;0",X205:X216),
IF(FORECAST($C201,X$205:X$216,$C$205:$C$216)&lt;0,0,
IF(FORECAST($C201,X$205:X$216,$C$205:$C$216)&gt;100,100,
FORECAST($C201,X$205:X$216,$C$205:$C$216))))</f>
        <v>99.018243861290102</v>
      </c>
      <c r="Y201" s="72"/>
      <c r="Z201" s="73"/>
      <c r="AA201" s="73"/>
      <c r="AB201" s="74">
        <f ca="true">IF(MAX(C205:C216)-MIN(C205:C216)&lt;5,AVERAGEIF(C205:C216,"&gt;0",AB205:AB216),
IF(FORECAST($C201,AB$205:AB$216,$C$205:$C$216)&lt;0,0,
IF(FORECAST($C201,AB$205:AB$216,$C$205:$C$216)&gt;100,100,
FORECAST($C201,AB$205:AB$216,$C$205:$C$216))))</f>
        <v>0.15207369757139233</v>
      </c>
    </row>
    <row r="202" hidden="true" x14ac:dyDescent="0.2">
      <c r="A202" s="1974"/>
      <c r="B202" s="1975"/>
      <c r="C202" s="49">
        <f>MaxRegYear(C200,C205:C216)</f>
        <v>2015</v>
      </c>
      <c r="D202" s="75">
        <f ca="true">IF(MAX(C205:C216)-MIN(C205:C216)&lt;5,AVERAGEIF(C205:C216,"&gt;0",D205:D216),
IF(FORECAST($C202,D$205:D$216,$C$205:$C$216)&lt;0,0,
IF(FORECAST($C202,D$205:D$216,$C$205:$C$216)&gt;100,100,
FORECAST($C202,D$205:D$216,$C$205:$C$216))))</f>
        <v>99.331748527053449</v>
      </c>
      <c r="E202" s="76"/>
      <c r="F202" s="77"/>
      <c r="G202" s="77"/>
      <c r="H202" s="78">
        <f ca="true">IF(MAX(C205:C216)-MIN(C205:C216)&lt;5,AVERAGEIF(C205:C216,"&gt;0",H205:H216),
IF(FORECAST($C202,H$205:H$216,$C$205:$C$216)&lt;0,0,
IF(FORECAST($C202,H$205:H$216,$C$205:$C$216)&gt;100,100,
FORECAST($C202,H$205:H$216,$C$205:$C$216))))</f>
        <v>0.14424079431669218</v>
      </c>
      <c r="I202" s="75">
        <f ca="true">IF(MAX(C205:C216)-MIN(C205:C216)&lt;5,AVERAGEIF(C205:C216,"&gt;0",I205:I216),
IF(FORECAST($C202,I$205:I$216,$C$205:$C$216)&lt;0,0,
IF(FORECAST($C202,I$205:I$216,$C$205:$C$216)&gt;100,100,
FORECAST($C202,I$205:I$216,$C$205:$C$216))))</f>
        <v>98.962983521642741</v>
      </c>
      <c r="J202" s="76"/>
      <c r="K202" s="77"/>
      <c r="L202" s="77"/>
      <c r="M202" s="78">
        <f ca="true">IF(MAX(C205:C216)-MIN(C205:C216)&lt;5,AVERAGEIF(C205:C216,"&gt;0",M205:M216),
IF(FORECAST($C202,M$205:M$216,$C$205:$C$216)&lt;0,0,
IF(FORECAST($C202,M$205:M$216,$C$205:$C$216)&gt;100,100,
FORECAST($C202,M$205:M$216,$C$205:$C$216))))</f>
        <v>0.23617095994696058</v>
      </c>
      <c r="N202" s="75">
        <f ca="true">IF(MAX(C205:C216)-MIN(C205:C216)&lt;5,AVERAGEIF(C205:C216,"&gt;0",N205:N216),
IF(FORECAST($C202,N$205:N$216,$C$205:$C$216)&lt;0,0,
IF(FORECAST($C202,N$205:N$216,$C$205:$C$216)&gt;100,100,
FORECAST($C202,N$205:N$216,$C$205:$C$216))))</f>
        <v>99.199601922298228</v>
      </c>
      <c r="O202" s="76"/>
      <c r="P202" s="77"/>
      <c r="Q202" s="77"/>
      <c r="R202" s="78">
        <f ca="true">IF(MAX(C205:C216)-MIN(C205:C216)&lt;5,AVERAGEIF(C205:C216,"&gt;0",R205:R216),
IF(FORECAST($C202,R$205:R$216,$C$205:$C$216)&lt;0,0,
IF(FORECAST($C202,R$205:R$216,$C$205:$C$216)&gt;100,100,
FORECAST($C202,R$205:R$216,$C$205:$C$216))))</f>
        <v>0.1453205296943644</v>
      </c>
      <c r="S202" s="75">
        <f ca="true">IF(MAX(C205:C216)-MIN(C205:C216)&lt;5,AVERAGEIF(C205:C216,"&gt;0",S205:S216),
IF(FORECAST($C202,S$205:S$216,$C$205:$C$216)&lt;0,0,
IF(FORECAST($C202,S$205:S$216,$C$205:$C$216)&gt;100,100,
FORECAST($C202,S$205:S$216,$C$205:$C$216))))</f>
        <v>98.858092336798052</v>
      </c>
      <c r="T202" s="76"/>
      <c r="U202" s="77"/>
      <c r="V202" s="77"/>
      <c r="W202" s="78">
        <f ca="true">IF(MAX(C205:C216)-MIN(C205:C216)&lt;5,AVERAGEIF(C205:C216,"&gt;0",W205:W216),
IF(FORECAST($C202,W$205:W$216,$C$205:$C$216)&lt;0,0,
IF(FORECAST($C202,W$205:W$216,$C$205:$C$216)&gt;100,100,
FORECAST($C202,W$205:W$216,$C$205:$C$216))))</f>
        <v>0.29807446308367425</v>
      </c>
      <c r="X202" s="75">
        <f ca="true">IF(MAX(C205:C216)-MIN(C205:C216)&lt;5,AVERAGEIF(C205:C216,"&gt;0",X205:X216),
IF(FORECAST($C202,X$205:X$216,$C$205:$C$216)&lt;0,0,
IF(FORECAST($C202,X$205:X$216,$C$205:$C$216)&gt;100,100,
FORECAST($C202,X$205:X$216,$C$205:$C$216))))</f>
        <v>99.66548871298582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951" t="s">
        <v>282</v>
      </c>
      <c r="F204" s="211"/>
      <c r="G204" s="211"/>
      <c r="H204" s="85" t="s">
        <v>17</v>
      </c>
      <c r="I204" s="83" t="s">
        <v>14</v>
      </c>
      <c r="J204" s="1951" t="s">
        <v>282</v>
      </c>
      <c r="K204" s="211"/>
      <c r="L204" s="211"/>
      <c r="M204" s="85" t="s">
        <v>17</v>
      </c>
      <c r="N204" s="83" t="s">
        <v>14</v>
      </c>
      <c r="O204" s="1951" t="s">
        <v>282</v>
      </c>
      <c r="P204" s="211"/>
      <c r="Q204" s="211"/>
      <c r="R204" s="85" t="s">
        <v>17</v>
      </c>
      <c r="S204" s="83" t="s">
        <v>14</v>
      </c>
      <c r="T204" s="1951" t="s">
        <v>282</v>
      </c>
      <c r="U204" s="211"/>
      <c r="V204" s="211"/>
      <c r="W204" s="85" t="s">
        <v>17</v>
      </c>
      <c r="X204" s="83" t="s">
        <v>14</v>
      </c>
      <c r="Y204" s="1951" t="s">
        <v>282</v>
      </c>
      <c r="Z204" s="211"/>
      <c r="AA204" s="211"/>
      <c r="AB204" s="85" t="s">
        <v>17</v>
      </c>
      <c r="AD204" s="212"/>
    </row>
    <row r="205" x14ac:dyDescent="0.2">
      <c r="A205" s="87"/>
      <c r="B205" s="423" t="s">
        <v>173</v>
      </c>
      <c r="C205" s="424">
        <v>2003</v>
      </c>
      <c r="D205" s="1">
        <f t="shared" ref="D205:D216" ca="true" si="50">IF(ISERROR(INDIRECT(CONCATENATE($B205,"!H16"))),"",INDIRECT(CONCATENATE($B205,"!H16")))</f>
        <v>99.344619101521431</v>
      </c>
      <c r="E205" s="91" t="str">
        <f t="shared" ref="E205:E216" ca="true" si="51">IF(ISERROR(INDIRECT(CONCATENATE($B205,"!H23"))),"",INDIRECT(CONCATENATE($B205,"!H23")))</f>
        <v>N/A</v>
      </c>
      <c r="F205" s="89"/>
      <c r="G205" s="89"/>
      <c r="H205" s="90">
        <f t="shared" ref="H205:H216" ca="true" si="52">IF(ISERROR(INDIRECT(CONCATENATE($B205,"!H21"))),"",INDIRECT(CONCATENATE($B205,"!H21")))</f>
        <v>2.6511019528466545E-2</v>
      </c>
      <c r="I205" s="1">
        <f t="shared" ref="I205:I216" ca="true" si="53">IF(ISERROR(INDIRECT(CONCATENATE($B205,"!I16"))),"",INDIRECT(CONCATENATE($B205,"!I16")))</f>
        <v>99.824170236884484</v>
      </c>
      <c r="J205" s="91" t="str">
        <f t="shared" ref="J205:J216" ca="true" si="54">IF(ISERROR(INDIRECT(CONCATENATE($B205,"!I23"))),"",INDIRECT(CONCATENATE($B205,"!I23")))</f>
        <v>N/A</v>
      </c>
      <c r="K205" s="89"/>
      <c r="L205" s="89"/>
      <c r="M205" s="90">
        <f t="shared" ref="M205:M216" ca="true" si="55">IF(ISERROR(INDIRECT(CONCATENATE($B205,"!I21"))),"",INDIRECT(CONCATENATE($B205,"!I21")))</f>
        <v>0</v>
      </c>
      <c r="N205" s="1">
        <f t="shared" ref="N205:N216" ca="true" si="56">IF(ISERROR(INDIRECT(CONCATENATE($B205,"!J16"))),"",INDIRECT(CONCATENATE($B205,"!J16")))</f>
        <v>99.760507782404474</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99.489188429101716</v>
      </c>
      <c r="T205" s="91" t="str">
        <f t="shared" ref="T205:T216" ca="true" si="60">IF(ISERROR(INDIRECT(CONCATENATE($B205,"!K23"))),"",INDIRECT(CONCATENATE($B205,"!K23")))</f>
        <v>N/A</v>
      </c>
      <c r="U205" s="89"/>
      <c r="V205" s="89"/>
      <c r="W205" s="90">
        <f t="shared" ref="W205:W216" ca="true" si="61">IF(ISERROR(INDIRECT(CONCATENATE($B205,"!K21"))),"",INDIRECT(CONCATENATE($B205,"!K21")))</f>
        <v>6.7183953013361969E-2</v>
      </c>
      <c r="X205" s="1">
        <f t="shared" ref="X205:X216" ca="true" si="62">IF(ISERROR(INDIRECT(CONCATENATE($B205,"!L16"))),"",INDIRECT(CONCATENATE($B205,"!L16")))</f>
        <v>99.45259871625737</v>
      </c>
      <c r="Y205" s="91" t="str">
        <f t="shared" ref="Y205:Y216" ca="true" si="63">IF(ISERROR(INDIRECT(CONCATENATE($B205,"!L23"))),"",INDIRECT(CONCATENATE($B205,"!L23")))</f>
        <v>N/A</v>
      </c>
      <c r="Z205" s="89"/>
      <c r="AA205" s="89"/>
      <c r="AB205" s="90">
        <f t="shared" ref="AB205:AB216" ca="true" si="64">IF(ISERROR(INDIRECT(CONCATENATE($B205,"!L221"))),"",INDIRECT(CONCATENATE($B205,"!L21")))</f>
        <v>0.12978335787922227</v>
      </c>
    </row>
    <row r="206" x14ac:dyDescent="0.2">
      <c r="A206" s="87"/>
      <c r="B206" s="425" t="s">
        <v>245</v>
      </c>
      <c r="C206" s="426">
        <v>2008</v>
      </c>
      <c r="D206" s="2">
        <f t="shared" ca="true" si="50"/>
        <v>98.426707187312701</v>
      </c>
      <c r="E206" s="91" t="str">
        <f t="shared" ca="true" si="51"/>
        <v>N/A</v>
      </c>
      <c r="F206" s="89"/>
      <c r="G206" s="89"/>
      <c r="H206" s="92">
        <f t="shared" ca="true" si="52"/>
        <v>0.38541566073778094</v>
      </c>
      <c r="I206" s="2">
        <f t="shared" ca="true" si="53"/>
        <v>98.534531444495144</v>
      </c>
      <c r="J206" s="91" t="str">
        <f t="shared" ca="true" si="54"/>
        <v>N/A</v>
      </c>
      <c r="K206" s="89"/>
      <c r="L206" s="89"/>
      <c r="M206" s="92">
        <f t="shared" ca="true" si="55"/>
        <v>0.19171984587391624</v>
      </c>
      <c r="N206" s="2">
        <f t="shared" ca="true" si="56"/>
        <v>98.110230445236851</v>
      </c>
      <c r="O206" s="91" t="str">
        <f t="shared" ca="true" si="57"/>
        <v>N/A</v>
      </c>
      <c r="P206" s="89"/>
      <c r="Q206" s="89"/>
      <c r="R206" s="92">
        <f t="shared" ca="true" si="58"/>
        <v>0.43596158908309324</v>
      </c>
      <c r="S206" s="2">
        <f t="shared" ca="true" si="59"/>
        <v>97.852935172074055</v>
      </c>
      <c r="T206" s="91" t="str">
        <f t="shared" ca="true" si="60"/>
        <v>N/A</v>
      </c>
      <c r="U206" s="89"/>
      <c r="V206" s="89"/>
      <c r="W206" s="92">
        <f t="shared" ca="true" si="61"/>
        <v>0.52363589246111242</v>
      </c>
      <c r="X206" s="2">
        <f t="shared" ca="true" si="62"/>
        <v>98.658083677687912</v>
      </c>
      <c r="Y206" s="91" t="str">
        <f t="shared" ca="true" si="63"/>
        <v>N/A</v>
      </c>
      <c r="Z206" s="89"/>
      <c r="AA206" s="89"/>
      <c r="AB206" s="92">
        <f t="shared" ca="true" si="64"/>
        <v>5.3892683288578533E-2</v>
      </c>
    </row>
    <row r="207" x14ac:dyDescent="0.2">
      <c r="A207" s="87"/>
      <c r="B207" s="425" t="s">
        <v>147</v>
      </c>
      <c r="C207" s="426">
        <v>2013</v>
      </c>
      <c r="D207" s="2">
        <f t="shared" ca="true" si="50"/>
        <v>99.628264324361695</v>
      </c>
      <c r="E207" s="91">
        <f t="shared" ca="true" si="51"/>
        <v>99.158287834803431</v>
      </c>
      <c r="F207" s="89"/>
      <c r="G207" s="89"/>
      <c r="H207" s="92">
        <f t="shared" ca="true" si="52"/>
        <v>2.4667368933422168E-2</v>
      </c>
      <c r="I207" s="2">
        <f t="shared" ca="true" si="53"/>
        <v>99.40677625193743</v>
      </c>
      <c r="J207" s="91">
        <f t="shared" ca="true" si="54"/>
        <v>98.881236665522636</v>
      </c>
      <c r="K207" s="89"/>
      <c r="L207" s="89"/>
      <c r="M207" s="92">
        <f t="shared" ca="true" si="55"/>
        <v>0.16670743031192323</v>
      </c>
      <c r="N207" s="2">
        <f t="shared" ca="true" si="56"/>
        <v>99.750043187839594</v>
      </c>
      <c r="O207" s="91">
        <f t="shared" ca="true" si="57"/>
        <v>99.030911412510918</v>
      </c>
      <c r="P207" s="89"/>
      <c r="Q207" s="89"/>
      <c r="R207" s="92">
        <f t="shared" ca="true" si="58"/>
        <v>0</v>
      </c>
      <c r="S207" s="2">
        <f t="shared" ca="true" si="59"/>
        <v>99.406273906558695</v>
      </c>
      <c r="T207" s="91">
        <f t="shared" ca="true" si="60"/>
        <v>98.298740222346609</v>
      </c>
      <c r="U207" s="89"/>
      <c r="V207" s="89"/>
      <c r="W207" s="92">
        <f t="shared" ca="true" si="61"/>
        <v>0.14338382100148742</v>
      </c>
      <c r="X207" s="2">
        <f t="shared" ca="true" si="62"/>
        <v>99.914916467468601</v>
      </c>
      <c r="Y207" s="91">
        <f t="shared" ca="true" si="63"/>
        <v>99.660584945254456</v>
      </c>
      <c r="Z207" s="89"/>
      <c r="AA207" s="89"/>
      <c r="AB207" s="92">
        <f t="shared" ca="true" si="64"/>
        <v>0</v>
      </c>
      <c r="AD207" s="93"/>
    </row>
    <row r="208" x14ac:dyDescent="0.2">
      <c r="A208" s="87"/>
      <c r="B208" s="425"/>
      <c r="C208" s="426"/>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25"/>
      <c r="C209" s="426"/>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25"/>
      <c r="C210" s="426"/>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25"/>
      <c r="C211" s="426"/>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25"/>
      <c r="C212" s="426"/>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25"/>
      <c r="C213" s="426"/>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25"/>
      <c r="C214" s="426"/>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25"/>
      <c r="C215" s="426"/>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27"/>
      <c r="C216" s="428"/>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979" t="str">
        <f>CONCATENATE("Urban use of drinking water sources,  ",C199,"–",C200)</f>
        <v>Urban use of drinking water sources,  2000–2019</v>
      </c>
      <c r="C218" s="1980"/>
      <c r="D218" s="1980"/>
      <c r="E218" s="1980"/>
      <c r="F218" s="1980"/>
      <c r="G218" s="1980"/>
      <c r="H218" s="1980"/>
      <c r="I218" s="1980"/>
      <c r="J218" s="1980"/>
      <c r="K218" s="1980"/>
      <c r="L218" s="1980"/>
      <c r="N218" s="98"/>
      <c r="O218" s="98"/>
      <c r="P218" s="98"/>
      <c r="Q218" s="98"/>
      <c r="R218" s="98"/>
      <c r="S218" s="1962" t="s">
        <v>11</v>
      </c>
      <c r="T218" s="1963"/>
      <c r="U218" s="1963"/>
      <c r="V218" s="1963"/>
      <c r="W218" s="196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976" t="s">
        <v>7</v>
      </c>
      <c r="B297" s="1976"/>
      <c r="C297" s="1976"/>
      <c r="D297" s="1965" t="s">
        <v>0</v>
      </c>
      <c r="E297" s="1966"/>
      <c r="F297" s="1966"/>
      <c r="G297" s="1966"/>
      <c r="H297" s="1967"/>
      <c r="I297" s="1965" t="s">
        <v>1</v>
      </c>
      <c r="J297" s="1966"/>
      <c r="K297" s="1966"/>
      <c r="L297" s="1966"/>
      <c r="M297" s="1967"/>
      <c r="N297" s="1965" t="s">
        <v>2</v>
      </c>
      <c r="O297" s="1966"/>
      <c r="P297" s="1966"/>
      <c r="Q297" s="1966"/>
      <c r="R297" s="1967"/>
      <c r="S297" s="1965" t="s">
        <v>3</v>
      </c>
      <c r="T297" s="1966"/>
      <c r="U297" s="1966"/>
      <c r="V297" s="1966"/>
      <c r="W297" s="1967"/>
      <c r="X297" s="1965" t="s">
        <v>4</v>
      </c>
      <c r="Y297" s="1966"/>
      <c r="Z297" s="1966"/>
      <c r="AA297" s="1966"/>
      <c r="AB297" s="1967"/>
    </row>
    <row r="298" s="44" customFormat="true" ht="22.5" customHeight="true" x14ac:dyDescent="0.2">
      <c r="A298" s="1977"/>
      <c r="B298" s="1977"/>
      <c r="C298" s="1977"/>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968" t="s">
        <v>10</v>
      </c>
      <c r="B299" s="1969"/>
      <c r="C299" s="201">
        <v>2000</v>
      </c>
      <c r="D299" s="56">
        <f ca="true">IF((D301+H301)&gt;100,D301*100/(D301+H301),D301)</f>
        <v>94.024557859522943</v>
      </c>
      <c r="E299" s="57">
        <f ca="true">D299*AVERAGEIF(E305:E316,"&gt;0")/100</f>
        <v>91.369982776581395</v>
      </c>
      <c r="F299" s="58">
        <f ca="true">D299*(100-AVERAGEIF(E305:E316,"&gt;0"))/100</f>
        <v>2.654575082941538</v>
      </c>
      <c r="G299" s="59">
        <f ca="true">100-(E299+F299+H299)</f>
        <v>5.975442140477071</v>
      </c>
      <c r="H299" s="60">
        <f ca="true">IF((D301+H301)&gt;100,H301*100/(D301+H301),H301)</f>
        <v>0</v>
      </c>
      <c r="I299" s="56">
        <f ca="true">IF((I301+M301)&gt;100,I301*100/(I301+M301),I301)</f>
        <v>95.738406782433572</v>
      </c>
      <c r="J299" s="57">
        <f ca="true">I299*AVERAGEIF(J305:J316,"&gt;0")/100</f>
        <v>93.873526950542114</v>
      </c>
      <c r="K299" s="61">
        <f ca="true">I299*(100-AVERAGEIF(J305:J316,"&gt;0"))/100</f>
        <v>1.8648798318914592</v>
      </c>
      <c r="L299" s="62">
        <f ca="true">100-(J299+K299+M299)</f>
        <v>3.7548984485610504</v>
      </c>
      <c r="M299" s="63">
        <f ca="true">IF((I301+M301)&gt;100,M301*100/(I301+M301),M301)</f>
        <v>0.50669476900537092</v>
      </c>
      <c r="N299" s="56">
        <f ca="true">IF((N301+R301)&gt;100,N301*100/(N301+R301),N301)</f>
        <v>97.728629076923227</v>
      </c>
      <c r="O299" s="57">
        <f ca="true">N299*AVERAGEIF(O305:O316,"&gt;0")/100</f>
        <v>96.672274426758378</v>
      </c>
      <c r="P299" s="61">
        <f ca="true">N299*(100-AVERAGEIF(O305:O316,"&gt;0"))/100</f>
        <v>1.0563546501648466</v>
      </c>
      <c r="Q299" s="62">
        <f ca="true">100-(O299+P299+R299)</f>
        <v>1.9057581788689362</v>
      </c>
      <c r="R299" s="63">
        <f ca="true">IF((N301+R301)&gt;100,R301*100/(N301+R301),R301)</f>
        <v>0.36561274420783718</v>
      </c>
      <c r="S299" s="56">
        <f ca="true">IF((S301+W301)&gt;100,S301*100/(S301+W301),S301)</f>
        <v>97.474228501041807</v>
      </c>
      <c r="T299" s="57">
        <f ca="true">S299*AVERAGEIF(T305:T316,"&gt;0")/100</f>
        <v>94.635446254711312</v>
      </c>
      <c r="U299" s="61">
        <f ca="true">S299*(100-AVERAGEIF(T305:T316,"&gt;0"))/100</f>
        <v>2.8387822463304979</v>
      </c>
      <c r="V299" s="62">
        <f ca="true">100-(T299+U299+W299)</f>
        <v>2.3403075417093362</v>
      </c>
      <c r="W299" s="63">
        <f ca="true">IF((S301+W301)&gt;100,W301*100/(S301+W301),W301)</f>
        <v>0.18546395724885301</v>
      </c>
      <c r="X299" s="56">
        <f ca="true">IF((X301+AB301)&gt;100,X301*100/(X301+AB301),X301)</f>
        <v>97.332203016953514</v>
      </c>
      <c r="Y299" s="57">
        <f ca="true">X299*AVERAGEIF(Y305:Y316,"&gt;0")/100</f>
        <v>95.418169752306966</v>
      </c>
      <c r="Z299" s="61">
        <f ca="true">X299*(100-AVERAGEIF(Y305:Y316,"&gt;0"))/100</f>
        <v>1.9140332646465512</v>
      </c>
      <c r="AA299" s="62">
        <f ca="true">100-(Y299+Z299+AB299)</f>
        <v>2.6356689663720658</v>
      </c>
      <c r="AB299" s="63">
        <f ca="true">IF((X301+AB301)&gt;100,AB301*100/(X301+AB301),AB301)</f>
        <v>3.2128016674416671E-2</v>
      </c>
    </row>
    <row r="300" s="64" customFormat="true" ht="15" customHeight="true" x14ac:dyDescent="0.2">
      <c r="A300" s="1970"/>
      <c r="B300" s="1971"/>
      <c r="C300" s="202">
        <v>2019</v>
      </c>
      <c r="D300" s="65">
        <f ca="true">IF((D302+H302)&gt;100,D302*100/(D302+H302),D302)</f>
        <v>93.52427713644424</v>
      </c>
      <c r="E300" s="66">
        <f ca="true">D300*AVERAGEIF(E305:E316,"&gt;0")/100</f>
        <v>90.883826371363824</v>
      </c>
      <c r="F300" s="67">
        <f ca="true">D300*(100-AVERAGEIF(E305:E316,"&gt;0"))/100</f>
        <v>2.6404507650804017</v>
      </c>
      <c r="G300" s="68">
        <f ca="true">100-(E300+F300+H300)</f>
        <v>5.4347716905893719</v>
      </c>
      <c r="H300" s="69">
        <f ca="true">IF((D302+H302)&gt;100,H302*100/(D302+H302),H302)</f>
        <v>1.0409511729664018</v>
      </c>
      <c r="I300" s="65">
        <f ca="true">IF((I302+M302)&gt;100,I302*100/(I302+M302),I302)</f>
        <v>95.843319336268706</v>
      </c>
      <c r="J300" s="66">
        <f ca="true">I300*AVERAGEIF(J305:J316,"&gt;0")/100</f>
        <v>93.976395922158432</v>
      </c>
      <c r="K300" s="67">
        <f ca="true">I300*(100-AVERAGEIF(J305:J316,"&gt;0"))/100</f>
        <v>1.866923414110286</v>
      </c>
      <c r="L300" s="68">
        <f ca="true">100-(J300+K300+M300)</f>
        <v>3.2127375500510311</v>
      </c>
      <c r="M300" s="69">
        <f ca="true">IF((I302+M302)&gt;100,M302*100/(I302+M302),M302)</f>
        <v>0.94394311368025541</v>
      </c>
      <c r="N300" s="65">
        <f ca="true">IF((N302+R302)&gt;100,N302*100/(N302+R302),N302)</f>
        <v>97.420985515407537</v>
      </c>
      <c r="O300" s="66">
        <f ca="true">N300*AVERAGEIF(O305:O316,"&gt;0")/100</f>
        <v>96.367956203067138</v>
      </c>
      <c r="P300" s="67">
        <f ca="true">N300*(100-AVERAGEIF(O305:O316,"&gt;0"))/100</f>
        <v>1.0530293123404044</v>
      </c>
      <c r="Q300" s="68">
        <f ca="true">100-(O300+P300+R300)</f>
        <v>2.579014484592463</v>
      </c>
      <c r="R300" s="69">
        <f ca="true">IF((N302+R302)&gt;100,R302*100/(N302+R302),R302)</f>
        <v>0</v>
      </c>
      <c r="S300" s="65">
        <f ca="true">IF((S302+W302)&gt;100,S302*100/(S302+W302),S302)</f>
        <v>95.136145195922836</v>
      </c>
      <c r="T300" s="66">
        <f ca="true">S300*AVERAGEIF(T305:T316,"&gt;0")/100</f>
        <v>92.3654559161034</v>
      </c>
      <c r="U300" s="67">
        <f ca="true">S300*(100-AVERAGEIF(T305:T316,"&gt;0"))/100</f>
        <v>2.7706892798194316</v>
      </c>
      <c r="V300" s="68">
        <f ca="true">100-(T300+U300+W300)</f>
        <v>4.8275893354095984</v>
      </c>
      <c r="W300" s="69">
        <f ca="true">IF((S302+W302)&gt;100,W302*100/(S302+W302),W302)</f>
        <v>3.6265468667561862E-2</v>
      </c>
      <c r="X300" s="65">
        <f ca="true">IF((X302+AB302)&gt;100,X302*100/(X302+AB302),X302)</f>
        <v>97.309104840353001</v>
      </c>
      <c r="Y300" s="66">
        <f ca="true">X300*AVERAGEIF(Y305:Y316,"&gt;0")/100</f>
        <v>95.395525800279572</v>
      </c>
      <c r="Z300" s="67">
        <f ca="true">X300*(100-AVERAGEIF(Y305:Y316,"&gt;0"))/100</f>
        <v>1.9135790400734327</v>
      </c>
      <c r="AA300" s="68">
        <f ca="true">100-(Y300+Z300+AB300)</f>
        <v>2.4900584480734977</v>
      </c>
      <c r="AB300" s="69">
        <f ca="true">IF((X302+AB302)&gt;100,AB302*100/(X302+AB302),AB302)</f>
        <v>0.20083671157350125</v>
      </c>
    </row>
    <row r="301" hidden="true" x14ac:dyDescent="0.2">
      <c r="A301" s="1972" t="s">
        <v>12</v>
      </c>
      <c r="B301" s="1973"/>
      <c r="C301" s="70">
        <f>MinRegYear(C299,C305:C316)</f>
        <v>2001</v>
      </c>
      <c r="D301" s="71">
        <f ca="true">IF(MAX(C305:C316)-MIN(C305:C316)&lt;5,AVERAGEIF(C305:C316,"&gt;0",D305:D316),
IF(FORECAST($C301,D$305:D$316,$C$305:$C$316)&lt;0,0,
IF(FORECAST($C301,D$305:D$316,$C$305:$C$316)&gt;100,100,
FORECAST($C301,D$305:D$316,$C$305:$C$316))))</f>
        <v>94.024557859522943</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95.738406782433572</v>
      </c>
      <c r="J301" s="72"/>
      <c r="K301" s="73"/>
      <c r="L301" s="73"/>
      <c r="M301" s="74">
        <f ca="true">IF(MAX(C305:C316)-MIN(C305:C316)&lt;5,AVERAGEIF(C305:C316,"&gt;0",M305:M316),
IF(FORECAST($C301,M$305:M$316,$C$305:$C$316)&lt;0,0,
IF(FORECAST($C301,M$305:M$316,$C$305:$C$316)&gt;100,100,
FORECAST($C301,M$305:M$316,$C$305:$C$316))))</f>
        <v>0.50669476900537092</v>
      </c>
      <c r="N301" s="71">
        <f ca="true">IF(MAX(C305:C316)-MIN(C305:C316)&lt;5,AVERAGEIF(C305:C316,"&gt;0",N305:N316),
IF(FORECAST($C301,N$305:N$316,$C$305:$C$316)&lt;0,0,
IF(FORECAST($C301,N$305:N$316,$C$305:$C$316)&gt;100,100,
FORECAST($C301,N$305:N$316,$C$305:$C$316))))</f>
        <v>97.728629076923227</v>
      </c>
      <c r="O301" s="72"/>
      <c r="P301" s="73"/>
      <c r="Q301" s="73"/>
      <c r="R301" s="74">
        <f ca="true">IF(MAX(C305:C316)-MIN(C305:C316)&lt;5,AVERAGEIF(C305:C316,"&gt;0",R305:R316),
IF(FORECAST($C301,R$305:R$316,$C$305:$C$316)&lt;0,0,
IF(FORECAST($C301,R$305:R$316,$C$305:$C$316)&gt;100,100,
FORECAST($C301,R$305:R$316,$C$305:$C$316))))</f>
        <v>0.36561274420783718</v>
      </c>
      <c r="S301" s="71">
        <f ca="true">IF(MAX(C305:C316)-MIN(C305:C316)&lt;5,AVERAGEIF(C305:C316,"&gt;0",S305:S316),
IF(FORECAST($C301,S$305:S$316,$C$305:$C$316)&lt;0,0,
IF(FORECAST($C301,S$305:S$316,$C$305:$C$316)&gt;100,100,
FORECAST($C301,S$305:S$316,$C$305:$C$316))))</f>
        <v>97.474228501041807</v>
      </c>
      <c r="T301" s="72"/>
      <c r="U301" s="73"/>
      <c r="V301" s="73"/>
      <c r="W301" s="74">
        <f ca="true">IF(MAX(C305:C316)-MIN(C305:C316)&lt;5,AVERAGEIF(C305:C316,"&gt;0",W305:W316),
IF(FORECAST($C301,W$305:W$316,$C$305:$C$316)&lt;0,0,
IF(FORECAST($C301,W$305:W$316,$C$305:$C$316)&gt;100,100,
FORECAST($C301,W$305:W$316,$C$305:$C$316))))</f>
        <v>0.18546395724885301</v>
      </c>
      <c r="X301" s="71">
        <f ca="true">IF(MAX(C305:C316)-MIN(C305:C316)&lt;5,AVERAGEIF(C305:C316,"&gt;0",X305:X316),
IF(FORECAST($C301,X$305:X$316,$C$305:$C$316)&lt;0,0,
IF(FORECAST($C301,X$305:X$316,$C$305:$C$316)&gt;100,100,
FORECAST($C301,X$305:X$316,$C$305:$C$316))))</f>
        <v>97.332203016953514</v>
      </c>
      <c r="Y301" s="72"/>
      <c r="Z301" s="73"/>
      <c r="AA301" s="73"/>
      <c r="AB301" s="74">
        <f ca="true">IF(MAX(C305:C316)-MIN(C305:C316)&lt;5,AVERAGEIF(C305:C316,"&gt;0",AB305:AB316),
IF(FORECAST($C301,AB$305:AB$316,$C$305:$C$316)&lt;0,0,
IF(FORECAST($C301,AB$305:AB$316,$C$305:$C$316)&gt;100,100,
FORECAST($C301,AB$305:AB$316,$C$305:$C$316))))</f>
        <v>3.2128016674416671E-2</v>
      </c>
    </row>
    <row r="302" hidden="true" x14ac:dyDescent="0.2">
      <c r="A302" s="1974"/>
      <c r="B302" s="1975"/>
      <c r="C302" s="49">
        <f>MaxRegYear(C300,C305:C316)</f>
        <v>2015</v>
      </c>
      <c r="D302" s="75">
        <f ca="true">IF(MAX(C305:C316)-MIN(C305:C316)&lt;5,AVERAGEIF(C305:C316,"&gt;0",D305:D316),
IF(FORECAST($C302,D$305:D$316,$C$305:$C$316)&lt;0,0,
IF(FORECAST($C302,D$305:D$316,$C$305:$C$316)&gt;100,100,
FORECAST($C302,D$305:D$316,$C$305:$C$316))))</f>
        <v>93.52427713644424</v>
      </c>
      <c r="E302" s="76"/>
      <c r="F302" s="77"/>
      <c r="G302" s="77"/>
      <c r="H302" s="78">
        <f ca="true">IF(MAX(C305:C316)-MIN(C305:C316)&lt;5,AVERAGEIF(C305:C316,"&gt;0",H305:H316),
IF(FORECAST($C302,H$305:H$316,$C$305:$C$316)&lt;0,0,
IF(FORECAST($C302,H$305:H$316,$C$305:$C$316)&gt;100,100,
FORECAST($C302,H$305:H$316,$C$305:$C$316))))</f>
        <v>1.0409511729664018</v>
      </c>
      <c r="I302" s="75">
        <f ca="true">IF(MAX(C305:C316)-MIN(C305:C316)&lt;5,AVERAGEIF(C305:C316,"&gt;0",I305:I316),
IF(FORECAST($C302,I$305:I$316,$C$305:$C$316)&lt;0,0,
IF(FORECAST($C302,I$305:I$316,$C$305:$C$316)&gt;100,100,
FORECAST($C302,I$305:I$316,$C$305:$C$316))))</f>
        <v>95.843319336268706</v>
      </c>
      <c r="J302" s="76"/>
      <c r="K302" s="77"/>
      <c r="L302" s="77"/>
      <c r="M302" s="78">
        <f ca="true">IF(MAX(C305:C316)-MIN(C305:C316)&lt;5,AVERAGEIF(C305:C316,"&gt;0",M305:M316),
IF(FORECAST($C302,M$305:M$316,$C$305:$C$316)&lt;0,0,
IF(FORECAST($C302,M$305:M$316,$C$305:$C$316)&gt;100,100,
FORECAST($C302,M$305:M$316,$C$305:$C$316))))</f>
        <v>0.94394311368025541</v>
      </c>
      <c r="N302" s="75">
        <f ca="true">IF(MAX(C305:C316)-MIN(C305:C316)&lt;5,AVERAGEIF(C305:C316,"&gt;0",N305:N316),
IF(FORECAST($C302,N$305:N$316,$C$305:$C$316)&lt;0,0,
IF(FORECAST($C302,N$305:N$316,$C$305:$C$316)&gt;100,100,
FORECAST($C302,N$305:N$316,$C$305:$C$316))))</f>
        <v>97.420985515407537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95.136145195922836</v>
      </c>
      <c r="T302" s="76"/>
      <c r="U302" s="77"/>
      <c r="V302" s="77"/>
      <c r="W302" s="78">
        <f ca="true">IF(MAX(C305:C316)-MIN(C305:C316)&lt;5,AVERAGEIF(C305:C316,"&gt;0",W305:W316),
IF(FORECAST($C302,W$305:W$316,$C$305:$C$316)&lt;0,0,
IF(FORECAST($C302,W$305:W$316,$C$305:$C$316)&gt;100,100,
FORECAST($C302,W$305:W$316,$C$305:$C$316))))</f>
        <v>3.6265468667561862E-2</v>
      </c>
      <c r="X302" s="75">
        <f ca="true">IF(MAX(C305:C316)-MIN(C305:C316)&lt;5,AVERAGEIF(C305:C316,"&gt;0",X305:X316),
IF(FORECAST($C302,X$305:X$316,$C$305:$C$316)&lt;0,0,
IF(FORECAST($C302,X$305:X$316,$C$305:$C$316)&gt;100,100,
FORECAST($C302,X$305:X$316,$C$305:$C$316))))</f>
        <v>97.309104840353001</v>
      </c>
      <c r="Y302" s="76"/>
      <c r="Z302" s="77"/>
      <c r="AA302" s="77"/>
      <c r="AB302" s="78">
        <f ca="true">IF(MAX(C305:C316)-MIN(C305:C316)&lt;5,AVERAGEIF(C305:C316,"&gt;0",AB305:AB316),
IF(FORECAST($C302,AB$305:AB$316,$C$305:$C$316)&lt;0,0,
IF(FORECAST($C302,AB$305:AB$316,$C$305:$C$316)&gt;100,100,
FORECAST($C302,AB$305:AB$316,$C$305:$C$316))))</f>
        <v>0.20083671157350125</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951" t="s">
        <v>282</v>
      </c>
      <c r="F304" s="211"/>
      <c r="G304" s="211"/>
      <c r="H304" s="85" t="s">
        <v>17</v>
      </c>
      <c r="I304" s="83" t="s">
        <v>14</v>
      </c>
      <c r="J304" s="1951" t="s">
        <v>282</v>
      </c>
      <c r="K304" s="211"/>
      <c r="L304" s="211"/>
      <c r="M304" s="85" t="s">
        <v>17</v>
      </c>
      <c r="N304" s="83" t="s">
        <v>14</v>
      </c>
      <c r="O304" s="1951" t="s">
        <v>282</v>
      </c>
      <c r="P304" s="211"/>
      <c r="Q304" s="211"/>
      <c r="R304" s="85" t="s">
        <v>17</v>
      </c>
      <c r="S304" s="83" t="s">
        <v>14</v>
      </c>
      <c r="T304" s="1951" t="s">
        <v>282</v>
      </c>
      <c r="U304" s="211"/>
      <c r="V304" s="211"/>
      <c r="W304" s="85" t="s">
        <v>17</v>
      </c>
      <c r="X304" s="83" t="s">
        <v>14</v>
      </c>
      <c r="Y304" s="1951" t="s">
        <v>282</v>
      </c>
      <c r="Z304" s="211"/>
      <c r="AA304" s="211"/>
      <c r="AB304" s="85" t="s">
        <v>17</v>
      </c>
      <c r="AD304" s="212"/>
    </row>
    <row r="305" x14ac:dyDescent="0.2">
      <c r="A305" s="87"/>
      <c r="B305" s="423" t="s">
        <v>173</v>
      </c>
      <c r="C305" s="424">
        <v>2003</v>
      </c>
      <c r="D305" s="1">
        <f t="shared" ref="D305:D316" ca="true" si="65">IF(ISERROR(INDIRECT(CONCATENATE($B305,"!M16"))),"",INDIRECT(CONCATENATE($B305,"!M16")))</f>
        <v>94.621165276542939</v>
      </c>
      <c r="E305" s="91" t="str">
        <f t="shared" ref="E305:E316" ca="true" si="66">IF(ISERROR(INDIRECT(CONCATENATE($B305,"!M23"))),"",INDIRECT(CONCATENATE($B305,"!M23")))</f>
        <v>N/A</v>
      </c>
      <c r="F305" s="89"/>
      <c r="G305" s="89"/>
      <c r="H305" s="90">
        <f t="shared" ref="H305:H316" ca="true" si="67">IF(ISERROR(INDIRECT(CONCATENATE($B305,"!M21"))),"",INDIRECT(CONCATENATE($B305,"!M21")))</f>
        <v>7.488018954563605E-2</v>
      </c>
      <c r="I305" s="1">
        <f t="shared" ref="I305:I316" ca="true" si="68">IF(ISERROR(INDIRECT(CONCATENATE($B305,"!N16"))),"",INDIRECT(CONCATENATE($B305,"!N16")))</f>
        <v>97.146740615520798</v>
      </c>
      <c r="J305" s="88" t="str">
        <f t="shared" ref="J305:J316" ca="true" si="69">IF(ISERROR(INDIRECT(CONCATENATE($B305,"!N23"))),"",INDIRECT(CONCATENATE($B305,"!N23")))</f>
        <v>N/A</v>
      </c>
      <c r="K305" s="89"/>
      <c r="L305" s="89"/>
      <c r="M305" s="90">
        <f t="shared" ref="M305:M316" ca="true" si="70">IF(ISERROR(INDIRECT(CONCATENATE($B305,"!N21"))),"",INDIRECT(CONCATENATE($B305,"!N21")))</f>
        <v>0.17763803780407211</v>
      </c>
      <c r="N305" s="1">
        <f t="shared" ref="N305:N316" ca="true" si="71">IF(ISERROR(INDIRECT(CONCATENATE($B305,"!O16"))),"",INDIRECT(CONCATENATE($B305,"!O16")))</f>
        <v>98.470900030403087</v>
      </c>
      <c r="O305" s="88" t="str">
        <f t="shared" ref="O305:O316" ca="true" si="72">IF(ISERROR(INDIRECT(CONCATENATE($B305,"!O23"))),"",INDIRECT(CONCATENATE($B305,"!O23")))</f>
        <v>N/A</v>
      </c>
      <c r="P305" s="89"/>
      <c r="Q305" s="89"/>
      <c r="R305" s="90">
        <f t="shared" ref="R305:R316" ca="true" si="73">IF(ISERROR(INDIRECT(CONCATENATE($B305,"!O21"))),"",INDIRECT(CONCATENATE($B305,"!O21")))</f>
        <v>0.39663432632293433</v>
      </c>
      <c r="S305" s="1">
        <f t="shared" ref="S305:S316" ca="true" si="74">IF(ISERROR(INDIRECT(CONCATENATE($B305,"!P16"))),"",INDIRECT(CONCATENATE($B305,"!P16")))</f>
        <v>98.419356965076389</v>
      </c>
      <c r="T305" s="88" t="str">
        <f t="shared" ref="T305:T316" ca="true" si="75">IF(ISERROR(INDIRECT(CONCATENATE($B305,"!P23"))),"",INDIRECT(CONCATENATE($B305,"!P23")))</f>
        <v>N/A</v>
      </c>
      <c r="U305" s="89"/>
      <c r="V305" s="89"/>
      <c r="W305" s="90">
        <f t="shared" ref="W305:W316" ca="true" si="76">IF(ISERROR(INDIRECT(CONCATENATE($B305,"!P21"))),"",INDIRECT(CONCATENATE($B305,"!P21")))</f>
        <v>0.1065703489866365</v>
      </c>
      <c r="X305" s="1">
        <f t="shared" ref="X305:X316" ca="true" si="77">IF(ISERROR(INDIRECT(CONCATENATE($B305,"!Q16"))),"",INDIRECT(CONCATENATE($B305,"!Q16")))</f>
        <v>99.273184231468989</v>
      </c>
      <c r="Y305" s="88" t="str">
        <f t="shared" ref="Y305:Y316" ca="true" si="78">IF(ISERROR(INDIRECT(CONCATENATE($B305,"!Q23"))),"",INDIRECT(CONCATENATE($B305,"!Q23")))</f>
        <v>N/A</v>
      </c>
      <c r="Z305" s="89"/>
      <c r="AA305" s="89"/>
      <c r="AB305" s="90">
        <f t="shared" ref="AB305:AB316" ca="true" si="79">IF(ISERROR(INDIRECT(CONCATENATE($B305,"!Q221"))),"",INDIRECT(CONCATENATE($B305,"!Q21")))</f>
        <v>0</v>
      </c>
    </row>
    <row r="306" x14ac:dyDescent="0.2">
      <c r="A306" s="87"/>
      <c r="B306" s="425" t="s">
        <v>245</v>
      </c>
      <c r="C306" s="426">
        <v>2008</v>
      </c>
      <c r="D306" s="2">
        <f t="shared" ca="true" si="65"/>
        <v>92.438265314492554</v>
      </c>
      <c r="E306" s="91" t="str">
        <f t="shared" ca="true" si="66"/>
        <v>N/A</v>
      </c>
      <c r="F306" s="89"/>
      <c r="G306" s="89"/>
      <c r="H306" s="92">
        <f t="shared" ca="true" si="67"/>
        <v>0.59976258679919769</v>
      </c>
      <c r="I306" s="2">
        <f t="shared" ca="true" si="68"/>
        <v>93.004170408558139</v>
      </c>
      <c r="J306" s="91" t="str">
        <f t="shared" ca="true" si="69"/>
        <v>N/A</v>
      </c>
      <c r="K306" s="89"/>
      <c r="L306" s="89"/>
      <c r="M306" s="92">
        <f t="shared" ca="true" si="70"/>
        <v>1.5083605022239461</v>
      </c>
      <c r="N306" s="2">
        <f t="shared" ca="true" si="71"/>
        <v>96.002367228772641</v>
      </c>
      <c r="O306" s="91" t="str">
        <f t="shared" ca="true" si="72"/>
        <v>N/A</v>
      </c>
      <c r="P306" s="89"/>
      <c r="Q306" s="89"/>
      <c r="R306" s="92">
        <f t="shared" ca="true" si="73"/>
        <v>0</v>
      </c>
      <c r="S306" s="2">
        <f t="shared" ca="true" si="74"/>
        <v>93.746906118950648</v>
      </c>
      <c r="T306" s="91" t="str">
        <f t="shared" ca="true" si="75"/>
        <v>N/A</v>
      </c>
      <c r="U306" s="89"/>
      <c r="V306" s="89"/>
      <c r="W306" s="92">
        <f t="shared" ca="true" si="76"/>
        <v>0.22602378988798524</v>
      </c>
      <c r="X306" s="2">
        <f t="shared" ca="true" si="77"/>
        <v>93.432092020593572</v>
      </c>
      <c r="Y306" s="91" t="str">
        <f t="shared" ca="true" si="78"/>
        <v>N/A</v>
      </c>
      <c r="Z306" s="89"/>
      <c r="AA306" s="89"/>
      <c r="AB306" s="92">
        <f t="shared" ca="true" si="79"/>
        <v>0.22894088172967023</v>
      </c>
    </row>
    <row r="307" x14ac:dyDescent="0.2">
      <c r="A307" s="87"/>
      <c r="B307" s="425" t="s">
        <v>147</v>
      </c>
      <c r="C307" s="426">
        <v>2013</v>
      </c>
      <c r="D307" s="2">
        <f t="shared" ca="true" si="65"/>
        <v>94.263821902915296</v>
      </c>
      <c r="E307" s="91">
        <f t="shared" ca="true" si="66"/>
        <v>97.176721546611688</v>
      </c>
      <c r="F307" s="89"/>
      <c r="G307" s="89"/>
      <c r="H307" s="92">
        <f t="shared" ca="true" si="67"/>
        <v>0.84047069051621426</v>
      </c>
      <c r="I307" s="2">
        <f t="shared" ca="true" si="68"/>
        <v>97.221678153974466</v>
      </c>
      <c r="J307" s="91">
        <f t="shared" ca="true" si="69"/>
        <v>98.052108976359492</v>
      </c>
      <c r="K307" s="89"/>
      <c r="L307" s="89"/>
      <c r="M307" s="92">
        <f t="shared" ca="true" si="70"/>
        <v>0.48995828400042091</v>
      </c>
      <c r="N307" s="2">
        <f t="shared" ca="true" si="71"/>
        <v>98.251154629320453</v>
      </c>
      <c r="O307" s="91">
        <f t="shared" ca="true" si="72"/>
        <v>98.919093964437607</v>
      </c>
      <c r="P307" s="89"/>
      <c r="Q307" s="89"/>
      <c r="R307" s="92">
        <f t="shared" ca="true" si="73"/>
        <v>0.12066198088872553</v>
      </c>
      <c r="S307" s="2">
        <f t="shared" ca="true" si="74"/>
        <v>96.749297461419985</v>
      </c>
      <c r="T307" s="91">
        <f t="shared" ca="true" si="75"/>
        <v>97.087658666310801</v>
      </c>
      <c r="U307" s="89"/>
      <c r="V307" s="89"/>
      <c r="W307" s="92">
        <f t="shared" ca="true" si="76"/>
        <v>0</v>
      </c>
      <c r="X307" s="2">
        <f t="shared" ca="true" si="77"/>
        <v>99.256685533897198</v>
      </c>
      <c r="Y307" s="91">
        <f t="shared" ca="true" si="78"/>
        <v>98.033504631233754</v>
      </c>
      <c r="Z307" s="89"/>
      <c r="AA307" s="89"/>
      <c r="AB307" s="92">
        <f t="shared" ca="true" si="79"/>
        <v>0.1205062106422037</v>
      </c>
      <c r="AD307" s="93"/>
    </row>
    <row r="308" x14ac:dyDescent="0.2">
      <c r="A308" s="87"/>
      <c r="B308" s="425"/>
      <c r="C308" s="426"/>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25"/>
      <c r="C309" s="426"/>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25"/>
      <c r="C310" s="426"/>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25"/>
      <c r="C311" s="426"/>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25"/>
      <c r="C312" s="426"/>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25"/>
      <c r="C313" s="426"/>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25"/>
      <c r="C314" s="426"/>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25"/>
      <c r="C315" s="426"/>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27"/>
      <c r="C316" s="428"/>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979" t="str">
        <f>CONCATENATE("Rural use of drinking water sources, ",C299,"–",C300)</f>
        <v>Rural use of drinking water sources, 2000–2019</v>
      </c>
      <c r="C318" s="1980"/>
      <c r="D318" s="1980"/>
      <c r="E318" s="1980"/>
      <c r="F318" s="1980"/>
      <c r="G318" s="1980"/>
      <c r="H318" s="1980"/>
      <c r="I318" s="1980"/>
      <c r="J318" s="1980"/>
      <c r="K318" s="1980"/>
      <c r="L318" s="1987"/>
      <c r="N318" s="98"/>
      <c r="O318" s="98"/>
      <c r="P318" s="98"/>
      <c r="Q318" s="98"/>
      <c r="R318" s="98"/>
      <c r="S318" s="1962" t="s">
        <v>11</v>
      </c>
      <c r="T318" s="1963"/>
      <c r="U318" s="1963"/>
      <c r="V318" s="1963"/>
      <c r="W318" s="196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00" t="s">
        <v>124</v>
      </c>
      <c r="C4" s="2001"/>
      <c r="D4" s="2001"/>
      <c r="E4" s="2001"/>
      <c r="F4" s="2001"/>
      <c r="G4" s="2001"/>
      <c r="H4" s="2001"/>
      <c r="I4" s="2001"/>
      <c r="J4" s="2001"/>
      <c r="K4" s="2001"/>
      <c r="L4" s="2001"/>
      <c r="M4" s="2001"/>
      <c r="N4" s="2001"/>
      <c r="O4" s="2001"/>
      <c r="P4" s="2001"/>
      <c r="Q4" s="2001"/>
      <c r="R4" s="2001"/>
      <c r="S4" s="2001"/>
      <c r="T4" s="2001"/>
      <c r="U4" s="2001"/>
      <c r="V4" s="2001"/>
      <c r="W4" s="2001"/>
      <c r="X4" s="2001"/>
      <c r="Y4" s="2001"/>
    </row>
    <row r="5" ht="28.5" customHeight="true" x14ac:dyDescent="0.2">
      <c r="B5" s="1988" t="str">
        <f ca="true">IF(ISERROR(INDIRECT(CONCATENATE($B105,"!A2"))),"",INDIRECT(CONCATENATE($B105,"!A2")))</f>
        <v>Turkey</v>
      </c>
      <c r="C5" s="1998"/>
      <c r="D5" s="1998"/>
      <c r="E5" s="1998"/>
      <c r="F5" s="1998"/>
      <c r="G5" s="1998"/>
      <c r="H5" s="1998"/>
      <c r="I5" s="1998"/>
      <c r="J5" s="1998"/>
      <c r="K5" s="1999"/>
      <c r="L5" s="1999"/>
      <c r="M5" s="1999"/>
      <c r="N5" s="1999"/>
      <c r="O5" s="1999"/>
      <c r="P5" s="1999"/>
      <c r="Q5" s="1999"/>
      <c r="R5" s="1999"/>
      <c r="S5" s="1999"/>
      <c r="T5" s="1999"/>
      <c r="U5" s="1999"/>
      <c r="V5" s="1999"/>
      <c r="W5" s="1999"/>
      <c r="X5" s="1999"/>
      <c r="Y5" s="1999"/>
    </row>
    <row r="6" x14ac:dyDescent="0.2">
      <c r="F6" s="36"/>
      <c r="G6" s="36"/>
      <c r="J6" s="37"/>
      <c r="K6" s="37"/>
      <c r="L6" s="37"/>
      <c r="M6" s="37"/>
      <c r="N6" s="37"/>
      <c r="O6" s="37"/>
      <c r="P6" s="37"/>
    </row>
    <row r="7" s="38" customFormat="true" ht="18" x14ac:dyDescent="0.25">
      <c r="B7" s="1979" t="str">
        <f>B118</f>
        <v>National use of sanitation facilities, 2000–2019</v>
      </c>
      <c r="C7" s="2002"/>
      <c r="D7" s="2002"/>
      <c r="E7" s="2002"/>
      <c r="F7" s="2002"/>
      <c r="G7" s="2002"/>
      <c r="H7" s="2002"/>
      <c r="I7" s="2002"/>
      <c r="J7" s="1979" t="str">
        <f>B218</f>
        <v>Urban use of sanitation facilities, 2000–2019</v>
      </c>
      <c r="K7" s="2002"/>
      <c r="L7" s="2002"/>
      <c r="M7" s="2002"/>
      <c r="N7" s="2002"/>
      <c r="O7" s="2002"/>
      <c r="P7" s="2002"/>
      <c r="Q7" s="2002"/>
      <c r="R7" s="1979" t="str">
        <f>B318</f>
        <v>Rural use of sanitation facilities, 2000–2019</v>
      </c>
      <c r="S7" s="2002"/>
      <c r="T7" s="2002"/>
      <c r="U7" s="2002"/>
      <c r="V7" s="2002"/>
      <c r="W7" s="2002"/>
      <c r="X7" s="2002"/>
      <c r="Y7" s="200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92" t="str">
        <f ca="true">IF(ISERROR(INDIRECT(CONCATENATE($B105,"!A2"))),"",INDIRECT(CONCATENATE($B105,"!A2")))</f>
        <v>Turkey</v>
      </c>
      <c r="C31" s="1993"/>
      <c r="D31" s="1993"/>
      <c r="E31" s="1994"/>
      <c r="F31" s="1990" t="s">
        <v>0</v>
      </c>
      <c r="G31" s="1990"/>
      <c r="H31" s="1990"/>
      <c r="I31" s="1991"/>
      <c r="J31" s="1989" t="s">
        <v>1</v>
      </c>
      <c r="K31" s="1990"/>
      <c r="L31" s="1990"/>
      <c r="M31" s="1991"/>
      <c r="N31" s="1989" t="s">
        <v>2</v>
      </c>
      <c r="O31" s="1990"/>
      <c r="P31" s="1990"/>
      <c r="Q31" s="1991"/>
      <c r="R31" s="1989" t="s">
        <v>3</v>
      </c>
      <c r="S31" s="1990"/>
      <c r="T31" s="1990"/>
      <c r="U31" s="1991"/>
      <c r="V31" s="1989" t="s">
        <v>4</v>
      </c>
      <c r="W31" s="1990"/>
      <c r="X31" s="1990"/>
      <c r="Y31" s="1991"/>
    </row>
    <row r="32" s="44" customFormat="true" ht="22.5" customHeight="true" x14ac:dyDescent="0.2">
      <c r="B32" s="1995"/>
      <c r="C32" s="1996"/>
      <c r="D32" s="1996"/>
      <c r="E32" s="1997"/>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983" t="s">
        <v>5</v>
      </c>
      <c r="C33" s="1984"/>
      <c r="D33" s="1981" t="s">
        <v>25</v>
      </c>
      <c r="E33" s="33">
        <f>C99</f>
        <v>2000</v>
      </c>
      <c r="F33" s="103">
        <f ca="true">E99</f>
        <v>55.149591915119032</v>
      </c>
      <c r="G33" s="46">
        <f t="shared" ref="G33:I34" ca="true" si="0">F99</f>
        <v>2.761791473595935</v>
      </c>
      <c r="H33" s="47">
        <f t="shared" ca="true" si="0"/>
        <v>39.341706001072453</v>
      </c>
      <c r="I33" s="48">
        <f t="shared" ca="true" si="0"/>
        <v>2.7469106102125807</v>
      </c>
      <c r="J33" s="103">
        <f ca="true">J99</f>
        <v>82.82363650529777</v>
      </c>
      <c r="K33" s="46">
        <f t="shared" ref="K33:M34" ca="true" si="1">K99</f>
        <v>1.4469237427059118</v>
      </c>
      <c r="L33" s="47">
        <f t="shared" ca="true" si="1"/>
        <v>15.401688268009735</v>
      </c>
      <c r="M33" s="48">
        <f t="shared" ca="true" si="1"/>
        <v>0.32775148398659582</v>
      </c>
      <c r="N33" s="103">
        <f ca="true">O99</f>
        <v>93.434532739702433</v>
      </c>
      <c r="O33" s="46">
        <f t="shared" ref="O33:Q34" ca="true" si="2">P99</f>
        <v>0.76964803174593499</v>
      </c>
      <c r="P33" s="47">
        <f t="shared" ca="true" si="2"/>
        <v>5.5971792826055093</v>
      </c>
      <c r="Q33" s="48">
        <f t="shared" ca="true" si="2"/>
        <v>0.19863994594613388</v>
      </c>
      <c r="R33" s="103">
        <f ca="true">T99</f>
        <v>95.933510024950834</v>
      </c>
      <c r="S33" s="46">
        <f t="shared" ref="S33:U34" ca="true" si="3">U99</f>
        <v>0.27116819977753248</v>
      </c>
      <c r="T33" s="47">
        <f t="shared" ca="true" si="3"/>
        <v>3.4599726855443151</v>
      </c>
      <c r="U33" s="48">
        <f t="shared" ca="true" si="3"/>
        <v>0.33534908972731614</v>
      </c>
      <c r="V33" s="103">
        <f ca="true">Y99</f>
        <v>98.879119495435376</v>
      </c>
      <c r="W33" s="46">
        <f t="shared" ref="W33:Y34" ca="true" si="4">Z99</f>
        <v>8.9688047372660298E-2</v>
      </c>
      <c r="X33" s="47">
        <f t="shared" ca="true" si="4"/>
        <v>1.0245127159050753</v>
      </c>
      <c r="Y33" s="48">
        <f t="shared" ca="true" si="4"/>
        <v>6.6797412868838425E-3</v>
      </c>
    </row>
    <row r="34" x14ac:dyDescent="0.2">
      <c r="B34" s="1985"/>
      <c r="C34" s="1986"/>
      <c r="D34" s="1982"/>
      <c r="E34" s="34">
        <f>C100</f>
        <v>2019</v>
      </c>
      <c r="F34" s="104">
        <f ca="true">E100</f>
        <v>92.32040875394047</v>
      </c>
      <c r="G34" s="51">
        <f t="shared" ca="true" si="0"/>
        <v>4.62323852056692</v>
      </c>
      <c r="H34" s="52">
        <f t="shared" ca="true" si="0"/>
        <v>3.0563527254926157</v>
      </c>
      <c r="I34" s="53">
        <f t="shared" ca="true" si="0"/>
        <v>0</v>
      </c>
      <c r="J34" s="104">
        <f ca="true">J100</f>
        <v>96.088126819406767</v>
      </c>
      <c r="K34" s="51">
        <f t="shared" ca="true" si="1"/>
        <v>1.6786535577708332</v>
      </c>
      <c r="L34" s="52">
        <f t="shared" ca="true" si="1"/>
        <v>2.2035431936532177</v>
      </c>
      <c r="M34" s="53">
        <f t="shared" ca="true" si="1"/>
        <v>2.9676429169185781E-2</v>
      </c>
      <c r="N34" s="104">
        <f ca="true">O100</f>
        <v>98.375023436888554</v>
      </c>
      <c r="O34" s="51">
        <f t="shared" ca="true" si="2"/>
        <v>0.81034432282218571</v>
      </c>
      <c r="P34" s="52">
        <f t="shared" ca="true" si="2"/>
        <v>0.81463224028925652</v>
      </c>
      <c r="Q34" s="53">
        <f t="shared" ca="true" si="2"/>
        <v>0</v>
      </c>
      <c r="R34" s="104">
        <f ca="true">T100</f>
        <v>99.718134081646113</v>
      </c>
      <c r="S34" s="51">
        <f t="shared" ca="true" si="3"/>
        <v>0.28186591835388697</v>
      </c>
      <c r="T34" s="52">
        <f t="shared" ca="true" si="3"/>
        <v>0</v>
      </c>
      <c r="U34" s="53">
        <f t="shared" ca="true" si="3"/>
        <v>0</v>
      </c>
      <c r="V34" s="104">
        <f ca="true">Y100</f>
        <v>99.709467128433985</v>
      </c>
      <c r="W34" s="51">
        <f t="shared" ca="true" si="4"/>
        <v>9.0441212026878284E-2</v>
      </c>
      <c r="X34" s="52">
        <f t="shared" ca="true" si="4"/>
        <v>0.19341191825225224</v>
      </c>
      <c r="Y34" s="53">
        <f t="shared" ca="true" si="4"/>
        <v>6.6797412868838425E-3</v>
      </c>
    </row>
    <row r="35" x14ac:dyDescent="0.2">
      <c r="F35" s="36"/>
      <c r="H35" s="39"/>
    </row>
    <row r="36" x14ac:dyDescent="0.2">
      <c r="B36" s="1983" t="s">
        <v>6</v>
      </c>
      <c r="C36" s="1984"/>
      <c r="D36" s="1981" t="s">
        <v>25</v>
      </c>
      <c r="E36" s="33">
        <f>C199</f>
        <v>2000</v>
      </c>
      <c r="F36" s="103">
        <f ca="true">E199</f>
        <v>88.219867893961705</v>
      </c>
      <c r="G36" s="46">
        <f t="shared" ref="G36:I37" ca="true" si="5">F199</f>
        <v>2.5005463669121886</v>
      </c>
      <c r="H36" s="47">
        <f t="shared" ca="true" si="5"/>
        <v>9.0695452954902436</v>
      </c>
      <c r="I36" s="48">
        <f t="shared" ca="true" si="5"/>
        <v>0.21004044363586161</v>
      </c>
      <c r="J36" s="103">
        <f ca="true">J199</f>
        <v>95.943071425925751</v>
      </c>
      <c r="K36" s="46">
        <f t="shared" ref="K36:M37" ca="true" si="6">K199</f>
        <v>0.90364101143293329</v>
      </c>
      <c r="L36" s="47">
        <f t="shared" ca="true" si="6"/>
        <v>2.9194147251450033</v>
      </c>
      <c r="M36" s="48">
        <f t="shared" ca="true" si="6"/>
        <v>0.23387283749630683</v>
      </c>
      <c r="N36" s="103">
        <f ca="true">O199</f>
        <v>97.596067571890103</v>
      </c>
      <c r="O36" s="46">
        <f t="shared" ref="O36:Q37" ca="true" si="7">P199</f>
        <v>0.17998451039847393</v>
      </c>
      <c r="P36" s="47">
        <f t="shared" ca="true" si="7"/>
        <v>1.901791671737783</v>
      </c>
      <c r="Q36" s="48">
        <f t="shared" ca="true" si="7"/>
        <v>0.32215624597365178</v>
      </c>
      <c r="R36" s="103">
        <f ca="true">T199</f>
        <v>98.524287197170722</v>
      </c>
      <c r="S36" s="46">
        <f t="shared" ref="S36:U37" ca="true" si="8">U199</f>
        <v>0.13074740533930881</v>
      </c>
      <c r="T36" s="47">
        <f t="shared" ca="true" si="8"/>
        <v>1.1033248083931113</v>
      </c>
      <c r="U36" s="48">
        <f t="shared" ca="true" si="8"/>
        <v>0.24164058909686048</v>
      </c>
      <c r="V36" s="103">
        <f ca="true">Y199</f>
        <v>99.635968550124474</v>
      </c>
      <c r="W36" s="46">
        <f t="shared" ref="W36:Y37" ca="true" si="9">Z199</f>
        <v>4.7403678644551722E-2</v>
      </c>
      <c r="X36" s="47">
        <f t="shared" ca="true" si="9"/>
        <v>0.3074354803869852</v>
      </c>
      <c r="Y36" s="48">
        <f t="shared" ca="true" si="9"/>
        <v>9.1922908439909679E-3</v>
      </c>
    </row>
    <row r="37" x14ac:dyDescent="0.2">
      <c r="B37" s="1985"/>
      <c r="C37" s="1986"/>
      <c r="D37" s="1982"/>
      <c r="E37" s="34">
        <f>C200</f>
        <v>2019</v>
      </c>
      <c r="F37" s="104">
        <f ca="true">E200</f>
        <v>97.241338095829391</v>
      </c>
      <c r="G37" s="51">
        <f t="shared" ca="true" si="5"/>
        <v>2.756255257392525</v>
      </c>
      <c r="H37" s="52">
        <f t="shared" ca="true" si="5"/>
        <v>0</v>
      </c>
      <c r="I37" s="53">
        <f t="shared" ca="true" si="5"/>
        <v>2.4066467780924313E-3</v>
      </c>
      <c r="J37" s="104">
        <f ca="true">J200</f>
        <v>98.291153403801019</v>
      </c>
      <c r="K37" s="51">
        <f t="shared" ca="true" si="6"/>
        <v>0.92575645074376278</v>
      </c>
      <c r="L37" s="52">
        <f t="shared" ca="true" si="6"/>
        <v>0.78309014545521904</v>
      </c>
      <c r="M37" s="53">
        <f t="shared" ca="true" si="6"/>
        <v>0</v>
      </c>
      <c r="N37" s="104">
        <f ca="true">O200</f>
        <v>99.815921683719637</v>
      </c>
      <c r="O37" s="51">
        <f t="shared" ca="true" si="7"/>
        <v>0.18407831628034899</v>
      </c>
      <c r="P37" s="52">
        <f t="shared" ca="true" si="7"/>
        <v>0</v>
      </c>
      <c r="Q37" s="53">
        <f t="shared" ca="true" si="7"/>
        <v>0</v>
      </c>
      <c r="R37" s="104">
        <f ca="true">T200</f>
        <v>99.867470113546545</v>
      </c>
      <c r="S37" s="51">
        <f t="shared" ca="true" si="8"/>
        <v>0.13252988645344033</v>
      </c>
      <c r="T37" s="52">
        <f t="shared" ca="true" si="8"/>
        <v>0</v>
      </c>
      <c r="U37" s="53">
        <f t="shared" ca="true" si="8"/>
        <v>0</v>
      </c>
      <c r="V37" s="104">
        <f ca="true">Y200</f>
        <v>99.91525262534735</v>
      </c>
      <c r="W37" s="51">
        <f t="shared" ca="true" si="9"/>
        <v>4.7536553275521413E-2</v>
      </c>
      <c r="X37" s="52">
        <f t="shared" ca="true" si="9"/>
        <v>2.8018530533145736E-2</v>
      </c>
      <c r="Y37" s="53">
        <f t="shared" ca="true" si="9"/>
        <v>9.1922908439909679E-3</v>
      </c>
    </row>
    <row r="38" x14ac:dyDescent="0.2">
      <c r="F38" s="36"/>
      <c r="G38" s="36"/>
      <c r="H38" s="39"/>
      <c r="I38" s="39"/>
    </row>
    <row r="39" x14ac:dyDescent="0.2">
      <c r="B39" s="1983" t="s">
        <v>7</v>
      </c>
      <c r="C39" s="1984"/>
      <c r="D39" s="1981" t="s">
        <v>25</v>
      </c>
      <c r="E39" s="33">
        <f>C299</f>
        <v>2000</v>
      </c>
      <c r="F39" s="103">
        <f ca="true">E299</f>
        <v>33.050028475439134</v>
      </c>
      <c r="G39" s="46">
        <f t="shared" ref="G39:I40" ca="true" si="10">F299</f>
        <v>2.7689907335641379</v>
      </c>
      <c r="H39" s="47">
        <f t="shared" ca="true" si="10"/>
        <v>57.249624565557156</v>
      </c>
      <c r="I39" s="48">
        <f t="shared" ca="true" si="10"/>
        <v>6.931356225439572</v>
      </c>
      <c r="J39" s="103">
        <f ca="true">J299</f>
        <v>49.651147176271827</v>
      </c>
      <c r="K39" s="46">
        <f t="shared" ref="K39:M40" ca="true" si="11">K299</f>
        <v>1.6618012725581348</v>
      </c>
      <c r="L39" s="47">
        <f t="shared" ca="true" si="11"/>
        <v>47.119930192592555</v>
      </c>
      <c r="M39" s="48">
        <f t="shared" ca="true" si="11"/>
        <v>1.5671213585774808</v>
      </c>
      <c r="N39" s="103">
        <f ca="true">O299</f>
        <v>64.713436452628969</v>
      </c>
      <c r="O39" s="46">
        <f t="shared" ref="O39:Q40" ca="true" si="12">P299</f>
        <v>2.3359519634097397</v>
      </c>
      <c r="P39" s="47">
        <f t="shared" ca="true" si="12"/>
        <v>32.114119838740677</v>
      </c>
      <c r="Q39" s="48">
        <f t="shared" ca="true" si="12"/>
        <v>0.83649174522061287</v>
      </c>
      <c r="R39" s="103">
        <f ca="true">T299</f>
        <v>80.150093667512024</v>
      </c>
      <c r="S39" s="46">
        <f t="shared" ref="S39:U40" ca="true" si="13">U299</f>
        <v>1.371526025221548</v>
      </c>
      <c r="T39" s="47">
        <f t="shared" ca="true" si="13"/>
        <v>18.478380307266434</v>
      </c>
      <c r="U39" s="48">
        <f t="shared" ca="true" si="13"/>
        <v>0</v>
      </c>
      <c r="V39" s="103">
        <f ca="true">Y299</f>
        <v>88.366200371321412</v>
      </c>
      <c r="W39" s="46">
        <f t="shared" ref="W39:Y40" ca="true" si="14">Z299</f>
        <v>0.86266546822545653</v>
      </c>
      <c r="X39" s="47">
        <f t="shared" ca="true" si="14"/>
        <v>10.77113416045313</v>
      </c>
      <c r="Y39" s="48">
        <f t="shared" ca="true" si="14"/>
        <v>0</v>
      </c>
    </row>
    <row r="40" x14ac:dyDescent="0.2">
      <c r="B40" s="1985"/>
      <c r="C40" s="1986"/>
      <c r="D40" s="1982"/>
      <c r="E40" s="34">
        <f>C300</f>
        <v>2019</v>
      </c>
      <c r="F40" s="104">
        <f ca="true">E300</f>
        <v>77.843737305039838</v>
      </c>
      <c r="G40" s="51">
        <f t="shared" ca="true" si="10"/>
        <v>6.5218880953110068</v>
      </c>
      <c r="H40" s="52">
        <f t="shared" ca="true" si="10"/>
        <v>15.634374599649149</v>
      </c>
      <c r="I40" s="53">
        <f t="shared" ca="true" si="10"/>
        <v>0</v>
      </c>
      <c r="J40" s="104">
        <f ca="true">J300</f>
        <v>86.383798063596672</v>
      </c>
      <c r="K40" s="51">
        <f t="shared" ca="true" si="11"/>
        <v>2.8912263606085107</v>
      </c>
      <c r="L40" s="52">
        <f t="shared" ca="true" si="11"/>
        <v>10.724975575794815</v>
      </c>
      <c r="M40" s="53">
        <f t="shared" ca="true" si="11"/>
        <v>0</v>
      </c>
      <c r="N40" s="104">
        <f ca="true">O300</f>
        <v>88.243851755632292</v>
      </c>
      <c r="O40" s="51">
        <f t="shared" ca="true" si="12"/>
        <v>3.1853261094904064</v>
      </c>
      <c r="P40" s="52">
        <f t="shared" ca="true" si="12"/>
        <v>8.4832603252834389</v>
      </c>
      <c r="Q40" s="53">
        <f t="shared" ca="true" si="12"/>
        <v>8.7561809593864837E-2</v>
      </c>
      <c r="R40" s="104">
        <f ca="true">T300</f>
        <v>90.842437995775086</v>
      </c>
      <c r="S40" s="51">
        <f t="shared" ca="true" si="13"/>
        <v>1.5544931041831418</v>
      </c>
      <c r="T40" s="52">
        <f t="shared" ca="true" si="13"/>
        <v>7.6030689000417766</v>
      </c>
      <c r="U40" s="53">
        <f t="shared" ca="true" si="13"/>
        <v>0</v>
      </c>
      <c r="V40" s="104">
        <f ca="true">Y300</f>
        <v>97.504555393044683</v>
      </c>
      <c r="W40" s="51">
        <f t="shared" ca="true" si="14"/>
        <v>0.95187767018162261</v>
      </c>
      <c r="X40" s="52">
        <f t="shared" ca="true" si="14"/>
        <v>1.5435669367737006</v>
      </c>
      <c r="Y40" s="53">
        <f t="shared" ca="true" si="14"/>
        <v>0</v>
      </c>
    </row>
    <row r="97" s="40" customFormat="true" ht="16.5" customHeight="true" x14ac:dyDescent="0.2">
      <c r="A97" s="1976" t="s">
        <v>5</v>
      </c>
      <c r="B97" s="1976"/>
      <c r="C97" s="1976"/>
      <c r="D97" s="1965" t="s">
        <v>0</v>
      </c>
      <c r="E97" s="1966"/>
      <c r="F97" s="1966"/>
      <c r="G97" s="1966"/>
      <c r="H97" s="1967"/>
      <c r="I97" s="1965" t="s">
        <v>1</v>
      </c>
      <c r="J97" s="1966"/>
      <c r="K97" s="1966"/>
      <c r="L97" s="1966"/>
      <c r="M97" s="1967"/>
      <c r="N97" s="1965" t="s">
        <v>2</v>
      </c>
      <c r="O97" s="1966"/>
      <c r="P97" s="1966"/>
      <c r="Q97" s="1966"/>
      <c r="R97" s="1967"/>
      <c r="S97" s="1965" t="s">
        <v>3</v>
      </c>
      <c r="T97" s="1966"/>
      <c r="U97" s="1966"/>
      <c r="V97" s="1966"/>
      <c r="W97" s="1967"/>
      <c r="X97" s="1965" t="s">
        <v>4</v>
      </c>
      <c r="Y97" s="1966"/>
      <c r="Z97" s="1966"/>
      <c r="AA97" s="1966"/>
      <c r="AB97" s="1967"/>
    </row>
    <row r="98" s="44" customFormat="true" ht="22.5" customHeight="true" x14ac:dyDescent="0.2">
      <c r="A98" s="1977"/>
      <c r="B98" s="1977"/>
      <c r="C98" s="1977"/>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968" t="s">
        <v>10</v>
      </c>
      <c r="B99" s="1969"/>
      <c r="C99" s="201">
        <v>2000</v>
      </c>
      <c r="D99" s="56">
        <f ca="true">IF((D101+H101)&gt;100,D101*100/(D101+H101),D101)</f>
        <v>57.911383388714967</v>
      </c>
      <c r="E99" s="105">
        <f ca="true">D99*AVERAGEIF(E105:E116,"&gt;0")/100</f>
        <v>55.149591915119032</v>
      </c>
      <c r="F99" s="58">
        <f ca="true">D99*(100-AVERAGEIF(E105:E116,"&gt;0"))/100</f>
        <v>2.761791473595935</v>
      </c>
      <c r="G99" s="59">
        <f ca="true">100-(E99+F99+H99)</f>
        <v>39.341706001072453</v>
      </c>
      <c r="H99" s="60">
        <f ca="true">IF((D101+H101)&gt;100,H101*100/(D101+H101),H101)</f>
        <v>2.7469106102125807</v>
      </c>
      <c r="I99" s="56">
        <f ca="true">IF((I101+M101)&gt;100,I101*100/(I101+M101),I101)</f>
        <v>84.270560248003676</v>
      </c>
      <c r="J99" s="105">
        <f ca="true">I99*AVERAGEIF(J105:J116,"&gt;0")/100</f>
        <v>82.82363650529777</v>
      </c>
      <c r="K99" s="61">
        <f ca="true">I99*(100-AVERAGEIF(J105:J116,"&gt;0"))/100</f>
        <v>1.4469237427059118</v>
      </c>
      <c r="L99" s="62">
        <f ca="true">100-(J99+K99+M99)</f>
        <v>15.401688268009735</v>
      </c>
      <c r="M99" s="63">
        <f ca="true">IF((I101+M101)&gt;100,M101*100/(I101+M101),M101)</f>
        <v>0.32775148398659582</v>
      </c>
      <c r="N99" s="56">
        <f ca="true">IF((N101+R101)&gt;100,N101*100/(N101+R101),N101)</f>
        <v>94.204180771448364</v>
      </c>
      <c r="O99" s="105">
        <f ca="true">N99*AVERAGEIF(O105:O116,"&gt;0")/100</f>
        <v>93.434532739702433</v>
      </c>
      <c r="P99" s="61">
        <f ca="true">N99*(100-AVERAGEIF(O105:O116,"&gt;0"))/100</f>
        <v>0.76964803174593499</v>
      </c>
      <c r="Q99" s="62">
        <f ca="true">100-(O99+P99+R99)</f>
        <v>5.5971792826055093</v>
      </c>
      <c r="R99" s="63">
        <f ca="true">IF((N101+R101)&gt;100,R101*100/(N101+R101),R101)</f>
        <v>0.19863994594613388</v>
      </c>
      <c r="S99" s="56">
        <f ca="true">IF((S101+W101)&gt;100,S101*100/(S101+W101),S101)</f>
        <v>96.204678224728355</v>
      </c>
      <c r="T99" s="105">
        <f ca="true">S99*AVERAGEIF(T105:T116,"&gt;0")/100</f>
        <v>95.933510024950834</v>
      </c>
      <c r="U99" s="61">
        <f ca="true">S99*(100-AVERAGEIF(T105:T116,"&gt;0"))/100</f>
        <v>0.27116819977753248</v>
      </c>
      <c r="V99" s="62">
        <f ca="true">100-(T99+U99+W99)</f>
        <v>3.4599726855443151</v>
      </c>
      <c r="W99" s="63">
        <f ca="true">IF((S101+W101)&gt;100,W101*100/(S101+W101),W101)</f>
        <v>0.33534908972731614</v>
      </c>
      <c r="X99" s="56">
        <f ca="true">IF((X101+AB101)&gt;100,X101*100/(X101+AB101),X101)</f>
        <v>98.968807542808023</v>
      </c>
      <c r="Y99" s="105">
        <f ca="true">X99*AVERAGEIF(Y105:Y116,"&gt;0")/100</f>
        <v>98.879119495435376</v>
      </c>
      <c r="Z99" s="61">
        <f ca="true">X99*(100-AVERAGEIF(Y105:Y116,"&gt;0"))/100</f>
        <v>8.9688047372660298E-2</v>
      </c>
      <c r="AA99" s="62">
        <f ca="true">100-(Y99+Z99+AB99)</f>
        <v>1.0245127159050753</v>
      </c>
      <c r="AB99" s="63">
        <f ca="true">IF((X101+AB101)&gt;100,AB101*100/(X101+AB101),AB101)</f>
        <v>6.6797412868838425E-3</v>
      </c>
    </row>
    <row r="100" s="64" customFormat="true" ht="15" customHeight="true" x14ac:dyDescent="0.2">
      <c r="A100" s="1970"/>
      <c r="B100" s="1971"/>
      <c r="C100" s="202">
        <v>2019</v>
      </c>
      <c r="D100" s="65">
        <f ca="true">IF((D102+H102)&gt;100,D102*100/(D102+H102),D102)</f>
        <v>96.943647274507384</v>
      </c>
      <c r="E100" s="106">
        <f ca="true">D100*AVERAGEIF(E105:E116,"&gt;0")/100</f>
        <v>92.32040875394047</v>
      </c>
      <c r="F100" s="67">
        <f ca="true">D100*(100-AVERAGEIF(E105:E116,"&gt;0"))/100</f>
        <v>4.62323852056692</v>
      </c>
      <c r="G100" s="68">
        <f ca="true">100-(E100+F100+H100)</f>
        <v>3.0563527254926157</v>
      </c>
      <c r="H100" s="69">
        <f ca="true">IF((D102+H102)&gt;100,H102*100/(D102+H102),H102)</f>
        <v>0</v>
      </c>
      <c r="I100" s="65">
        <f ca="true">IF((I102+M102)&gt;100,I102*100/(I102+M102),I102)</f>
        <v>97.766780377177611</v>
      </c>
      <c r="J100" s="106">
        <f ca="true">I100*AVERAGEIF(J105:J116,"&gt;0")/100</f>
        <v>96.088126819406767</v>
      </c>
      <c r="K100" s="67">
        <f ca="true">I100*(100-AVERAGEIF(J105:J116,"&gt;0"))/100</f>
        <v>1.6786535577708332</v>
      </c>
      <c r="L100" s="68">
        <f ca="true">100-(J100+K100+M100)</f>
        <v>2.2035431936532177</v>
      </c>
      <c r="M100" s="69">
        <f ca="true">IF((I102+M102)&gt;100,M102*100/(I102+M102),M102)</f>
        <v>2.9676429169185781E-2</v>
      </c>
      <c r="N100" s="65">
        <f ca="true">IF((N102+R102)&gt;100,N102*100/(N102+R102),N102)</f>
        <v>99.185367759710743</v>
      </c>
      <c r="O100" s="106">
        <f ca="true">N100*AVERAGEIF(O105:O116,"&gt;0")/100</f>
        <v>98.375023436888554</v>
      </c>
      <c r="P100" s="67">
        <f ca="true">N100*(100-AVERAGEIF(O105:O116,"&gt;0"))/100</f>
        <v>0.81034432282218571</v>
      </c>
      <c r="Q100" s="68">
        <f ca="true">100-(O100+P100+R100)</f>
        <v>0.81463224028925652</v>
      </c>
      <c r="R100" s="69">
        <f ca="true">IF((N102+R102)&gt;100,R102*100/(N102+R102),R102)</f>
        <v>0</v>
      </c>
      <c r="S100" s="65">
        <f ca="true">IF((S102+W102)&gt;100,S102*100/(S102+W102),S102)</f>
        <v>100</v>
      </c>
      <c r="T100" s="106">
        <f ca="true">S100*AVERAGEIF(T105:T116,"&gt;0")/100</f>
        <v>99.718134081646113</v>
      </c>
      <c r="U100" s="67">
        <f ca="true">S100*(100-AVERAGEIF(T105:T116,"&gt;0"))/100</f>
        <v>0.28186591835388697</v>
      </c>
      <c r="V100" s="68">
        <f ca="true">100-(T100+U100+W100)</f>
        <v>0</v>
      </c>
      <c r="W100" s="69">
        <f ca="true">IF((S102+W102)&gt;100,W102*100/(S102+W102),W102)</f>
        <v>0</v>
      </c>
      <c r="X100" s="65">
        <f ca="true">IF((X102+AB102)&gt;100,X102*100/(X102+AB102),X102)</f>
        <v>99.799908340460874</v>
      </c>
      <c r="Y100" s="106">
        <f ca="true">X100*AVERAGEIF(Y105:Y116,"&gt;0")/100</f>
        <v>99.709467128433985</v>
      </c>
      <c r="Z100" s="67">
        <f ca="true">X100*(100-AVERAGEIF(Y105:Y116,"&gt;0"))/100</f>
        <v>9.0441212026878284E-2</v>
      </c>
      <c r="AA100" s="68">
        <f ca="true">100-(Y100+Z100+AB100)</f>
        <v>0.19341191825225224</v>
      </c>
      <c r="AB100" s="69">
        <f ca="true">IF((X102+AB102)&gt;100,AB102*100/(X102+AB102),AB102)</f>
        <v>6.6797412868838425E-3</v>
      </c>
    </row>
    <row r="101" hidden="true" x14ac:dyDescent="0.2">
      <c r="A101" s="1972" t="s">
        <v>12</v>
      </c>
      <c r="B101" s="1973"/>
      <c r="C101" s="70">
        <f>MinRegYear(C99,C105:C116)</f>
        <v>2001</v>
      </c>
      <c r="D101" s="71">
        <f ca="true">IF(MAX(C105:C116)-MIN(C105:C116)&lt;5,AVERAGEIF(C105:C116,"&gt;0",D105:D116),
IF(FORECAST($C101,D$105:D$116,$C$105:$C$116)&lt;0,0,
IF(FORECAST($C101,D$105:D$116,$C$105:$C$116)&gt;100,100,
FORECAST($C101,D$105:D$116,$C$105:$C$116))))</f>
        <v>57.911383388714967</v>
      </c>
      <c r="E101" s="72"/>
      <c r="F101" s="73"/>
      <c r="G101" s="73"/>
      <c r="H101" s="74">
        <f ca="true">IF(MAX(C105:C116)-MIN(C105:C116)&lt;5,AVERAGEIF(C105:C116,"&gt;0",H105:H116),
IF(FORECAST($C101,H$105:H$116,$C$105:$C$116)&lt;0,0,
IF(FORECAST($C101,H$105:H$116,$C$105:$C$116)&gt;100,100,
FORECAST($C101,H$105:H$116,$C$105:$C$116))))</f>
        <v>2.7469106102125807</v>
      </c>
      <c r="I101" s="71">
        <f ca="true">IF(MAX(C105:C116)-MIN(C105:C116)&lt;5,AVERAGEIF(C105:C116,"&gt;0",I105:I116),
IF(FORECAST($C101,I$105:I$116,$C$105:$C$116)&lt;0,0,
IF(FORECAST($C101,I$105:I$116,$C$105:$C$116)&gt;100,100,
FORECAST($C101,I$105:I$116,$C$105:$C$116))))</f>
        <v>84.270560248003676</v>
      </c>
      <c r="J101" s="72"/>
      <c r="K101" s="73"/>
      <c r="L101" s="73"/>
      <c r="M101" s="74">
        <f ca="true">IF(MAX(C105:C116)-MIN(C105:C116)&lt;5,AVERAGEIF(C105:C116,"&gt;0",M105:M116),
IF(FORECAST($C101,M$105:M$116,$C$105:$C$116)&lt;0,0,
IF(FORECAST($C101,M$105:M$116,$C$105:$C$116)&gt;100,100,
FORECAST($C101,M$105:M$116,$C$105:$C$116))))</f>
        <v>0.32775148398659582</v>
      </c>
      <c r="N101" s="71">
        <f ca="true">IF(MAX(C105:C116)-MIN(C105:C116)&lt;5,AVERAGEIF(C105:C116,"&gt;0",N105:N116),
IF(FORECAST($C101,N$105:N$116,$C$105:$C$116)&lt;0,0,
IF(FORECAST($C101,N$105:N$116,$C$105:$C$116)&gt;100,100,
FORECAST($C101,N$105:N$116,$C$105:$C$116))))</f>
        <v>94.204180771448364</v>
      </c>
      <c r="O101" s="72"/>
      <c r="P101" s="73"/>
      <c r="Q101" s="73"/>
      <c r="R101" s="74">
        <f ca="true">IF(MAX(C105:C116)-MIN(C105:C116)&lt;5,AVERAGEIF(C105:C116,"&gt;0",R105:R116),
IF(FORECAST($C101,R$105:R$116,$C$105:$C$116)&lt;0,0,
IF(FORECAST($C101,R$105:R$116,$C$105:$C$116)&gt;100,100,
FORECAST($C101,R$105:R$116,$C$105:$C$116))))</f>
        <v>0.19863994594613388</v>
      </c>
      <c r="S101" s="71">
        <f ca="true">IF(MAX(C105:C116)-MIN(C105:C116)&lt;5,AVERAGEIF(C105:C116,"&gt;0",S105:S116),
IF(FORECAST($C101,S$105:S$116,$C$105:$C$116)&lt;0,0,
IF(FORECAST($C101,S$105:S$116,$C$105:$C$116)&gt;100,100,
FORECAST($C101,S$105:S$116,$C$105:$C$116))))</f>
        <v>96.204678224728355</v>
      </c>
      <c r="T101" s="72"/>
      <c r="U101" s="73"/>
      <c r="V101" s="73"/>
      <c r="W101" s="74">
        <f ca="true">IF(MAX(C105:C116)-MIN(C105:C116)&lt;5,AVERAGEIF(C105:C116,"&gt;0",W105:W116),
IF(FORECAST($C101,W$105:W$116,$C$105:$C$116)&lt;0,0,
IF(FORECAST($C101,W$105:W$116,$C$105:$C$116)&gt;100,100,
FORECAST($C101,W$105:W$116,$C$105:$C$116))))</f>
        <v>0.33534908972731614</v>
      </c>
      <c r="X101" s="71">
        <f ca="true">IF(MAX(C105:C116)-MIN(C105:C116)&lt;5,AVERAGEIF(C105:C116,"&gt;0",X105:X116),
IF(FORECAST($C101,X$105:X$116,$C$105:$C$116)&lt;0,0,
IF(FORECAST($C101,X$105:X$116,$C$105:$C$116)&gt;100,100,
FORECAST($C101,X$105:X$116,$C$105:$C$116))))</f>
        <v>98.968807542808023</v>
      </c>
      <c r="Y101" s="72"/>
      <c r="Z101" s="73"/>
      <c r="AA101" s="73"/>
      <c r="AB101" s="74">
        <f ca="true">IF(MAX(C105:C116)-MIN(C105:C116)&lt;5,AVERAGEIF(C105:C116,"&gt;0",AB105:AB116),
IF(FORECAST($C101,AB$105:AB$116,$C$105:$C$116)&lt;0,0,
IF(FORECAST($C101,AB$105:AB$116,$C$105:$C$116)&gt;100,100,
FORECAST($C101,AB$105:AB$116,$C$105:$C$116))))</f>
        <v>6.6797412868838425E-3</v>
      </c>
    </row>
    <row r="102" hidden="true" x14ac:dyDescent="0.2">
      <c r="A102" s="1974"/>
      <c r="B102" s="1975"/>
      <c r="C102" s="49">
        <f>MaxRegYear(C100,C105:C116)</f>
        <v>2015</v>
      </c>
      <c r="D102" s="75">
        <f ca="true">IF(MAX(C105:C116)-MIN(C105:C116)&lt;5,AVERAGEIF(C105:C116,"&gt;0",D105:D116),
IF(FORECAST($C102,D$105:D$116,$C$105:$C$116)&lt;0,0,
IF(FORECAST($C102,D$105:D$116,$C$105:$C$116)&gt;100,100,
FORECAST($C102,D$105:D$116,$C$105:$C$116))))</f>
        <v>96.943647274507384</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97.766780377177611</v>
      </c>
      <c r="J102" s="76"/>
      <c r="K102" s="77"/>
      <c r="L102" s="77"/>
      <c r="M102" s="78">
        <f ca="true">IF(MAX(C105:C116)-MIN(C105:C116)&lt;5,AVERAGEIF(C105:C116,"&gt;0",M105:M116),
IF(FORECAST($C102,M$105:M$116,$C$105:$C$116)&lt;0,0,
IF(FORECAST($C102,M$105:M$116,$C$105:$C$116)&gt;100,100,
FORECAST($C102,M$105:M$116,$C$105:$C$116))))</f>
        <v>2.9676429169185781E-2</v>
      </c>
      <c r="N102" s="75">
        <f ca="true">IF(MAX(C105:C116)-MIN(C105:C116)&lt;5,AVERAGEIF(C105:C116,"&gt;0",N105:N116),
IF(FORECAST($C102,N$105:N$116,$C$105:$C$116)&lt;0,0,
IF(FORECAST($C102,N$105:N$116,$C$105:$C$116)&gt;100,100,
FORECAST($C102,N$105:N$116,$C$105:$C$116))))</f>
        <v>99.185367759710743</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99.799908340460874</v>
      </c>
      <c r="Y102" s="76"/>
      <c r="Z102" s="77"/>
      <c r="AA102" s="77"/>
      <c r="AB102" s="78">
        <f ca="true">IF(MAX(C105:C116)-MIN(C105:C116)&lt;5,AVERAGEIF(C105:C116,"&gt;0",AB105:AB116),
IF(FORECAST($C102,AB$105:AB$116,$C$105:$C$116)&lt;0,0,
IF(FORECAST($C102,AB$105:AB$116,$C$105:$C$116)&gt;100,100,
FORECAST($C102,AB$105:AB$116,$C$105:$C$116))))</f>
        <v>6.6797412868838425E-3</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23" t="s">
        <v>173</v>
      </c>
      <c r="C105" s="424">
        <v>2003</v>
      </c>
      <c r="D105" s="1">
        <f t="shared" ref="D105:D116" ca="true" si="15">IF(ISERROR(INDIRECT(CONCATENATE($B105,"!C122"))),"",INDIRECT(CONCATENATE($B105,"!C122")))</f>
        <v>60.767876991964698</v>
      </c>
      <c r="E105" s="88">
        <f t="shared" ref="E105:E116" ca="true" si="16">IF(ISERROR(INDIRECT(CONCATENATE($B105,"!C129"))),"",INDIRECT(CONCATENATE($B105,"!C129")))</f>
        <v>92.075273997205926</v>
      </c>
      <c r="F105" s="89"/>
      <c r="G105" s="89"/>
      <c r="H105" s="90">
        <f t="shared" ref="H105:H116" ca="true" si="17">IF(ISERROR(INDIRECT(CONCATENATE($B105,"!C127"))),"",INDIRECT(CONCATENATE($B105,"!C127")))</f>
        <v>2.1644217985472993</v>
      </c>
      <c r="I105" s="1">
        <f t="shared" ref="I105:I116" ca="true" si="18">IF(ISERROR(INDIRECT(CONCATENATE($B105,"!D122"))),"",INDIRECT(CONCATENATE($B105,"!D122")))</f>
        <v>87.288316313967371</v>
      </c>
      <c r="J105" s="88">
        <f t="shared" ref="J105:J116" ca="true" si="19">IF(ISERROR(INDIRECT(CONCATENATE($B105,"!D129"))),"",INDIRECT(CONCATENATE($B105,"!D129")))</f>
        <v>97.954696700194503</v>
      </c>
      <c r="K105" s="89"/>
      <c r="L105" s="89"/>
      <c r="M105" s="90">
        <f t="shared" ref="M105:M116" ca="true" si="20">IF(ISERROR(INDIRECT(CONCATENATE($B105,"!D127"))),"",INDIRECT(CONCATENATE($B105,"!D127")))</f>
        <v>0.21291075344100915</v>
      </c>
      <c r="N105" s="1">
        <f t="shared" ref="N105:N116" ca="true" si="21">IF(ISERROR(INDIRECT(CONCATENATE($B105,"!E122"))),"",INDIRECT(CONCATENATE($B105,"!E122")))</f>
        <v>94.766418299948654</v>
      </c>
      <c r="O105" s="88">
        <f t="shared" ref="O105:O116" ca="true" si="22">IF(ISERROR(INDIRECT(CONCATENATE($B105,"!E129"))),"",INDIRECT(CONCATENATE($B105,"!E129")))</f>
        <v>98.340140109917684</v>
      </c>
      <c r="P105" s="89"/>
      <c r="Q105" s="89"/>
      <c r="R105" s="90">
        <f t="shared" ref="R105:R116" ca="true" si="23">IF(ISERROR(INDIRECT(CONCATENATE($B105,"!E127"))),"",INDIRECT(CONCATENATE($B105,"!E127")))</f>
        <v>0.1903335702258333</v>
      </c>
      <c r="S105" s="1">
        <f t="shared" ref="S105:S116" ca="true" si="24">IF(ISERROR(INDIRECT(CONCATENATE($B105,"!F122"))),"",INDIRECT(CONCATENATE($B105,"!F122")))</f>
        <v>96.322184095029016</v>
      </c>
      <c r="T105" s="88">
        <f t="shared" ref="T105:T116" ca="true" si="25">IF(ISERROR(INDIRECT(CONCATENATE($B105,"!F129"))),"",INDIRECT(CONCATENATE($B105,"!F129")))</f>
        <v>99.724891048255145</v>
      </c>
      <c r="U105" s="89"/>
      <c r="V105" s="89"/>
      <c r="W105" s="90">
        <f t="shared" ref="W105:W116" ca="true" si="26">IF(ISERROR(INDIRECT(CONCATENATE($B105,"!F127"))),"",INDIRECT(CONCATENATE($B105,"!F127")))</f>
        <v>0.31850963879860189</v>
      </c>
      <c r="X105" s="1">
        <f t="shared" ref="X105:X116" ca="true" si="27">IF(ISERROR(INDIRECT(CONCATENATE($B105,"!G122"))),"",INDIRECT(CONCATENATE($B105,"!G122")))</f>
        <v>98.898080942263789</v>
      </c>
      <c r="Y105" s="88">
        <f t="shared" ref="Y105:Y116" ca="true" si="28">IF(ISERROR(INDIRECT(CONCATENATE($B105,"!G129"))),"",INDIRECT(CONCATENATE($B105,"!G129")))</f>
        <v>99.815893459899158</v>
      </c>
      <c r="Z105" s="89"/>
      <c r="AA105" s="89"/>
      <c r="AB105" s="90">
        <f t="shared" ref="AB105:AB116" ca="true" si="29">IF(ISERROR(INDIRECT(CONCATENATE($B105,"!G2127"))),"",INDIRECT(CONCATENATE($B105,"!G127")))</f>
        <v>0</v>
      </c>
    </row>
    <row r="106" x14ac:dyDescent="0.2">
      <c r="A106" s="87"/>
      <c r="B106" s="425" t="s">
        <v>245</v>
      </c>
      <c r="C106" s="426">
        <v>2008</v>
      </c>
      <c r="D106" s="2">
        <f t="shared" ca="true" si="15"/>
        <v>82.866603521051672</v>
      </c>
      <c r="E106" s="91">
        <f t="shared" ca="true" si="16"/>
        <v>96.754781344512494</v>
      </c>
      <c r="F106" s="89"/>
      <c r="G106" s="89"/>
      <c r="H106" s="92">
        <f t="shared" ca="true" si="17"/>
        <v>1.5310242551411117</v>
      </c>
      <c r="I106" s="2">
        <f t="shared" ca="true" si="18"/>
        <v>88.839221074713265</v>
      </c>
      <c r="J106" s="91">
        <f t="shared" ca="true" si="19"/>
        <v>97.504052440390311</v>
      </c>
      <c r="K106" s="89"/>
      <c r="L106" s="89"/>
      <c r="M106" s="92">
        <f t="shared" ca="true" si="20"/>
        <v>0.32323111629266782</v>
      </c>
      <c r="N106" s="2">
        <f t="shared" ca="true" si="21"/>
        <v>96.993495490939665</v>
      </c>
      <c r="O106" s="91">
        <f t="shared" ca="true" si="22"/>
        <v>99.35418681394674</v>
      </c>
      <c r="P106" s="89"/>
      <c r="Q106" s="89"/>
      <c r="R106" s="92">
        <f t="shared" ca="true" si="23"/>
        <v>5.8857701383279058E-3</v>
      </c>
      <c r="S106" s="2">
        <f t="shared" ca="true" si="24"/>
        <v>99.694150185250692</v>
      </c>
      <c r="T106" s="91">
        <f t="shared" ca="true" si="25"/>
        <v>99.536315766534827</v>
      </c>
      <c r="U106" s="89"/>
      <c r="V106" s="89"/>
      <c r="W106" s="92">
        <f t="shared" ca="true" si="26"/>
        <v>1.8667388906306932E-2</v>
      </c>
      <c r="X106" s="2">
        <f t="shared" ca="true" si="27"/>
        <v>99.763268513480853</v>
      </c>
      <c r="Y106" s="91">
        <f t="shared" ca="true" si="28"/>
        <v>99.96401015632928</v>
      </c>
      <c r="Z106" s="89"/>
      <c r="AA106" s="89"/>
      <c r="AB106" s="92">
        <f t="shared" ca="true" si="29"/>
        <v>2.0039223860651528E-2</v>
      </c>
    </row>
    <row r="107" x14ac:dyDescent="0.2">
      <c r="A107" s="87"/>
      <c r="B107" s="425" t="s">
        <v>147</v>
      </c>
      <c r="C107" s="426">
        <v>2013</v>
      </c>
      <c r="D107" s="2">
        <f t="shared" ca="true" si="15"/>
        <v>88.648065481816516</v>
      </c>
      <c r="E107" s="91">
        <f t="shared" ca="true" si="16"/>
        <v>96.862957092167989</v>
      </c>
      <c r="F107" s="89"/>
      <c r="G107" s="89"/>
      <c r="H107" s="92">
        <f t="shared" ca="true" si="17"/>
        <v>0</v>
      </c>
      <c r="I107" s="2">
        <f t="shared" ca="true" si="18"/>
        <v>96.928473549091606</v>
      </c>
      <c r="J107" s="91">
        <f t="shared" ca="true" si="19"/>
        <v>99.39025718458609</v>
      </c>
      <c r="K107" s="89"/>
      <c r="L107" s="89"/>
      <c r="M107" s="92">
        <f t="shared" ca="true" si="20"/>
        <v>0</v>
      </c>
      <c r="N107" s="2">
        <f t="shared" ca="true" si="21"/>
        <v>98.324409005850313</v>
      </c>
      <c r="O107" s="91">
        <f t="shared" ca="true" si="22"/>
        <v>99.854673474706445</v>
      </c>
      <c r="P107" s="89"/>
      <c r="Q107" s="89"/>
      <c r="R107" s="92">
        <f t="shared" ca="true" si="23"/>
        <v>0</v>
      </c>
      <c r="S107" s="2">
        <f t="shared" ca="true" si="24"/>
        <v>99.708078368777535</v>
      </c>
      <c r="T107" s="91">
        <f t="shared" ca="true" si="25"/>
        <v>99.893195430148367</v>
      </c>
      <c r="U107" s="89"/>
      <c r="V107" s="89"/>
      <c r="W107" s="92">
        <f t="shared" ca="true" si="26"/>
        <v>0</v>
      </c>
      <c r="X107" s="2">
        <f t="shared" ca="true" si="27"/>
        <v>99.491724369158675</v>
      </c>
      <c r="Y107" s="91">
        <f t="shared" ca="true" si="28"/>
        <v>99.948228763257291</v>
      </c>
      <c r="Z107" s="89"/>
      <c r="AA107" s="89"/>
      <c r="AB107" s="92">
        <f t="shared" ca="true" si="29"/>
        <v>0</v>
      </c>
      <c r="AD107" s="93"/>
    </row>
    <row r="108" x14ac:dyDescent="0.2">
      <c r="A108" s="87"/>
      <c r="B108" s="425"/>
      <c r="C108" s="42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25"/>
      <c r="C109" s="42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25"/>
      <c r="C110" s="42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25"/>
      <c r="C111" s="426"/>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25"/>
      <c r="C112" s="426"/>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25"/>
      <c r="C113" s="42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25"/>
      <c r="C114" s="42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25"/>
      <c r="C115" s="42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7"/>
      <c r="C116" s="42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79" t="str">
        <f>CONCATENATE("National use of sanitation facilities, ",C99,"–",C100)</f>
        <v>National use of sanitation facilities, 2000–2019</v>
      </c>
      <c r="C118" s="1980"/>
      <c r="D118" s="1980"/>
      <c r="E118" s="1980"/>
      <c r="F118" s="1980"/>
      <c r="G118" s="1980"/>
      <c r="H118" s="1980"/>
      <c r="I118" s="1980"/>
      <c r="J118" s="1980"/>
      <c r="K118" s="1980"/>
      <c r="L118" s="1980"/>
      <c r="N118" s="98"/>
      <c r="O118" s="98"/>
      <c r="P118" s="98"/>
      <c r="Q118" s="98"/>
      <c r="R118" s="98"/>
      <c r="S118" s="1962" t="s">
        <v>11</v>
      </c>
      <c r="T118" s="1963"/>
      <c r="U118" s="1963"/>
      <c r="V118" s="1963"/>
      <c r="W118" s="196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976" t="s">
        <v>6</v>
      </c>
      <c r="B197" s="1976"/>
      <c r="C197" s="1976"/>
      <c r="D197" s="1965" t="s">
        <v>0</v>
      </c>
      <c r="E197" s="1966"/>
      <c r="F197" s="1966"/>
      <c r="G197" s="1966"/>
      <c r="H197" s="1967"/>
      <c r="I197" s="1965" t="s">
        <v>1</v>
      </c>
      <c r="J197" s="1966"/>
      <c r="K197" s="1966"/>
      <c r="L197" s="1966"/>
      <c r="M197" s="1967"/>
      <c r="N197" s="1965" t="s">
        <v>2</v>
      </c>
      <c r="O197" s="1966"/>
      <c r="P197" s="1966"/>
      <c r="Q197" s="1966"/>
      <c r="R197" s="1967"/>
      <c r="S197" s="1965" t="s">
        <v>3</v>
      </c>
      <c r="T197" s="1966"/>
      <c r="U197" s="1966"/>
      <c r="V197" s="1966"/>
      <c r="W197" s="1967"/>
      <c r="X197" s="1965" t="s">
        <v>4</v>
      </c>
      <c r="Y197" s="1966"/>
      <c r="Z197" s="1966"/>
      <c r="AA197" s="1966"/>
      <c r="AB197" s="1967"/>
    </row>
    <row r="198" s="44" customFormat="true" ht="22.5" customHeight="true" x14ac:dyDescent="0.2">
      <c r="A198" s="1978"/>
      <c r="B198" s="1978"/>
      <c r="C198" s="1978"/>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968" t="s">
        <v>10</v>
      </c>
      <c r="B199" s="1969"/>
      <c r="C199" s="201">
        <v>2000</v>
      </c>
      <c r="D199" s="56">
        <f ca="true">IF((D201+H201)&gt;100,D201*100/(D201+H201),D201)</f>
        <v>90.720414260873895</v>
      </c>
      <c r="E199" s="105">
        <f ca="true">D199*AVERAGEIF(E205:E216,"&gt;0")/100</f>
        <v>88.219867893961705</v>
      </c>
      <c r="F199" s="58">
        <f ca="true">D199*(100-AVERAGEIF(E205:E216,"&gt;0"))/100</f>
        <v>2.5005463669121886</v>
      </c>
      <c r="G199" s="59">
        <f ca="true">100-(E199+F199+H199)</f>
        <v>9.0695452954902436</v>
      </c>
      <c r="H199" s="60">
        <f ca="true">IF((D201+H201)&gt;100,H201*100/(D201+H201),H201)</f>
        <v>0.21004044363586161</v>
      </c>
      <c r="I199" s="56">
        <f ca="true">IF((I201+M201)&gt;100,I201*100/(I201+M201),I201)</f>
        <v>96.84671243735869</v>
      </c>
      <c r="J199" s="105">
        <f ca="true">I199*AVERAGEIF(J205:J216,"&gt;0")/100</f>
        <v>95.943071425925751</v>
      </c>
      <c r="K199" s="61">
        <f ca="true">I199*(100-AVERAGEIF(J205:J216,"&gt;0"))/100</f>
        <v>0.90364101143293329</v>
      </c>
      <c r="L199" s="62">
        <f ca="true">100-(J199+K199+M199)</f>
        <v>2.9194147251450033</v>
      </c>
      <c r="M199" s="63">
        <f ca="true">IF((I201+M201)&gt;100,M201*100/(I201+M201),M201)</f>
        <v>0.23387283749630683</v>
      </c>
      <c r="N199" s="56">
        <f ca="true">IF((N201+R201)&gt;100,N201*100/(N201+R201),N201)</f>
        <v>97.776052082288572</v>
      </c>
      <c r="O199" s="105">
        <f ca="true">N199*AVERAGEIF(O205:O216,"&gt;0")/100</f>
        <v>97.596067571890103</v>
      </c>
      <c r="P199" s="61">
        <f ca="true">N199*(100-AVERAGEIF(O205:O216,"&gt;0"))/100</f>
        <v>0.17998451039847393</v>
      </c>
      <c r="Q199" s="62">
        <f ca="true">100-(O199+P199+R199)</f>
        <v>1.901791671737783</v>
      </c>
      <c r="R199" s="63">
        <f ca="true">IF((N201+R201)&gt;100,R201*100/(N201+R201),R201)</f>
        <v>0.32215624597365178</v>
      </c>
      <c r="S199" s="56">
        <f ca="true">IF((S201+W201)&gt;100,S201*100/(S201+W201),S201)</f>
        <v>98.655034602510028</v>
      </c>
      <c r="T199" s="105">
        <f ca="true">S199*AVERAGEIF(T205:T216,"&gt;0")/100</f>
        <v>98.524287197170722</v>
      </c>
      <c r="U199" s="61">
        <f ca="true">S199*(100-AVERAGEIF(T205:T216,"&gt;0"))/100</f>
        <v>0.13074740533930881</v>
      </c>
      <c r="V199" s="62">
        <f ca="true">100-(T199+U199+W199)</f>
        <v>1.1033248083931113</v>
      </c>
      <c r="W199" s="63">
        <f ca="true">IF((S201+W201)&gt;100,W201*100/(S201+W201),W201)</f>
        <v>0.24164058909686048</v>
      </c>
      <c r="X199" s="56">
        <f ca="true">IF((X201+AB201)&gt;100,X201*100/(X201+AB201),X201)</f>
        <v>99.683372228769031</v>
      </c>
      <c r="Y199" s="105">
        <f ca="true">X199*AVERAGEIF(Y205:Y216,"&gt;0")/100</f>
        <v>99.635968550124474</v>
      </c>
      <c r="Z199" s="61">
        <f ca="true">X199*(100-AVERAGEIF(Y205:Y216,"&gt;0"))/100</f>
        <v>4.7403678644551722E-2</v>
      </c>
      <c r="AA199" s="62">
        <f ca="true">100-(Y199+Z199+AB199)</f>
        <v>0.3074354803869852</v>
      </c>
      <c r="AB199" s="63">
        <f ca="true">IF((X201+AB201)&gt;100,AB201*100/(X201+AB201),AB201)</f>
        <v>9.1922908439909679E-3</v>
      </c>
    </row>
    <row r="200" s="64" customFormat="true" ht="15" customHeight="true" x14ac:dyDescent="0.2">
      <c r="A200" s="1970"/>
      <c r="B200" s="1971"/>
      <c r="C200" s="202">
        <v>2019</v>
      </c>
      <c r="D200" s="65">
        <f ca="true">IF((D202+H202)&gt;100,D202*100/(D202+H202),D202)</f>
        <v>99.997593353221916</v>
      </c>
      <c r="E200" s="106">
        <f ca="true">D200*AVERAGEIF(E205:E216,"&gt;0")/100</f>
        <v>97.241338095829391</v>
      </c>
      <c r="F200" s="67">
        <f ca="true">D200*(100-AVERAGEIF(E205:E216,"&gt;0"))/100</f>
        <v>2.756255257392525</v>
      </c>
      <c r="G200" s="68">
        <f ca="true">100-(E200+F200+H200)</f>
        <v>0</v>
      </c>
      <c r="H200" s="69">
        <f ca="true">IF((D202+H202)&gt;100,H202*100/(D202+H202),H202)</f>
        <v>2.4066467780924313E-3</v>
      </c>
      <c r="I200" s="65">
        <f ca="true">IF((I202+M202)&gt;100,I202*100/(I202+M202),I202)</f>
        <v>99.216909854544781</v>
      </c>
      <c r="J200" s="106">
        <f ca="true">I200*AVERAGEIF(J205:J216,"&gt;0")/100</f>
        <v>98.291153403801019</v>
      </c>
      <c r="K200" s="67">
        <f ca="true">I200*(100-AVERAGEIF(J205:J216,"&gt;0"))/100</f>
        <v>0.92575645074376278</v>
      </c>
      <c r="L200" s="68">
        <f ca="true">100-(J200+K200+M200)</f>
        <v>0.78309014545521904</v>
      </c>
      <c r="M200" s="69">
        <f ca="true">IF((I202+M202)&gt;100,M202*100/(I202+M202),M202)</f>
        <v>0</v>
      </c>
      <c r="N200" s="65">
        <f ca="true">IF((N202+R202)&gt;100,N202*100/(N202+R202),N202)</f>
        <v>100</v>
      </c>
      <c r="O200" s="106">
        <f ca="true">N200*AVERAGEIF(O205:O216,"&gt;0")/100</f>
        <v>99.815921683719637</v>
      </c>
      <c r="P200" s="67">
        <f ca="true">N200*(100-AVERAGEIF(O205:O216,"&gt;0"))/100</f>
        <v>0.18407831628034899</v>
      </c>
      <c r="Q200" s="68">
        <f ca="true">100-(O200+P200+R200)</f>
        <v>0</v>
      </c>
      <c r="R200" s="69">
        <f ca="true">IF((N202+R202)&gt;100,R202*100/(N202+R202),R202)</f>
        <v>0</v>
      </c>
      <c r="S200" s="65">
        <f ca="true">IF((S202+W202)&gt;100,S202*100/(S202+W202),S202)</f>
        <v>100</v>
      </c>
      <c r="T200" s="106">
        <f ca="true">S200*AVERAGEIF(T205:T216,"&gt;0")/100</f>
        <v>99.867470113546545</v>
      </c>
      <c r="U200" s="67">
        <f ca="true">S200*(100-AVERAGEIF(T205:T216,"&gt;0"))/100</f>
        <v>0.13252988645344033</v>
      </c>
      <c r="V200" s="68">
        <f ca="true">100-(T200+U200+W200)</f>
        <v>0</v>
      </c>
      <c r="W200" s="69">
        <f ca="true">IF((S202+W202)&gt;100,W202*100/(S202+W202),W202)</f>
        <v>0</v>
      </c>
      <c r="X200" s="65">
        <f ca="true">IF((X202+AB202)&gt;100,X202*100/(X202+AB202),X202)</f>
        <v>99.96278917862287</v>
      </c>
      <c r="Y200" s="106">
        <f ca="true">X200*AVERAGEIF(Y205:Y216,"&gt;0")/100</f>
        <v>99.91525262534735</v>
      </c>
      <c r="Z200" s="67">
        <f ca="true">X200*(100-AVERAGEIF(Y205:Y216,"&gt;0"))/100</f>
        <v>4.7536553275521413E-2</v>
      </c>
      <c r="AA200" s="68">
        <f ca="true">100-(Y200+Z200+AB200)</f>
        <v>2.8018530533145736E-2</v>
      </c>
      <c r="AB200" s="69">
        <f ca="true">IF((X202+AB202)&gt;100,AB202*100/(X202+AB202),AB202)</f>
        <v>9.1922908439909679E-3</v>
      </c>
    </row>
    <row r="201" hidden="true" x14ac:dyDescent="0.2">
      <c r="A201" s="1972" t="s">
        <v>12</v>
      </c>
      <c r="B201" s="1973"/>
      <c r="C201" s="70">
        <f>MinRegYear(C199,C205:C216)</f>
        <v>2001</v>
      </c>
      <c r="D201" s="71">
        <f ca="true">IF(MAX(C205:C216)-MIN(C205:C216)&lt;5,AVERAGEIF(C205:C216,"&gt;0",D205:D216),
IF(FORECAST($C201,D$205:D$216,$C$205:$C$216)&lt;0,0,
IF(FORECAST($C201,D$205:D$216,$C$205:$C$216)&gt;100,100,
FORECAST($C201,D$205:D$216,$C$205:$C$216))))</f>
        <v>90.720414260873895</v>
      </c>
      <c r="E201" s="72"/>
      <c r="F201" s="73"/>
      <c r="G201" s="73"/>
      <c r="H201" s="74">
        <f ca="true">IF(MAX(C205:C216)-MIN(C205:C216)&lt;5,AVERAGEIF(C205:C216,"&gt;0",H205:H216),
IF(FORECAST($C201,H$205:H$216,$C$205:$C$216)&lt;0,0,
IF(FORECAST($C201,H$205:H$216,$C$205:$C$216)&gt;100,100,
FORECAST($C201,H$205:H$216,$C$205:$C$216))))</f>
        <v>0.21004044363586161</v>
      </c>
      <c r="I201" s="71">
        <f ca="true">IF(MAX(C205:C216)-MIN(C205:C216)&lt;5,AVERAGEIF(C205:C216,"&gt;0",I205:I216),
IF(FORECAST($C201,I$205:I$216,$C$205:$C$216)&lt;0,0,
IF(FORECAST($C201,I$205:I$216,$C$205:$C$216)&gt;100,100,
FORECAST($C201,I$205:I$216,$C$205:$C$216))))</f>
        <v>96.84671243735869</v>
      </c>
      <c r="J201" s="72"/>
      <c r="K201" s="73"/>
      <c r="L201" s="73"/>
      <c r="M201" s="74">
        <f ca="true">IF(MAX(C205:C216)-MIN(C205:C216)&lt;5,AVERAGEIF(C205:C216,"&gt;0",M205:M216),
IF(FORECAST($C201,M$205:M$216,$C$205:$C$216)&lt;0,0,
IF(FORECAST($C201,M$205:M$216,$C$205:$C$216)&gt;100,100,
FORECAST($C201,M$205:M$216,$C$205:$C$216))))</f>
        <v>0.23387283749630683</v>
      </c>
      <c r="N201" s="71">
        <f ca="true">IF(MAX(C205:C216)-MIN(C205:C216)&lt;5,AVERAGEIF(C205:C216,"&gt;0",N205:N216),
IF(FORECAST($C201,N$205:N$216,$C$205:$C$216)&lt;0,0,
IF(FORECAST($C201,N$205:N$216,$C$205:$C$216)&gt;100,100,
FORECAST($C201,N$205:N$216,$C$205:$C$216))))</f>
        <v>97.776052082288572</v>
      </c>
      <c r="O201" s="72"/>
      <c r="P201" s="73"/>
      <c r="Q201" s="73"/>
      <c r="R201" s="74">
        <f ca="true">IF(MAX(C205:C216)-MIN(C205:C216)&lt;5,AVERAGEIF(C205:C216,"&gt;0",R205:R216),
IF(FORECAST($C201,R$205:R$216,$C$205:$C$216)&lt;0,0,
IF(FORECAST($C201,R$205:R$216,$C$205:$C$216)&gt;100,100,
FORECAST($C201,R$205:R$216,$C$205:$C$216))))</f>
        <v>0.32215624597365178</v>
      </c>
      <c r="S201" s="71">
        <f ca="true">IF(MAX(C205:C216)-MIN(C205:C216)&lt;5,AVERAGEIF(C205:C216,"&gt;0",S205:S216),
IF(FORECAST($C201,S$205:S$216,$C$205:$C$216)&lt;0,0,
IF(FORECAST($C201,S$205:S$216,$C$205:$C$216)&gt;100,100,
FORECAST($C201,S$205:S$216,$C$205:$C$216))))</f>
        <v>98.655034602510028</v>
      </c>
      <c r="T201" s="72"/>
      <c r="U201" s="73"/>
      <c r="V201" s="73"/>
      <c r="W201" s="74">
        <f ca="true">IF(MAX(C205:C216)-MIN(C205:C216)&lt;5,AVERAGEIF(C205:C216,"&gt;0",W205:W216),
IF(FORECAST($C201,W$205:W$216,$C$205:$C$216)&lt;0,0,
IF(FORECAST($C201,W$205:W$216,$C$205:$C$216)&gt;100,100,
FORECAST($C201,W$205:W$216,$C$205:$C$216))))</f>
        <v>0.24164058909686048</v>
      </c>
      <c r="X201" s="71">
        <f ca="true">IF(MAX(C205:C216)-MIN(C205:C216)&lt;5,AVERAGEIF(C205:C216,"&gt;0",X205:X216),
IF(FORECAST($C201,X$205:X$216,$C$205:$C$216)&lt;0,0,
IF(FORECAST($C201,X$205:X$216,$C$205:$C$216)&gt;100,100,
FORECAST($C201,X$205:X$216,$C$205:$C$216))))</f>
        <v>99.683372228769031</v>
      </c>
      <c r="Y201" s="72"/>
      <c r="Z201" s="73"/>
      <c r="AA201" s="73"/>
      <c r="AB201" s="74">
        <f ca="true">IF(MAX(C205:C216)-MIN(C205:C216)&lt;5,AVERAGEIF(C205:C216,"&gt;0",AB205:AB216),
IF(FORECAST($C201,AB$205:AB$216,$C$205:$C$216)&lt;0,0,
IF(FORECAST($C201,AB$205:AB$216,$C$205:$C$216)&gt;100,100,
FORECAST($C201,AB$205:AB$216,$C$205:$C$216))))</f>
        <v>9.1922908439909679E-3</v>
      </c>
    </row>
    <row r="202" hidden="true" x14ac:dyDescent="0.2">
      <c r="A202" s="1974"/>
      <c r="B202" s="1975"/>
      <c r="C202" s="49">
        <f>MaxRegYear(C200,C205:C216)</f>
        <v>2015</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2.4067046989735275E-3</v>
      </c>
      <c r="I202" s="75">
        <f ca="true">IF(MAX(C205:C216)-MIN(C205:C216)&lt;5,AVERAGEIF(C205:C216,"&gt;0",I205:I216),
IF(FORECAST($C202,I$205:I$216,$C$205:$C$216)&lt;0,0,
IF(FORECAST($C202,I$205:I$216,$C$205:$C$216)&gt;100,100,
FORECAST($C202,I$205:I$216,$C$205:$C$216))))</f>
        <v>99.216909854544781</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99.96278917862287</v>
      </c>
      <c r="Y202" s="76"/>
      <c r="Z202" s="77"/>
      <c r="AA202" s="77"/>
      <c r="AB202" s="78">
        <f ca="true">IF(MAX(C205:C216)-MIN(C205:C216)&lt;5,AVERAGEIF(C205:C216,"&gt;0",AB205:AB216),
IF(FORECAST($C202,AB$205:AB$216,$C$205:$C$216)&lt;0,0,
IF(FORECAST($C202,AB$205:AB$216,$C$205:$C$216)&gt;100,100,
FORECAST($C202,AB$205:AB$216,$C$205:$C$216))))</f>
        <v>9.1922908439909679E-3</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23" t="s">
        <v>173</v>
      </c>
      <c r="C205" s="424">
        <v>2003</v>
      </c>
      <c r="D205" s="1">
        <f t="shared" ref="D205:D216" ca="true" si="30">IF(ISERROR(INDIRECT(CONCATENATE($B205,"!H122"))),"",INDIRECT(CONCATENATE($B205,"!H122")))</f>
        <v>91.526704035020842</v>
      </c>
      <c r="E205" s="91">
        <f t="shared" ref="E205:E216" ca="true" si="31">IF(ISERROR(INDIRECT(CONCATENATE($B205,"!H129"))),"",INDIRECT(CONCATENATE($B205,"!H129")))</f>
        <v>94.914259515589464</v>
      </c>
      <c r="F205" s="89"/>
      <c r="G205" s="89"/>
      <c r="H205" s="90">
        <f t="shared" ref="H205:H216" ca="true" si="32">IF(ISERROR(INDIRECT(CONCATENATE($B205,"!H127"))),"",INDIRECT(CONCATENATE($B205,"!H127")))</f>
        <v>0.14830981352634842</v>
      </c>
      <c r="I205" s="1">
        <f t="shared" ref="I205:I216" ca="true" si="33">IF(ISERROR(INDIRECT(CONCATENATE($B205,"!I122"))),"",INDIRECT(CONCATENATE($B205,"!I122")))</f>
        <v>96.791094278349519</v>
      </c>
      <c r="J205" s="91">
        <f t="shared" ref="J205:J216" ca="true" si="34">IF(ISERROR(INDIRECT(CONCATENATE($B205,"!I129"))),"",INDIRECT(CONCATENATE($B205,"!I129")))</f>
        <v>97.964602379209794</v>
      </c>
      <c r="K205" s="89"/>
      <c r="L205" s="89"/>
      <c r="M205" s="90">
        <f t="shared" ref="M205:M216" ca="true" si="35">IF(ISERROR(INDIRECT(CONCATENATE($B205,"!I127"))),"",INDIRECT(CONCATENATE($B205,"!I127")))</f>
        <v>0.21678576885436562</v>
      </c>
      <c r="N205" s="1">
        <f t="shared" ref="N205:N216" ca="true" si="36">IF(ISERROR(INDIRECT(CONCATENATE($B205,"!J122"))),"",INDIRECT(CONCATENATE($B205,"!J122")))</f>
        <v>97.984019160576011</v>
      </c>
      <c r="O205" s="91">
        <f t="shared" ref="O205:O216" ca="true" si="37">IF(ISERROR(INDIRECT(CONCATENATE($B205,"!J129"))),"",INDIRECT(CONCATENATE($B205,"!J129")))</f>
        <v>99.702097682650631</v>
      </c>
      <c r="P205" s="89"/>
      <c r="Q205" s="89"/>
      <c r="R205" s="90">
        <f t="shared" ref="R205:R216" ca="true" si="38">IF(ISERROR(INDIRECT(CONCATENATE($B205,"!J127"))),"",INDIRECT(CONCATENATE($B205,"!J127")))</f>
        <v>0.30349430492653656</v>
      </c>
      <c r="S205" s="1">
        <f t="shared" ref="S205:S216" ca="true" si="39">IF(ISERROR(INDIRECT(CONCATENATE($B205,"!K122"))),"",INDIRECT(CONCATENATE($B205,"!K122")))</f>
        <v>98.63432632909624</v>
      </c>
      <c r="T205" s="91">
        <f t="shared" ref="T205:T216" ca="true" si="40">IF(ISERROR(INDIRECT(CONCATENATE($B205,"!K129"))),"",INDIRECT(CONCATENATE($B205,"!K129")))</f>
        <v>99.725398997631899</v>
      </c>
      <c r="U205" s="89"/>
      <c r="V205" s="89"/>
      <c r="W205" s="90">
        <f t="shared" ref="W205:W216" ca="true" si="41">IF(ISERROR(INDIRECT(CONCATENATE($B205,"!K127"))),"",INDIRECT(CONCATENATE($B205,"!K127")))</f>
        <v>0.23384573138405912</v>
      </c>
      <c r="X205" s="1">
        <f t="shared" ref="X205:X216" ca="true" si="42">IF(ISERROR(INDIRECT(CONCATENATE($B205,"!L122"))),"",INDIRECT(CONCATENATE($B205,"!L122")))</f>
        <v>99.675828586359458</v>
      </c>
      <c r="Y205" s="91">
        <f t="shared" ref="Y205:Y216" ca="true" si="43">IF(ISERROR(INDIRECT(CONCATENATE($B205,"!L129"))),"",INDIRECT(CONCATENATE($B205,"!L129")))</f>
        <v>99.973569763525077</v>
      </c>
      <c r="Z205" s="89"/>
      <c r="AA205" s="89"/>
      <c r="AB205" s="90">
        <f t="shared" ref="AB205:AB216" ca="true" si="44">IF(ISERROR(INDIRECT(CONCATENATE($B205,"!L2127"))),"",INDIRECT(CONCATENATE($B205,"!L127")))</f>
        <v>0</v>
      </c>
    </row>
    <row r="206" x14ac:dyDescent="0.2">
      <c r="A206" s="87"/>
      <c r="B206" s="425" t="s">
        <v>245</v>
      </c>
      <c r="C206" s="426">
        <v>2008</v>
      </c>
      <c r="D206" s="2">
        <f t="shared" ca="true" si="30"/>
        <v>97.357736310784531</v>
      </c>
      <c r="E206" s="91">
        <f t="shared" ca="true" si="31"/>
        <v>98.367745031112705</v>
      </c>
      <c r="F206" s="89"/>
      <c r="G206" s="89"/>
      <c r="H206" s="92">
        <f t="shared" ca="true" si="32"/>
        <v>0.17036090897591055</v>
      </c>
      <c r="I206" s="2">
        <f t="shared" ca="true" si="33"/>
        <v>98.820246726023214</v>
      </c>
      <c r="J206" s="91">
        <f t="shared" ca="true" si="34"/>
        <v>99.593503917947757</v>
      </c>
      <c r="K206" s="89"/>
      <c r="L206" s="89"/>
      <c r="M206" s="92">
        <f t="shared" ca="true" si="35"/>
        <v>2.9582629040371632E-2</v>
      </c>
      <c r="N206" s="2">
        <f t="shared" ca="true" si="36"/>
        <v>99.487952002145789</v>
      </c>
      <c r="O206" s="91">
        <f t="shared" ca="true" si="37"/>
        <v>99.745667368508322</v>
      </c>
      <c r="P206" s="89"/>
      <c r="Q206" s="89"/>
      <c r="R206" s="92">
        <f t="shared" ca="true" si="38"/>
        <v>2.5636392648680319E-2</v>
      </c>
      <c r="S206" s="2">
        <f t="shared" ca="true" si="39"/>
        <v>99.978005756094404</v>
      </c>
      <c r="T206" s="91">
        <f t="shared" ca="true" si="40"/>
        <v>99.925935808477078</v>
      </c>
      <c r="U206" s="89"/>
      <c r="V206" s="89"/>
      <c r="W206" s="92">
        <f t="shared" ca="true" si="41"/>
        <v>0</v>
      </c>
      <c r="X206" s="2">
        <f t="shared" ca="true" si="42"/>
        <v>99.91800140275906</v>
      </c>
      <c r="Y206" s="91">
        <f t="shared" ca="true" si="43"/>
        <v>99.950448544706077</v>
      </c>
      <c r="Z206" s="89"/>
      <c r="AA206" s="89"/>
      <c r="AB206" s="92">
        <f t="shared" ca="true" si="44"/>
        <v>2.7576872531972906E-2</v>
      </c>
    </row>
    <row r="207" x14ac:dyDescent="0.2">
      <c r="A207" s="87"/>
      <c r="B207" s="425" t="s">
        <v>147</v>
      </c>
      <c r="C207" s="426">
        <v>2013</v>
      </c>
      <c r="D207" s="2">
        <f t="shared" ca="true" si="30"/>
        <v>99.026614578843279</v>
      </c>
      <c r="E207" s="91">
        <f t="shared" ca="true" si="31"/>
        <v>98.449030676345856</v>
      </c>
      <c r="F207" s="89"/>
      <c r="G207" s="89"/>
      <c r="H207" s="92">
        <f t="shared" ca="true" si="32"/>
        <v>0</v>
      </c>
      <c r="I207" s="2">
        <f t="shared" ca="true" si="33"/>
        <v>98.484092433482402</v>
      </c>
      <c r="J207" s="91">
        <f t="shared" ca="true" si="34"/>
        <v>99.642704173252312</v>
      </c>
      <c r="K207" s="89"/>
      <c r="L207" s="89"/>
      <c r="M207" s="92">
        <f t="shared" ca="true" si="35"/>
        <v>0</v>
      </c>
      <c r="N207" s="2">
        <f t="shared" ca="true" si="36"/>
        <v>99.918413775514139</v>
      </c>
      <c r="O207" s="91">
        <f t="shared" ca="true" si="37"/>
        <v>100</v>
      </c>
      <c r="P207" s="89"/>
      <c r="Q207" s="89"/>
      <c r="R207" s="92">
        <f t="shared" ca="true" si="38"/>
        <v>0</v>
      </c>
      <c r="S207" s="2">
        <f t="shared" ca="true" si="39"/>
        <v>99.799375971602345</v>
      </c>
      <c r="T207" s="91">
        <f t="shared" ca="true" si="40"/>
        <v>99.951075534530659</v>
      </c>
      <c r="U207" s="89"/>
      <c r="V207" s="89"/>
      <c r="W207" s="92">
        <f t="shared" ca="true" si="41"/>
        <v>0</v>
      </c>
      <c r="X207" s="2">
        <f t="shared" ca="true" si="42"/>
        <v>99.875412121969347</v>
      </c>
      <c r="Y207" s="91">
        <f t="shared" ca="true" si="43"/>
        <v>99.933318945962725</v>
      </c>
      <c r="Z207" s="89"/>
      <c r="AA207" s="89"/>
      <c r="AB207" s="92">
        <f t="shared" ca="true" si="44"/>
        <v>0</v>
      </c>
      <c r="AD207" s="93"/>
    </row>
    <row r="208" x14ac:dyDescent="0.2">
      <c r="A208" s="87"/>
      <c r="B208" s="425"/>
      <c r="C208" s="426"/>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25"/>
      <c r="C209" s="426"/>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25"/>
      <c r="C210" s="426"/>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25"/>
      <c r="C211" s="426"/>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25"/>
      <c r="C212" s="426"/>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25"/>
      <c r="C213" s="426"/>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25"/>
      <c r="C214" s="426"/>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25"/>
      <c r="C215" s="426"/>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27"/>
      <c r="C216" s="428"/>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979" t="str">
        <f>CONCATENATE("Urban use of sanitation facilities, ",C199,"–",C200)</f>
        <v>Urban use of sanitation facilities, 2000–2019</v>
      </c>
      <c r="C218" s="1980"/>
      <c r="D218" s="1980"/>
      <c r="E218" s="1980"/>
      <c r="F218" s="1980"/>
      <c r="G218" s="1980"/>
      <c r="H218" s="1980"/>
      <c r="I218" s="1980"/>
      <c r="J218" s="1980"/>
      <c r="K218" s="1980"/>
      <c r="L218" s="1980"/>
      <c r="N218" s="98"/>
      <c r="O218" s="98"/>
      <c r="P218" s="98"/>
      <c r="Q218" s="98"/>
      <c r="R218" s="98"/>
      <c r="S218" s="1962" t="s">
        <v>11</v>
      </c>
      <c r="T218" s="1963"/>
      <c r="U218" s="1963"/>
      <c r="V218" s="1963"/>
      <c r="W218" s="196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976" t="s">
        <v>7</v>
      </c>
      <c r="B297" s="1976"/>
      <c r="C297" s="1976"/>
      <c r="D297" s="1965" t="s">
        <v>0</v>
      </c>
      <c r="E297" s="1966"/>
      <c r="F297" s="1966"/>
      <c r="G297" s="1966"/>
      <c r="H297" s="1967"/>
      <c r="I297" s="1965" t="s">
        <v>1</v>
      </c>
      <c r="J297" s="1966"/>
      <c r="K297" s="1966"/>
      <c r="L297" s="1966"/>
      <c r="M297" s="1967"/>
      <c r="N297" s="1965" t="s">
        <v>2</v>
      </c>
      <c r="O297" s="1966"/>
      <c r="P297" s="1966"/>
      <c r="Q297" s="1966"/>
      <c r="R297" s="1967"/>
      <c r="S297" s="1965" t="s">
        <v>3</v>
      </c>
      <c r="T297" s="1966"/>
      <c r="U297" s="1966"/>
      <c r="V297" s="1966"/>
      <c r="W297" s="1967"/>
      <c r="X297" s="1965" t="s">
        <v>4</v>
      </c>
      <c r="Y297" s="1966"/>
      <c r="Z297" s="1966"/>
      <c r="AA297" s="1966"/>
      <c r="AB297" s="1967"/>
    </row>
    <row r="298" s="44" customFormat="true" ht="22.5" customHeight="true" x14ac:dyDescent="0.2">
      <c r="A298" s="1977"/>
      <c r="B298" s="1977"/>
      <c r="C298" s="1977"/>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968" t="s">
        <v>10</v>
      </c>
      <c r="B299" s="1969"/>
      <c r="C299" s="201">
        <v>2000</v>
      </c>
      <c r="D299" s="56">
        <f ca="true">IF((D301+H301)&gt;100,D301*100/(D301+H301),D301)</f>
        <v>35.819019209003272</v>
      </c>
      <c r="E299" s="105">
        <f ca="true">D299*AVERAGEIF(E305:E316,"&gt;0")/100</f>
        <v>33.050028475439134</v>
      </c>
      <c r="F299" s="58">
        <f ca="true">D299*(100-AVERAGEIF(E305:E316,"&gt;0"))/100</f>
        <v>2.7689907335641379</v>
      </c>
      <c r="G299" s="59">
        <f ca="true">100-(E299+F299+H299)</f>
        <v>57.249624565557156</v>
      </c>
      <c r="H299" s="60">
        <f ca="true">IF((D301+H301)&gt;100,H301*100/(D301+H301),H301)</f>
        <v>6.931356225439572</v>
      </c>
      <c r="I299" s="56">
        <f ca="true">IF((I301+M301)&gt;100,I301*100/(I301+M301),I301)</f>
        <v>51.312948448829957</v>
      </c>
      <c r="J299" s="105">
        <f ca="true">I299*AVERAGEIF(J305:J316,"&gt;0")/100</f>
        <v>49.651147176271827</v>
      </c>
      <c r="K299" s="61">
        <f ca="true">I299*(100-AVERAGEIF(J305:J316,"&gt;0"))/100</f>
        <v>1.6618012725581348</v>
      </c>
      <c r="L299" s="62">
        <f ca="true">100-(J299+K299+M299)</f>
        <v>47.119930192592555</v>
      </c>
      <c r="M299" s="63">
        <f ca="true">IF((I301+M301)&gt;100,M301*100/(I301+M301),M301)</f>
        <v>1.5671213585774808</v>
      </c>
      <c r="N299" s="56">
        <f ca="true">IF((N301+R301)&gt;100,N301*100/(N301+R301),N301)</f>
        <v>67.04938841603871</v>
      </c>
      <c r="O299" s="105">
        <f ca="true">N299*AVERAGEIF(O305:O316,"&gt;0")/100</f>
        <v>64.713436452628969</v>
      </c>
      <c r="P299" s="61">
        <f ca="true">N299*(100-AVERAGEIF(O305:O316,"&gt;0"))/100</f>
        <v>2.3359519634097397</v>
      </c>
      <c r="Q299" s="62">
        <f ca="true">100-(O299+P299+R299)</f>
        <v>32.114119838740677</v>
      </c>
      <c r="R299" s="63">
        <f ca="true">IF((N301+R301)&gt;100,R301*100/(N301+R301),R301)</f>
        <v>0.83649174522061287</v>
      </c>
      <c r="S299" s="56">
        <f ca="true">IF((S301+W301)&gt;100,S301*100/(S301+W301),S301)</f>
        <v>81.521619692733566</v>
      </c>
      <c r="T299" s="105">
        <f ca="true">S299*AVERAGEIF(T305:T316,"&gt;0")/100</f>
        <v>80.150093667512024</v>
      </c>
      <c r="U299" s="61">
        <f ca="true">S299*(100-AVERAGEIF(T305:T316,"&gt;0"))/100</f>
        <v>1.371526025221548</v>
      </c>
      <c r="V299" s="62">
        <f ca="true">100-(T299+U299+W299)</f>
        <v>18.478380307266434</v>
      </c>
      <c r="W299" s="63">
        <f ca="true">IF((S301+W301)&gt;100,W301*100/(S301+W301),W301)</f>
        <v>0</v>
      </c>
      <c r="X299" s="56">
        <f ca="true">IF((X301+AB301)&gt;100,X301*100/(X301+AB301),X301)</f>
        <v>89.22886583954687</v>
      </c>
      <c r="Y299" s="105">
        <f ca="true">X299*AVERAGEIF(Y305:Y316,"&gt;0")/100</f>
        <v>88.366200371321412</v>
      </c>
      <c r="Z299" s="61">
        <f ca="true">X299*(100-AVERAGEIF(Y305:Y316,"&gt;0"))/100</f>
        <v>0.86266546822545653</v>
      </c>
      <c r="AA299" s="62">
        <f ca="true">100-(Y299+Z299+AB299)</f>
        <v>10.77113416045313</v>
      </c>
      <c r="AB299" s="63">
        <f ca="true">IF((X301+AB301)&gt;100,AB301*100/(X301+AB301),AB301)</f>
        <v>0</v>
      </c>
    </row>
    <row r="300" s="64" customFormat="true" ht="15" customHeight="true" x14ac:dyDescent="0.2">
      <c r="A300" s="1970"/>
      <c r="B300" s="1971"/>
      <c r="C300" s="202">
        <v>2019</v>
      </c>
      <c r="D300" s="65">
        <f ca="true">IF((D302+H302)&gt;100,D302*100/(D302+H302),D302)</f>
        <v>84.365625400350837</v>
      </c>
      <c r="E300" s="106">
        <f ca="true">D300*AVERAGEIF(E305:E316,"&gt;0")/100</f>
        <v>77.843737305039838</v>
      </c>
      <c r="F300" s="67">
        <f ca="true">D300*(100-AVERAGEIF(E305:E316,"&gt;0"))/100</f>
        <v>6.5218880953110068</v>
      </c>
      <c r="G300" s="68">
        <f ca="true">100-(E300+F300+H300)</f>
        <v>15.634374599649149</v>
      </c>
      <c r="H300" s="69">
        <f ca="true">IF((D302+H302)&gt;100,H302*100/(D302+H302),H302)</f>
        <v>0</v>
      </c>
      <c r="I300" s="65">
        <f ca="true">IF((I302+M302)&gt;100,I302*100/(I302+M302),I302)</f>
        <v>89.275024424205185</v>
      </c>
      <c r="J300" s="106">
        <f ca="true">I300*AVERAGEIF(J305:J316,"&gt;0")/100</f>
        <v>86.383798063596672</v>
      </c>
      <c r="K300" s="67">
        <f ca="true">I300*(100-AVERAGEIF(J305:J316,"&gt;0"))/100</f>
        <v>2.8912263606085107</v>
      </c>
      <c r="L300" s="68">
        <f ca="true">100-(J300+K300+M300)</f>
        <v>10.724975575794815</v>
      </c>
      <c r="M300" s="69">
        <f ca="true">IF((I302+M302)&gt;100,M302*100/(I302+M302),M302)</f>
        <v>0</v>
      </c>
      <c r="N300" s="65">
        <f ca="true">IF((N302+R302)&gt;100,N302*100/(N302+R302),N302)</f>
        <v>91.429177865122711</v>
      </c>
      <c r="O300" s="106">
        <f ca="true">N300*AVERAGEIF(O305:O316,"&gt;0")/100</f>
        <v>88.243851755632292</v>
      </c>
      <c r="P300" s="67">
        <f ca="true">N300*(100-AVERAGEIF(O305:O316,"&gt;0"))/100</f>
        <v>3.1853261094904064</v>
      </c>
      <c r="Q300" s="68">
        <f ca="true">100-(O300+P300+R300)</f>
        <v>8.4832603252834389</v>
      </c>
      <c r="R300" s="69">
        <f ca="true">IF((N302+R302)&gt;100,R302*100/(N302+R302),R302)</f>
        <v>8.7561809593864837E-2</v>
      </c>
      <c r="S300" s="65">
        <f ca="true">IF((S302+W302)&gt;100,S302*100/(S302+W302),S302)</f>
        <v>92.396931099958238</v>
      </c>
      <c r="T300" s="106">
        <f ca="true">S300*AVERAGEIF(T305:T316,"&gt;0")/100</f>
        <v>90.842437995775086</v>
      </c>
      <c r="U300" s="67">
        <f ca="true">S300*(100-AVERAGEIF(T305:T316,"&gt;0"))/100</f>
        <v>1.5544931041831418</v>
      </c>
      <c r="V300" s="68">
        <f ca="true">100-(T300+U300+W300)</f>
        <v>7.6030689000417766</v>
      </c>
      <c r="W300" s="69">
        <f ca="true">IF((S302+W302)&gt;100,W302*100/(S302+W302),W302)</f>
        <v>0</v>
      </c>
      <c r="X300" s="65">
        <f ca="true">IF((X302+AB302)&gt;100,X302*100/(X302+AB302),X302)</f>
        <v>98.456433063226314</v>
      </c>
      <c r="Y300" s="106">
        <f ca="true">X300*AVERAGEIF(Y305:Y316,"&gt;0")/100</f>
        <v>97.504555393044683</v>
      </c>
      <c r="Z300" s="67">
        <f ca="true">X300*(100-AVERAGEIF(Y305:Y316,"&gt;0"))/100</f>
        <v>0.95187767018162261</v>
      </c>
      <c r="AA300" s="68">
        <f ca="true">100-(Y300+Z300+AB300)</f>
        <v>1.5435669367737006</v>
      </c>
      <c r="AB300" s="69">
        <f ca="true">IF((X302+AB302)&gt;100,AB302*100/(X302+AB302),AB302)</f>
        <v>0</v>
      </c>
    </row>
    <row r="301" hidden="true" x14ac:dyDescent="0.2">
      <c r="A301" s="1972" t="s">
        <v>12</v>
      </c>
      <c r="B301" s="1973"/>
      <c r="C301" s="70">
        <f>MinRegYear(C299,C305:C316)</f>
        <v>2001</v>
      </c>
      <c r="D301" s="71">
        <f ca="true">IF(MAX(C305:C316)-MIN(C305:C316)&lt;5,AVERAGEIF(C305:C316,"&gt;0",D305:D316),
IF(FORECAST($C301,D$305:D$316,$C$305:$C$316)&lt;0,0,
IF(FORECAST($C301,D$305:D$316,$C$305:$C$316)&gt;100,100,
FORECAST($C301,D$305:D$316,$C$305:$C$316))))</f>
        <v>35.819019209003272</v>
      </c>
      <c r="E301" s="72"/>
      <c r="F301" s="73"/>
      <c r="G301" s="73"/>
      <c r="H301" s="74">
        <f ca="true">IF(MAX(C305:C316)-MIN(C305:C316)&lt;5,AVERAGEIF(C305:C316,"&gt;0",H305:H316),
IF(FORECAST($C301,H$305:H$316,$C$305:$C$316)&lt;0,0,
IF(FORECAST($C301,H$305:H$316,$C$305:$C$316)&gt;100,100,
FORECAST($C301,H$305:H$316,$C$305:$C$316))))</f>
        <v>6.931356225439572</v>
      </c>
      <c r="I301" s="71">
        <f ca="true">IF(MAX(C305:C316)-MIN(C305:C316)&lt;5,AVERAGEIF(C305:C316,"&gt;0",I305:I316),
IF(FORECAST($C301,I$305:I$316,$C$305:$C$316)&lt;0,0,
IF(FORECAST($C301,I$305:I$316,$C$305:$C$316)&gt;100,100,
FORECAST($C301,I$305:I$316,$C$305:$C$316))))</f>
        <v>51.312948448829957</v>
      </c>
      <c r="J301" s="72"/>
      <c r="K301" s="73"/>
      <c r="L301" s="73"/>
      <c r="M301" s="74">
        <f ca="true">IF(MAX(C305:C316)-MIN(C305:C316)&lt;5,AVERAGEIF(C305:C316,"&gt;0",M305:M316),
IF(FORECAST($C301,M$305:M$316,$C$305:$C$316)&lt;0,0,
IF(FORECAST($C301,M$305:M$316,$C$305:$C$316)&gt;100,100,
FORECAST($C301,M$305:M$316,$C$305:$C$316))))</f>
        <v>1.5671213585774808</v>
      </c>
      <c r="N301" s="71">
        <f ca="true">IF(MAX(C305:C316)-MIN(C305:C316)&lt;5,AVERAGEIF(C305:C316,"&gt;0",N305:N316),
IF(FORECAST($C301,N$305:N$316,$C$305:$C$316)&lt;0,0,
IF(FORECAST($C301,N$305:N$316,$C$305:$C$316)&gt;100,100,
FORECAST($C301,N$305:N$316,$C$305:$C$316))))</f>
        <v>67.04938841603871</v>
      </c>
      <c r="O301" s="72"/>
      <c r="P301" s="73"/>
      <c r="Q301" s="73"/>
      <c r="R301" s="74">
        <f ca="true">IF(MAX(C305:C316)-MIN(C305:C316)&lt;5,AVERAGEIF(C305:C316,"&gt;0",R305:R316),
IF(FORECAST($C301,R$305:R$316,$C$305:$C$316)&lt;0,0,
IF(FORECAST($C301,R$305:R$316,$C$305:$C$316)&gt;100,100,
FORECAST($C301,R$305:R$316,$C$305:$C$316))))</f>
        <v>0.83649174522061287</v>
      </c>
      <c r="S301" s="71">
        <f ca="true">IF(MAX(C305:C316)-MIN(C305:C316)&lt;5,AVERAGEIF(C305:C316,"&gt;0",S305:S316),
IF(FORECAST($C301,S$305:S$316,$C$305:$C$316)&lt;0,0,
IF(FORECAST($C301,S$305:S$316,$C$305:$C$316)&gt;100,100,
FORECAST($C301,S$305:S$316,$C$305:$C$316))))</f>
        <v>81.521619692733566</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89.22886583954687</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974"/>
      <c r="B302" s="1975"/>
      <c r="C302" s="49">
        <f>MaxRegYear(C300,C305:C316)</f>
        <v>2015</v>
      </c>
      <c r="D302" s="75">
        <f ca="true">IF(MAX(C305:C316)-MIN(C305:C316)&lt;5,AVERAGEIF(C305:C316,"&gt;0",D305:D316),
IF(FORECAST($C302,D$305:D$316,$C$305:$C$316)&lt;0,0,
IF(FORECAST($C302,D$305:D$316,$C$305:$C$316)&gt;100,100,
FORECAST($C302,D$305:D$316,$C$305:$C$316))))</f>
        <v>84.365625400350837</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89.275024424205185</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91.429177865122711</v>
      </c>
      <c r="O302" s="76"/>
      <c r="P302" s="77"/>
      <c r="Q302" s="77"/>
      <c r="R302" s="78">
        <f ca="true">IF(MAX(C305:C316)-MIN(C305:C316)&lt;5,AVERAGEIF(C305:C316,"&gt;0",R305:R316),
IF(FORECAST($C302,R$305:R$316,$C$305:$C$316)&lt;0,0,
IF(FORECAST($C302,R$305:R$316,$C$305:$C$316)&gt;100,100,
FORECAST($C302,R$305:R$316,$C$305:$C$316))))</f>
        <v>8.7561809593864837E-2</v>
      </c>
      <c r="S302" s="75">
        <f ca="true">IF(MAX(C305:C316)-MIN(C305:C316)&lt;5,AVERAGEIF(C305:C316,"&gt;0",S305:S316),
IF(FORECAST($C302,S$305:S$316,$C$305:$C$316)&lt;0,0,
IF(FORECAST($C302,S$305:S$316,$C$305:$C$316)&gt;100,100,
FORECAST($C302,S$305:S$316,$C$305:$C$316))))</f>
        <v>92.396931099958238</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98.456433063226314</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23" t="s">
        <v>173</v>
      </c>
      <c r="C305" s="424">
        <v>2003</v>
      </c>
      <c r="D305" s="1">
        <f t="shared" ref="D305:D316" ca="true" si="45">IF(ISERROR(INDIRECT(CONCATENATE($B305,"!M122"))),"",INDIRECT(CONCATENATE($B305,"!M122")))</f>
        <v>41.648586509779811</v>
      </c>
      <c r="E305" s="91">
        <f t="shared" ref="E305:E316" ca="true" si="46">IF(ISERROR(INDIRECT(CONCATENATE($B305,"!M129"))),"",INDIRECT(CONCATENATE($B305,"!M129")))</f>
        <v>89.855693308040586</v>
      </c>
      <c r="F305" s="89"/>
      <c r="G305" s="89"/>
      <c r="H305" s="90">
        <f t="shared" ref="H305:H316" ca="true" si="47">IF(ISERROR(INDIRECT(CONCATENATE($B305,"!M127"))),"",INDIRECT(CONCATENATE($B305,"!M127")))</f>
        <v>5.0112592733342254</v>
      </c>
      <c r="I305" s="1">
        <f t="shared" ref="I305:I316" ca="true" si="48">IF(ISERROR(INDIRECT(CONCATENATE($B305,"!N122"))),"",INDIRECT(CONCATENATE($B305,"!N122")))</f>
        <v>53.277988569764034</v>
      </c>
      <c r="J305" s="88">
        <f t="shared" ref="J305:J316" ca="true" si="49">IF(ISERROR(INDIRECT(CONCATENATE($B305,"!N129"))),"",INDIRECT(CONCATENATE($B305,"!N129")))</f>
        <v>96.518464748450853</v>
      </c>
      <c r="K305" s="89"/>
      <c r="L305" s="89"/>
      <c r="M305" s="90">
        <f t="shared" ref="M305:M316" ca="true" si="50">IF(ISERROR(INDIRECT(CONCATENATE($B305,"!N127"))),"",INDIRECT(CONCATENATE($B305,"!N127")))</f>
        <v>1.4621054405613334</v>
      </c>
      <c r="N305" s="1">
        <f t="shared" ref="N305:N316" ca="true" si="51">IF(ISERROR(INDIRECT(CONCATENATE($B305,"!O122"))),"",INDIRECT(CONCATENATE($B305,"!O122")))</f>
        <v>72.825493754278398</v>
      </c>
      <c r="O305" s="88">
        <f t="shared" ref="O305:O316" ca="true" si="52">IF(ISERROR(INDIRECT(CONCATENATE($B305,"!O129"))),"",INDIRECT(CONCATENATE($B305,"!O129")))</f>
        <v>96.992102187272565</v>
      </c>
      <c r="P305" s="89"/>
      <c r="Q305" s="89"/>
      <c r="R305" s="90">
        <f t="shared" ref="R305:R316" ca="true" si="53">IF(ISERROR(INDIRECT(CONCATENATE($B305,"!O127"))),"",INDIRECT(CONCATENATE($B305,"!O127")))</f>
        <v>0.53494995401911094</v>
      </c>
      <c r="S305" s="1">
        <f t="shared" ref="S305:S316" ca="true" si="54">IF(ISERROR(INDIRECT(CONCATENATE($B305,"!P122"))),"",INDIRECT(CONCATENATE($B305,"!P122")))</f>
        <v>83.526412088973785</v>
      </c>
      <c r="T305" s="88">
        <f t="shared" ref="T305:T316" ca="true" si="55">IF(ISERROR(INDIRECT(CONCATENATE($B305,"!P129"))),"",INDIRECT(CONCATENATE($B305,"!P129")))</f>
        <v>97.300880791630675</v>
      </c>
      <c r="U305" s="89"/>
      <c r="V305" s="89"/>
      <c r="W305" s="90">
        <f t="shared" ref="W305:W316" ca="true" si="56">IF(ISERROR(INDIRECT(CONCATENATE($B305,"!P127"))),"",INDIRECT(CONCATENATE($B305,"!P127")))</f>
        <v>0</v>
      </c>
      <c r="X305" s="1">
        <f t="shared" ref="X305:X316" ca="true" si="57">IF(ISERROR(INDIRECT(CONCATENATE($B305,"!Q122"))),"",INDIRECT(CONCATENATE($B305,"!Q122")))</f>
        <v>90.013596596463742</v>
      </c>
      <c r="Y305" s="88">
        <f t="shared" ref="Y305:Y316" ca="true" si="58">IF(ISERROR(INDIRECT(CONCATENATE($B305,"!Q129"))),"",INDIRECT(CONCATENATE($B305,"!Q129")))</f>
        <v>98.867156455600636</v>
      </c>
      <c r="Z305" s="89"/>
      <c r="AA305" s="89"/>
      <c r="AB305" s="90">
        <f t="shared" ref="AB305:AB316" ca="true" si="59">IF(ISERROR(INDIRECT(CONCATENATE($B305,"!Q2127"))),"",INDIRECT(CONCATENATE($B305,"!Q127")))</f>
        <v>0</v>
      </c>
    </row>
    <row r="306" x14ac:dyDescent="0.2">
      <c r="A306" s="87"/>
      <c r="B306" s="425" t="s">
        <v>245</v>
      </c>
      <c r="C306" s="426">
        <v>2008</v>
      </c>
      <c r="D306" s="2">
        <f t="shared" ca="true" si="45"/>
        <v>62.303646614936326</v>
      </c>
      <c r="E306" s="91">
        <f t="shared" ca="true" si="46"/>
        <v>93.139609853991033</v>
      </c>
      <c r="F306" s="89"/>
      <c r="G306" s="89"/>
      <c r="H306" s="92">
        <f t="shared" ca="true" si="47"/>
        <v>5.2591649289828268</v>
      </c>
      <c r="I306" s="2">
        <f t="shared" ca="true" si="48"/>
        <v>77.210213616184419</v>
      </c>
      <c r="J306" s="91">
        <f t="shared" ca="true" si="49"/>
        <v>97.177242005508418</v>
      </c>
      <c r="K306" s="89"/>
      <c r="L306" s="89"/>
      <c r="M306" s="92">
        <f t="shared" ca="true" si="50"/>
        <v>0.1688372099921446</v>
      </c>
      <c r="N306" s="2">
        <f t="shared" ca="true" si="51"/>
        <v>74.652726592411767</v>
      </c>
      <c r="O306" s="91">
        <f t="shared" ca="true" si="52"/>
        <v>93.159633816865338</v>
      </c>
      <c r="P306" s="89"/>
      <c r="Q306" s="89"/>
      <c r="R306" s="92">
        <f t="shared" ca="true" si="53"/>
        <v>0.85113037820261261</v>
      </c>
      <c r="S306" s="2">
        <f t="shared" ca="true" si="54"/>
        <v>86.056922434500848</v>
      </c>
      <c r="T306" s="91">
        <f t="shared" ca="true" si="55"/>
        <v>98.73041017363758</v>
      </c>
      <c r="U306" s="89"/>
      <c r="V306" s="89"/>
      <c r="W306" s="92">
        <f t="shared" ca="true" si="56"/>
        <v>0</v>
      </c>
      <c r="X306" s="2">
        <f t="shared" ca="true" si="57"/>
        <v>94.909635715746418</v>
      </c>
      <c r="Y306" s="91">
        <f t="shared" ca="true" si="58"/>
        <v>98.657430940246911</v>
      </c>
      <c r="Z306" s="89"/>
      <c r="AA306" s="89"/>
      <c r="AB306" s="92">
        <f t="shared" ca="true" si="59"/>
        <v>0</v>
      </c>
    </row>
    <row r="307" x14ac:dyDescent="0.2">
      <c r="A307" s="87"/>
      <c r="B307" s="425" t="s">
        <v>147</v>
      </c>
      <c r="C307" s="426">
        <v>2013</v>
      </c>
      <c r="D307" s="2">
        <f t="shared" ca="true" si="45"/>
        <v>76.324733789313782</v>
      </c>
      <c r="E307" s="91">
        <f t="shared" ca="true" si="46"/>
        <v>93.813184663328954</v>
      </c>
      <c r="F307" s="89"/>
      <c r="G307" s="89"/>
      <c r="H307" s="92">
        <f t="shared" ca="true" si="47"/>
        <v>0</v>
      </c>
      <c r="I307" s="2">
        <f t="shared" ca="true" si="48"/>
        <v>80.393757123603649</v>
      </c>
      <c r="J307" s="91">
        <f t="shared" ca="true" si="49"/>
        <v>96.588609450076618</v>
      </c>
      <c r="K307" s="89"/>
      <c r="L307" s="89"/>
      <c r="M307" s="92">
        <f t="shared" ca="true" si="50"/>
        <v>0</v>
      </c>
      <c r="N307" s="2">
        <f t="shared" ca="true" si="51"/>
        <v>90.239629075052548</v>
      </c>
      <c r="O307" s="91">
        <f t="shared" ca="true" si="52"/>
        <v>99.396482024719049</v>
      </c>
      <c r="P307" s="89"/>
      <c r="Q307" s="89"/>
      <c r="R307" s="92">
        <f t="shared" ca="true" si="53"/>
        <v>0</v>
      </c>
      <c r="S307" s="2">
        <f t="shared" ca="true" si="54"/>
        <v>91.294491665562902</v>
      </c>
      <c r="T307" s="91">
        <f t="shared" ca="true" si="55"/>
        <v>98.921485867217314</v>
      </c>
      <c r="U307" s="89"/>
      <c r="V307" s="89"/>
      <c r="W307" s="92">
        <f t="shared" ca="true" si="56"/>
        <v>0</v>
      </c>
      <c r="X307" s="2">
        <f t="shared" ca="true" si="57"/>
        <v>96.604716041949118</v>
      </c>
      <c r="Y307" s="91">
        <f t="shared" ca="true" si="58"/>
        <v>99.575009937004154</v>
      </c>
      <c r="Z307" s="89"/>
      <c r="AA307" s="89"/>
      <c r="AB307" s="92">
        <f t="shared" ca="true" si="59"/>
        <v>0</v>
      </c>
      <c r="AD307" s="93"/>
    </row>
    <row r="308" x14ac:dyDescent="0.2">
      <c r="A308" s="87"/>
      <c r="B308" s="425"/>
      <c r="C308" s="426"/>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25"/>
      <c r="C309" s="426"/>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25"/>
      <c r="C310" s="426"/>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25"/>
      <c r="C311" s="426"/>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25"/>
      <c r="C312" s="426"/>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25"/>
      <c r="C313" s="426"/>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25"/>
      <c r="C314" s="426"/>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25"/>
      <c r="C315" s="426"/>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27"/>
      <c r="C316" s="428"/>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979" t="str">
        <f>CONCATENATE("Rural use of sanitation facilities, ",C299,"–",C300)</f>
        <v>Rural use of sanitation facilities, 2000–2019</v>
      </c>
      <c r="C318" s="1980"/>
      <c r="D318" s="1980"/>
      <c r="E318" s="1980"/>
      <c r="F318" s="1980"/>
      <c r="G318" s="1980"/>
      <c r="H318" s="1980"/>
      <c r="I318" s="1980"/>
      <c r="J318" s="1980"/>
      <c r="K318" s="1980"/>
      <c r="L318" s="1980"/>
      <c r="N318" s="98"/>
      <c r="O318" s="98"/>
      <c r="P318" s="98"/>
      <c r="Q318" s="98"/>
      <c r="R318" s="98"/>
      <c r="S318" s="1962" t="s">
        <v>11</v>
      </c>
      <c r="T318" s="1963"/>
      <c r="U318" s="1963"/>
      <c r="V318" s="1963"/>
      <c r="W318" s="196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17" t="s">
        <v>132</v>
      </c>
      <c r="C4" s="2018"/>
      <c r="D4" s="2018"/>
      <c r="E4" s="2018"/>
      <c r="F4" s="2018"/>
      <c r="G4" s="2018"/>
      <c r="H4" s="2018"/>
      <c r="I4" s="2018"/>
      <c r="J4" s="2018"/>
      <c r="K4" s="2018"/>
      <c r="L4" s="2018"/>
      <c r="M4" s="2018"/>
      <c r="N4" s="2018"/>
      <c r="O4" s="2018"/>
      <c r="P4" s="2018"/>
      <c r="Q4" s="2018"/>
      <c r="R4" s="2018"/>
      <c r="S4" s="2018"/>
      <c r="T4" s="2018"/>
      <c r="U4" s="2018"/>
      <c r="V4" s="2018"/>
      <c r="W4" s="2018"/>
      <c r="X4" s="2018"/>
      <c r="Y4" s="2018"/>
    </row>
    <row r="5" ht="28.5" customHeight="true" x14ac:dyDescent="0.4">
      <c r="B5" s="1961" t="str">
        <f ca="true">IF(ISERROR(INDIRECT(CONCATENATE($E$32,"!A2"))),"",INDIRECT(CONCATENATE($E$32,"!A2")))</f>
        <v>Turkey</v>
      </c>
      <c r="C5" s="2019"/>
      <c r="D5" s="2019"/>
      <c r="E5" s="2019"/>
      <c r="F5" s="2019"/>
      <c r="G5" s="2019"/>
      <c r="H5" s="2019"/>
      <c r="I5" s="2019"/>
      <c r="J5" s="2019"/>
      <c r="K5" s="2018"/>
      <c r="L5" s="2018"/>
      <c r="M5" s="2018"/>
      <c r="N5" s="2018"/>
      <c r="O5" s="2018"/>
      <c r="P5" s="2018"/>
      <c r="Q5" s="2018"/>
      <c r="R5" s="2018"/>
      <c r="S5" s="2018"/>
      <c r="T5" s="2018"/>
      <c r="U5" s="2018"/>
      <c r="V5" s="2018"/>
      <c r="W5" s="2018"/>
      <c r="X5" s="2018"/>
      <c r="Y5" s="2018"/>
    </row>
    <row r="6" x14ac:dyDescent="0.2">
      <c r="F6" s="36"/>
      <c r="G6" s="36"/>
      <c r="J6" s="37"/>
      <c r="K6" s="37"/>
      <c r="L6" s="37"/>
      <c r="M6" s="37"/>
      <c r="N6" s="37"/>
      <c r="O6" s="37"/>
      <c r="P6" s="37"/>
    </row>
    <row r="7" s="38" customFormat="true" ht="16.5" customHeight="true" x14ac:dyDescent="0.25">
      <c r="B7" s="2015" t="str">
        <f ca="true">CONCATENATE("National ",IF(ISERROR(INDIRECT(CONCATENATE($E$32,"!A2"))),"",INDIRECT(CONCATENATE($E$32,"!A210"))))</f>
        <v>National Access to hygiene facilities </v>
      </c>
      <c r="C7" s="2016"/>
      <c r="D7" s="2016"/>
      <c r="E7" s="2016"/>
      <c r="F7" s="2016"/>
      <c r="G7" s="2016"/>
      <c r="H7" s="2016"/>
      <c r="K7" s="2033" t="str">
        <f ca="true">CONCATENATE("Urban ",IF(ISERROR(INDIRECT(CONCATENATE($E$32,"!A2"))),"",INDIRECT(CONCATENATE($E$32,"!A210"))))</f>
        <v>Urban Access to hygiene facilities </v>
      </c>
      <c r="L7" s="2034"/>
      <c r="M7" s="2034"/>
      <c r="N7" s="2034"/>
      <c r="O7" s="2034"/>
      <c r="P7" s="2034"/>
      <c r="S7" s="2033" t="str">
        <f ca="true">CONCATENATE("Rural ",IF(ISERROR(INDIRECT(CONCATENATE($E$32,"!A2"))),"",INDIRECT(CONCATENATE($E$32,"!A210"))))</f>
        <v>Rural Access to hygiene facilities </v>
      </c>
      <c r="T7" s="2034"/>
      <c r="U7" s="2034"/>
      <c r="V7" s="2034"/>
      <c r="W7" s="2034"/>
      <c r="X7" s="203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09" t="str">
        <f>INDEX(B88:B100,A88)</f>
        <v>DHS13</v>
      </c>
      <c r="F32" s="2010"/>
      <c r="G32" s="2024" t="str">
        <f ca="true">IF(ISERROR(INDIRECT(CONCATENATE($E$32,"!A2"))),"",INDIRECT(CONCATENATE($E$32,"!A2")))</f>
        <v>Turkey</v>
      </c>
      <c r="H32" s="2025"/>
      <c r="I32" s="2025"/>
      <c r="J32" s="2026"/>
      <c r="K32" s="2030" t="s">
        <v>0</v>
      </c>
      <c r="L32" s="2031"/>
      <c r="M32" s="2032"/>
      <c r="N32" s="2030" t="s">
        <v>1</v>
      </c>
      <c r="O32" s="2031"/>
      <c r="P32" s="2032"/>
      <c r="Q32" s="2030" t="s">
        <v>2</v>
      </c>
      <c r="R32" s="2031"/>
      <c r="S32" s="2032"/>
      <c r="T32" s="2030" t="s">
        <v>3</v>
      </c>
      <c r="U32" s="2031"/>
      <c r="V32" s="2032"/>
      <c r="W32" s="2030" t="s">
        <v>4</v>
      </c>
      <c r="X32" s="2031"/>
      <c r="Y32" s="2032"/>
    </row>
    <row r="33" s="44" customFormat="true" ht="22.5" customHeight="true" x14ac:dyDescent="0.2">
      <c r="E33" s="2011"/>
      <c r="F33" s="2012"/>
      <c r="G33" s="2027"/>
      <c r="H33" s="2028"/>
      <c r="I33" s="2028"/>
      <c r="J33" s="2029"/>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20" t="s">
        <v>21</v>
      </c>
      <c r="C34" s="2021"/>
      <c r="D34" s="2021"/>
      <c r="E34" s="107"/>
      <c r="F34" s="36"/>
      <c r="G34" s="1983" t="s">
        <v>5</v>
      </c>
      <c r="H34" s="1984"/>
      <c r="I34" s="1981"/>
      <c r="J34" s="2013" t="str">
        <f ca="true">IF(ISERROR(INDIRECT(CONCATENATE(#REF!,"!A2"))),"",INDIRECT(CONCATENATE(#REF!,"!A210")))</f>
        <v/>
      </c>
      <c r="K34" s="2003" t="str">
        <f ca="true">IF(ISERROR(INDIRECT(CONCATENATE($E$32,"!C222"))),"",INDIRECT(CONCATENATE($E$32,"!C222")))</f>
        <v>N/A</v>
      </c>
      <c r="L34" s="2005" t="str">
        <f ca="true">IF(ISERROR(INDIRECT(CONCATENATE($E$32,"!C223"))),"",INDIRECT(CONCATENATE($E$32,"!C223")))</f>
        <v>N/A</v>
      </c>
      <c r="M34" s="2007" t="str">
        <f ca="true">IF(ISERROR(INDIRECT(CONCATENATE($E$32,"!C224"))),"",INDIRECT(CONCATENATE($E$32,"!C224")))</f>
        <v>N/A</v>
      </c>
      <c r="N34" s="2003" t="str">
        <f ca="true">IF(ISERROR(INDIRECT(CONCATENATE($E$32,"!D222"))),"",INDIRECT(CONCATENATE($E$32,"!D222")))</f>
        <v>N/A</v>
      </c>
      <c r="O34" s="2005" t="str">
        <f ca="true">IF(ISERROR(INDIRECT(CONCATENATE($E$32,"!D223"))),"",INDIRECT(CONCATENATE($E$32,"!D223")))</f>
        <v>N/A</v>
      </c>
      <c r="P34" s="2007" t="str">
        <f ca="true">IF(ISERROR(INDIRECT(CONCATENATE($E$32,"!D224"))),"",INDIRECT(CONCATENATE($E$32,"!D224")))</f>
        <v>N/A</v>
      </c>
      <c r="Q34" s="2003" t="str">
        <f ca="true">IF(ISERROR(INDIRECT(CONCATENATE($E$32,"!E222"))),"",INDIRECT(CONCATENATE($E$32,"!E222")))</f>
        <v>N/A</v>
      </c>
      <c r="R34" s="2005" t="str">
        <f ca="true">IF(ISERROR(INDIRECT(CONCATENATE($E$32,"!E223"))),"",INDIRECT(CONCATENATE($E$32,"!E223")))</f>
        <v>N/A</v>
      </c>
      <c r="S34" s="2007" t="str">
        <f ca="true">IF(ISERROR(INDIRECT(CONCATENATE($E$32,"!E224"))),"",INDIRECT(CONCATENATE($E$32,"!E224")))</f>
        <v>N/A</v>
      </c>
      <c r="T34" s="2003" t="str">
        <f ca="true">IF(ISERROR(INDIRECT(CONCATENATE($E$32,"!F222"))),"",INDIRECT(CONCATENATE($E$32,"!F222")))</f>
        <v>N/A</v>
      </c>
      <c r="U34" s="2005" t="str">
        <f ca="true">IF(ISERROR(INDIRECT(CONCATENATE($E$32,"!F223"))),"",INDIRECT(CONCATENATE($E$32,"!F223")))</f>
        <v>N/A</v>
      </c>
      <c r="V34" s="2007" t="str">
        <f ca="true">IF(ISERROR(INDIRECT(CONCATENATE($E$32,"!F224"))),"",INDIRECT(CONCATENATE($E$32,"!F224")))</f>
        <v>N/A</v>
      </c>
      <c r="W34" s="2003" t="str">
        <f ca="true">IF(ISERROR(INDIRECT(CONCATENATE($E$32,"!G222"))),"",INDIRECT(CONCATENATE($E$32,"!G222")))</f>
        <v>N/A</v>
      </c>
      <c r="X34" s="2005" t="str">
        <f ca="true">IF(ISERROR(INDIRECT(CONCATENATE($E$32,"!G223"))),"",INDIRECT(CONCATENATE($E$32,"!G223")))</f>
        <v>N/A</v>
      </c>
      <c r="Y34" s="2007" t="str">
        <f ca="true">IF(ISERROR(INDIRECT(CONCATENATE($E$32,"!G224"))),"",INDIRECT(CONCATENATE($E$32,"!G224")))</f>
        <v>N/A</v>
      </c>
      <c r="Z34" s="108"/>
    </row>
    <row r="35" ht="15" x14ac:dyDescent="0.2">
      <c r="B35" s="2022"/>
      <c r="C35" s="2023"/>
      <c r="D35" s="2023"/>
      <c r="E35" s="107"/>
      <c r="F35" s="36"/>
      <c r="G35" s="1985"/>
      <c r="H35" s="1986"/>
      <c r="I35" s="1982"/>
      <c r="J35" s="2035"/>
      <c r="K35" s="2004"/>
      <c r="L35" s="2006"/>
      <c r="M35" s="2008"/>
      <c r="N35" s="2004"/>
      <c r="O35" s="2006"/>
      <c r="P35" s="2008"/>
      <c r="Q35" s="2004"/>
      <c r="R35" s="2006"/>
      <c r="S35" s="2008"/>
      <c r="T35" s="2004"/>
      <c r="U35" s="2006"/>
      <c r="V35" s="2008"/>
      <c r="W35" s="2004"/>
      <c r="X35" s="2006"/>
      <c r="Y35" s="2008"/>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983" t="s">
        <v>6</v>
      </c>
      <c r="H37" s="1984"/>
      <c r="I37" s="1981"/>
      <c r="J37" s="2013" t="str">
        <f ca="true">IF(ISERROR(INDIRECT(CONCATENATE(#REF!,"!A2"))),"",INDIRECT(CONCATENATE(#REF!,"!A210")))</f>
        <v/>
      </c>
      <c r="K37" s="2003" t="str">
        <f ca="true">IF(ISERROR(INDIRECT(CONCATENATE($E$32,"!H222"))),"",INDIRECT(CONCATENATE($E$32,"!H222")))</f>
        <v>N/A</v>
      </c>
      <c r="L37" s="2005" t="str">
        <f ca="true">IF(ISERROR(INDIRECT(CONCATENATE($E$32,"!H223"))),"",INDIRECT(CONCATENATE($E$32,"!H223")))</f>
        <v>N/A</v>
      </c>
      <c r="M37" s="2007" t="str">
        <f ca="true">IF(ISERROR(INDIRECT(CONCATENATE($E$32,"!H224"))),"",INDIRECT(CONCATENATE($E$32,"!H224")))</f>
        <v>N/A</v>
      </c>
      <c r="N37" s="2003" t="str">
        <f ca="true">IF(ISERROR(INDIRECT(CONCATENATE($E$32,"!I222"))),"",INDIRECT(CONCATENATE($E$32,"!I222")))</f>
        <v>N/A</v>
      </c>
      <c r="O37" s="2005" t="str">
        <f ca="true">IF(ISERROR(INDIRECT(CONCATENATE($E$32,"!I223"))),"",INDIRECT(CONCATENATE($E$32,"!I223")))</f>
        <v>N/A</v>
      </c>
      <c r="P37" s="2007" t="str">
        <f ca="true">IF(ISERROR(INDIRECT(CONCATENATE($E$32,"!I224"))),"",INDIRECT(CONCATENATE($E$32,"!I224")))</f>
        <v>N/A</v>
      </c>
      <c r="Q37" s="2003" t="str">
        <f ca="true">IF(ISERROR(INDIRECT(CONCATENATE($E$32,"!J222"))),"",INDIRECT(CONCATENATE($E$32,"!J222")))</f>
        <v>N/A</v>
      </c>
      <c r="R37" s="2005" t="str">
        <f ca="true">IF(ISERROR(INDIRECT(CONCATENATE($E$32,"!J223"))),"",INDIRECT(CONCATENATE($E$32,"!J223")))</f>
        <v>N/A</v>
      </c>
      <c r="S37" s="2007" t="str">
        <f ca="true">IF(ISERROR(INDIRECT(CONCATENATE($E$32,"!J224"))),"",INDIRECT(CONCATENATE($E$32,"!J224")))</f>
        <v>N/A</v>
      </c>
      <c r="T37" s="2003" t="str">
        <f ca="true">IF(ISERROR(INDIRECT(CONCATENATE($E$32,"!K222"))),"",INDIRECT(CONCATENATE($E$32,"!K222")))</f>
        <v>N/A</v>
      </c>
      <c r="U37" s="2005" t="str">
        <f ca="true">IF(ISERROR(INDIRECT(CONCATENATE($E$32,"!K223"))),"",INDIRECT(CONCATENATE($E$32,"!K223")))</f>
        <v>N/A</v>
      </c>
      <c r="V37" s="2007" t="str">
        <f ca="true">IF(ISERROR(INDIRECT(CONCATENATE($E$32,"!K224"))),"",INDIRECT(CONCATENATE($E$32,"!K224")))</f>
        <v>N/A</v>
      </c>
      <c r="W37" s="2003" t="str">
        <f ca="true">IF(ISERROR(INDIRECT(CONCATENATE($E$32,"!L222"))),"",INDIRECT(CONCATENATE($E$32,"!L222")))</f>
        <v>N/A</v>
      </c>
      <c r="X37" s="2005" t="str">
        <f ca="true">IF(ISERROR(INDIRECT(CONCATENATE($E$32,"!L223"))),"",INDIRECT(CONCATENATE($E$32,"!L223")))</f>
        <v>N/A</v>
      </c>
      <c r="Y37" s="2007" t="str">
        <f ca="true">IF(ISERROR(INDIRECT(CONCATENATE($E$32,"!L224"))),"",INDIRECT(CONCATENATE($E$32,"!L224")))</f>
        <v>N/A</v>
      </c>
      <c r="Z37" s="108"/>
    </row>
    <row r="38" x14ac:dyDescent="0.2">
      <c r="F38" s="36"/>
      <c r="G38" s="1985"/>
      <c r="H38" s="1986"/>
      <c r="I38" s="1982"/>
      <c r="J38" s="2014"/>
      <c r="K38" s="2004"/>
      <c r="L38" s="2006"/>
      <c r="M38" s="2008"/>
      <c r="N38" s="2004"/>
      <c r="O38" s="2006"/>
      <c r="P38" s="2008"/>
      <c r="Q38" s="2004"/>
      <c r="R38" s="2006"/>
      <c r="S38" s="2008"/>
      <c r="T38" s="2004"/>
      <c r="U38" s="2006"/>
      <c r="V38" s="2008"/>
      <c r="W38" s="2004"/>
      <c r="X38" s="2006"/>
      <c r="Y38" s="2008"/>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983" t="s">
        <v>7</v>
      </c>
      <c r="H40" s="1984"/>
      <c r="I40" s="1981"/>
      <c r="J40" s="2013" t="str">
        <f ca="true">IF(ISERROR(INDIRECT(CONCATENATE(#REF!,"!A2"))),"",INDIRECT(CONCATENATE(#REF!,"!A210")))</f>
        <v/>
      </c>
      <c r="K40" s="2003" t="str">
        <f ca="true">IF(ISERROR(INDIRECT(CONCATENATE($E$32,"!M222"))),"",INDIRECT(CONCATENATE($E$32,"!M222")))</f>
        <v>N/A</v>
      </c>
      <c r="L40" s="2005" t="str">
        <f ca="true">IF(ISERROR(INDIRECT(CONCATENATE($E$32,"!M223"))),"",INDIRECT(CONCATENATE($E$32,"!M223")))</f>
        <v>N/A</v>
      </c>
      <c r="M40" s="2007" t="str">
        <f ca="true">IF(ISERROR(INDIRECT(CONCATENATE($E$32,"!M224"))),"",INDIRECT(CONCATENATE($E$32,"!M224")))</f>
        <v>N/A</v>
      </c>
      <c r="N40" s="2003" t="str">
        <f ca="true">IF(ISERROR(INDIRECT(CONCATENATE($E$32,"!N222"))),"",INDIRECT(CONCATENATE($E$32,"!N222")))</f>
        <v>N/A</v>
      </c>
      <c r="O40" s="2005" t="str">
        <f ca="true">IF(ISERROR(INDIRECT(CONCATENATE($E$32,"!N223"))),"",INDIRECT(CONCATENATE($E$32,"!N223")))</f>
        <v>N/A</v>
      </c>
      <c r="P40" s="2007" t="str">
        <f ca="true">IF(ISERROR(INDIRECT(CONCATENATE($E$32,"!N224"))),"",INDIRECT(CONCATENATE($E$32,"!N224")))</f>
        <v>N/A</v>
      </c>
      <c r="Q40" s="2003" t="str">
        <f ca="true">IF(ISERROR(INDIRECT(CONCATENATE($E$32,"!O222"))),"",INDIRECT(CONCATENATE($E$32,"!O222")))</f>
        <v>N/A</v>
      </c>
      <c r="R40" s="2005" t="str">
        <f ca="true">IF(ISERROR(INDIRECT(CONCATENATE($E$32,"!O223"))),"",INDIRECT(CONCATENATE($E$32,"!O223")))</f>
        <v>N/A</v>
      </c>
      <c r="S40" s="2007" t="str">
        <f ca="true">IF(ISERROR(INDIRECT(CONCATENATE($E$32,"!O224"))),"",INDIRECT(CONCATENATE($E$32,"!O224")))</f>
        <v>N/A</v>
      </c>
      <c r="T40" s="2003" t="str">
        <f ca="true">IF(ISERROR(INDIRECT(CONCATENATE($E$32,"!P222"))),"",INDIRECT(CONCATENATE($E$32,"!P222")))</f>
        <v>N/A</v>
      </c>
      <c r="U40" s="2005" t="str">
        <f ca="true">IF(ISERROR(INDIRECT(CONCATENATE($E$32,"!P223"))),"",INDIRECT(CONCATENATE($E$32,"!P223")))</f>
        <v>N/A</v>
      </c>
      <c r="V40" s="2007" t="str">
        <f ca="true">IF(ISERROR(INDIRECT(CONCATENATE($E$32,"!P224"))),"",INDIRECT(CONCATENATE($E$32,"!P224")))</f>
        <v>N/A</v>
      </c>
      <c r="W40" s="2003" t="str">
        <f ca="true">IF(ISERROR(INDIRECT(CONCATENATE($E$32,"!Q222"))),"",INDIRECT(CONCATENATE($E$32,"!Q222")))</f>
        <v>N/A</v>
      </c>
      <c r="X40" s="2005" t="str">
        <f ca="true">IF(ISERROR(INDIRECT(CONCATENATE($E$32,"!Q223"))),"",INDIRECT(CONCATENATE($E$32,"!Q223")))</f>
        <v>N/A</v>
      </c>
      <c r="Y40" s="2007" t="str">
        <f ca="true">IF(ISERROR(INDIRECT(CONCATENATE($E$32,"!Q224"))),"",INDIRECT(CONCATENATE($E$32,"!Q224")))</f>
        <v>N/A</v>
      </c>
      <c r="Z40" s="108"/>
    </row>
    <row r="41" x14ac:dyDescent="0.2">
      <c r="F41" s="36"/>
      <c r="G41" s="1985"/>
      <c r="H41" s="1986"/>
      <c r="I41" s="1982"/>
      <c r="J41" s="2014"/>
      <c r="K41" s="2004"/>
      <c r="L41" s="2006"/>
      <c r="M41" s="2008"/>
      <c r="N41" s="2004"/>
      <c r="O41" s="2006"/>
      <c r="P41" s="2008"/>
      <c r="Q41" s="2004"/>
      <c r="R41" s="2006"/>
      <c r="S41" s="2008"/>
      <c r="T41" s="2004"/>
      <c r="U41" s="2006"/>
      <c r="V41" s="2008"/>
      <c r="W41" s="2004"/>
      <c r="X41" s="2006"/>
      <c r="Y41" s="2008"/>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173</v>
      </c>
    </row>
    <row r="89" hidden="true" x14ac:dyDescent="0.2">
      <c r="B89" s="4" t="s">
        <v>245</v>
      </c>
    </row>
    <row r="90" hidden="true" x14ac:dyDescent="0.2">
      <c r="B90" s="4" t="s">
        <v>147</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CCDF5-4D7A-45B1-B42C-1B472DC4D6D3}">
  <sheetPr codeName="Feuil7"/>
  <dimension ref="A1:CZ1200"/>
  <sheetViews>
    <sheetView showGridLines="false" workbookViewId="0"/>
  </sheetViews>
  <sheetFormatPr defaultColWidth="9.140625" defaultRowHeight="15" customHeight="true" x14ac:dyDescent="0.2"/>
  <cols>
    <col min="1" max="1" width="31.5703125" style="361" customWidth="true"/>
    <col min="2" max="2" width="41.5703125" style="361" customWidth="true"/>
    <col min="3" max="17" width="10.7109375" style="361" customWidth="true"/>
    <col min="18" max="22" width="12.5703125" style="361" customWidth="true"/>
    <col min="23" max="52" width="12.5703125" style="203" customWidth="true"/>
    <col min="53" max="53" width="31.5703125" style="366" customWidth="true"/>
    <col min="54" max="54" width="41.5703125" style="230" customWidth="true"/>
    <col min="55" max="69" width="9.140625" style="366"/>
    <col min="70" max="74" width="12.5703125" style="366" customWidth="true"/>
    <col min="75" max="104" width="12.5703125" style="203" customWidth="true"/>
    <col min="105" max="16384" width="9.140625" style="361"/>
  </cols>
  <sheetData>
    <row r="1" s="111" customFormat="true" ht="18" customHeight="true" x14ac:dyDescent="0.2">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Turkey</v>
      </c>
      <c r="B2" s="218"/>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2003</v>
      </c>
      <c r="B3" s="220"/>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DHS03</v>
      </c>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3" t="s">
        <v>146</v>
      </c>
      <c r="B10" s="614" t="s">
        <v>147</v>
      </c>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3" t="str">
        <f>B1027</f>
        <v/>
      </c>
      <c r="B11" s="615"/>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6"/>
      <c r="B12" s="614"/>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7"/>
      <c r="B13" s="618"/>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607" customFormat="true" ht="15" customHeight="true" x14ac:dyDescent="0.2">
      <c r="A14" s="115" t="s">
        <v>95</v>
      </c>
      <c r="B14" s="200"/>
      <c r="C14" s="2134" t="s">
        <v>114</v>
      </c>
      <c r="D14" s="2135"/>
      <c r="E14" s="2135"/>
      <c r="F14" s="2135"/>
      <c r="G14" s="2136"/>
      <c r="H14" s="2137" t="s">
        <v>38</v>
      </c>
      <c r="I14" s="2138"/>
      <c r="J14" s="2138"/>
      <c r="K14" s="2138"/>
      <c r="L14" s="2139"/>
      <c r="M14" s="2148" t="s">
        <v>37</v>
      </c>
      <c r="N14" s="2149"/>
      <c r="O14" s="2149"/>
      <c r="P14" s="2149"/>
      <c r="Q14" s="2150"/>
      <c r="R14" s="1650" t="s">
        <v>137</v>
      </c>
      <c r="S14" s="1677"/>
      <c r="T14" s="1677"/>
      <c r="U14" s="1677"/>
      <c r="V14" s="1678"/>
      <c r="W14" s="1726"/>
      <c r="X14" s="1726"/>
      <c r="Y14" s="1726"/>
      <c r="Z14" s="1726"/>
      <c r="AA14" s="1726"/>
      <c r="AB14" s="1726"/>
      <c r="AC14" s="1726"/>
      <c r="AD14" s="1726"/>
      <c r="AE14" s="1726"/>
      <c r="AF14" s="1726"/>
      <c r="AG14" s="1726"/>
      <c r="AH14" s="1726"/>
      <c r="AI14" s="1726"/>
      <c r="AJ14" s="1726"/>
      <c r="AK14" s="1726"/>
      <c r="AL14" s="1726"/>
      <c r="AM14" s="1726"/>
      <c r="AN14" s="1726"/>
      <c r="AO14" s="1726"/>
      <c r="AP14" s="1726"/>
      <c r="AQ14" s="1726"/>
      <c r="AR14" s="1726"/>
      <c r="AS14" s="1726"/>
      <c r="AT14" s="1726"/>
      <c r="AU14" s="1726"/>
      <c r="AV14" s="1726"/>
      <c r="AW14" s="1726"/>
      <c r="AX14" s="1726"/>
      <c r="AY14" s="1726"/>
      <c r="AZ14" s="611"/>
      <c r="BA14" s="209" t="s">
        <v>128</v>
      </c>
      <c r="BB14" s="115" t="s">
        <v>95</v>
      </c>
      <c r="BC14" s="2123" t="s">
        <v>114</v>
      </c>
      <c r="BD14" s="2124"/>
      <c r="BE14" s="2124"/>
      <c r="BF14" s="2124"/>
      <c r="BG14" s="2125"/>
      <c r="BH14" s="2126" t="s">
        <v>38</v>
      </c>
      <c r="BI14" s="2124"/>
      <c r="BJ14" s="2124"/>
      <c r="BK14" s="2124"/>
      <c r="BL14" s="2125"/>
      <c r="BM14" s="2126" t="s">
        <v>37</v>
      </c>
      <c r="BN14" s="2124"/>
      <c r="BO14" s="2124"/>
      <c r="BP14" s="2124"/>
      <c r="BQ14" s="2166"/>
      <c r="BR14" s="1663" t="s">
        <v>137</v>
      </c>
      <c r="BS14" s="1664"/>
      <c r="BT14" s="1664"/>
      <c r="BU14" s="1664"/>
      <c r="BV14" s="1664"/>
      <c r="BW14" s="1772"/>
      <c r="BX14" s="1772"/>
      <c r="BY14" s="1773"/>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607" customFormat="true" ht="12.75" x14ac:dyDescent="0.2">
      <c r="A15" s="174" t="s">
        <v>87</v>
      </c>
      <c r="B15" s="234"/>
      <c r="C15" s="261" t="s">
        <v>0</v>
      </c>
      <c r="D15" s="262" t="s">
        <v>1</v>
      </c>
      <c r="E15" s="262" t="s">
        <v>2</v>
      </c>
      <c r="F15" s="262" t="s">
        <v>3</v>
      </c>
      <c r="G15" s="263" t="s">
        <v>4</v>
      </c>
      <c r="H15" s="721" t="s">
        <v>0</v>
      </c>
      <c r="I15" s="666" t="s">
        <v>1</v>
      </c>
      <c r="J15" s="666" t="s">
        <v>2</v>
      </c>
      <c r="K15" s="666" t="s">
        <v>3</v>
      </c>
      <c r="L15" s="667" t="s">
        <v>4</v>
      </c>
      <c r="M15" s="709" t="s">
        <v>0</v>
      </c>
      <c r="N15" s="666" t="s">
        <v>1</v>
      </c>
      <c r="O15" s="666" t="s">
        <v>2</v>
      </c>
      <c r="P15" s="666" t="s">
        <v>3</v>
      </c>
      <c r="Q15" s="736" t="s">
        <v>4</v>
      </c>
      <c r="R15" s="721" t="s">
        <v>148</v>
      </c>
      <c r="S15" s="666" t="s">
        <v>149</v>
      </c>
      <c r="T15" s="666" t="s">
        <v>150</v>
      </c>
      <c r="U15" s="666" t="s">
        <v>151</v>
      </c>
      <c r="V15" s="668" t="s">
        <v>152</v>
      </c>
      <c r="W15" s="1726"/>
      <c r="X15" s="1726"/>
      <c r="Y15" s="1726"/>
      <c r="Z15" s="1726"/>
      <c r="AA15" s="1726"/>
      <c r="AB15" s="1726"/>
      <c r="AC15" s="1726"/>
      <c r="AD15" s="1726"/>
      <c r="AE15" s="1726"/>
      <c r="AF15" s="1726"/>
      <c r="AG15" s="1726"/>
      <c r="AH15" s="1726"/>
      <c r="AI15" s="1726"/>
      <c r="AJ15" s="1726"/>
      <c r="AK15" s="1726"/>
      <c r="AL15" s="1726"/>
      <c r="AM15" s="1726"/>
      <c r="AN15" s="1726"/>
      <c r="AO15" s="1726"/>
      <c r="AP15" s="1726"/>
      <c r="AQ15" s="1726"/>
      <c r="AR15" s="1726"/>
      <c r="AS15" s="1726"/>
      <c r="AT15" s="1726"/>
      <c r="AU15" s="1726"/>
      <c r="AV15" s="1726"/>
      <c r="AW15" s="1726"/>
      <c r="AX15" s="1726"/>
      <c r="AY15" s="1726"/>
      <c r="AZ15" s="611"/>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148</v>
      </c>
      <c r="BS15" s="166" t="s">
        <v>149</v>
      </c>
      <c r="BT15" s="166" t="s">
        <v>150</v>
      </c>
      <c r="BU15" s="166" t="s">
        <v>151</v>
      </c>
      <c r="BV15" s="1736" t="s">
        <v>152</v>
      </c>
      <c r="BW15" s="1774"/>
      <c r="BX15" s="1774"/>
      <c r="BY15" s="1775"/>
      <c r="BZ15" s="1775"/>
      <c r="CA15" s="1775"/>
      <c r="CB15" s="1775"/>
      <c r="CC15" s="1775"/>
      <c r="CD15" s="1775"/>
      <c r="CE15" s="1775"/>
      <c r="CF15" s="1775"/>
      <c r="CG15" s="1775"/>
      <c r="CH15" s="1775"/>
      <c r="CI15" s="1775"/>
      <c r="CJ15" s="1775"/>
      <c r="CK15" s="1775"/>
      <c r="CL15" s="1775"/>
      <c r="CM15" s="1775"/>
      <c r="CN15" s="1775"/>
      <c r="CO15" s="1775"/>
      <c r="CP15" s="1775"/>
      <c r="CQ15" s="1775"/>
      <c r="CR15" s="1775"/>
      <c r="CS15" s="1775"/>
      <c r="CT15" s="1775"/>
      <c r="CU15" s="1775"/>
      <c r="CV15" s="1775"/>
      <c r="CW15" s="1775"/>
      <c r="CX15" s="1775"/>
      <c r="CY15" s="1775"/>
      <c r="CZ15" s="1775"/>
    </row>
    <row r="16" s="607" customFormat="true" ht="15" customHeight="true" x14ac:dyDescent="0.2">
      <c r="A16" s="2094" t="s">
        <v>13</v>
      </c>
      <c r="B16" s="955" t="s">
        <v>14</v>
      </c>
      <c r="C16" s="780">
        <f>C58+C59+C62+C65+C66+C67+C68+C63*'DHS13'!C25/100+('DHS03'!C60+'DHS03'!C61)*'DHS13'!C24/100</f>
        <v>97.555629554731894</v>
      </c>
      <c r="D16" s="781">
        <f>D58+D59+D62+D65+D66+D67+D68+D63*'DHS13'!D25/100+('DHS03'!D60+'DHS03'!D61)*'DHS13'!D24/100</f>
        <v>98.808118674616821</v>
      </c>
      <c r="E16" s="781">
        <f>E58+E59+E62+E65+E66+E67+E68+E63*'DHS13'!E25/100+('DHS03'!E60+'DHS03'!E61)*'DHS13'!E24/100</f>
        <v>99.463235841763733</v>
      </c>
      <c r="F16" s="781">
        <f>F58+F59+F62+F65+F66+F67+F68+F63*'DHS13'!F25/100+('DHS03'!F60+'DHS03'!F61)*'DHS13'!F24/100</f>
        <v>99.665710822409096</v>
      </c>
      <c r="G16" s="782">
        <f>G58+G59+G62+G65+G66+G67+G68+G63*'DHS13'!G25/100+('DHS03'!G60+'DHS03'!G61)*'DHS13'!G24/100</f>
        <v>99.383093636468743</v>
      </c>
      <c r="H16" s="783">
        <f>H58+H59+H62+H65+H66+H67+H68+H63*'DHS13'!H25/100+('DHS03'!H60+'DHS03'!H61)*'DHS13'!H24/100</f>
        <v>99.344619101521431</v>
      </c>
      <c r="I16" s="781">
        <f>I58+I59+I62+I65+I66+I67+I68+I63*'DHS13'!I25/100+('DHS03'!I60+'DHS03'!I61)*'DHS13'!I24/100</f>
        <v>99.824170236884484</v>
      </c>
      <c r="J16" s="781">
        <f>J58+J59+J62+J65+J66+J67+J68+J63*'DHS13'!J25/100+('DHS03'!J60+'DHS03'!J61)*'DHS13'!J24/100</f>
        <v>99.760507782404474</v>
      </c>
      <c r="K16" s="781">
        <f>K58+K59+K62+K65+K66+K67+K68+K63*'DHS13'!K25/100+('DHS03'!K60+'DHS03'!K61)*'DHS13'!K24/100</f>
        <v>99.489188429101716</v>
      </c>
      <c r="L16" s="784">
        <f>L58+L59+L62+L65+L66+L67+L68+L63*'DHS13'!L25/100+('DHS03'!L60+'DHS03'!L61)*'DHS13'!L24/100</f>
        <v>99.45259871625737</v>
      </c>
      <c r="M16" s="780">
        <f>M58+M59+M62+M65+M66+M67+M68+M63*'DHS13'!M25/100+('DHS03'!M60+'DHS03'!M61)*'DHS13'!M24/100</f>
        <v>94.621165276542939</v>
      </c>
      <c r="N16" s="781">
        <f>N58+N59+N62+N65+N66+N67+N68+N63*'DHS13'!N25/100+('DHS03'!N60+'DHS03'!N61)*'DHS13'!N24/100</f>
        <v>97.146740615520798</v>
      </c>
      <c r="O16" s="781">
        <f>O58+O59+O62+O65+O66+O67+O68+O63*'DHS13'!O25/100+('DHS03'!O60+'DHS03'!O61)*'DHS13'!O24/100</f>
        <v>98.470900030403087</v>
      </c>
      <c r="P16" s="781">
        <f>P58+P59+P62+P65+P66+P67+P68+P63*'DHS13'!P25/100+('DHS03'!P60+'DHS03'!P61)*'DHS13'!P24/100</f>
        <v>98.419356965076389</v>
      </c>
      <c r="Q16" s="782">
        <f>Q58+Q59+Q62+Q65+Q66+Q67+Q68+Q63*'DHS13'!Q25/100+('DHS03'!Q60+'DHS03'!Q61)*'DHS13'!Q24/100</f>
        <v>99.273184231468989</v>
      </c>
      <c r="R16" s="783">
        <f>R58+R59+R62+R65+R66+R67+R68+R63*'DHS13'!R25/100+('DHS03'!R60+'DHS03'!R61)*'DHS13'!R24/100</f>
        <v>99.363415614415445</v>
      </c>
      <c r="S16" s="781">
        <f>S58+S59+S62+S65+S66+S67+S68+S63*'DHS13'!S25/100+('DHS03'!S60+'DHS03'!S61)*'DHS13'!S24/100</f>
        <v>97.975571245123149</v>
      </c>
      <c r="T16" s="781">
        <f>T58+T59+T62+T65+T66+T67+T68+T63*'DHS13'!T25/100+('DHS03'!T60+'DHS03'!T61)*'DHS13'!T24/100</f>
        <v>99.265164836911353</v>
      </c>
      <c r="U16" s="781">
        <f>U58+U59+U62+U65+U66+U67+U68+U63*'DHS13'!U25/100+('DHS03'!U60+'DHS03'!U61)*'DHS13'!U24/100</f>
        <v>97.850879818954212</v>
      </c>
      <c r="V16" s="784">
        <f>V58+V59+V62+V65+V66+V67+V68+V63*'DHS13'!V25/100+('DHS03'!V60+'DHS03'!V61)*'DHS13'!V24/100</f>
        <v>99.405543758006374</v>
      </c>
      <c r="W16" s="1726"/>
      <c r="X16" s="1726"/>
      <c r="Y16" s="1726"/>
      <c r="Z16" s="1726"/>
      <c r="AA16" s="1726"/>
      <c r="AB16" s="1726"/>
      <c r="AC16" s="1726"/>
      <c r="AD16" s="1726"/>
      <c r="AE16" s="1726"/>
      <c r="AF16" s="1726"/>
      <c r="AG16" s="1726"/>
      <c r="AH16" s="1726"/>
      <c r="AI16" s="1726"/>
      <c r="AJ16" s="1726"/>
      <c r="AK16" s="1726"/>
      <c r="AL16" s="1726"/>
      <c r="AM16" s="1726"/>
      <c r="AN16" s="1726"/>
      <c r="AO16" s="1726"/>
      <c r="AP16" s="1726"/>
      <c r="AQ16" s="1726"/>
      <c r="AR16" s="1726"/>
      <c r="AS16" s="1726"/>
      <c r="AT16" s="1726"/>
      <c r="AU16" s="1726"/>
      <c r="AV16" s="1726"/>
      <c r="AW16" s="1726"/>
      <c r="AX16" s="1726"/>
      <c r="AY16" s="1726"/>
      <c r="AZ16" s="611"/>
      <c r="BA16" s="2167" t="s">
        <v>13</v>
      </c>
      <c r="BB16" s="147" t="s">
        <v>14</v>
      </c>
      <c r="BC16" s="1050" t="s">
        <v>35</v>
      </c>
      <c r="BD16" s="1069" t="s">
        <v>35</v>
      </c>
      <c r="BE16" s="1069" t="s">
        <v>35</v>
      </c>
      <c r="BF16" s="1069" t="s">
        <v>35</v>
      </c>
      <c r="BG16" s="1089" t="s">
        <v>35</v>
      </c>
      <c r="BH16" s="1109" t="s">
        <v>35</v>
      </c>
      <c r="BI16" s="1069" t="s">
        <v>35</v>
      </c>
      <c r="BJ16" s="1069" t="s">
        <v>35</v>
      </c>
      <c r="BK16" s="1069" t="s">
        <v>35</v>
      </c>
      <c r="BL16" s="1089" t="s">
        <v>35</v>
      </c>
      <c r="BM16" s="1109" t="s">
        <v>35</v>
      </c>
      <c r="BN16" s="1069" t="s">
        <v>35</v>
      </c>
      <c r="BO16" s="1069" t="s">
        <v>35</v>
      </c>
      <c r="BP16" s="1069" t="s">
        <v>35</v>
      </c>
      <c r="BQ16" s="1089" t="s">
        <v>35</v>
      </c>
      <c r="BR16" s="1109" t="s">
        <v>35</v>
      </c>
      <c r="BS16" s="1069" t="s">
        <v>35</v>
      </c>
      <c r="BT16" s="1069" t="s">
        <v>35</v>
      </c>
      <c r="BU16" s="1069" t="s">
        <v>35</v>
      </c>
      <c r="BV16" s="1737" t="s">
        <v>35</v>
      </c>
      <c r="BW16" s="1776"/>
      <c r="BX16" s="1776"/>
      <c r="BY16" s="1777"/>
      <c r="BZ16" s="1777"/>
      <c r="CA16" s="1777"/>
      <c r="CB16" s="1777"/>
      <c r="CC16" s="1777"/>
      <c r="CD16" s="1777"/>
      <c r="CE16" s="1777"/>
      <c r="CF16" s="1777"/>
      <c r="CG16" s="1777"/>
      <c r="CH16" s="1777"/>
      <c r="CI16" s="1777"/>
      <c r="CJ16" s="1777"/>
      <c r="CK16" s="1777"/>
      <c r="CL16" s="1777"/>
      <c r="CM16" s="1777"/>
      <c r="CN16" s="1777"/>
      <c r="CO16" s="1777"/>
      <c r="CP16" s="1777"/>
      <c r="CQ16" s="1777"/>
      <c r="CR16" s="1777"/>
      <c r="CS16" s="1777"/>
      <c r="CT16" s="1777"/>
      <c r="CU16" s="1777"/>
      <c r="CV16" s="1777"/>
      <c r="CW16" s="1777"/>
      <c r="CX16" s="1777"/>
      <c r="CY16" s="1777"/>
      <c r="CZ16" s="1777"/>
    </row>
    <row r="17" s="607" customFormat="true" ht="15" customHeight="true" x14ac:dyDescent="0.2">
      <c r="A17" s="2095"/>
      <c r="B17" s="956" t="s">
        <v>51</v>
      </c>
      <c r="C17" s="785">
        <f>100-C16</f>
        <v>2.4443704452681061</v>
      </c>
      <c r="D17" s="786">
        <f t="shared" ref="D17:V17" si="0">100-D16</f>
        <v>1.1918813253831786</v>
      </c>
      <c r="E17" s="786">
        <f t="shared" si="0"/>
        <v>0.53676415823626655</v>
      </c>
      <c r="F17" s="786">
        <f t="shared" si="0"/>
        <v>0.33428917759090382</v>
      </c>
      <c r="G17" s="787">
        <f t="shared" si="0"/>
        <v>0.61690636353125683</v>
      </c>
      <c r="H17" s="788">
        <f t="shared" si="0"/>
        <v>0.65538089847856895</v>
      </c>
      <c r="I17" s="786">
        <f t="shared" si="0"/>
        <v>0.1758297631155159</v>
      </c>
      <c r="J17" s="786">
        <f t="shared" si="0"/>
        <v>0.23949221759552586</v>
      </c>
      <c r="K17" s="786">
        <f t="shared" si="0"/>
        <v>0.51081157089828366</v>
      </c>
      <c r="L17" s="789">
        <f t="shared" si="0"/>
        <v>0.54740128374263008</v>
      </c>
      <c r="M17" s="785">
        <f t="shared" si="0"/>
        <v>5.3788347234570608</v>
      </c>
      <c r="N17" s="786">
        <f t="shared" si="0"/>
        <v>2.8532593844792018</v>
      </c>
      <c r="O17" s="786">
        <f t="shared" si="0"/>
        <v>1.5290999695969134</v>
      </c>
      <c r="P17" s="786">
        <f t="shared" si="0"/>
        <v>1.5806430349236109</v>
      </c>
      <c r="Q17" s="787">
        <f t="shared" si="0"/>
        <v>0.72681576853101149</v>
      </c>
      <c r="R17" s="788">
        <f t="shared" si="0"/>
        <v>0.63658438558455543</v>
      </c>
      <c r="S17" s="786">
        <f t="shared" si="0"/>
        <v>2.0244287548768511</v>
      </c>
      <c r="T17" s="786">
        <f t="shared" si="0"/>
        <v>0.73483516308864694</v>
      </c>
      <c r="U17" s="786">
        <f t="shared" si="0"/>
        <v>2.1491201810457881</v>
      </c>
      <c r="V17" s="789">
        <f t="shared" si="0"/>
        <v>0.59445624199362612</v>
      </c>
      <c r="W17" s="1726"/>
      <c r="X17" s="1726"/>
      <c r="Y17" s="1726"/>
      <c r="Z17" s="1726"/>
      <c r="AA17" s="1726"/>
      <c r="AB17" s="1726"/>
      <c r="AC17" s="1726"/>
      <c r="AD17" s="1726"/>
      <c r="AE17" s="1726"/>
      <c r="AF17" s="1726"/>
      <c r="AG17" s="1726"/>
      <c r="AH17" s="1726"/>
      <c r="AI17" s="1726"/>
      <c r="AJ17" s="1726"/>
      <c r="AK17" s="1726"/>
      <c r="AL17" s="1726"/>
      <c r="AM17" s="1726"/>
      <c r="AN17" s="1726"/>
      <c r="AO17" s="1726"/>
      <c r="AP17" s="1726"/>
      <c r="AQ17" s="1726"/>
      <c r="AR17" s="1726"/>
      <c r="AS17" s="1726"/>
      <c r="AT17" s="1726"/>
      <c r="AU17" s="1726"/>
      <c r="AV17" s="1726"/>
      <c r="AW17" s="1726"/>
      <c r="AX17" s="1726"/>
      <c r="AY17" s="1726"/>
      <c r="AZ17" s="611"/>
      <c r="BA17" s="2168"/>
      <c r="BB17" s="148" t="s">
        <v>51</v>
      </c>
      <c r="BC17" s="1051" t="s">
        <v>35</v>
      </c>
      <c r="BD17" s="1070" t="s">
        <v>35</v>
      </c>
      <c r="BE17" s="1070" t="s">
        <v>35</v>
      </c>
      <c r="BF17" s="1070" t="s">
        <v>35</v>
      </c>
      <c r="BG17" s="1090" t="s">
        <v>35</v>
      </c>
      <c r="BH17" s="1110" t="s">
        <v>35</v>
      </c>
      <c r="BI17" s="1070" t="s">
        <v>35</v>
      </c>
      <c r="BJ17" s="1070" t="s">
        <v>35</v>
      </c>
      <c r="BK17" s="1070" t="s">
        <v>35</v>
      </c>
      <c r="BL17" s="1090" t="s">
        <v>35</v>
      </c>
      <c r="BM17" s="1110" t="s">
        <v>35</v>
      </c>
      <c r="BN17" s="1070" t="s">
        <v>35</v>
      </c>
      <c r="BO17" s="1070" t="s">
        <v>35</v>
      </c>
      <c r="BP17" s="1070" t="s">
        <v>35</v>
      </c>
      <c r="BQ17" s="1090" t="s">
        <v>35</v>
      </c>
      <c r="BR17" s="1110" t="s">
        <v>35</v>
      </c>
      <c r="BS17" s="1070" t="s">
        <v>35</v>
      </c>
      <c r="BT17" s="1070" t="s">
        <v>35</v>
      </c>
      <c r="BU17" s="1070" t="s">
        <v>35</v>
      </c>
      <c r="BV17" s="1738" t="s">
        <v>35</v>
      </c>
      <c r="BW17" s="1778"/>
      <c r="BX17" s="1778"/>
      <c r="BY17" s="1779"/>
      <c r="BZ17" s="1779"/>
      <c r="CA17" s="1779"/>
      <c r="CB17" s="1779"/>
      <c r="CC17" s="1779"/>
      <c r="CD17" s="1779"/>
      <c r="CE17" s="1779"/>
      <c r="CF17" s="1779"/>
      <c r="CG17" s="1779"/>
      <c r="CH17" s="1779"/>
      <c r="CI17" s="1779"/>
      <c r="CJ17" s="1779"/>
      <c r="CK17" s="1779"/>
      <c r="CL17" s="1779"/>
      <c r="CM17" s="1779"/>
      <c r="CN17" s="1779"/>
      <c r="CO17" s="1779"/>
      <c r="CP17" s="1779"/>
      <c r="CQ17" s="1779"/>
      <c r="CR17" s="1779"/>
      <c r="CS17" s="1779"/>
      <c r="CT17" s="1779"/>
      <c r="CU17" s="1779"/>
      <c r="CV17" s="1779"/>
      <c r="CW17" s="1779"/>
      <c r="CX17" s="1779"/>
      <c r="CY17" s="1779"/>
      <c r="CZ17" s="1779"/>
    </row>
    <row r="18" s="607" customFormat="true" ht="15" customHeight="true" x14ac:dyDescent="0.2">
      <c r="A18" s="2095" t="s">
        <v>60</v>
      </c>
      <c r="B18" s="956" t="s">
        <v>15</v>
      </c>
      <c r="C18" s="792">
        <f>C16*'DHS13'!C23/100</f>
        <v>96.110155200466195</v>
      </c>
      <c r="D18" s="793">
        <f>D16*'DHS13'!D23/100</f>
        <v>97.77482368494087</v>
      </c>
      <c r="E18" s="793">
        <f>E16*'DHS13'!E23/100</f>
        <v>98.064201704079238</v>
      </c>
      <c r="F18" s="793">
        <f>F16*'DHS13'!F23/100</f>
        <v>97.921199569455169</v>
      </c>
      <c r="G18" s="794">
        <f>G16*'DHS13'!G23/100</f>
        <v>98.84776678229602</v>
      </c>
      <c r="H18" s="795">
        <f>H16*'DHS13'!H23/100</f>
        <v>98.508423357075742</v>
      </c>
      <c r="I18" s="793">
        <f>I16*'DHS13'!I23/100</f>
        <v>98.707374021327965</v>
      </c>
      <c r="J18" s="793">
        <f>J16*'DHS13'!J23/100</f>
        <v>98.793740086664044</v>
      </c>
      <c r="K18" s="793">
        <f>K16*'DHS13'!K23/100</f>
        <v>97.79661888324361</v>
      </c>
      <c r="L18" s="796">
        <f>L16*'DHS13'!L23/100</f>
        <v>99.11504162387871</v>
      </c>
      <c r="M18" s="792">
        <f>M16*'DHS13'!M23/100</f>
        <v>91.949746304945364</v>
      </c>
      <c r="N18" s="793">
        <f>N16*'DHS13'!N23/100</f>
        <v>95.254427975311742</v>
      </c>
      <c r="O18" s="793">
        <f>O16*'DHS13'!O23/100</f>
        <v>97.406522128701852</v>
      </c>
      <c r="P18" s="793">
        <f>P16*'DHS13'!P23/100</f>
        <v>95.553049351831348</v>
      </c>
      <c r="Q18" s="794">
        <f>Q16*'DHS13'!Q23/100</f>
        <v>97.320981661130375</v>
      </c>
      <c r="R18" s="795">
        <f>R16*'DHS13'!R23/100</f>
        <v>97.404180728997702</v>
      </c>
      <c r="S18" s="793">
        <f>S16*'DHS13'!S23/100</f>
        <v>96.92958697274949</v>
      </c>
      <c r="T18" s="793">
        <f>T16*'DHS13'!T23/100</f>
        <v>97.268996941531384</v>
      </c>
      <c r="U18" s="793">
        <f>U16*'DHS13'!U23/100</f>
        <v>97.374751960038012</v>
      </c>
      <c r="V18" s="796">
        <f>V16*'DHS13'!V23/100</f>
        <v>98.349436401108392</v>
      </c>
      <c r="W18" s="1726"/>
      <c r="X18" s="1726"/>
      <c r="Y18" s="1726"/>
      <c r="Z18" s="1726"/>
      <c r="AA18" s="1726"/>
      <c r="AB18" s="1726"/>
      <c r="AC18" s="1726"/>
      <c r="AD18" s="1726"/>
      <c r="AE18" s="1726"/>
      <c r="AF18" s="1726"/>
      <c r="AG18" s="1726"/>
      <c r="AH18" s="1726"/>
      <c r="AI18" s="1726"/>
      <c r="AJ18" s="1726"/>
      <c r="AK18" s="1726"/>
      <c r="AL18" s="1726"/>
      <c r="AM18" s="1726"/>
      <c r="AN18" s="1726"/>
      <c r="AO18" s="1726"/>
      <c r="AP18" s="1726"/>
      <c r="AQ18" s="1726"/>
      <c r="AR18" s="1726"/>
      <c r="AS18" s="1726"/>
      <c r="AT18" s="1726"/>
      <c r="AU18" s="1726"/>
      <c r="AV18" s="1726"/>
      <c r="AW18" s="1726"/>
      <c r="AX18" s="1726"/>
      <c r="AY18" s="1726"/>
      <c r="AZ18" s="611"/>
      <c r="BA18" s="2168" t="s">
        <v>60</v>
      </c>
      <c r="BB18" s="148" t="s">
        <v>15</v>
      </c>
      <c r="BC18" s="1051" t="s">
        <v>35</v>
      </c>
      <c r="BD18" s="1070" t="s">
        <v>35</v>
      </c>
      <c r="BE18" s="1070" t="s">
        <v>35</v>
      </c>
      <c r="BF18" s="1070" t="s">
        <v>35</v>
      </c>
      <c r="BG18" s="1090" t="s">
        <v>35</v>
      </c>
      <c r="BH18" s="1110" t="s">
        <v>35</v>
      </c>
      <c r="BI18" s="1070" t="s">
        <v>35</v>
      </c>
      <c r="BJ18" s="1070" t="s">
        <v>35</v>
      </c>
      <c r="BK18" s="1070" t="s">
        <v>35</v>
      </c>
      <c r="BL18" s="1090" t="s">
        <v>35</v>
      </c>
      <c r="BM18" s="1110" t="s">
        <v>35</v>
      </c>
      <c r="BN18" s="1070" t="s">
        <v>35</v>
      </c>
      <c r="BO18" s="1070" t="s">
        <v>35</v>
      </c>
      <c r="BP18" s="1070" t="s">
        <v>35</v>
      </c>
      <c r="BQ18" s="1090" t="s">
        <v>35</v>
      </c>
      <c r="BR18" s="1110" t="s">
        <v>35</v>
      </c>
      <c r="BS18" s="1070" t="s">
        <v>35</v>
      </c>
      <c r="BT18" s="1070" t="s">
        <v>35</v>
      </c>
      <c r="BU18" s="1070" t="s">
        <v>35</v>
      </c>
      <c r="BV18" s="1738" t="s">
        <v>35</v>
      </c>
      <c r="BW18" s="1778"/>
      <c r="BX18" s="1778"/>
      <c r="BY18" s="1779"/>
      <c r="BZ18" s="1779"/>
      <c r="CA18" s="1779"/>
      <c r="CB18" s="1779"/>
      <c r="CC18" s="1779"/>
      <c r="CD18" s="1779"/>
      <c r="CE18" s="1779"/>
      <c r="CF18" s="1779"/>
      <c r="CG18" s="1779"/>
      <c r="CH18" s="1779"/>
      <c r="CI18" s="1779"/>
      <c r="CJ18" s="1779"/>
      <c r="CK18" s="1779"/>
      <c r="CL18" s="1779"/>
      <c r="CM18" s="1779"/>
      <c r="CN18" s="1779"/>
      <c r="CO18" s="1779"/>
      <c r="CP18" s="1779"/>
      <c r="CQ18" s="1779"/>
      <c r="CR18" s="1779"/>
      <c r="CS18" s="1779"/>
      <c r="CT18" s="1779"/>
      <c r="CU18" s="1779"/>
      <c r="CV18" s="1779"/>
      <c r="CW18" s="1779"/>
      <c r="CX18" s="1779"/>
      <c r="CY18" s="1779"/>
      <c r="CZ18" s="1779"/>
    </row>
    <row r="19" s="607" customFormat="true" ht="15" customHeight="true" x14ac:dyDescent="0.2">
      <c r="A19" s="2095"/>
      <c r="B19" s="956" t="s">
        <v>16</v>
      </c>
      <c r="C19" s="792">
        <f>C16*'DHS13'!C22/100</f>
        <v>1.4454743542656643</v>
      </c>
      <c r="D19" s="793">
        <f>D16*'DHS13'!D22/100</f>
        <v>1.0332949896759687</v>
      </c>
      <c r="E19" s="793">
        <f>E16*'DHS13'!E22/100</f>
        <v>1.3990341376843958</v>
      </c>
      <c r="F19" s="793">
        <f>F16*'DHS13'!F22/100</f>
        <v>1.7445112529538944</v>
      </c>
      <c r="G19" s="794">
        <f>G16*'DHS13'!G22/100</f>
        <v>0.53532685417269354</v>
      </c>
      <c r="H19" s="795">
        <f>H16*'DHS13'!H22/100</f>
        <v>0.83619574444563338</v>
      </c>
      <c r="I19" s="793">
        <f>I16*'DHS13'!I22/100</f>
        <v>1.1167962155565461</v>
      </c>
      <c r="J19" s="793">
        <f>J16*'DHS13'!J22/100</f>
        <v>0.96676769574043564</v>
      </c>
      <c r="K19" s="793">
        <f>K16*'DHS13'!K22/100</f>
        <v>1.692569545858114</v>
      </c>
      <c r="L19" s="796">
        <f>L16*'DHS13'!L22/100</f>
        <v>0.3375570923786792</v>
      </c>
      <c r="M19" s="792">
        <f>M16*'DHS13'!M22/100</f>
        <v>2.6714189715975625</v>
      </c>
      <c r="N19" s="793">
        <f>N16*'DHS13'!N22/100</f>
        <v>1.89231264020905</v>
      </c>
      <c r="O19" s="793">
        <f>O16*'DHS13'!O22/100</f>
        <v>1.0643779017012474</v>
      </c>
      <c r="P19" s="793">
        <f>P16*'DHS13'!P22/100</f>
        <v>2.8663076132450356</v>
      </c>
      <c r="Q19" s="794">
        <f>Q16*'DHS13'!Q22/100</f>
        <v>1.9522025703386747</v>
      </c>
      <c r="R19" s="795">
        <f>R16*'DHS13'!R22/100</f>
        <v>1.9592348854176687</v>
      </c>
      <c r="S19" s="793">
        <f>S16*'DHS13'!S22/100</f>
        <v>1.0459842723736583</v>
      </c>
      <c r="T19" s="793">
        <f>T16*'DHS13'!T22/100</f>
        <v>1.99616789537992</v>
      </c>
      <c r="U19" s="793">
        <f>U16*'DHS13'!U22/100</f>
        <v>0.47612785891620146</v>
      </c>
      <c r="V19" s="796">
        <f>V16*'DHS13'!V22/100</f>
        <v>1.0561073568978749</v>
      </c>
      <c r="W19" s="1726"/>
      <c r="X19" s="1726"/>
      <c r="Y19" s="1726"/>
      <c r="Z19" s="1726"/>
      <c r="AA19" s="1726"/>
      <c r="AB19" s="1726"/>
      <c r="AC19" s="1726"/>
      <c r="AD19" s="1726"/>
      <c r="AE19" s="1726"/>
      <c r="AF19" s="1726"/>
      <c r="AG19" s="1726"/>
      <c r="AH19" s="1726"/>
      <c r="AI19" s="1726"/>
      <c r="AJ19" s="1726"/>
      <c r="AK19" s="1726"/>
      <c r="AL19" s="1726"/>
      <c r="AM19" s="1726"/>
      <c r="AN19" s="1726"/>
      <c r="AO19" s="1726"/>
      <c r="AP19" s="1726"/>
      <c r="AQ19" s="1726"/>
      <c r="AR19" s="1726"/>
      <c r="AS19" s="1726"/>
      <c r="AT19" s="1726"/>
      <c r="AU19" s="1726"/>
      <c r="AV19" s="1726"/>
      <c r="AW19" s="1726"/>
      <c r="AX19" s="1726"/>
      <c r="AY19" s="1726"/>
      <c r="AZ19" s="611"/>
      <c r="BA19" s="2168"/>
      <c r="BB19" s="148" t="s">
        <v>16</v>
      </c>
      <c r="BC19" s="1051" t="s">
        <v>35</v>
      </c>
      <c r="BD19" s="1070" t="s">
        <v>35</v>
      </c>
      <c r="BE19" s="1070" t="s">
        <v>35</v>
      </c>
      <c r="BF19" s="1070" t="s">
        <v>35</v>
      </c>
      <c r="BG19" s="1090" t="s">
        <v>35</v>
      </c>
      <c r="BH19" s="1110" t="s">
        <v>35</v>
      </c>
      <c r="BI19" s="1070" t="s">
        <v>35</v>
      </c>
      <c r="BJ19" s="1070" t="s">
        <v>35</v>
      </c>
      <c r="BK19" s="1070" t="s">
        <v>35</v>
      </c>
      <c r="BL19" s="1090" t="s">
        <v>35</v>
      </c>
      <c r="BM19" s="1110" t="s">
        <v>35</v>
      </c>
      <c r="BN19" s="1070" t="s">
        <v>35</v>
      </c>
      <c r="BO19" s="1070" t="s">
        <v>35</v>
      </c>
      <c r="BP19" s="1070" t="s">
        <v>35</v>
      </c>
      <c r="BQ19" s="1090" t="s">
        <v>35</v>
      </c>
      <c r="BR19" s="1110" t="s">
        <v>35</v>
      </c>
      <c r="BS19" s="1070" t="s">
        <v>35</v>
      </c>
      <c r="BT19" s="1070" t="s">
        <v>35</v>
      </c>
      <c r="BU19" s="1070" t="s">
        <v>35</v>
      </c>
      <c r="BV19" s="1738" t="s">
        <v>35</v>
      </c>
      <c r="BW19" s="1778"/>
      <c r="BX19" s="1778"/>
      <c r="BY19" s="1779"/>
      <c r="BZ19" s="1779"/>
      <c r="CA19" s="1779"/>
      <c r="CB19" s="1779"/>
      <c r="CC19" s="1779"/>
      <c r="CD19" s="1779"/>
      <c r="CE19" s="1779"/>
      <c r="CF19" s="1779"/>
      <c r="CG19" s="1779"/>
      <c r="CH19" s="1779"/>
      <c r="CI19" s="1779"/>
      <c r="CJ19" s="1779"/>
      <c r="CK19" s="1779"/>
      <c r="CL19" s="1779"/>
      <c r="CM19" s="1779"/>
      <c r="CN19" s="1779"/>
      <c r="CO19" s="1779"/>
      <c r="CP19" s="1779"/>
      <c r="CQ19" s="1779"/>
      <c r="CR19" s="1779"/>
      <c r="CS19" s="1779"/>
      <c r="CT19" s="1779"/>
      <c r="CU19" s="1779"/>
      <c r="CV19" s="1779"/>
      <c r="CW19" s="1779"/>
      <c r="CX19" s="1779"/>
      <c r="CY19" s="1779"/>
      <c r="CZ19" s="1779"/>
    </row>
    <row r="20" s="607" customFormat="true" ht="15" customHeight="true" x14ac:dyDescent="0.2">
      <c r="A20" s="2095"/>
      <c r="B20" s="956" t="s">
        <v>22</v>
      </c>
      <c r="C20" s="792">
        <f>100-C18-C19-C21</f>
        <v>2.3622987012908321</v>
      </c>
      <c r="D20" s="793">
        <f t="shared" ref="D20:V20" si="1">100-D18-D19-D21</f>
        <v>1.0452672627157791</v>
      </c>
      <c r="E20" s="793">
        <f t="shared" si="1"/>
        <v>0.50212210259267476</v>
      </c>
      <c r="F20" s="793">
        <f t="shared" si="1"/>
        <v>0.33428917759093668</v>
      </c>
      <c r="G20" s="794">
        <f t="shared" si="1"/>
        <v>0.4839030456195228</v>
      </c>
      <c r="H20" s="795">
        <f t="shared" si="1"/>
        <v>0.62886987895015811</v>
      </c>
      <c r="I20" s="793">
        <f t="shared" si="1"/>
        <v>0.17582976311548904</v>
      </c>
      <c r="J20" s="793">
        <f t="shared" si="1"/>
        <v>0.23949221759551986</v>
      </c>
      <c r="K20" s="793">
        <f t="shared" si="1"/>
        <v>0.44362761788491367</v>
      </c>
      <c r="L20" s="796">
        <f t="shared" si="1"/>
        <v>0.41761792586338831</v>
      </c>
      <c r="M20" s="792">
        <f t="shared" si="1"/>
        <v>5.3039545339114369</v>
      </c>
      <c r="N20" s="793">
        <f t="shared" si="1"/>
        <v>2.6756213466751357</v>
      </c>
      <c r="O20" s="793">
        <f t="shared" si="1"/>
        <v>1.1324656432739666</v>
      </c>
      <c r="P20" s="793">
        <f t="shared" si="1"/>
        <v>1.4740726859369802</v>
      </c>
      <c r="Q20" s="794">
        <f t="shared" si="1"/>
        <v>0.7268157685309502</v>
      </c>
      <c r="R20" s="795">
        <f t="shared" si="1"/>
        <v>0.62017243317364823</v>
      </c>
      <c r="S20" s="793">
        <f t="shared" si="1"/>
        <v>1.9677870581168615</v>
      </c>
      <c r="T20" s="793">
        <f t="shared" si="1"/>
        <v>0.48191806177799185</v>
      </c>
      <c r="U20" s="793">
        <f t="shared" si="1"/>
        <v>2.0093792079291055</v>
      </c>
      <c r="V20" s="796">
        <f t="shared" si="1"/>
        <v>0.52383443582268929</v>
      </c>
      <c r="W20" s="1726"/>
      <c r="X20" s="1726"/>
      <c r="Y20" s="1726"/>
      <c r="Z20" s="1726"/>
      <c r="AA20" s="1726"/>
      <c r="AB20" s="1726"/>
      <c r="AC20" s="1726"/>
      <c r="AD20" s="1726"/>
      <c r="AE20" s="1726"/>
      <c r="AF20" s="1726"/>
      <c r="AG20" s="1726"/>
      <c r="AH20" s="1726"/>
      <c r="AI20" s="1726"/>
      <c r="AJ20" s="1726"/>
      <c r="AK20" s="1726"/>
      <c r="AL20" s="1726"/>
      <c r="AM20" s="1726"/>
      <c r="AN20" s="1726"/>
      <c r="AO20" s="1726"/>
      <c r="AP20" s="1726"/>
      <c r="AQ20" s="1726"/>
      <c r="AR20" s="1726"/>
      <c r="AS20" s="1726"/>
      <c r="AT20" s="1726"/>
      <c r="AU20" s="1726"/>
      <c r="AV20" s="1726"/>
      <c r="AW20" s="1726"/>
      <c r="AX20" s="1726"/>
      <c r="AY20" s="1726"/>
      <c r="AZ20" s="611"/>
      <c r="BA20" s="2168"/>
      <c r="BB20" s="148" t="s">
        <v>22</v>
      </c>
      <c r="BC20" s="1051" t="s">
        <v>35</v>
      </c>
      <c r="BD20" s="1070" t="s">
        <v>35</v>
      </c>
      <c r="BE20" s="1070" t="s">
        <v>35</v>
      </c>
      <c r="BF20" s="1070" t="s">
        <v>35</v>
      </c>
      <c r="BG20" s="1090" t="s">
        <v>35</v>
      </c>
      <c r="BH20" s="1110" t="s">
        <v>35</v>
      </c>
      <c r="BI20" s="1070" t="s">
        <v>35</v>
      </c>
      <c r="BJ20" s="1070" t="s">
        <v>35</v>
      </c>
      <c r="BK20" s="1070" t="s">
        <v>35</v>
      </c>
      <c r="BL20" s="1090" t="s">
        <v>35</v>
      </c>
      <c r="BM20" s="1110" t="s">
        <v>35</v>
      </c>
      <c r="BN20" s="1070" t="s">
        <v>35</v>
      </c>
      <c r="BO20" s="1070" t="s">
        <v>35</v>
      </c>
      <c r="BP20" s="1070" t="s">
        <v>35</v>
      </c>
      <c r="BQ20" s="1090" t="s">
        <v>35</v>
      </c>
      <c r="BR20" s="1110" t="s">
        <v>35</v>
      </c>
      <c r="BS20" s="1070" t="s">
        <v>35</v>
      </c>
      <c r="BT20" s="1070" t="s">
        <v>35</v>
      </c>
      <c r="BU20" s="1070" t="s">
        <v>35</v>
      </c>
      <c r="BV20" s="1738" t="s">
        <v>35</v>
      </c>
      <c r="BW20" s="1778"/>
      <c r="BX20" s="1778"/>
      <c r="BY20" s="1779"/>
      <c r="BZ20" s="1779"/>
      <c r="CA20" s="1779"/>
      <c r="CB20" s="1779"/>
      <c r="CC20" s="1779"/>
      <c r="CD20" s="1779"/>
      <c r="CE20" s="1779"/>
      <c r="CF20" s="1779"/>
      <c r="CG20" s="1779"/>
      <c r="CH20" s="1779"/>
      <c r="CI20" s="1779"/>
      <c r="CJ20" s="1779"/>
      <c r="CK20" s="1779"/>
      <c r="CL20" s="1779"/>
      <c r="CM20" s="1779"/>
      <c r="CN20" s="1779"/>
      <c r="CO20" s="1779"/>
      <c r="CP20" s="1779"/>
      <c r="CQ20" s="1779"/>
      <c r="CR20" s="1779"/>
      <c r="CS20" s="1779"/>
      <c r="CT20" s="1779"/>
      <c r="CU20" s="1779"/>
      <c r="CV20" s="1779"/>
      <c r="CW20" s="1779"/>
      <c r="CX20" s="1779"/>
      <c r="CY20" s="1779"/>
      <c r="CZ20" s="1779"/>
    </row>
    <row r="21" s="607" customFormat="true" ht="15" customHeight="true" x14ac:dyDescent="0.2">
      <c r="A21" s="2095"/>
      <c r="B21" s="956" t="s">
        <v>17</v>
      </c>
      <c r="C21" s="785">
        <f t="shared" ref="C21:V21" si="2">C64</f>
        <v>8.207174397730814E-2</v>
      </c>
      <c r="D21" s="786">
        <f t="shared" si="2"/>
        <v>0.14661406266738236</v>
      </c>
      <c r="E21" s="786">
        <f t="shared" si="2"/>
        <v>3.4642055643691293E-2</v>
      </c>
      <c r="F21" s="786">
        <f t="shared" si="2"/>
        <v>0</v>
      </c>
      <c r="G21" s="787">
        <f t="shared" si="2"/>
        <v>0.13300331791176365</v>
      </c>
      <c r="H21" s="788">
        <f t="shared" si="2"/>
        <v>2.6511019528466545E-2</v>
      </c>
      <c r="I21" s="786">
        <f t="shared" si="2"/>
        <v>0</v>
      </c>
      <c r="J21" s="786">
        <f t="shared" si="2"/>
        <v>0</v>
      </c>
      <c r="K21" s="786">
        <f t="shared" si="2"/>
        <v>6.7183953013361969E-2</v>
      </c>
      <c r="L21" s="789">
        <f t="shared" si="2"/>
        <v>0.12978335787922227</v>
      </c>
      <c r="M21" s="785">
        <f t="shared" si="2"/>
        <v>7.488018954563605E-2</v>
      </c>
      <c r="N21" s="786">
        <f t="shared" si="2"/>
        <v>0.17763803780407211</v>
      </c>
      <c r="O21" s="786">
        <f t="shared" si="2"/>
        <v>0.39663432632293433</v>
      </c>
      <c r="P21" s="786">
        <f t="shared" si="2"/>
        <v>0.1065703489866365</v>
      </c>
      <c r="Q21" s="787">
        <f t="shared" si="2"/>
        <v>0</v>
      </c>
      <c r="R21" s="788">
        <f t="shared" si="2"/>
        <v>1.6411952410981645E-2</v>
      </c>
      <c r="S21" s="786">
        <f t="shared" si="2"/>
        <v>5.664169675998966E-2</v>
      </c>
      <c r="T21" s="786">
        <f t="shared" si="2"/>
        <v>0.25291710131070416</v>
      </c>
      <c r="U21" s="786">
        <f t="shared" si="2"/>
        <v>0.13974097311668163</v>
      </c>
      <c r="V21" s="789">
        <f t="shared" si="2"/>
        <v>7.0621806171044049E-2</v>
      </c>
      <c r="W21" s="1726"/>
      <c r="X21" s="1726"/>
      <c r="Y21" s="1726"/>
      <c r="Z21" s="1726"/>
      <c r="AA21" s="1726"/>
      <c r="AB21" s="1726"/>
      <c r="AC21" s="1726"/>
      <c r="AD21" s="1726"/>
      <c r="AE21" s="1726"/>
      <c r="AF21" s="1726"/>
      <c r="AG21" s="1726"/>
      <c r="AH21" s="1726"/>
      <c r="AI21" s="1726"/>
      <c r="AJ21" s="1726"/>
      <c r="AK21" s="1726"/>
      <c r="AL21" s="1726"/>
      <c r="AM21" s="1726"/>
      <c r="AN21" s="1726"/>
      <c r="AO21" s="1726"/>
      <c r="AP21" s="1726"/>
      <c r="AQ21" s="1726"/>
      <c r="AR21" s="1726"/>
      <c r="AS21" s="1726"/>
      <c r="AT21" s="1726"/>
      <c r="AU21" s="1726"/>
      <c r="AV21" s="1726"/>
      <c r="AW21" s="1726"/>
      <c r="AX21" s="1726"/>
      <c r="AY21" s="1726"/>
      <c r="AZ21" s="611"/>
      <c r="BA21" s="2168"/>
      <c r="BB21" s="148" t="s">
        <v>17</v>
      </c>
      <c r="BC21" s="1051" t="s">
        <v>35</v>
      </c>
      <c r="BD21" s="1070" t="s">
        <v>35</v>
      </c>
      <c r="BE21" s="1070" t="s">
        <v>35</v>
      </c>
      <c r="BF21" s="1070" t="s">
        <v>35</v>
      </c>
      <c r="BG21" s="1090" t="s">
        <v>35</v>
      </c>
      <c r="BH21" s="1110" t="s">
        <v>35</v>
      </c>
      <c r="BI21" s="1070" t="s">
        <v>35</v>
      </c>
      <c r="BJ21" s="1070" t="s">
        <v>35</v>
      </c>
      <c r="BK21" s="1070" t="s">
        <v>35</v>
      </c>
      <c r="BL21" s="1090" t="s">
        <v>35</v>
      </c>
      <c r="BM21" s="1110" t="s">
        <v>35</v>
      </c>
      <c r="BN21" s="1070" t="s">
        <v>35</v>
      </c>
      <c r="BO21" s="1070" t="s">
        <v>35</v>
      </c>
      <c r="BP21" s="1070" t="s">
        <v>35</v>
      </c>
      <c r="BQ21" s="1090" t="s">
        <v>35</v>
      </c>
      <c r="BR21" s="1110" t="s">
        <v>35</v>
      </c>
      <c r="BS21" s="1070" t="s">
        <v>35</v>
      </c>
      <c r="BT21" s="1070" t="s">
        <v>35</v>
      </c>
      <c r="BU21" s="1070" t="s">
        <v>35</v>
      </c>
      <c r="BV21" s="1738" t="s">
        <v>35</v>
      </c>
      <c r="BW21" s="1778"/>
      <c r="BX21" s="1778"/>
      <c r="BY21" s="1779"/>
      <c r="BZ21" s="1779"/>
      <c r="CA21" s="1779"/>
      <c r="CB21" s="1779"/>
      <c r="CC21" s="1779"/>
      <c r="CD21" s="1779"/>
      <c r="CE21" s="1779"/>
      <c r="CF21" s="1779"/>
      <c r="CG21" s="1779"/>
      <c r="CH21" s="1779"/>
      <c r="CI21" s="1779"/>
      <c r="CJ21" s="1779"/>
      <c r="CK21" s="1779"/>
      <c r="CL21" s="1779"/>
      <c r="CM21" s="1779"/>
      <c r="CN21" s="1779"/>
      <c r="CO21" s="1779"/>
      <c r="CP21" s="1779"/>
      <c r="CQ21" s="1779"/>
      <c r="CR21" s="1779"/>
      <c r="CS21" s="1779"/>
      <c r="CT21" s="1779"/>
      <c r="CU21" s="1779"/>
      <c r="CV21" s="1779"/>
      <c r="CW21" s="1779"/>
      <c r="CX21" s="1779"/>
      <c r="CY21" s="1779"/>
      <c r="CZ21" s="1779"/>
    </row>
    <row r="22" s="607" customFormat="true" ht="15" customHeight="true" x14ac:dyDescent="0.2">
      <c r="A22" s="2095" t="s">
        <v>54</v>
      </c>
      <c r="B22" s="956" t="s">
        <v>49</v>
      </c>
      <c r="C22" s="986" t="s">
        <v>35</v>
      </c>
      <c r="D22" s="997" t="s">
        <v>35</v>
      </c>
      <c r="E22" s="997" t="s">
        <v>35</v>
      </c>
      <c r="F22" s="997" t="s">
        <v>35</v>
      </c>
      <c r="G22" s="1008" t="s">
        <v>35</v>
      </c>
      <c r="H22" s="1019" t="s">
        <v>35</v>
      </c>
      <c r="I22" s="997" t="s">
        <v>35</v>
      </c>
      <c r="J22" s="997" t="s">
        <v>35</v>
      </c>
      <c r="K22" s="997" t="s">
        <v>35</v>
      </c>
      <c r="L22" s="1030" t="s">
        <v>35</v>
      </c>
      <c r="M22" s="986" t="s">
        <v>35</v>
      </c>
      <c r="N22" s="997" t="s">
        <v>35</v>
      </c>
      <c r="O22" s="997" t="s">
        <v>35</v>
      </c>
      <c r="P22" s="997" t="s">
        <v>35</v>
      </c>
      <c r="Q22" s="1008" t="s">
        <v>35</v>
      </c>
      <c r="R22" s="1019" t="s">
        <v>35</v>
      </c>
      <c r="S22" s="997" t="s">
        <v>35</v>
      </c>
      <c r="T22" s="997" t="s">
        <v>35</v>
      </c>
      <c r="U22" s="997" t="s">
        <v>35</v>
      </c>
      <c r="V22" s="1030" t="s">
        <v>35</v>
      </c>
      <c r="W22" s="1726"/>
      <c r="X22" s="1726"/>
      <c r="Y22" s="1726"/>
      <c r="Z22" s="1726"/>
      <c r="AA22" s="1726"/>
      <c r="AB22" s="1726"/>
      <c r="AC22" s="1726"/>
      <c r="AD22" s="1726"/>
      <c r="AE22" s="1726"/>
      <c r="AF22" s="1726"/>
      <c r="AG22" s="1726"/>
      <c r="AH22" s="1726"/>
      <c r="AI22" s="1726"/>
      <c r="AJ22" s="1726"/>
      <c r="AK22" s="1726"/>
      <c r="AL22" s="1726"/>
      <c r="AM22" s="1726"/>
      <c r="AN22" s="1726"/>
      <c r="AO22" s="1726"/>
      <c r="AP22" s="1726"/>
      <c r="AQ22" s="1726"/>
      <c r="AR22" s="1726"/>
      <c r="AS22" s="1726"/>
      <c r="AT22" s="1726"/>
      <c r="AU22" s="1726"/>
      <c r="AV22" s="1726"/>
      <c r="AW22" s="1726"/>
      <c r="AX22" s="1726"/>
      <c r="AY22" s="1726"/>
      <c r="AZ22" s="611"/>
      <c r="BA22" s="2168" t="s">
        <v>54</v>
      </c>
      <c r="BB22" s="148" t="s">
        <v>49</v>
      </c>
      <c r="BC22" s="1051" t="s">
        <v>35</v>
      </c>
      <c r="BD22" s="1070" t="s">
        <v>35</v>
      </c>
      <c r="BE22" s="1070" t="s">
        <v>35</v>
      </c>
      <c r="BF22" s="1070" t="s">
        <v>35</v>
      </c>
      <c r="BG22" s="1090" t="s">
        <v>35</v>
      </c>
      <c r="BH22" s="1110" t="s">
        <v>35</v>
      </c>
      <c r="BI22" s="1070" t="s">
        <v>35</v>
      </c>
      <c r="BJ22" s="1070" t="s">
        <v>35</v>
      </c>
      <c r="BK22" s="1070" t="s">
        <v>35</v>
      </c>
      <c r="BL22" s="1090" t="s">
        <v>35</v>
      </c>
      <c r="BM22" s="1110" t="s">
        <v>35</v>
      </c>
      <c r="BN22" s="1070" t="s">
        <v>35</v>
      </c>
      <c r="BO22" s="1070" t="s">
        <v>35</v>
      </c>
      <c r="BP22" s="1070" t="s">
        <v>35</v>
      </c>
      <c r="BQ22" s="1090" t="s">
        <v>35</v>
      </c>
      <c r="BR22" s="1110" t="s">
        <v>35</v>
      </c>
      <c r="BS22" s="1070" t="s">
        <v>35</v>
      </c>
      <c r="BT22" s="1070" t="s">
        <v>35</v>
      </c>
      <c r="BU22" s="1070" t="s">
        <v>35</v>
      </c>
      <c r="BV22" s="1738" t="s">
        <v>35</v>
      </c>
      <c r="BW22" s="1778"/>
      <c r="BX22" s="1778"/>
      <c r="BY22" s="1779"/>
      <c r="BZ22" s="1779"/>
      <c r="CA22" s="1779"/>
      <c r="CB22" s="1779"/>
      <c r="CC22" s="1779"/>
      <c r="CD22" s="1779"/>
      <c r="CE22" s="1779"/>
      <c r="CF22" s="1779"/>
      <c r="CG22" s="1779"/>
      <c r="CH22" s="1779"/>
      <c r="CI22" s="1779"/>
      <c r="CJ22" s="1779"/>
      <c r="CK22" s="1779"/>
      <c r="CL22" s="1779"/>
      <c r="CM22" s="1779"/>
      <c r="CN22" s="1779"/>
      <c r="CO22" s="1779"/>
      <c r="CP22" s="1779"/>
      <c r="CQ22" s="1779"/>
      <c r="CR22" s="1779"/>
      <c r="CS22" s="1779"/>
      <c r="CT22" s="1779"/>
      <c r="CU22" s="1779"/>
      <c r="CV22" s="1779"/>
      <c r="CW22" s="1779"/>
      <c r="CX22" s="1779"/>
      <c r="CY22" s="1779"/>
      <c r="CZ22" s="1779"/>
    </row>
    <row r="23" s="607" customFormat="true" ht="15" customHeight="true" x14ac:dyDescent="0.2">
      <c r="A23" s="2096"/>
      <c r="B23" s="957" t="s">
        <v>48</v>
      </c>
      <c r="C23" s="987" t="s">
        <v>35</v>
      </c>
      <c r="D23" s="998" t="s">
        <v>35</v>
      </c>
      <c r="E23" s="998" t="s">
        <v>35</v>
      </c>
      <c r="F23" s="998" t="s">
        <v>35</v>
      </c>
      <c r="G23" s="1009" t="s">
        <v>35</v>
      </c>
      <c r="H23" s="1020" t="s">
        <v>35</v>
      </c>
      <c r="I23" s="998" t="s">
        <v>35</v>
      </c>
      <c r="J23" s="998" t="s">
        <v>35</v>
      </c>
      <c r="K23" s="998" t="s">
        <v>35</v>
      </c>
      <c r="L23" s="1031" t="s">
        <v>35</v>
      </c>
      <c r="M23" s="987" t="s">
        <v>35</v>
      </c>
      <c r="N23" s="998" t="s">
        <v>35</v>
      </c>
      <c r="O23" s="998" t="s">
        <v>35</v>
      </c>
      <c r="P23" s="998" t="s">
        <v>35</v>
      </c>
      <c r="Q23" s="1009" t="s">
        <v>35</v>
      </c>
      <c r="R23" s="1020" t="s">
        <v>35</v>
      </c>
      <c r="S23" s="998" t="s">
        <v>35</v>
      </c>
      <c r="T23" s="998" t="s">
        <v>35</v>
      </c>
      <c r="U23" s="998" t="s">
        <v>35</v>
      </c>
      <c r="V23" s="1031" t="s">
        <v>35</v>
      </c>
      <c r="W23" s="1726"/>
      <c r="X23" s="1726"/>
      <c r="Y23" s="1726"/>
      <c r="Z23" s="1726"/>
      <c r="AA23" s="1726"/>
      <c r="AB23" s="1726"/>
      <c r="AC23" s="1726"/>
      <c r="AD23" s="1726"/>
      <c r="AE23" s="1726"/>
      <c r="AF23" s="1726"/>
      <c r="AG23" s="1726"/>
      <c r="AH23" s="1726"/>
      <c r="AI23" s="1726"/>
      <c r="AJ23" s="1726"/>
      <c r="AK23" s="1726"/>
      <c r="AL23" s="1726"/>
      <c r="AM23" s="1726"/>
      <c r="AN23" s="1726"/>
      <c r="AO23" s="1726"/>
      <c r="AP23" s="1726"/>
      <c r="AQ23" s="1726"/>
      <c r="AR23" s="1726"/>
      <c r="AS23" s="1726"/>
      <c r="AT23" s="1726"/>
      <c r="AU23" s="1726"/>
      <c r="AV23" s="1726"/>
      <c r="AW23" s="1726"/>
      <c r="AX23" s="1726"/>
      <c r="AY23" s="1726"/>
      <c r="AZ23" s="611"/>
      <c r="BA23" s="2169"/>
      <c r="BB23" s="149" t="s">
        <v>48</v>
      </c>
      <c r="BC23" s="1052" t="s">
        <v>35</v>
      </c>
      <c r="BD23" s="1071" t="s">
        <v>35</v>
      </c>
      <c r="BE23" s="1071" t="s">
        <v>35</v>
      </c>
      <c r="BF23" s="1071" t="s">
        <v>35</v>
      </c>
      <c r="BG23" s="1091" t="s">
        <v>35</v>
      </c>
      <c r="BH23" s="1111" t="s">
        <v>35</v>
      </c>
      <c r="BI23" s="1071" t="s">
        <v>35</v>
      </c>
      <c r="BJ23" s="1071" t="s">
        <v>35</v>
      </c>
      <c r="BK23" s="1071" t="s">
        <v>35</v>
      </c>
      <c r="BL23" s="1091" t="s">
        <v>35</v>
      </c>
      <c r="BM23" s="1111" t="s">
        <v>35</v>
      </c>
      <c r="BN23" s="1071" t="s">
        <v>35</v>
      </c>
      <c r="BO23" s="1071" t="s">
        <v>35</v>
      </c>
      <c r="BP23" s="1071" t="s">
        <v>35</v>
      </c>
      <c r="BQ23" s="1091" t="s">
        <v>35</v>
      </c>
      <c r="BR23" s="1111" t="s">
        <v>35</v>
      </c>
      <c r="BS23" s="1071" t="s">
        <v>35</v>
      </c>
      <c r="BT23" s="1071" t="s">
        <v>35</v>
      </c>
      <c r="BU23" s="1071" t="s">
        <v>35</v>
      </c>
      <c r="BV23" s="1739" t="s">
        <v>35</v>
      </c>
      <c r="BW23" s="1780"/>
      <c r="BX23" s="1780"/>
      <c r="BY23" s="1781"/>
      <c r="BZ23" s="1781"/>
      <c r="CA23" s="1781"/>
      <c r="CB23" s="1781"/>
      <c r="CC23" s="1781"/>
      <c r="CD23" s="1781"/>
      <c r="CE23" s="1781"/>
      <c r="CF23" s="1781"/>
      <c r="CG23" s="1781"/>
      <c r="CH23" s="1781"/>
      <c r="CI23" s="1781"/>
      <c r="CJ23" s="1781"/>
      <c r="CK23" s="1781"/>
      <c r="CL23" s="1781"/>
      <c r="CM23" s="1781"/>
      <c r="CN23" s="1781"/>
      <c r="CO23" s="1781"/>
      <c r="CP23" s="1781"/>
      <c r="CQ23" s="1781"/>
      <c r="CR23" s="1781"/>
      <c r="CS23" s="1781"/>
      <c r="CT23" s="1781"/>
      <c r="CU23" s="1781"/>
      <c r="CV23" s="1781"/>
      <c r="CW23" s="1781"/>
      <c r="CX23" s="1781"/>
      <c r="CY23" s="1781"/>
      <c r="CZ23" s="1781"/>
    </row>
    <row r="24" s="131" customFormat="true" ht="15" hidden="true" customHeight="true" x14ac:dyDescent="0.2">
      <c r="A24" s="2053" t="s">
        <v>47</v>
      </c>
      <c r="B24" s="240" t="s">
        <v>59</v>
      </c>
      <c r="C24" s="246"/>
      <c r="D24" s="247"/>
      <c r="E24" s="247"/>
      <c r="F24" s="247"/>
      <c r="G24" s="248"/>
      <c r="H24" s="249"/>
      <c r="I24" s="247"/>
      <c r="J24" s="247"/>
      <c r="K24" s="247"/>
      <c r="L24" s="250"/>
      <c r="M24" s="246"/>
      <c r="N24" s="247"/>
      <c r="O24" s="247"/>
      <c r="P24" s="247"/>
      <c r="Q24" s="248"/>
      <c r="R24" s="249"/>
      <c r="S24" s="247"/>
      <c r="T24" s="247"/>
      <c r="U24" s="247"/>
      <c r="V24" s="250"/>
      <c r="W24" s="574"/>
      <c r="X24" s="574"/>
      <c r="Y24" s="574"/>
      <c r="Z24" s="574"/>
      <c r="AA24" s="574"/>
      <c r="AB24" s="574"/>
      <c r="AC24" s="574"/>
      <c r="AD24" s="574"/>
      <c r="AE24" s="574"/>
      <c r="AF24" s="574"/>
      <c r="AG24" s="574"/>
      <c r="AH24" s="574"/>
      <c r="AI24" s="574"/>
      <c r="AJ24" s="574"/>
      <c r="AK24" s="574"/>
      <c r="AL24" s="574"/>
      <c r="AM24" s="574"/>
      <c r="AN24" s="574"/>
      <c r="AO24" s="574"/>
      <c r="AP24" s="574"/>
      <c r="AQ24" s="574"/>
      <c r="AR24" s="574"/>
      <c r="AS24" s="574"/>
      <c r="AT24" s="574"/>
      <c r="AU24" s="574"/>
      <c r="AV24" s="574"/>
      <c r="AW24" s="574"/>
      <c r="AX24" s="574"/>
      <c r="AY24" s="574"/>
      <c r="AZ24" s="208"/>
      <c r="BB24" s="133"/>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054"/>
      <c r="B25" s="232" t="s">
        <v>58</v>
      </c>
      <c r="C25" s="251"/>
      <c r="D25" s="252"/>
      <c r="E25" s="252"/>
      <c r="F25" s="252"/>
      <c r="G25" s="253"/>
      <c r="H25" s="254"/>
      <c r="I25" s="252"/>
      <c r="J25" s="252"/>
      <c r="K25" s="252"/>
      <c r="L25" s="255"/>
      <c r="M25" s="251"/>
      <c r="N25" s="252"/>
      <c r="O25" s="252"/>
      <c r="P25" s="252"/>
      <c r="Q25" s="253"/>
      <c r="R25" s="254"/>
      <c r="S25" s="252"/>
      <c r="T25" s="252"/>
      <c r="U25" s="252"/>
      <c r="V25" s="255"/>
      <c r="W25" s="574"/>
      <c r="X25" s="574"/>
      <c r="Y25" s="574"/>
      <c r="Z25" s="574"/>
      <c r="AA25" s="574"/>
      <c r="AB25" s="574"/>
      <c r="AC25" s="574"/>
      <c r="AD25" s="574"/>
      <c r="AE25" s="574"/>
      <c r="AF25" s="574"/>
      <c r="AG25" s="574"/>
      <c r="AH25" s="574"/>
      <c r="AI25" s="574"/>
      <c r="AJ25" s="574"/>
      <c r="AK25" s="574"/>
      <c r="AL25" s="574"/>
      <c r="AM25" s="574"/>
      <c r="AN25" s="574"/>
      <c r="AO25" s="574"/>
      <c r="AP25" s="574"/>
      <c r="AQ25" s="574"/>
      <c r="AR25" s="574"/>
      <c r="AS25" s="574"/>
      <c r="AT25" s="574"/>
      <c r="AU25" s="574"/>
      <c r="AV25" s="574"/>
      <c r="AW25" s="574"/>
      <c r="AX25" s="574"/>
      <c r="AY25" s="574"/>
      <c r="AZ25" s="208"/>
      <c r="BB25" s="133"/>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055"/>
      <c r="B26" s="233" t="s">
        <v>46</v>
      </c>
      <c r="C26" s="256"/>
      <c r="D26" s="257"/>
      <c r="E26" s="257"/>
      <c r="F26" s="257"/>
      <c r="G26" s="258"/>
      <c r="H26" s="259"/>
      <c r="I26" s="257"/>
      <c r="J26" s="257"/>
      <c r="K26" s="257"/>
      <c r="L26" s="260"/>
      <c r="M26" s="256"/>
      <c r="N26" s="257"/>
      <c r="O26" s="257"/>
      <c r="P26" s="257"/>
      <c r="Q26" s="258"/>
      <c r="R26" s="1657"/>
      <c r="S26" s="1658"/>
      <c r="T26" s="1658"/>
      <c r="U26" s="1658"/>
      <c r="V26" s="1689"/>
      <c r="W26" s="574"/>
      <c r="X26" s="574"/>
      <c r="Y26" s="574"/>
      <c r="Z26" s="574"/>
      <c r="AA26" s="574"/>
      <c r="AB26" s="574"/>
      <c r="AC26" s="574"/>
      <c r="AD26" s="574"/>
      <c r="AE26" s="574"/>
      <c r="AF26" s="574"/>
      <c r="AG26" s="574"/>
      <c r="AH26" s="574"/>
      <c r="AI26" s="574"/>
      <c r="AJ26" s="574"/>
      <c r="AK26" s="574"/>
      <c r="AL26" s="574"/>
      <c r="AM26" s="574"/>
      <c r="AN26" s="574"/>
      <c r="AO26" s="574"/>
      <c r="AP26" s="574"/>
      <c r="AQ26" s="574"/>
      <c r="AR26" s="574"/>
      <c r="AS26" s="574"/>
      <c r="AT26" s="574"/>
      <c r="AU26" s="574"/>
      <c r="AV26" s="574"/>
      <c r="AW26" s="574"/>
      <c r="AX26" s="574"/>
      <c r="AY26" s="574"/>
      <c r="AZ26" s="208"/>
      <c r="BB26" s="133"/>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607" customFormat="true" ht="15" customHeight="true" x14ac:dyDescent="0.2">
      <c r="A27" s="130"/>
      <c r="B27" s="175"/>
      <c r="C27" s="2141" t="s">
        <v>114</v>
      </c>
      <c r="D27" s="2142"/>
      <c r="E27" s="2142"/>
      <c r="F27" s="2142"/>
      <c r="G27" s="2143"/>
      <c r="H27" s="2144" t="s">
        <v>38</v>
      </c>
      <c r="I27" s="2145"/>
      <c r="J27" s="2145"/>
      <c r="K27" s="2145"/>
      <c r="L27" s="2146"/>
      <c r="M27" s="2147" t="s">
        <v>37</v>
      </c>
      <c r="N27" s="2145"/>
      <c r="O27" s="2145"/>
      <c r="P27" s="2145"/>
      <c r="Q27" s="2146"/>
      <c r="R27" s="1651" t="s">
        <v>137</v>
      </c>
      <c r="S27" s="1679"/>
      <c r="T27" s="1679"/>
      <c r="U27" s="1679"/>
      <c r="V27" s="1680"/>
      <c r="W27" s="1726"/>
      <c r="X27" s="1726"/>
      <c r="Y27" s="1726"/>
      <c r="Z27" s="1726"/>
      <c r="AA27" s="1726"/>
      <c r="AB27" s="1726"/>
      <c r="AC27" s="1726"/>
      <c r="AD27" s="1726"/>
      <c r="AE27" s="1726"/>
      <c r="AF27" s="1726"/>
      <c r="AG27" s="1726"/>
      <c r="AH27" s="1726"/>
      <c r="AI27" s="1726"/>
      <c r="AJ27" s="1726"/>
      <c r="AK27" s="1726"/>
      <c r="AL27" s="1726"/>
      <c r="AM27" s="1726"/>
      <c r="AN27" s="1726"/>
      <c r="AO27" s="1726"/>
      <c r="AP27" s="1726"/>
      <c r="AQ27" s="1726"/>
      <c r="AR27" s="1726"/>
      <c r="AS27" s="1726"/>
      <c r="AT27" s="1726"/>
      <c r="AU27" s="1726"/>
      <c r="AV27" s="1726"/>
      <c r="AW27" s="1726"/>
      <c r="AX27" s="1726"/>
      <c r="AY27" s="1726"/>
      <c r="AZ27" s="611"/>
      <c r="BA27" s="209" t="s">
        <v>128</v>
      </c>
      <c r="BB27" s="115" t="s">
        <v>95</v>
      </c>
      <c r="BC27" s="2170" t="s">
        <v>114</v>
      </c>
      <c r="BD27" s="2171"/>
      <c r="BE27" s="2171"/>
      <c r="BF27" s="2171"/>
      <c r="BG27" s="2172"/>
      <c r="BH27" s="2173" t="s">
        <v>38</v>
      </c>
      <c r="BI27" s="2171"/>
      <c r="BJ27" s="2171"/>
      <c r="BK27" s="2171"/>
      <c r="BL27" s="2172"/>
      <c r="BM27" s="2173" t="s">
        <v>37</v>
      </c>
      <c r="BN27" s="2171"/>
      <c r="BO27" s="2171"/>
      <c r="BP27" s="2171"/>
      <c r="BQ27" s="2174"/>
      <c r="BR27" s="1665" t="s">
        <v>137</v>
      </c>
      <c r="BS27" s="1666"/>
      <c r="BT27" s="1666"/>
      <c r="BU27" s="1666"/>
      <c r="BV27" s="1666"/>
      <c r="BW27" s="1782"/>
      <c r="BX27" s="1782"/>
      <c r="BY27" s="1783"/>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607" customFormat="true" ht="12.75" x14ac:dyDescent="0.2">
      <c r="A28" s="176" t="s">
        <v>69</v>
      </c>
      <c r="B28" s="235"/>
      <c r="C28" s="264" t="s">
        <v>0</v>
      </c>
      <c r="D28" s="265" t="s">
        <v>1</v>
      </c>
      <c r="E28" s="265" t="s">
        <v>2</v>
      </c>
      <c r="F28" s="265" t="s">
        <v>3</v>
      </c>
      <c r="G28" s="266" t="s">
        <v>4</v>
      </c>
      <c r="H28" s="722" t="s">
        <v>0</v>
      </c>
      <c r="I28" s="669" t="s">
        <v>1</v>
      </c>
      <c r="J28" s="669" t="s">
        <v>2</v>
      </c>
      <c r="K28" s="669" t="s">
        <v>3</v>
      </c>
      <c r="L28" s="670" t="s">
        <v>4</v>
      </c>
      <c r="M28" s="710" t="s">
        <v>0</v>
      </c>
      <c r="N28" s="669" t="s">
        <v>1</v>
      </c>
      <c r="O28" s="669" t="s">
        <v>2</v>
      </c>
      <c r="P28" s="669" t="s">
        <v>3</v>
      </c>
      <c r="Q28" s="737" t="s">
        <v>4</v>
      </c>
      <c r="R28" s="722" t="s">
        <v>148</v>
      </c>
      <c r="S28" s="669" t="s">
        <v>149</v>
      </c>
      <c r="T28" s="669" t="s">
        <v>150</v>
      </c>
      <c r="U28" s="669" t="s">
        <v>151</v>
      </c>
      <c r="V28" s="671" t="s">
        <v>152</v>
      </c>
      <c r="W28" s="1726"/>
      <c r="X28" s="1726"/>
      <c r="Y28" s="1726"/>
      <c r="Z28" s="1726"/>
      <c r="AA28" s="1726"/>
      <c r="AB28" s="1726"/>
      <c r="AC28" s="1726"/>
      <c r="AD28" s="1726"/>
      <c r="AE28" s="1726"/>
      <c r="AF28" s="1726"/>
      <c r="AG28" s="1726"/>
      <c r="AH28" s="1726"/>
      <c r="AI28" s="1726"/>
      <c r="AJ28" s="1726"/>
      <c r="AK28" s="1726"/>
      <c r="AL28" s="1726"/>
      <c r="AM28" s="1726"/>
      <c r="AN28" s="1726"/>
      <c r="AO28" s="1726"/>
      <c r="AP28" s="1726"/>
      <c r="AQ28" s="1726"/>
      <c r="AR28" s="1726"/>
      <c r="AS28" s="1726"/>
      <c r="AT28" s="1726"/>
      <c r="AU28" s="1726"/>
      <c r="AV28" s="1726"/>
      <c r="AW28" s="1726"/>
      <c r="AX28" s="1726"/>
      <c r="AY28" s="1726"/>
      <c r="AZ28" s="611"/>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148</v>
      </c>
      <c r="BS28" s="167" t="s">
        <v>149</v>
      </c>
      <c r="BT28" s="167" t="s">
        <v>150</v>
      </c>
      <c r="BU28" s="167" t="s">
        <v>151</v>
      </c>
      <c r="BV28" s="1740" t="s">
        <v>152</v>
      </c>
      <c r="BW28" s="1784"/>
      <c r="BX28" s="1784"/>
      <c r="BY28" s="1785"/>
      <c r="BZ28" s="1785"/>
      <c r="CA28" s="1785"/>
      <c r="CB28" s="1785"/>
      <c r="CC28" s="1785"/>
      <c r="CD28" s="1785"/>
      <c r="CE28" s="1785"/>
      <c r="CF28" s="1785"/>
      <c r="CG28" s="1785"/>
      <c r="CH28" s="1785"/>
      <c r="CI28" s="1785"/>
      <c r="CJ28" s="1785"/>
      <c r="CK28" s="1785"/>
      <c r="CL28" s="1785"/>
      <c r="CM28" s="1785"/>
      <c r="CN28" s="1785"/>
      <c r="CO28" s="1785"/>
      <c r="CP28" s="1785"/>
      <c r="CQ28" s="1785"/>
      <c r="CR28" s="1785"/>
      <c r="CS28" s="1785"/>
      <c r="CT28" s="1785"/>
      <c r="CU28" s="1785"/>
      <c r="CV28" s="1785"/>
      <c r="CW28" s="1785"/>
      <c r="CX28" s="1785"/>
      <c r="CY28" s="1785"/>
      <c r="CZ28" s="1785"/>
    </row>
    <row r="29" s="607" customFormat="true" ht="15" customHeight="true" x14ac:dyDescent="0.2">
      <c r="A29" s="2105" t="s">
        <v>57</v>
      </c>
      <c r="B29" s="958" t="s">
        <v>49</v>
      </c>
      <c r="C29" s="799">
        <v>33.636214601087531</v>
      </c>
      <c r="D29" s="800">
        <v>56.70645712687363</v>
      </c>
      <c r="E29" s="800">
        <v>73.801171693448481</v>
      </c>
      <c r="F29" s="800">
        <v>81.415561756971528</v>
      </c>
      <c r="G29" s="801">
        <v>84.713811357270032</v>
      </c>
      <c r="H29" s="802">
        <v>89.31260980309024</v>
      </c>
      <c r="I29" s="800">
        <v>90.352646911664564</v>
      </c>
      <c r="J29" s="800">
        <v>90.38091292183077</v>
      </c>
      <c r="K29" s="800">
        <v>90.419635388315143</v>
      </c>
      <c r="L29" s="803">
        <v>89.770857972487264</v>
      </c>
      <c r="M29" s="804">
        <v>6.533038119890219</v>
      </c>
      <c r="N29" s="800">
        <v>8.4874329069339733</v>
      </c>
      <c r="O29" s="800">
        <v>12.985911103893072</v>
      </c>
      <c r="P29" s="800">
        <v>18.395473740274131</v>
      </c>
      <c r="Q29" s="801">
        <v>34.598249124263333</v>
      </c>
      <c r="R29" s="802">
        <v>58.939840026824442</v>
      </c>
      <c r="S29" s="800">
        <v>55.019015075352954</v>
      </c>
      <c r="T29" s="800">
        <v>50.036125596657101</v>
      </c>
      <c r="U29" s="800">
        <v>72.059800485641659</v>
      </c>
      <c r="V29" s="1690">
        <v>77.097301482626889</v>
      </c>
      <c r="W29" s="1726"/>
      <c r="X29" s="1726"/>
      <c r="Y29" s="1726"/>
      <c r="Z29" s="1726"/>
      <c r="AA29" s="1726"/>
      <c r="AB29" s="1726"/>
      <c r="AC29" s="1726"/>
      <c r="AD29" s="1726"/>
      <c r="AE29" s="1726"/>
      <c r="AF29" s="1726"/>
      <c r="AG29" s="1726"/>
      <c r="AH29" s="1726"/>
      <c r="AI29" s="1726"/>
      <c r="AJ29" s="1726"/>
      <c r="AK29" s="1726"/>
      <c r="AL29" s="1726"/>
      <c r="AM29" s="1726"/>
      <c r="AN29" s="1726"/>
      <c r="AO29" s="1726"/>
      <c r="AP29" s="1726"/>
      <c r="AQ29" s="1726"/>
      <c r="AR29" s="1726"/>
      <c r="AS29" s="1726"/>
      <c r="AT29" s="1726"/>
      <c r="AU29" s="1726"/>
      <c r="AV29" s="1726"/>
      <c r="AW29" s="1726"/>
      <c r="AX29" s="1726"/>
      <c r="AY29" s="1726"/>
      <c r="AZ29" s="611"/>
      <c r="BA29" s="2140" t="s">
        <v>57</v>
      </c>
      <c r="BB29" s="150" t="s">
        <v>49</v>
      </c>
      <c r="BC29" s="1053" t="s">
        <v>35</v>
      </c>
      <c r="BD29" s="1072" t="s">
        <v>35</v>
      </c>
      <c r="BE29" s="1072" t="s">
        <v>35</v>
      </c>
      <c r="BF29" s="1072" t="s">
        <v>35</v>
      </c>
      <c r="BG29" s="1092" t="s">
        <v>35</v>
      </c>
      <c r="BH29" s="1112" t="s">
        <v>35</v>
      </c>
      <c r="BI29" s="1072" t="s">
        <v>35</v>
      </c>
      <c r="BJ29" s="1072" t="s">
        <v>35</v>
      </c>
      <c r="BK29" s="1072" t="s">
        <v>35</v>
      </c>
      <c r="BL29" s="1092" t="s">
        <v>35</v>
      </c>
      <c r="BM29" s="1112" t="s">
        <v>35</v>
      </c>
      <c r="BN29" s="1072" t="s">
        <v>35</v>
      </c>
      <c r="BO29" s="1072" t="s">
        <v>35</v>
      </c>
      <c r="BP29" s="1072" t="s">
        <v>35</v>
      </c>
      <c r="BQ29" s="1092" t="s">
        <v>35</v>
      </c>
      <c r="BR29" s="1112" t="s">
        <v>35</v>
      </c>
      <c r="BS29" s="1072" t="s">
        <v>35</v>
      </c>
      <c r="BT29" s="1072" t="s">
        <v>35</v>
      </c>
      <c r="BU29" s="1072" t="s">
        <v>35</v>
      </c>
      <c r="BV29" s="1741" t="s">
        <v>35</v>
      </c>
      <c r="BW29" s="1786"/>
      <c r="BX29" s="1786"/>
      <c r="BY29" s="1787"/>
      <c r="BZ29" s="1787"/>
      <c r="CA29" s="1787"/>
      <c r="CB29" s="1787"/>
      <c r="CC29" s="1787"/>
      <c r="CD29" s="1787"/>
      <c r="CE29" s="1787"/>
      <c r="CF29" s="1787"/>
      <c r="CG29" s="1787"/>
      <c r="CH29" s="1787"/>
      <c r="CI29" s="1787"/>
      <c r="CJ29" s="1787"/>
      <c r="CK29" s="1787"/>
      <c r="CL29" s="1787"/>
      <c r="CM29" s="1787"/>
      <c r="CN29" s="1787"/>
      <c r="CO29" s="1787"/>
      <c r="CP29" s="1787"/>
      <c r="CQ29" s="1787"/>
      <c r="CR29" s="1787"/>
      <c r="CS29" s="1787"/>
      <c r="CT29" s="1787"/>
      <c r="CU29" s="1787"/>
      <c r="CV29" s="1787"/>
      <c r="CW29" s="1787"/>
      <c r="CX29" s="1787"/>
      <c r="CY29" s="1787"/>
      <c r="CZ29" s="1787"/>
    </row>
    <row r="30" s="607" customFormat="true" ht="15" customHeight="true" x14ac:dyDescent="0.2">
      <c r="A30" s="2106"/>
      <c r="B30" s="959" t="s">
        <v>48</v>
      </c>
      <c r="C30" s="805">
        <v>66.363785398912484</v>
      </c>
      <c r="D30" s="806">
        <v>43.29354287312686</v>
      </c>
      <c r="E30" s="806">
        <v>26.19882830655196</v>
      </c>
      <c r="F30" s="806">
        <v>18.584438243029147</v>
      </c>
      <c r="G30" s="807">
        <v>15.286188642730842</v>
      </c>
      <c r="H30" s="808">
        <v>10.687390196909899</v>
      </c>
      <c r="I30" s="806">
        <v>9.6473530883355885</v>
      </c>
      <c r="J30" s="806">
        <v>9.6190870781694535</v>
      </c>
      <c r="K30" s="806">
        <v>9.5803646116853329</v>
      </c>
      <c r="L30" s="809">
        <v>10.2291420275128</v>
      </c>
      <c r="M30" s="810">
        <v>93.466961880109821</v>
      </c>
      <c r="N30" s="806">
        <v>91.512567093066124</v>
      </c>
      <c r="O30" s="806">
        <v>87.014088896106784</v>
      </c>
      <c r="P30" s="806">
        <v>81.604526259725873</v>
      </c>
      <c r="Q30" s="807">
        <v>65.401750875736838</v>
      </c>
      <c r="R30" s="808">
        <v>41.060159973176383</v>
      </c>
      <c r="S30" s="806">
        <v>44.980984924646208</v>
      </c>
      <c r="T30" s="806">
        <v>49.963874403342992</v>
      </c>
      <c r="U30" s="806">
        <v>27.940199514358532</v>
      </c>
      <c r="V30" s="1691">
        <v>22.902698517373537</v>
      </c>
      <c r="W30" s="1726"/>
      <c r="X30" s="1726"/>
      <c r="Y30" s="1726"/>
      <c r="Z30" s="1726"/>
      <c r="AA30" s="1726"/>
      <c r="AB30" s="1726"/>
      <c r="AC30" s="1726"/>
      <c r="AD30" s="1726"/>
      <c r="AE30" s="1726"/>
      <c r="AF30" s="1726"/>
      <c r="AG30" s="1726"/>
      <c r="AH30" s="1726"/>
      <c r="AI30" s="1726"/>
      <c r="AJ30" s="1726"/>
      <c r="AK30" s="1726"/>
      <c r="AL30" s="1726"/>
      <c r="AM30" s="1726"/>
      <c r="AN30" s="1726"/>
      <c r="AO30" s="1726"/>
      <c r="AP30" s="1726"/>
      <c r="AQ30" s="1726"/>
      <c r="AR30" s="1726"/>
      <c r="AS30" s="1726"/>
      <c r="AT30" s="1726"/>
      <c r="AU30" s="1726"/>
      <c r="AV30" s="1726"/>
      <c r="AW30" s="1726"/>
      <c r="AX30" s="1726"/>
      <c r="AY30" s="1726"/>
      <c r="AZ30" s="611"/>
      <c r="BA30" s="2131"/>
      <c r="BB30" s="151" t="s">
        <v>48</v>
      </c>
      <c r="BC30" s="1054" t="s">
        <v>35</v>
      </c>
      <c r="BD30" s="1073" t="s">
        <v>35</v>
      </c>
      <c r="BE30" s="1073" t="s">
        <v>35</v>
      </c>
      <c r="BF30" s="1073" t="s">
        <v>35</v>
      </c>
      <c r="BG30" s="1093" t="s">
        <v>35</v>
      </c>
      <c r="BH30" s="1113" t="s">
        <v>35</v>
      </c>
      <c r="BI30" s="1073" t="s">
        <v>35</v>
      </c>
      <c r="BJ30" s="1073" t="s">
        <v>35</v>
      </c>
      <c r="BK30" s="1073" t="s">
        <v>35</v>
      </c>
      <c r="BL30" s="1093" t="s">
        <v>35</v>
      </c>
      <c r="BM30" s="1113" t="s">
        <v>35</v>
      </c>
      <c r="BN30" s="1073" t="s">
        <v>35</v>
      </c>
      <c r="BO30" s="1073" t="s">
        <v>35</v>
      </c>
      <c r="BP30" s="1073" t="s">
        <v>35</v>
      </c>
      <c r="BQ30" s="1093" t="s">
        <v>35</v>
      </c>
      <c r="BR30" s="1113" t="s">
        <v>35</v>
      </c>
      <c r="BS30" s="1073" t="s">
        <v>35</v>
      </c>
      <c r="BT30" s="1073" t="s">
        <v>35</v>
      </c>
      <c r="BU30" s="1073" t="s">
        <v>35</v>
      </c>
      <c r="BV30" s="1742" t="s">
        <v>35</v>
      </c>
      <c r="BW30" s="1788"/>
      <c r="BX30" s="1788"/>
      <c r="BY30" s="1789"/>
      <c r="BZ30" s="1789"/>
      <c r="CA30" s="1789"/>
      <c r="CB30" s="1789"/>
      <c r="CC30" s="1789"/>
      <c r="CD30" s="1789"/>
      <c r="CE30" s="1789"/>
      <c r="CF30" s="1789"/>
      <c r="CG30" s="1789"/>
      <c r="CH30" s="1789"/>
      <c r="CI30" s="1789"/>
      <c r="CJ30" s="1789"/>
      <c r="CK30" s="1789"/>
      <c r="CL30" s="1789"/>
      <c r="CM30" s="1789"/>
      <c r="CN30" s="1789"/>
      <c r="CO30" s="1789"/>
      <c r="CP30" s="1789"/>
      <c r="CQ30" s="1789"/>
      <c r="CR30" s="1789"/>
      <c r="CS30" s="1789"/>
      <c r="CT30" s="1789"/>
      <c r="CU30" s="1789"/>
      <c r="CV30" s="1789"/>
      <c r="CW30" s="1789"/>
      <c r="CX30" s="1789"/>
      <c r="CY30" s="1789"/>
      <c r="CZ30" s="1789"/>
    </row>
    <row r="31" s="130" customFormat="true" ht="15" customHeight="true" x14ac:dyDescent="0.2">
      <c r="A31" s="2097" t="s">
        <v>103</v>
      </c>
      <c r="B31" s="241" t="s">
        <v>49</v>
      </c>
      <c r="C31" s="811">
        <v>33.034701255655655</v>
      </c>
      <c r="D31" s="812">
        <v>56.551626683348843</v>
      </c>
      <c r="E31" s="812">
        <v>73.391996620764601</v>
      </c>
      <c r="F31" s="812">
        <v>81.193601911014184</v>
      </c>
      <c r="G31" s="813">
        <v>84.154309847083155</v>
      </c>
      <c r="H31" s="814">
        <v>88.401671645784958</v>
      </c>
      <c r="I31" s="812">
        <v>89.929994117203449</v>
      </c>
      <c r="J31" s="812">
        <v>89.984182232654248</v>
      </c>
      <c r="K31" s="812">
        <v>90.268418665877746</v>
      </c>
      <c r="L31" s="815">
        <v>89.070598604318917</v>
      </c>
      <c r="M31" s="816">
        <v>6.2606425864211346</v>
      </c>
      <c r="N31" s="812">
        <v>8.4874329069339733</v>
      </c>
      <c r="O31" s="812">
        <v>12.985911103893072</v>
      </c>
      <c r="P31" s="812">
        <v>18.395473740274131</v>
      </c>
      <c r="Q31" s="813">
        <v>34.242660638129124</v>
      </c>
      <c r="R31" s="814">
        <v>58.81634945294708</v>
      </c>
      <c r="S31" s="812">
        <v>54.641129246117323</v>
      </c>
      <c r="T31" s="812">
        <v>50.005152171752556</v>
      </c>
      <c r="U31" s="812">
        <v>71.912201102614787</v>
      </c>
      <c r="V31" s="1692">
        <v>76.389249344317989</v>
      </c>
      <c r="W31" s="1726"/>
      <c r="X31" s="1726"/>
      <c r="Y31" s="1726"/>
      <c r="Z31" s="1726"/>
      <c r="AA31" s="1726"/>
      <c r="AB31" s="1726"/>
      <c r="AC31" s="1726"/>
      <c r="AD31" s="1726"/>
      <c r="AE31" s="1726"/>
      <c r="AF31" s="1726"/>
      <c r="AG31" s="1726"/>
      <c r="AH31" s="1726"/>
      <c r="AI31" s="1726"/>
      <c r="AJ31" s="1726"/>
      <c r="AK31" s="1726"/>
      <c r="AL31" s="1726"/>
      <c r="AM31" s="1726"/>
      <c r="AN31" s="1726"/>
      <c r="AO31" s="1726"/>
      <c r="AP31" s="1726"/>
      <c r="AQ31" s="1726"/>
      <c r="AR31" s="1726"/>
      <c r="AS31" s="1726"/>
      <c r="AT31" s="1726"/>
      <c r="AU31" s="1726"/>
      <c r="AV31" s="1726"/>
      <c r="AW31" s="1726"/>
      <c r="AX31" s="1726"/>
      <c r="AY31" s="1726"/>
      <c r="AZ31" s="611"/>
      <c r="BA31" s="2131" t="s">
        <v>103</v>
      </c>
      <c r="BB31" s="151" t="s">
        <v>49</v>
      </c>
      <c r="BC31" s="1054" t="s">
        <v>35</v>
      </c>
      <c r="BD31" s="1073" t="s">
        <v>35</v>
      </c>
      <c r="BE31" s="1073" t="s">
        <v>35</v>
      </c>
      <c r="BF31" s="1073" t="s">
        <v>35</v>
      </c>
      <c r="BG31" s="1093" t="s">
        <v>35</v>
      </c>
      <c r="BH31" s="1113" t="s">
        <v>35</v>
      </c>
      <c r="BI31" s="1073" t="s">
        <v>35</v>
      </c>
      <c r="BJ31" s="1073" t="s">
        <v>35</v>
      </c>
      <c r="BK31" s="1073" t="s">
        <v>35</v>
      </c>
      <c r="BL31" s="1093" t="s">
        <v>35</v>
      </c>
      <c r="BM31" s="1113" t="s">
        <v>35</v>
      </c>
      <c r="BN31" s="1073" t="s">
        <v>35</v>
      </c>
      <c r="BO31" s="1073" t="s">
        <v>35</v>
      </c>
      <c r="BP31" s="1073" t="s">
        <v>35</v>
      </c>
      <c r="BQ31" s="1093" t="s">
        <v>35</v>
      </c>
      <c r="BR31" s="1113" t="s">
        <v>35</v>
      </c>
      <c r="BS31" s="1073" t="s">
        <v>35</v>
      </c>
      <c r="BT31" s="1073" t="s">
        <v>35</v>
      </c>
      <c r="BU31" s="1073" t="s">
        <v>35</v>
      </c>
      <c r="BV31" s="1742" t="s">
        <v>35</v>
      </c>
      <c r="BW31" s="1788"/>
      <c r="BX31" s="1788"/>
      <c r="BY31" s="1789"/>
      <c r="BZ31" s="1789"/>
      <c r="CA31" s="1789"/>
      <c r="CB31" s="1789"/>
      <c r="CC31" s="1789"/>
      <c r="CD31" s="1789"/>
      <c r="CE31" s="1789"/>
      <c r="CF31" s="1789"/>
      <c r="CG31" s="1789"/>
      <c r="CH31" s="1789"/>
      <c r="CI31" s="1789"/>
      <c r="CJ31" s="1789"/>
      <c r="CK31" s="1789"/>
      <c r="CL31" s="1789"/>
      <c r="CM31" s="1789"/>
      <c r="CN31" s="1789"/>
      <c r="CO31" s="1789"/>
      <c r="CP31" s="1789"/>
      <c r="CQ31" s="1789"/>
      <c r="CR31" s="1789"/>
      <c r="CS31" s="1789"/>
      <c r="CT31" s="1789"/>
      <c r="CU31" s="1789"/>
      <c r="CV31" s="1789"/>
      <c r="CW31" s="1789"/>
      <c r="CX31" s="1789"/>
      <c r="CY31" s="1789"/>
      <c r="CZ31" s="1789"/>
    </row>
    <row r="32" s="130" customFormat="true" ht="15" customHeight="true" x14ac:dyDescent="0.2">
      <c r="A32" s="2097"/>
      <c r="B32" s="241" t="s">
        <v>48</v>
      </c>
      <c r="C32" s="805">
        <v>66.965298744344366</v>
      </c>
      <c r="D32" s="806">
        <v>43.448373316651669</v>
      </c>
      <c r="E32" s="806">
        <v>26.608003379235839</v>
      </c>
      <c r="F32" s="806">
        <v>18.806398088986505</v>
      </c>
      <c r="G32" s="807">
        <v>15.845690152917713</v>
      </c>
      <c r="H32" s="808">
        <v>11.598328354215177</v>
      </c>
      <c r="I32" s="806">
        <v>10.070005882796714</v>
      </c>
      <c r="J32" s="806">
        <v>10.015817767346004</v>
      </c>
      <c r="K32" s="806">
        <v>9.731581334122744</v>
      </c>
      <c r="L32" s="809">
        <v>10.929401395681186</v>
      </c>
      <c r="M32" s="810">
        <v>93.739357413578901</v>
      </c>
      <c r="N32" s="806">
        <v>91.512567093066124</v>
      </c>
      <c r="O32" s="806">
        <v>87.014088896106784</v>
      </c>
      <c r="P32" s="806">
        <v>81.604526259725873</v>
      </c>
      <c r="Q32" s="807">
        <v>65.757339361871033</v>
      </c>
      <c r="R32" s="808">
        <v>41.183650547053745</v>
      </c>
      <c r="S32" s="806">
        <v>45.358870753881831</v>
      </c>
      <c r="T32" s="806">
        <v>49.994847828247529</v>
      </c>
      <c r="U32" s="806">
        <v>28.087798897385412</v>
      </c>
      <c r="V32" s="1691">
        <v>23.610750655682498</v>
      </c>
      <c r="W32" s="1726"/>
      <c r="X32" s="1726"/>
      <c r="Y32" s="1726"/>
      <c r="Z32" s="1726"/>
      <c r="AA32" s="1726"/>
      <c r="AB32" s="1726"/>
      <c r="AC32" s="1726"/>
      <c r="AD32" s="1726"/>
      <c r="AE32" s="1726"/>
      <c r="AF32" s="1726"/>
      <c r="AG32" s="1726"/>
      <c r="AH32" s="1726"/>
      <c r="AI32" s="1726"/>
      <c r="AJ32" s="1726"/>
      <c r="AK32" s="1726"/>
      <c r="AL32" s="1726"/>
      <c r="AM32" s="1726"/>
      <c r="AN32" s="1726"/>
      <c r="AO32" s="1726"/>
      <c r="AP32" s="1726"/>
      <c r="AQ32" s="1726"/>
      <c r="AR32" s="1726"/>
      <c r="AS32" s="1726"/>
      <c r="AT32" s="1726"/>
      <c r="AU32" s="1726"/>
      <c r="AV32" s="1726"/>
      <c r="AW32" s="1726"/>
      <c r="AX32" s="1726"/>
      <c r="AY32" s="1726"/>
      <c r="AZ32" s="611"/>
      <c r="BA32" s="2131"/>
      <c r="BB32" s="151" t="s">
        <v>48</v>
      </c>
      <c r="BC32" s="1054" t="s">
        <v>35</v>
      </c>
      <c r="BD32" s="1073" t="s">
        <v>35</v>
      </c>
      <c r="BE32" s="1073" t="s">
        <v>35</v>
      </c>
      <c r="BF32" s="1073" t="s">
        <v>35</v>
      </c>
      <c r="BG32" s="1093" t="s">
        <v>35</v>
      </c>
      <c r="BH32" s="1113" t="s">
        <v>35</v>
      </c>
      <c r="BI32" s="1073" t="s">
        <v>35</v>
      </c>
      <c r="BJ32" s="1073" t="s">
        <v>35</v>
      </c>
      <c r="BK32" s="1073" t="s">
        <v>35</v>
      </c>
      <c r="BL32" s="1093" t="s">
        <v>35</v>
      </c>
      <c r="BM32" s="1113" t="s">
        <v>35</v>
      </c>
      <c r="BN32" s="1073" t="s">
        <v>35</v>
      </c>
      <c r="BO32" s="1073" t="s">
        <v>35</v>
      </c>
      <c r="BP32" s="1073" t="s">
        <v>35</v>
      </c>
      <c r="BQ32" s="1093" t="s">
        <v>35</v>
      </c>
      <c r="BR32" s="1113" t="s">
        <v>35</v>
      </c>
      <c r="BS32" s="1073" t="s">
        <v>35</v>
      </c>
      <c r="BT32" s="1073" t="s">
        <v>35</v>
      </c>
      <c r="BU32" s="1073" t="s">
        <v>35</v>
      </c>
      <c r="BV32" s="1742" t="s">
        <v>35</v>
      </c>
      <c r="BW32" s="1788"/>
      <c r="BX32" s="1788"/>
      <c r="BY32" s="1789"/>
      <c r="BZ32" s="1789"/>
      <c r="CA32" s="1789"/>
      <c r="CB32" s="1789"/>
      <c r="CC32" s="1789"/>
      <c r="CD32" s="1789"/>
      <c r="CE32" s="1789"/>
      <c r="CF32" s="1789"/>
      <c r="CG32" s="1789"/>
      <c r="CH32" s="1789"/>
      <c r="CI32" s="1789"/>
      <c r="CJ32" s="1789"/>
      <c r="CK32" s="1789"/>
      <c r="CL32" s="1789"/>
      <c r="CM32" s="1789"/>
      <c r="CN32" s="1789"/>
      <c r="CO32" s="1789"/>
      <c r="CP32" s="1789"/>
      <c r="CQ32" s="1789"/>
      <c r="CR32" s="1789"/>
      <c r="CS32" s="1789"/>
      <c r="CT32" s="1789"/>
      <c r="CU32" s="1789"/>
      <c r="CV32" s="1789"/>
      <c r="CW32" s="1789"/>
      <c r="CX32" s="1789"/>
      <c r="CY32" s="1789"/>
      <c r="CZ32" s="1789"/>
    </row>
    <row r="33" s="130" customFormat="true" ht="15" customHeight="true" x14ac:dyDescent="0.2">
      <c r="A33" s="2097" t="s">
        <v>104</v>
      </c>
      <c r="B33" s="241" t="s">
        <v>49</v>
      </c>
      <c r="C33" s="988" t="s">
        <v>35</v>
      </c>
      <c r="D33" s="999" t="s">
        <v>35</v>
      </c>
      <c r="E33" s="999" t="s">
        <v>35</v>
      </c>
      <c r="F33" s="999" t="s">
        <v>35</v>
      </c>
      <c r="G33" s="1010" t="s">
        <v>35</v>
      </c>
      <c r="H33" s="1021" t="s">
        <v>35</v>
      </c>
      <c r="I33" s="999" t="s">
        <v>35</v>
      </c>
      <c r="J33" s="999" t="s">
        <v>35</v>
      </c>
      <c r="K33" s="999" t="s">
        <v>35</v>
      </c>
      <c r="L33" s="1032" t="s">
        <v>35</v>
      </c>
      <c r="M33" s="1041" t="s">
        <v>35</v>
      </c>
      <c r="N33" s="999" t="s">
        <v>35</v>
      </c>
      <c r="O33" s="999" t="s">
        <v>35</v>
      </c>
      <c r="P33" s="999" t="s">
        <v>35</v>
      </c>
      <c r="Q33" s="1010" t="s">
        <v>35</v>
      </c>
      <c r="R33" s="1021" t="s">
        <v>35</v>
      </c>
      <c r="S33" s="999" t="s">
        <v>35</v>
      </c>
      <c r="T33" s="999" t="s">
        <v>35</v>
      </c>
      <c r="U33" s="999" t="s">
        <v>35</v>
      </c>
      <c r="V33" s="1693" t="s">
        <v>35</v>
      </c>
      <c r="W33" s="1727"/>
      <c r="X33" s="1727"/>
      <c r="Y33" s="1728"/>
      <c r="Z33" s="1728"/>
      <c r="AA33" s="1728"/>
      <c r="AB33" s="1728"/>
      <c r="AC33" s="1728"/>
      <c r="AD33" s="1728"/>
      <c r="AE33" s="1728"/>
      <c r="AF33" s="1728"/>
      <c r="AG33" s="1728"/>
      <c r="AH33" s="1728"/>
      <c r="AI33" s="1728"/>
      <c r="AJ33" s="1728"/>
      <c r="AK33" s="1728"/>
      <c r="AL33" s="1728"/>
      <c r="AM33" s="1728"/>
      <c r="AN33" s="1728"/>
      <c r="AO33" s="1728"/>
      <c r="AP33" s="1728"/>
      <c r="AQ33" s="1728"/>
      <c r="AR33" s="1728"/>
      <c r="AS33" s="1728"/>
      <c r="AT33" s="1728"/>
      <c r="AU33" s="1728"/>
      <c r="AV33" s="1728"/>
      <c r="AW33" s="1728"/>
      <c r="AX33" s="1728"/>
      <c r="AY33" s="1728"/>
      <c r="AZ33" s="207"/>
      <c r="BA33" s="2131" t="s">
        <v>104</v>
      </c>
      <c r="BB33" s="151" t="s">
        <v>49</v>
      </c>
      <c r="BC33" s="1054" t="s">
        <v>35</v>
      </c>
      <c r="BD33" s="1073" t="s">
        <v>35</v>
      </c>
      <c r="BE33" s="1073" t="s">
        <v>35</v>
      </c>
      <c r="BF33" s="1073" t="s">
        <v>35</v>
      </c>
      <c r="BG33" s="1093" t="s">
        <v>35</v>
      </c>
      <c r="BH33" s="1113" t="s">
        <v>35</v>
      </c>
      <c r="BI33" s="1073" t="s">
        <v>35</v>
      </c>
      <c r="BJ33" s="1073" t="s">
        <v>35</v>
      </c>
      <c r="BK33" s="1073" t="s">
        <v>35</v>
      </c>
      <c r="BL33" s="1093" t="s">
        <v>35</v>
      </c>
      <c r="BM33" s="1113" t="s">
        <v>35</v>
      </c>
      <c r="BN33" s="1073" t="s">
        <v>35</v>
      </c>
      <c r="BO33" s="1073" t="s">
        <v>35</v>
      </c>
      <c r="BP33" s="1073" t="s">
        <v>35</v>
      </c>
      <c r="BQ33" s="1093" t="s">
        <v>35</v>
      </c>
      <c r="BR33" s="1113" t="s">
        <v>35</v>
      </c>
      <c r="BS33" s="1073" t="s">
        <v>35</v>
      </c>
      <c r="BT33" s="1073" t="s">
        <v>35</v>
      </c>
      <c r="BU33" s="1073" t="s">
        <v>35</v>
      </c>
      <c r="BV33" s="1742" t="s">
        <v>35</v>
      </c>
      <c r="BW33" s="1788"/>
      <c r="BX33" s="1788"/>
      <c r="BY33" s="1789"/>
      <c r="BZ33" s="1789"/>
      <c r="CA33" s="1789"/>
      <c r="CB33" s="1789"/>
      <c r="CC33" s="1789"/>
      <c r="CD33" s="1789"/>
      <c r="CE33" s="1789"/>
      <c r="CF33" s="1789"/>
      <c r="CG33" s="1789"/>
      <c r="CH33" s="1789"/>
      <c r="CI33" s="1789"/>
      <c r="CJ33" s="1789"/>
      <c r="CK33" s="1789"/>
      <c r="CL33" s="1789"/>
      <c r="CM33" s="1789"/>
      <c r="CN33" s="1789"/>
      <c r="CO33" s="1789"/>
      <c r="CP33" s="1789"/>
      <c r="CQ33" s="1789"/>
      <c r="CR33" s="1789"/>
      <c r="CS33" s="1789"/>
      <c r="CT33" s="1789"/>
      <c r="CU33" s="1789"/>
      <c r="CV33" s="1789"/>
      <c r="CW33" s="1789"/>
      <c r="CX33" s="1789"/>
      <c r="CY33" s="1789"/>
      <c r="CZ33" s="1789"/>
    </row>
    <row r="34" s="130" customFormat="true" ht="15" customHeight="true" x14ac:dyDescent="0.2">
      <c r="A34" s="2097"/>
      <c r="B34" s="241" t="s">
        <v>48</v>
      </c>
      <c r="C34" s="988" t="s">
        <v>35</v>
      </c>
      <c r="D34" s="999" t="s">
        <v>35</v>
      </c>
      <c r="E34" s="999" t="s">
        <v>35</v>
      </c>
      <c r="F34" s="999" t="s">
        <v>35</v>
      </c>
      <c r="G34" s="1010" t="s">
        <v>35</v>
      </c>
      <c r="H34" s="1021" t="s">
        <v>35</v>
      </c>
      <c r="I34" s="999" t="s">
        <v>35</v>
      </c>
      <c r="J34" s="999" t="s">
        <v>35</v>
      </c>
      <c r="K34" s="999" t="s">
        <v>35</v>
      </c>
      <c r="L34" s="1032" t="s">
        <v>35</v>
      </c>
      <c r="M34" s="1041" t="s">
        <v>35</v>
      </c>
      <c r="N34" s="999" t="s">
        <v>35</v>
      </c>
      <c r="O34" s="999" t="s">
        <v>35</v>
      </c>
      <c r="P34" s="999" t="s">
        <v>35</v>
      </c>
      <c r="Q34" s="1010" t="s">
        <v>35</v>
      </c>
      <c r="R34" s="1021" t="s">
        <v>35</v>
      </c>
      <c r="S34" s="999" t="s">
        <v>35</v>
      </c>
      <c r="T34" s="999" t="s">
        <v>35</v>
      </c>
      <c r="U34" s="999" t="s">
        <v>35</v>
      </c>
      <c r="V34" s="1693" t="s">
        <v>35</v>
      </c>
      <c r="W34" s="1727"/>
      <c r="X34" s="1727"/>
      <c r="Y34" s="1728"/>
      <c r="Z34" s="1728"/>
      <c r="AA34" s="1728"/>
      <c r="AB34" s="1728"/>
      <c r="AC34" s="1728"/>
      <c r="AD34" s="1728"/>
      <c r="AE34" s="1728"/>
      <c r="AF34" s="1728"/>
      <c r="AG34" s="1728"/>
      <c r="AH34" s="1728"/>
      <c r="AI34" s="1728"/>
      <c r="AJ34" s="1728"/>
      <c r="AK34" s="1728"/>
      <c r="AL34" s="1728"/>
      <c r="AM34" s="1728"/>
      <c r="AN34" s="1728"/>
      <c r="AO34" s="1728"/>
      <c r="AP34" s="1728"/>
      <c r="AQ34" s="1728"/>
      <c r="AR34" s="1728"/>
      <c r="AS34" s="1728"/>
      <c r="AT34" s="1728"/>
      <c r="AU34" s="1728"/>
      <c r="AV34" s="1728"/>
      <c r="AW34" s="1728"/>
      <c r="AX34" s="1728"/>
      <c r="AY34" s="1728"/>
      <c r="AZ34" s="207"/>
      <c r="BA34" s="2131"/>
      <c r="BB34" s="151" t="s">
        <v>48</v>
      </c>
      <c r="BC34" s="1054" t="s">
        <v>35</v>
      </c>
      <c r="BD34" s="1073" t="s">
        <v>35</v>
      </c>
      <c r="BE34" s="1073" t="s">
        <v>35</v>
      </c>
      <c r="BF34" s="1073" t="s">
        <v>35</v>
      </c>
      <c r="BG34" s="1093" t="s">
        <v>35</v>
      </c>
      <c r="BH34" s="1113" t="s">
        <v>35</v>
      </c>
      <c r="BI34" s="1073" t="s">
        <v>35</v>
      </c>
      <c r="BJ34" s="1073" t="s">
        <v>35</v>
      </c>
      <c r="BK34" s="1073" t="s">
        <v>35</v>
      </c>
      <c r="BL34" s="1093" t="s">
        <v>35</v>
      </c>
      <c r="BM34" s="1113" t="s">
        <v>35</v>
      </c>
      <c r="BN34" s="1073" t="s">
        <v>35</v>
      </c>
      <c r="BO34" s="1073" t="s">
        <v>35</v>
      </c>
      <c r="BP34" s="1073" t="s">
        <v>35</v>
      </c>
      <c r="BQ34" s="1093" t="s">
        <v>35</v>
      </c>
      <c r="BR34" s="1113" t="s">
        <v>35</v>
      </c>
      <c r="BS34" s="1073" t="s">
        <v>35</v>
      </c>
      <c r="BT34" s="1073" t="s">
        <v>35</v>
      </c>
      <c r="BU34" s="1073" t="s">
        <v>35</v>
      </c>
      <c r="BV34" s="1742" t="s">
        <v>35</v>
      </c>
      <c r="BW34" s="1788"/>
      <c r="BX34" s="1788"/>
      <c r="BY34" s="1789"/>
      <c r="BZ34" s="1789"/>
      <c r="CA34" s="1789"/>
      <c r="CB34" s="1789"/>
      <c r="CC34" s="1789"/>
      <c r="CD34" s="1789"/>
      <c r="CE34" s="1789"/>
      <c r="CF34" s="1789"/>
      <c r="CG34" s="1789"/>
      <c r="CH34" s="1789"/>
      <c r="CI34" s="1789"/>
      <c r="CJ34" s="1789"/>
      <c r="CK34" s="1789"/>
      <c r="CL34" s="1789"/>
      <c r="CM34" s="1789"/>
      <c r="CN34" s="1789"/>
      <c r="CO34" s="1789"/>
      <c r="CP34" s="1789"/>
      <c r="CQ34" s="1789"/>
      <c r="CR34" s="1789"/>
      <c r="CS34" s="1789"/>
      <c r="CT34" s="1789"/>
      <c r="CU34" s="1789"/>
      <c r="CV34" s="1789"/>
      <c r="CW34" s="1789"/>
      <c r="CX34" s="1789"/>
      <c r="CY34" s="1789"/>
      <c r="CZ34" s="1789"/>
    </row>
    <row r="35" s="607" customFormat="true" ht="15" customHeight="true" x14ac:dyDescent="0.2">
      <c r="A35" s="2106" t="s">
        <v>55</v>
      </c>
      <c r="B35" s="959" t="s">
        <v>49</v>
      </c>
      <c r="C35" s="805">
        <v>33.406961430283431</v>
      </c>
      <c r="D35" s="806">
        <v>56.864602537914365</v>
      </c>
      <c r="E35" s="806">
        <v>73.506528284975573</v>
      </c>
      <c r="F35" s="806">
        <v>81.193601911014184</v>
      </c>
      <c r="G35" s="807">
        <v>84.204604783595613</v>
      </c>
      <c r="H35" s="808">
        <v>88.709211048611905</v>
      </c>
      <c r="I35" s="806">
        <v>89.987579859071914</v>
      </c>
      <c r="J35" s="806">
        <v>89.984182232654248</v>
      </c>
      <c r="K35" s="806">
        <v>90.268418665877746</v>
      </c>
      <c r="L35" s="809">
        <v>89.145061967340141</v>
      </c>
      <c r="M35" s="810">
        <v>7.0254269872732644</v>
      </c>
      <c r="N35" s="806">
        <v>8.5234707099579481</v>
      </c>
      <c r="O35" s="806">
        <v>13.535058551124065</v>
      </c>
      <c r="P35" s="806">
        <v>18.748275845097222</v>
      </c>
      <c r="Q35" s="807">
        <v>34.242660638129124</v>
      </c>
      <c r="R35" s="808">
        <v>58.873121180389113</v>
      </c>
      <c r="S35" s="806">
        <v>55.071737012650956</v>
      </c>
      <c r="T35" s="806">
        <v>50.601868238658874</v>
      </c>
      <c r="U35" s="806">
        <v>72.0619812716658</v>
      </c>
      <c r="V35" s="1691">
        <v>76.409146866742304</v>
      </c>
      <c r="W35" s="1726"/>
      <c r="X35" s="1726"/>
      <c r="Y35" s="1726"/>
      <c r="Z35" s="1726"/>
      <c r="AA35" s="1726"/>
      <c r="AB35" s="1726"/>
      <c r="AC35" s="1726"/>
      <c r="AD35" s="1726"/>
      <c r="AE35" s="1726"/>
      <c r="AF35" s="1726"/>
      <c r="AG35" s="1726"/>
      <c r="AH35" s="1726"/>
      <c r="AI35" s="1726"/>
      <c r="AJ35" s="1726"/>
      <c r="AK35" s="1726"/>
      <c r="AL35" s="1726"/>
      <c r="AM35" s="1726"/>
      <c r="AN35" s="1726"/>
      <c r="AO35" s="1726"/>
      <c r="AP35" s="1726"/>
      <c r="AQ35" s="1726"/>
      <c r="AR35" s="1726"/>
      <c r="AS35" s="1726"/>
      <c r="AT35" s="1726"/>
      <c r="AU35" s="1726"/>
      <c r="AV35" s="1726"/>
      <c r="AW35" s="1726"/>
      <c r="AX35" s="1726"/>
      <c r="AY35" s="1726"/>
      <c r="AZ35" s="611"/>
      <c r="BA35" s="2131" t="s">
        <v>55</v>
      </c>
      <c r="BB35" s="151" t="s">
        <v>49</v>
      </c>
      <c r="BC35" s="1054" t="s">
        <v>35</v>
      </c>
      <c r="BD35" s="1073" t="s">
        <v>35</v>
      </c>
      <c r="BE35" s="1073" t="s">
        <v>35</v>
      </c>
      <c r="BF35" s="1073" t="s">
        <v>35</v>
      </c>
      <c r="BG35" s="1093" t="s">
        <v>35</v>
      </c>
      <c r="BH35" s="1113" t="s">
        <v>35</v>
      </c>
      <c r="BI35" s="1073" t="s">
        <v>35</v>
      </c>
      <c r="BJ35" s="1073" t="s">
        <v>35</v>
      </c>
      <c r="BK35" s="1073" t="s">
        <v>35</v>
      </c>
      <c r="BL35" s="1093" t="s">
        <v>35</v>
      </c>
      <c r="BM35" s="1113" t="s">
        <v>35</v>
      </c>
      <c r="BN35" s="1073" t="s">
        <v>35</v>
      </c>
      <c r="BO35" s="1073" t="s">
        <v>35</v>
      </c>
      <c r="BP35" s="1073" t="s">
        <v>35</v>
      </c>
      <c r="BQ35" s="1093" t="s">
        <v>35</v>
      </c>
      <c r="BR35" s="1113" t="s">
        <v>35</v>
      </c>
      <c r="BS35" s="1073" t="s">
        <v>35</v>
      </c>
      <c r="BT35" s="1073" t="s">
        <v>35</v>
      </c>
      <c r="BU35" s="1073" t="s">
        <v>35</v>
      </c>
      <c r="BV35" s="1742" t="s">
        <v>35</v>
      </c>
      <c r="BW35" s="1788"/>
      <c r="BX35" s="1788"/>
      <c r="BY35" s="1789"/>
      <c r="BZ35" s="1789"/>
      <c r="CA35" s="1789"/>
      <c r="CB35" s="1789"/>
      <c r="CC35" s="1789"/>
      <c r="CD35" s="1789"/>
      <c r="CE35" s="1789"/>
      <c r="CF35" s="1789"/>
      <c r="CG35" s="1789"/>
      <c r="CH35" s="1789"/>
      <c r="CI35" s="1789"/>
      <c r="CJ35" s="1789"/>
      <c r="CK35" s="1789"/>
      <c r="CL35" s="1789"/>
      <c r="CM35" s="1789"/>
      <c r="CN35" s="1789"/>
      <c r="CO35" s="1789"/>
      <c r="CP35" s="1789"/>
      <c r="CQ35" s="1789"/>
      <c r="CR35" s="1789"/>
      <c r="CS35" s="1789"/>
      <c r="CT35" s="1789"/>
      <c r="CU35" s="1789"/>
      <c r="CV35" s="1789"/>
      <c r="CW35" s="1789"/>
      <c r="CX35" s="1789"/>
      <c r="CY35" s="1789"/>
      <c r="CZ35" s="1789"/>
    </row>
    <row r="36" s="607" customFormat="true" ht="15" customHeight="true" x14ac:dyDescent="0.2">
      <c r="A36" s="2106"/>
      <c r="B36" s="959" t="s">
        <v>48</v>
      </c>
      <c r="C36" s="805">
        <v>66.593038569716555</v>
      </c>
      <c r="D36" s="806">
        <v>43.135397462086111</v>
      </c>
      <c r="E36" s="806">
        <v>26.493471715024864</v>
      </c>
      <c r="F36" s="806">
        <v>18.806398088986505</v>
      </c>
      <c r="G36" s="807">
        <v>15.795395216405247</v>
      </c>
      <c r="H36" s="808">
        <v>11.290788951388217</v>
      </c>
      <c r="I36" s="806">
        <v>10.012420140928251</v>
      </c>
      <c r="J36" s="806">
        <v>10.015817767346004</v>
      </c>
      <c r="K36" s="806">
        <v>9.731581334122744</v>
      </c>
      <c r="L36" s="809">
        <v>10.854938032659959</v>
      </c>
      <c r="M36" s="810">
        <v>92.974573012726751</v>
      </c>
      <c r="N36" s="806">
        <v>91.476529290042137</v>
      </c>
      <c r="O36" s="806">
        <v>86.464941448875805</v>
      </c>
      <c r="P36" s="806">
        <v>81.251724154902789</v>
      </c>
      <c r="Q36" s="807">
        <v>65.757339361871033</v>
      </c>
      <c r="R36" s="808">
        <v>41.126878819611719</v>
      </c>
      <c r="S36" s="806">
        <v>44.928262987348219</v>
      </c>
      <c r="T36" s="806">
        <v>49.398131761341233</v>
      </c>
      <c r="U36" s="806">
        <v>27.938018728334402</v>
      </c>
      <c r="V36" s="1691">
        <v>23.590853133258168</v>
      </c>
      <c r="W36" s="1726"/>
      <c r="X36" s="1726"/>
      <c r="Y36" s="1726"/>
      <c r="Z36" s="1726"/>
      <c r="AA36" s="1726"/>
      <c r="AB36" s="1726"/>
      <c r="AC36" s="1726"/>
      <c r="AD36" s="1726"/>
      <c r="AE36" s="1726"/>
      <c r="AF36" s="1726"/>
      <c r="AG36" s="1726"/>
      <c r="AH36" s="1726"/>
      <c r="AI36" s="1726"/>
      <c r="AJ36" s="1726"/>
      <c r="AK36" s="1726"/>
      <c r="AL36" s="1726"/>
      <c r="AM36" s="1726"/>
      <c r="AN36" s="1726"/>
      <c r="AO36" s="1726"/>
      <c r="AP36" s="1726"/>
      <c r="AQ36" s="1726"/>
      <c r="AR36" s="1726"/>
      <c r="AS36" s="1726"/>
      <c r="AT36" s="1726"/>
      <c r="AU36" s="1726"/>
      <c r="AV36" s="1726"/>
      <c r="AW36" s="1726"/>
      <c r="AX36" s="1726"/>
      <c r="AY36" s="1726"/>
      <c r="AZ36" s="611"/>
      <c r="BA36" s="2131"/>
      <c r="BB36" s="151" t="s">
        <v>48</v>
      </c>
      <c r="BC36" s="1054" t="s">
        <v>35</v>
      </c>
      <c r="BD36" s="1073" t="s">
        <v>35</v>
      </c>
      <c r="BE36" s="1073" t="s">
        <v>35</v>
      </c>
      <c r="BF36" s="1073" t="s">
        <v>35</v>
      </c>
      <c r="BG36" s="1093" t="s">
        <v>35</v>
      </c>
      <c r="BH36" s="1113" t="s">
        <v>35</v>
      </c>
      <c r="BI36" s="1073" t="s">
        <v>35</v>
      </c>
      <c r="BJ36" s="1073" t="s">
        <v>35</v>
      </c>
      <c r="BK36" s="1073" t="s">
        <v>35</v>
      </c>
      <c r="BL36" s="1093" t="s">
        <v>35</v>
      </c>
      <c r="BM36" s="1113" t="s">
        <v>35</v>
      </c>
      <c r="BN36" s="1073" t="s">
        <v>35</v>
      </c>
      <c r="BO36" s="1073" t="s">
        <v>35</v>
      </c>
      <c r="BP36" s="1073" t="s">
        <v>35</v>
      </c>
      <c r="BQ36" s="1093" t="s">
        <v>35</v>
      </c>
      <c r="BR36" s="1113" t="s">
        <v>35</v>
      </c>
      <c r="BS36" s="1073" t="s">
        <v>35</v>
      </c>
      <c r="BT36" s="1073" t="s">
        <v>35</v>
      </c>
      <c r="BU36" s="1073" t="s">
        <v>35</v>
      </c>
      <c r="BV36" s="1742" t="s">
        <v>35</v>
      </c>
      <c r="BW36" s="1788"/>
      <c r="BX36" s="1788"/>
      <c r="BY36" s="1789"/>
      <c r="BZ36" s="1789"/>
      <c r="CA36" s="1789"/>
      <c r="CB36" s="1789"/>
      <c r="CC36" s="1789"/>
      <c r="CD36" s="1789"/>
      <c r="CE36" s="1789"/>
      <c r="CF36" s="1789"/>
      <c r="CG36" s="1789"/>
      <c r="CH36" s="1789"/>
      <c r="CI36" s="1789"/>
      <c r="CJ36" s="1789"/>
      <c r="CK36" s="1789"/>
      <c r="CL36" s="1789"/>
      <c r="CM36" s="1789"/>
      <c r="CN36" s="1789"/>
      <c r="CO36" s="1789"/>
      <c r="CP36" s="1789"/>
      <c r="CQ36" s="1789"/>
      <c r="CR36" s="1789"/>
      <c r="CS36" s="1789"/>
      <c r="CT36" s="1789"/>
      <c r="CU36" s="1789"/>
      <c r="CV36" s="1789"/>
      <c r="CW36" s="1789"/>
      <c r="CX36" s="1789"/>
      <c r="CY36" s="1789"/>
      <c r="CZ36" s="1789"/>
    </row>
    <row r="37" s="607" customFormat="true" ht="15" customHeight="true" x14ac:dyDescent="0.2">
      <c r="A37" s="2106" t="s">
        <v>153</v>
      </c>
      <c r="B37" s="959" t="s">
        <v>49</v>
      </c>
      <c r="C37" s="989" t="s">
        <v>35</v>
      </c>
      <c r="D37" s="1000" t="s">
        <v>35</v>
      </c>
      <c r="E37" s="1000" t="s">
        <v>35</v>
      </c>
      <c r="F37" s="1000" t="s">
        <v>35</v>
      </c>
      <c r="G37" s="1011" t="s">
        <v>35</v>
      </c>
      <c r="H37" s="1022" t="s">
        <v>35</v>
      </c>
      <c r="I37" s="1000" t="s">
        <v>35</v>
      </c>
      <c r="J37" s="1000" t="s">
        <v>35</v>
      </c>
      <c r="K37" s="1000" t="s">
        <v>35</v>
      </c>
      <c r="L37" s="1033" t="s">
        <v>35</v>
      </c>
      <c r="M37" s="1042" t="s">
        <v>35</v>
      </c>
      <c r="N37" s="1000" t="s">
        <v>35</v>
      </c>
      <c r="O37" s="1000" t="s">
        <v>35</v>
      </c>
      <c r="P37" s="1000" t="s">
        <v>35</v>
      </c>
      <c r="Q37" s="1011" t="s">
        <v>35</v>
      </c>
      <c r="R37" s="1022" t="s">
        <v>35</v>
      </c>
      <c r="S37" s="1000" t="s">
        <v>35</v>
      </c>
      <c r="T37" s="1000" t="s">
        <v>35</v>
      </c>
      <c r="U37" s="1000" t="s">
        <v>35</v>
      </c>
      <c r="V37" s="1694" t="s">
        <v>35</v>
      </c>
      <c r="W37" s="1726"/>
      <c r="X37" s="1726"/>
      <c r="Y37" s="1726"/>
      <c r="Z37" s="1726"/>
      <c r="AA37" s="1726"/>
      <c r="AB37" s="1726"/>
      <c r="AC37" s="1726"/>
      <c r="AD37" s="1726"/>
      <c r="AE37" s="1726"/>
      <c r="AF37" s="1726"/>
      <c r="AG37" s="1726"/>
      <c r="AH37" s="1726"/>
      <c r="AI37" s="1726"/>
      <c r="AJ37" s="1726"/>
      <c r="AK37" s="1726"/>
      <c r="AL37" s="1726"/>
      <c r="AM37" s="1726"/>
      <c r="AN37" s="1726"/>
      <c r="AO37" s="1726"/>
      <c r="AP37" s="1726"/>
      <c r="AQ37" s="1726"/>
      <c r="AR37" s="1726"/>
      <c r="AS37" s="1726"/>
      <c r="AT37" s="1726"/>
      <c r="AU37" s="1726"/>
      <c r="AV37" s="1726"/>
      <c r="AW37" s="1726"/>
      <c r="AX37" s="1726"/>
      <c r="AY37" s="1726"/>
      <c r="AZ37" s="611"/>
      <c r="BA37" s="2131" t="s">
        <v>125</v>
      </c>
      <c r="BB37" s="151" t="s">
        <v>49</v>
      </c>
      <c r="BC37" s="1054" t="s">
        <v>35</v>
      </c>
      <c r="BD37" s="1073" t="s">
        <v>35</v>
      </c>
      <c r="BE37" s="1073" t="s">
        <v>35</v>
      </c>
      <c r="BF37" s="1073" t="s">
        <v>35</v>
      </c>
      <c r="BG37" s="1093" t="s">
        <v>35</v>
      </c>
      <c r="BH37" s="1113" t="s">
        <v>35</v>
      </c>
      <c r="BI37" s="1073" t="s">
        <v>35</v>
      </c>
      <c r="BJ37" s="1073" t="s">
        <v>35</v>
      </c>
      <c r="BK37" s="1073" t="s">
        <v>35</v>
      </c>
      <c r="BL37" s="1093" t="s">
        <v>35</v>
      </c>
      <c r="BM37" s="1113" t="s">
        <v>35</v>
      </c>
      <c r="BN37" s="1073" t="s">
        <v>35</v>
      </c>
      <c r="BO37" s="1073" t="s">
        <v>35</v>
      </c>
      <c r="BP37" s="1073" t="s">
        <v>35</v>
      </c>
      <c r="BQ37" s="1093" t="s">
        <v>35</v>
      </c>
      <c r="BR37" s="1113" t="s">
        <v>35</v>
      </c>
      <c r="BS37" s="1073" t="s">
        <v>35</v>
      </c>
      <c r="BT37" s="1073" t="s">
        <v>35</v>
      </c>
      <c r="BU37" s="1073" t="s">
        <v>35</v>
      </c>
      <c r="BV37" s="1742" t="s">
        <v>35</v>
      </c>
      <c r="BW37" s="1788"/>
      <c r="BX37" s="1788"/>
      <c r="BY37" s="1789"/>
      <c r="BZ37" s="1789"/>
      <c r="CA37" s="1789"/>
      <c r="CB37" s="1789"/>
      <c r="CC37" s="1789"/>
      <c r="CD37" s="1789"/>
      <c r="CE37" s="1789"/>
      <c r="CF37" s="1789"/>
      <c r="CG37" s="1789"/>
      <c r="CH37" s="1789"/>
      <c r="CI37" s="1789"/>
      <c r="CJ37" s="1789"/>
      <c r="CK37" s="1789"/>
      <c r="CL37" s="1789"/>
      <c r="CM37" s="1789"/>
      <c r="CN37" s="1789"/>
      <c r="CO37" s="1789"/>
      <c r="CP37" s="1789"/>
      <c r="CQ37" s="1789"/>
      <c r="CR37" s="1789"/>
      <c r="CS37" s="1789"/>
      <c r="CT37" s="1789"/>
      <c r="CU37" s="1789"/>
      <c r="CV37" s="1789"/>
      <c r="CW37" s="1789"/>
      <c r="CX37" s="1789"/>
      <c r="CY37" s="1789"/>
      <c r="CZ37" s="1789"/>
    </row>
    <row r="38" s="607" customFormat="true" ht="15" customHeight="true" x14ac:dyDescent="0.2">
      <c r="A38" s="2106"/>
      <c r="B38" s="959" t="s">
        <v>48</v>
      </c>
      <c r="C38" s="989" t="s">
        <v>35</v>
      </c>
      <c r="D38" s="1000" t="s">
        <v>35</v>
      </c>
      <c r="E38" s="1000" t="s">
        <v>35</v>
      </c>
      <c r="F38" s="1000" t="s">
        <v>35</v>
      </c>
      <c r="G38" s="1011" t="s">
        <v>35</v>
      </c>
      <c r="H38" s="1022" t="s">
        <v>35</v>
      </c>
      <c r="I38" s="1000" t="s">
        <v>35</v>
      </c>
      <c r="J38" s="1000" t="s">
        <v>35</v>
      </c>
      <c r="K38" s="1000" t="s">
        <v>35</v>
      </c>
      <c r="L38" s="1033" t="s">
        <v>35</v>
      </c>
      <c r="M38" s="1042" t="s">
        <v>35</v>
      </c>
      <c r="N38" s="1000" t="s">
        <v>35</v>
      </c>
      <c r="O38" s="1000" t="s">
        <v>35</v>
      </c>
      <c r="P38" s="1000" t="s">
        <v>35</v>
      </c>
      <c r="Q38" s="1011" t="s">
        <v>35</v>
      </c>
      <c r="R38" s="1022" t="s">
        <v>35</v>
      </c>
      <c r="S38" s="1000" t="s">
        <v>35</v>
      </c>
      <c r="T38" s="1000" t="s">
        <v>35</v>
      </c>
      <c r="U38" s="1000" t="s">
        <v>35</v>
      </c>
      <c r="V38" s="1694" t="s">
        <v>35</v>
      </c>
      <c r="W38" s="1726"/>
      <c r="X38" s="1726"/>
      <c r="Y38" s="1726"/>
      <c r="Z38" s="1726"/>
      <c r="AA38" s="1726"/>
      <c r="AB38" s="1726"/>
      <c r="AC38" s="1726"/>
      <c r="AD38" s="1726"/>
      <c r="AE38" s="1726"/>
      <c r="AF38" s="1726"/>
      <c r="AG38" s="1726"/>
      <c r="AH38" s="1726"/>
      <c r="AI38" s="1726"/>
      <c r="AJ38" s="1726"/>
      <c r="AK38" s="1726"/>
      <c r="AL38" s="1726"/>
      <c r="AM38" s="1726"/>
      <c r="AN38" s="1726"/>
      <c r="AO38" s="1726"/>
      <c r="AP38" s="1726"/>
      <c r="AQ38" s="1726"/>
      <c r="AR38" s="1726"/>
      <c r="AS38" s="1726"/>
      <c r="AT38" s="1726"/>
      <c r="AU38" s="1726"/>
      <c r="AV38" s="1726"/>
      <c r="AW38" s="1726"/>
      <c r="AX38" s="1726"/>
      <c r="AY38" s="1726"/>
      <c r="AZ38" s="611"/>
      <c r="BA38" s="2131"/>
      <c r="BB38" s="151" t="s">
        <v>48</v>
      </c>
      <c r="BC38" s="1054" t="s">
        <v>35</v>
      </c>
      <c r="BD38" s="1073" t="s">
        <v>35</v>
      </c>
      <c r="BE38" s="1073" t="s">
        <v>35</v>
      </c>
      <c r="BF38" s="1073" t="s">
        <v>35</v>
      </c>
      <c r="BG38" s="1093" t="s">
        <v>35</v>
      </c>
      <c r="BH38" s="1113" t="s">
        <v>35</v>
      </c>
      <c r="BI38" s="1073" t="s">
        <v>35</v>
      </c>
      <c r="BJ38" s="1073" t="s">
        <v>35</v>
      </c>
      <c r="BK38" s="1073" t="s">
        <v>35</v>
      </c>
      <c r="BL38" s="1093" t="s">
        <v>35</v>
      </c>
      <c r="BM38" s="1113" t="s">
        <v>35</v>
      </c>
      <c r="BN38" s="1073" t="s">
        <v>35</v>
      </c>
      <c r="BO38" s="1073" t="s">
        <v>35</v>
      </c>
      <c r="BP38" s="1073" t="s">
        <v>35</v>
      </c>
      <c r="BQ38" s="1093" t="s">
        <v>35</v>
      </c>
      <c r="BR38" s="1113" t="s">
        <v>35</v>
      </c>
      <c r="BS38" s="1073" t="s">
        <v>35</v>
      </c>
      <c r="BT38" s="1073" t="s">
        <v>35</v>
      </c>
      <c r="BU38" s="1073" t="s">
        <v>35</v>
      </c>
      <c r="BV38" s="1742" t="s">
        <v>35</v>
      </c>
      <c r="BW38" s="1788"/>
      <c r="BX38" s="1788"/>
      <c r="BY38" s="1789"/>
      <c r="BZ38" s="1789"/>
      <c r="CA38" s="1789"/>
      <c r="CB38" s="1789"/>
      <c r="CC38" s="1789"/>
      <c r="CD38" s="1789"/>
      <c r="CE38" s="1789"/>
      <c r="CF38" s="1789"/>
      <c r="CG38" s="1789"/>
      <c r="CH38" s="1789"/>
      <c r="CI38" s="1789"/>
      <c r="CJ38" s="1789"/>
      <c r="CK38" s="1789"/>
      <c r="CL38" s="1789"/>
      <c r="CM38" s="1789"/>
      <c r="CN38" s="1789"/>
      <c r="CO38" s="1789"/>
      <c r="CP38" s="1789"/>
      <c r="CQ38" s="1789"/>
      <c r="CR38" s="1789"/>
      <c r="CS38" s="1789"/>
      <c r="CT38" s="1789"/>
      <c r="CU38" s="1789"/>
      <c r="CV38" s="1789"/>
      <c r="CW38" s="1789"/>
      <c r="CX38" s="1789"/>
      <c r="CY38" s="1789"/>
      <c r="CZ38" s="1789"/>
    </row>
    <row r="39" s="130" customFormat="true" ht="15" customHeight="true" x14ac:dyDescent="0.2">
      <c r="A39" s="2097" t="s">
        <v>122</v>
      </c>
      <c r="B39" s="241" t="s">
        <v>49</v>
      </c>
      <c r="C39" s="988" t="s">
        <v>35</v>
      </c>
      <c r="D39" s="999" t="s">
        <v>35</v>
      </c>
      <c r="E39" s="999" t="s">
        <v>35</v>
      </c>
      <c r="F39" s="999" t="s">
        <v>35</v>
      </c>
      <c r="G39" s="1010" t="s">
        <v>35</v>
      </c>
      <c r="H39" s="1021" t="s">
        <v>35</v>
      </c>
      <c r="I39" s="999" t="s">
        <v>35</v>
      </c>
      <c r="J39" s="999" t="s">
        <v>35</v>
      </c>
      <c r="K39" s="999" t="s">
        <v>35</v>
      </c>
      <c r="L39" s="1032" t="s">
        <v>35</v>
      </c>
      <c r="M39" s="1041" t="s">
        <v>35</v>
      </c>
      <c r="N39" s="999" t="s">
        <v>35</v>
      </c>
      <c r="O39" s="999" t="s">
        <v>35</v>
      </c>
      <c r="P39" s="999" t="s">
        <v>35</v>
      </c>
      <c r="Q39" s="1010" t="s">
        <v>35</v>
      </c>
      <c r="R39" s="1021" t="s">
        <v>35</v>
      </c>
      <c r="S39" s="999" t="s">
        <v>35</v>
      </c>
      <c r="T39" s="999" t="s">
        <v>35</v>
      </c>
      <c r="U39" s="999" t="s">
        <v>35</v>
      </c>
      <c r="V39" s="1693" t="s">
        <v>35</v>
      </c>
      <c r="W39" s="1727"/>
      <c r="X39" s="1727"/>
      <c r="Y39" s="1728"/>
      <c r="Z39" s="1728"/>
      <c r="AA39" s="1728"/>
      <c r="AB39" s="1728"/>
      <c r="AC39" s="1728"/>
      <c r="AD39" s="1728"/>
      <c r="AE39" s="1728"/>
      <c r="AF39" s="1728"/>
      <c r="AG39" s="1728"/>
      <c r="AH39" s="1728"/>
      <c r="AI39" s="1728"/>
      <c r="AJ39" s="1728"/>
      <c r="AK39" s="1728"/>
      <c r="AL39" s="1728"/>
      <c r="AM39" s="1728"/>
      <c r="AN39" s="1728"/>
      <c r="AO39" s="1728"/>
      <c r="AP39" s="1728"/>
      <c r="AQ39" s="1728"/>
      <c r="AR39" s="1728"/>
      <c r="AS39" s="1728"/>
      <c r="AT39" s="1728"/>
      <c r="AU39" s="1728"/>
      <c r="AV39" s="1728"/>
      <c r="AW39" s="1728"/>
      <c r="AX39" s="1728"/>
      <c r="AY39" s="1728"/>
      <c r="AZ39" s="207"/>
      <c r="BA39" s="2131" t="s">
        <v>122</v>
      </c>
      <c r="BB39" s="151" t="s">
        <v>49</v>
      </c>
      <c r="BC39" s="1054" t="s">
        <v>35</v>
      </c>
      <c r="BD39" s="1073" t="s">
        <v>35</v>
      </c>
      <c r="BE39" s="1073" t="s">
        <v>35</v>
      </c>
      <c r="BF39" s="1073" t="s">
        <v>35</v>
      </c>
      <c r="BG39" s="1093" t="s">
        <v>35</v>
      </c>
      <c r="BH39" s="1113" t="s">
        <v>35</v>
      </c>
      <c r="BI39" s="1073" t="s">
        <v>35</v>
      </c>
      <c r="BJ39" s="1073" t="s">
        <v>35</v>
      </c>
      <c r="BK39" s="1073" t="s">
        <v>35</v>
      </c>
      <c r="BL39" s="1093" t="s">
        <v>35</v>
      </c>
      <c r="BM39" s="1113" t="s">
        <v>35</v>
      </c>
      <c r="BN39" s="1073" t="s">
        <v>35</v>
      </c>
      <c r="BO39" s="1073" t="s">
        <v>35</v>
      </c>
      <c r="BP39" s="1073" t="s">
        <v>35</v>
      </c>
      <c r="BQ39" s="1093" t="s">
        <v>35</v>
      </c>
      <c r="BR39" s="1113" t="s">
        <v>35</v>
      </c>
      <c r="BS39" s="1073" t="s">
        <v>35</v>
      </c>
      <c r="BT39" s="1073" t="s">
        <v>35</v>
      </c>
      <c r="BU39" s="1073" t="s">
        <v>35</v>
      </c>
      <c r="BV39" s="1742" t="s">
        <v>35</v>
      </c>
      <c r="BW39" s="1788"/>
      <c r="BX39" s="1788"/>
      <c r="BY39" s="1789"/>
      <c r="BZ39" s="1789"/>
      <c r="CA39" s="1789"/>
      <c r="CB39" s="1789"/>
      <c r="CC39" s="1789"/>
      <c r="CD39" s="1789"/>
      <c r="CE39" s="1789"/>
      <c r="CF39" s="1789"/>
      <c r="CG39" s="1789"/>
      <c r="CH39" s="1789"/>
      <c r="CI39" s="1789"/>
      <c r="CJ39" s="1789"/>
      <c r="CK39" s="1789"/>
      <c r="CL39" s="1789"/>
      <c r="CM39" s="1789"/>
      <c r="CN39" s="1789"/>
      <c r="CO39" s="1789"/>
      <c r="CP39" s="1789"/>
      <c r="CQ39" s="1789"/>
      <c r="CR39" s="1789"/>
      <c r="CS39" s="1789"/>
      <c r="CT39" s="1789"/>
      <c r="CU39" s="1789"/>
      <c r="CV39" s="1789"/>
      <c r="CW39" s="1789"/>
      <c r="CX39" s="1789"/>
      <c r="CY39" s="1789"/>
      <c r="CZ39" s="1789"/>
    </row>
    <row r="40" s="130" customFormat="true" ht="15" customHeight="true" x14ac:dyDescent="0.2">
      <c r="A40" s="2097"/>
      <c r="B40" s="241" t="s">
        <v>48</v>
      </c>
      <c r="C40" s="988" t="s">
        <v>35</v>
      </c>
      <c r="D40" s="999" t="s">
        <v>35</v>
      </c>
      <c r="E40" s="999" t="s">
        <v>35</v>
      </c>
      <c r="F40" s="999" t="s">
        <v>35</v>
      </c>
      <c r="G40" s="1010" t="s">
        <v>35</v>
      </c>
      <c r="H40" s="1021" t="s">
        <v>35</v>
      </c>
      <c r="I40" s="999" t="s">
        <v>35</v>
      </c>
      <c r="J40" s="999" t="s">
        <v>35</v>
      </c>
      <c r="K40" s="999" t="s">
        <v>35</v>
      </c>
      <c r="L40" s="1032" t="s">
        <v>35</v>
      </c>
      <c r="M40" s="1041" t="s">
        <v>35</v>
      </c>
      <c r="N40" s="999" t="s">
        <v>35</v>
      </c>
      <c r="O40" s="999" t="s">
        <v>35</v>
      </c>
      <c r="P40" s="999" t="s">
        <v>35</v>
      </c>
      <c r="Q40" s="1010" t="s">
        <v>35</v>
      </c>
      <c r="R40" s="1021" t="s">
        <v>35</v>
      </c>
      <c r="S40" s="999" t="s">
        <v>35</v>
      </c>
      <c r="T40" s="999" t="s">
        <v>35</v>
      </c>
      <c r="U40" s="999" t="s">
        <v>35</v>
      </c>
      <c r="V40" s="1693" t="s">
        <v>35</v>
      </c>
      <c r="W40" s="1727"/>
      <c r="X40" s="1727"/>
      <c r="Y40" s="1728"/>
      <c r="Z40" s="1728"/>
      <c r="AA40" s="1728"/>
      <c r="AB40" s="1728"/>
      <c r="AC40" s="1728"/>
      <c r="AD40" s="1728"/>
      <c r="AE40" s="1728"/>
      <c r="AF40" s="1728"/>
      <c r="AG40" s="1728"/>
      <c r="AH40" s="1728"/>
      <c r="AI40" s="1728"/>
      <c r="AJ40" s="1728"/>
      <c r="AK40" s="1728"/>
      <c r="AL40" s="1728"/>
      <c r="AM40" s="1728"/>
      <c r="AN40" s="1728"/>
      <c r="AO40" s="1728"/>
      <c r="AP40" s="1728"/>
      <c r="AQ40" s="1728"/>
      <c r="AR40" s="1728"/>
      <c r="AS40" s="1728"/>
      <c r="AT40" s="1728"/>
      <c r="AU40" s="1728"/>
      <c r="AV40" s="1728"/>
      <c r="AW40" s="1728"/>
      <c r="AX40" s="1728"/>
      <c r="AY40" s="1728"/>
      <c r="AZ40" s="207"/>
      <c r="BA40" s="2131"/>
      <c r="BB40" s="151" t="s">
        <v>48</v>
      </c>
      <c r="BC40" s="1054" t="s">
        <v>35</v>
      </c>
      <c r="BD40" s="1073" t="s">
        <v>35</v>
      </c>
      <c r="BE40" s="1073" t="s">
        <v>35</v>
      </c>
      <c r="BF40" s="1073" t="s">
        <v>35</v>
      </c>
      <c r="BG40" s="1093" t="s">
        <v>35</v>
      </c>
      <c r="BH40" s="1113" t="s">
        <v>35</v>
      </c>
      <c r="BI40" s="1073" t="s">
        <v>35</v>
      </c>
      <c r="BJ40" s="1073" t="s">
        <v>35</v>
      </c>
      <c r="BK40" s="1073" t="s">
        <v>35</v>
      </c>
      <c r="BL40" s="1093" t="s">
        <v>35</v>
      </c>
      <c r="BM40" s="1113" t="s">
        <v>35</v>
      </c>
      <c r="BN40" s="1073" t="s">
        <v>35</v>
      </c>
      <c r="BO40" s="1073" t="s">
        <v>35</v>
      </c>
      <c r="BP40" s="1073" t="s">
        <v>35</v>
      </c>
      <c r="BQ40" s="1093" t="s">
        <v>35</v>
      </c>
      <c r="BR40" s="1113" t="s">
        <v>35</v>
      </c>
      <c r="BS40" s="1073" t="s">
        <v>35</v>
      </c>
      <c r="BT40" s="1073" t="s">
        <v>35</v>
      </c>
      <c r="BU40" s="1073" t="s">
        <v>35</v>
      </c>
      <c r="BV40" s="1742" t="s">
        <v>35</v>
      </c>
      <c r="BW40" s="1788"/>
      <c r="BX40" s="1788"/>
      <c r="BY40" s="1789"/>
      <c r="BZ40" s="1789"/>
      <c r="CA40" s="1789"/>
      <c r="CB40" s="1789"/>
      <c r="CC40" s="1789"/>
      <c r="CD40" s="1789"/>
      <c r="CE40" s="1789"/>
      <c r="CF40" s="1789"/>
      <c r="CG40" s="1789"/>
      <c r="CH40" s="1789"/>
      <c r="CI40" s="1789"/>
      <c r="CJ40" s="1789"/>
      <c r="CK40" s="1789"/>
      <c r="CL40" s="1789"/>
      <c r="CM40" s="1789"/>
      <c r="CN40" s="1789"/>
      <c r="CO40" s="1789"/>
      <c r="CP40" s="1789"/>
      <c r="CQ40" s="1789"/>
      <c r="CR40" s="1789"/>
      <c r="CS40" s="1789"/>
      <c r="CT40" s="1789"/>
      <c r="CU40" s="1789"/>
      <c r="CV40" s="1789"/>
      <c r="CW40" s="1789"/>
      <c r="CX40" s="1789"/>
      <c r="CY40" s="1789"/>
      <c r="CZ40" s="1789"/>
    </row>
    <row r="41" s="607" customFormat="true" ht="15" customHeight="true" x14ac:dyDescent="0.2">
      <c r="A41" s="2106" t="s">
        <v>56</v>
      </c>
      <c r="B41" s="959" t="s">
        <v>49</v>
      </c>
      <c r="C41" s="805">
        <v>4.7458469387026767</v>
      </c>
      <c r="D41" s="806">
        <v>2.0448373148096071</v>
      </c>
      <c r="E41" s="806">
        <v>2.0838588954388402</v>
      </c>
      <c r="F41" s="806">
        <v>1.9700053409881502</v>
      </c>
      <c r="G41" s="807">
        <v>1.8514398910013263</v>
      </c>
      <c r="H41" s="808">
        <v>1.161484481432959</v>
      </c>
      <c r="I41" s="806">
        <v>1.5074199505842363</v>
      </c>
      <c r="J41" s="806">
        <v>2.0163853931421722</v>
      </c>
      <c r="K41" s="806">
        <v>2.0826011337128518</v>
      </c>
      <c r="L41" s="809">
        <v>1.751066829959345</v>
      </c>
      <c r="M41" s="810">
        <v>11.952973418364001</v>
      </c>
      <c r="N41" s="806">
        <v>9.979661052119134</v>
      </c>
      <c r="O41" s="806">
        <v>3.7870894905532566</v>
      </c>
      <c r="P41" s="806">
        <v>7.6489838549397922</v>
      </c>
      <c r="Q41" s="807">
        <v>1.7864768458694811</v>
      </c>
      <c r="R41" s="808">
        <v>1.314702309050334</v>
      </c>
      <c r="S41" s="806">
        <v>2.7410776958809628</v>
      </c>
      <c r="T41" s="806">
        <v>2.304860716915758</v>
      </c>
      <c r="U41" s="806">
        <v>2.6733862737219849</v>
      </c>
      <c r="V41" s="1691">
        <v>2.5581570316354956</v>
      </c>
      <c r="W41" s="1726"/>
      <c r="X41" s="1726"/>
      <c r="Y41" s="1726"/>
      <c r="Z41" s="1726"/>
      <c r="AA41" s="1726"/>
      <c r="AB41" s="1726"/>
      <c r="AC41" s="1726"/>
      <c r="AD41" s="1726"/>
      <c r="AE41" s="1726"/>
      <c r="AF41" s="1726"/>
      <c r="AG41" s="1726"/>
      <c r="AH41" s="1726"/>
      <c r="AI41" s="1726"/>
      <c r="AJ41" s="1726"/>
      <c r="AK41" s="1726"/>
      <c r="AL41" s="1726"/>
      <c r="AM41" s="1726"/>
      <c r="AN41" s="1726"/>
      <c r="AO41" s="1726"/>
      <c r="AP41" s="1726"/>
      <c r="AQ41" s="1726"/>
      <c r="AR41" s="1726"/>
      <c r="AS41" s="1726"/>
      <c r="AT41" s="1726"/>
      <c r="AU41" s="1726"/>
      <c r="AV41" s="1726"/>
      <c r="AW41" s="1726"/>
      <c r="AX41" s="1726"/>
      <c r="AY41" s="1726"/>
      <c r="AZ41" s="611"/>
      <c r="BA41" s="2131" t="s">
        <v>56</v>
      </c>
      <c r="BB41" s="151" t="s">
        <v>49</v>
      </c>
      <c r="BC41" s="1054" t="s">
        <v>35</v>
      </c>
      <c r="BD41" s="1073" t="s">
        <v>35</v>
      </c>
      <c r="BE41" s="1073" t="s">
        <v>35</v>
      </c>
      <c r="BF41" s="1073" t="s">
        <v>35</v>
      </c>
      <c r="BG41" s="1093" t="s">
        <v>35</v>
      </c>
      <c r="BH41" s="1113" t="s">
        <v>35</v>
      </c>
      <c r="BI41" s="1073" t="s">
        <v>35</v>
      </c>
      <c r="BJ41" s="1073" t="s">
        <v>35</v>
      </c>
      <c r="BK41" s="1073" t="s">
        <v>35</v>
      </c>
      <c r="BL41" s="1093" t="s">
        <v>35</v>
      </c>
      <c r="BM41" s="1113" t="s">
        <v>35</v>
      </c>
      <c r="BN41" s="1073" t="s">
        <v>35</v>
      </c>
      <c r="BO41" s="1073" t="s">
        <v>35</v>
      </c>
      <c r="BP41" s="1073" t="s">
        <v>35</v>
      </c>
      <c r="BQ41" s="1093" t="s">
        <v>35</v>
      </c>
      <c r="BR41" s="1113" t="s">
        <v>35</v>
      </c>
      <c r="BS41" s="1073" t="s">
        <v>35</v>
      </c>
      <c r="BT41" s="1073" t="s">
        <v>35</v>
      </c>
      <c r="BU41" s="1073" t="s">
        <v>35</v>
      </c>
      <c r="BV41" s="1742" t="s">
        <v>35</v>
      </c>
      <c r="BW41" s="1788"/>
      <c r="BX41" s="1788"/>
      <c r="BY41" s="1789"/>
      <c r="BZ41" s="1789"/>
      <c r="CA41" s="1789"/>
      <c r="CB41" s="1789"/>
      <c r="CC41" s="1789"/>
      <c r="CD41" s="1789"/>
      <c r="CE41" s="1789"/>
      <c r="CF41" s="1789"/>
      <c r="CG41" s="1789"/>
      <c r="CH41" s="1789"/>
      <c r="CI41" s="1789"/>
      <c r="CJ41" s="1789"/>
      <c r="CK41" s="1789"/>
      <c r="CL41" s="1789"/>
      <c r="CM41" s="1789"/>
      <c r="CN41" s="1789"/>
      <c r="CO41" s="1789"/>
      <c r="CP41" s="1789"/>
      <c r="CQ41" s="1789"/>
      <c r="CR41" s="1789"/>
      <c r="CS41" s="1789"/>
      <c r="CT41" s="1789"/>
      <c r="CU41" s="1789"/>
      <c r="CV41" s="1789"/>
      <c r="CW41" s="1789"/>
      <c r="CX41" s="1789"/>
      <c r="CY41" s="1789"/>
      <c r="CZ41" s="1789"/>
    </row>
    <row r="42" s="607" customFormat="true" ht="15" customHeight="true" x14ac:dyDescent="0.2">
      <c r="A42" s="2106"/>
      <c r="B42" s="959" t="s">
        <v>48</v>
      </c>
      <c r="C42" s="805">
        <v>95.254153061297359</v>
      </c>
      <c r="D42" s="806">
        <v>97.955162685190473</v>
      </c>
      <c r="E42" s="806">
        <v>97.916141104561149</v>
      </c>
      <c r="F42" s="806">
        <v>98.029994659011876</v>
      </c>
      <c r="G42" s="807">
        <v>98.148560108998936</v>
      </c>
      <c r="H42" s="808">
        <v>98.838515518567078</v>
      </c>
      <c r="I42" s="806">
        <v>98.492580049415764</v>
      </c>
      <c r="J42" s="806">
        <v>97.983614606857941</v>
      </c>
      <c r="K42" s="806">
        <v>97.917398866287314</v>
      </c>
      <c r="L42" s="809">
        <v>98.248933170040658</v>
      </c>
      <c r="M42" s="810">
        <v>88.047026581636018</v>
      </c>
      <c r="N42" s="806">
        <v>90.020338947880845</v>
      </c>
      <c r="O42" s="806">
        <v>96.212910509446758</v>
      </c>
      <c r="P42" s="806">
        <v>92.351016145060242</v>
      </c>
      <c r="Q42" s="807">
        <v>98.213523154130513</v>
      </c>
      <c r="R42" s="808">
        <v>98.685297690949682</v>
      </c>
      <c r="S42" s="806">
        <v>97.258922304118926</v>
      </c>
      <c r="T42" s="806">
        <v>97.695139283084231</v>
      </c>
      <c r="U42" s="806">
        <v>97.326613726278026</v>
      </c>
      <c r="V42" s="1691">
        <v>97.441842968364838</v>
      </c>
      <c r="W42" s="1726"/>
      <c r="X42" s="1726"/>
      <c r="Y42" s="1726"/>
      <c r="Z42" s="1726"/>
      <c r="AA42" s="1726"/>
      <c r="AB42" s="1726"/>
      <c r="AC42" s="1726"/>
      <c r="AD42" s="1726"/>
      <c r="AE42" s="1726"/>
      <c r="AF42" s="1726"/>
      <c r="AG42" s="1726"/>
      <c r="AH42" s="1726"/>
      <c r="AI42" s="1726"/>
      <c r="AJ42" s="1726"/>
      <c r="AK42" s="1726"/>
      <c r="AL42" s="1726"/>
      <c r="AM42" s="1726"/>
      <c r="AN42" s="1726"/>
      <c r="AO42" s="1726"/>
      <c r="AP42" s="1726"/>
      <c r="AQ42" s="1726"/>
      <c r="AR42" s="1726"/>
      <c r="AS42" s="1726"/>
      <c r="AT42" s="1726"/>
      <c r="AU42" s="1726"/>
      <c r="AV42" s="1726"/>
      <c r="AW42" s="1726"/>
      <c r="AX42" s="1726"/>
      <c r="AY42" s="1726"/>
      <c r="AZ42" s="611"/>
      <c r="BA42" s="2131"/>
      <c r="BB42" s="151" t="s">
        <v>48</v>
      </c>
      <c r="BC42" s="1054" t="s">
        <v>35</v>
      </c>
      <c r="BD42" s="1073" t="s">
        <v>35</v>
      </c>
      <c r="BE42" s="1073" t="s">
        <v>35</v>
      </c>
      <c r="BF42" s="1073" t="s">
        <v>35</v>
      </c>
      <c r="BG42" s="1093" t="s">
        <v>35</v>
      </c>
      <c r="BH42" s="1113" t="s">
        <v>35</v>
      </c>
      <c r="BI42" s="1073" t="s">
        <v>35</v>
      </c>
      <c r="BJ42" s="1073" t="s">
        <v>35</v>
      </c>
      <c r="BK42" s="1073" t="s">
        <v>35</v>
      </c>
      <c r="BL42" s="1093" t="s">
        <v>35</v>
      </c>
      <c r="BM42" s="1113" t="s">
        <v>35</v>
      </c>
      <c r="BN42" s="1073" t="s">
        <v>35</v>
      </c>
      <c r="BO42" s="1073" t="s">
        <v>35</v>
      </c>
      <c r="BP42" s="1073" t="s">
        <v>35</v>
      </c>
      <c r="BQ42" s="1093" t="s">
        <v>35</v>
      </c>
      <c r="BR42" s="1113" t="s">
        <v>35</v>
      </c>
      <c r="BS42" s="1073" t="s">
        <v>35</v>
      </c>
      <c r="BT42" s="1073" t="s">
        <v>35</v>
      </c>
      <c r="BU42" s="1073" t="s">
        <v>35</v>
      </c>
      <c r="BV42" s="1742" t="s">
        <v>35</v>
      </c>
      <c r="BW42" s="1788"/>
      <c r="BX42" s="1788"/>
      <c r="BY42" s="1789"/>
      <c r="BZ42" s="1789"/>
      <c r="CA42" s="1789"/>
      <c r="CB42" s="1789"/>
      <c r="CC42" s="1789"/>
      <c r="CD42" s="1789"/>
      <c r="CE42" s="1789"/>
      <c r="CF42" s="1789"/>
      <c r="CG42" s="1789"/>
      <c r="CH42" s="1789"/>
      <c r="CI42" s="1789"/>
      <c r="CJ42" s="1789"/>
      <c r="CK42" s="1789"/>
      <c r="CL42" s="1789"/>
      <c r="CM42" s="1789"/>
      <c r="CN42" s="1789"/>
      <c r="CO42" s="1789"/>
      <c r="CP42" s="1789"/>
      <c r="CQ42" s="1789"/>
      <c r="CR42" s="1789"/>
      <c r="CS42" s="1789"/>
      <c r="CT42" s="1789"/>
      <c r="CU42" s="1789"/>
      <c r="CV42" s="1789"/>
      <c r="CW42" s="1789"/>
      <c r="CX42" s="1789"/>
      <c r="CY42" s="1789"/>
      <c r="CZ42" s="1789"/>
    </row>
    <row r="43" s="607" customFormat="true" ht="15" customHeight="true" x14ac:dyDescent="0.2">
      <c r="A43" s="2106" t="s">
        <v>53</v>
      </c>
      <c r="B43" s="959" t="s">
        <v>49</v>
      </c>
      <c r="C43" s="805">
        <v>88.455670473274438</v>
      </c>
      <c r="D43" s="806">
        <v>94.288442533656124</v>
      </c>
      <c r="E43" s="806">
        <v>96.623592376971203</v>
      </c>
      <c r="F43" s="806">
        <v>98.158500035616044</v>
      </c>
      <c r="G43" s="807">
        <v>98.976001570470103</v>
      </c>
      <c r="H43" s="808">
        <v>91.967238811793024</v>
      </c>
      <c r="I43" s="806">
        <v>96.431809381813878</v>
      </c>
      <c r="J43" s="806">
        <v>98.096347853565319</v>
      </c>
      <c r="K43" s="806">
        <v>98.133422405476495</v>
      </c>
      <c r="L43" s="809">
        <v>99.267558703145696</v>
      </c>
      <c r="M43" s="810">
        <v>87.722471977024981</v>
      </c>
      <c r="N43" s="806">
        <v>87.859728376382805</v>
      </c>
      <c r="O43" s="806">
        <v>93.930939767477597</v>
      </c>
      <c r="P43" s="806">
        <v>94.660828802435148</v>
      </c>
      <c r="Q43" s="807">
        <v>97.282864717507053</v>
      </c>
      <c r="R43" s="808">
        <v>96.432074651199301</v>
      </c>
      <c r="S43" s="806">
        <v>87.411614682983625</v>
      </c>
      <c r="T43" s="806">
        <v>96.02923707904985</v>
      </c>
      <c r="U43" s="806">
        <v>94.320388940761163</v>
      </c>
      <c r="V43" s="1691">
        <v>98.92295920963015</v>
      </c>
      <c r="W43" s="1726"/>
      <c r="X43" s="1726"/>
      <c r="Y43" s="1726"/>
      <c r="Z43" s="1726"/>
      <c r="AA43" s="1726"/>
      <c r="AB43" s="1726"/>
      <c r="AC43" s="1726"/>
      <c r="AD43" s="1726"/>
      <c r="AE43" s="1726"/>
      <c r="AF43" s="1726"/>
      <c r="AG43" s="1726"/>
      <c r="AH43" s="1726"/>
      <c r="AI43" s="1726"/>
      <c r="AJ43" s="1726"/>
      <c r="AK43" s="1726"/>
      <c r="AL43" s="1726"/>
      <c r="AM43" s="1726"/>
      <c r="AN43" s="1726"/>
      <c r="AO43" s="1726"/>
      <c r="AP43" s="1726"/>
      <c r="AQ43" s="1726"/>
      <c r="AR43" s="1726"/>
      <c r="AS43" s="1726"/>
      <c r="AT43" s="1726"/>
      <c r="AU43" s="1726"/>
      <c r="AV43" s="1726"/>
      <c r="AW43" s="1726"/>
      <c r="AX43" s="1726"/>
      <c r="AY43" s="1726"/>
      <c r="AZ43" s="611"/>
      <c r="BA43" s="2131" t="s">
        <v>53</v>
      </c>
      <c r="BB43" s="151" t="s">
        <v>49</v>
      </c>
      <c r="BC43" s="1054" t="s">
        <v>35</v>
      </c>
      <c r="BD43" s="1073" t="s">
        <v>35</v>
      </c>
      <c r="BE43" s="1073" t="s">
        <v>35</v>
      </c>
      <c r="BF43" s="1073" t="s">
        <v>35</v>
      </c>
      <c r="BG43" s="1093" t="s">
        <v>35</v>
      </c>
      <c r="BH43" s="1113" t="s">
        <v>35</v>
      </c>
      <c r="BI43" s="1073" t="s">
        <v>35</v>
      </c>
      <c r="BJ43" s="1073" t="s">
        <v>35</v>
      </c>
      <c r="BK43" s="1073" t="s">
        <v>35</v>
      </c>
      <c r="BL43" s="1093" t="s">
        <v>35</v>
      </c>
      <c r="BM43" s="1113" t="s">
        <v>35</v>
      </c>
      <c r="BN43" s="1073" t="s">
        <v>35</v>
      </c>
      <c r="BO43" s="1073" t="s">
        <v>35</v>
      </c>
      <c r="BP43" s="1073" t="s">
        <v>35</v>
      </c>
      <c r="BQ43" s="1093" t="s">
        <v>35</v>
      </c>
      <c r="BR43" s="1113" t="s">
        <v>35</v>
      </c>
      <c r="BS43" s="1073" t="s">
        <v>35</v>
      </c>
      <c r="BT43" s="1073" t="s">
        <v>35</v>
      </c>
      <c r="BU43" s="1073" t="s">
        <v>35</v>
      </c>
      <c r="BV43" s="1742" t="s">
        <v>35</v>
      </c>
      <c r="BW43" s="1788"/>
      <c r="BX43" s="1788"/>
      <c r="BY43" s="1789"/>
      <c r="BZ43" s="1789"/>
      <c r="CA43" s="1789"/>
      <c r="CB43" s="1789"/>
      <c r="CC43" s="1789"/>
      <c r="CD43" s="1789"/>
      <c r="CE43" s="1789"/>
      <c r="CF43" s="1789"/>
      <c r="CG43" s="1789"/>
      <c r="CH43" s="1789"/>
      <c r="CI43" s="1789"/>
      <c r="CJ43" s="1789"/>
      <c r="CK43" s="1789"/>
      <c r="CL43" s="1789"/>
      <c r="CM43" s="1789"/>
      <c r="CN43" s="1789"/>
      <c r="CO43" s="1789"/>
      <c r="CP43" s="1789"/>
      <c r="CQ43" s="1789"/>
      <c r="CR43" s="1789"/>
      <c r="CS43" s="1789"/>
      <c r="CT43" s="1789"/>
      <c r="CU43" s="1789"/>
      <c r="CV43" s="1789"/>
      <c r="CW43" s="1789"/>
      <c r="CX43" s="1789"/>
      <c r="CY43" s="1789"/>
      <c r="CZ43" s="1789"/>
    </row>
    <row r="44" s="607" customFormat="true" ht="15" customHeight="true" x14ac:dyDescent="0.2">
      <c r="A44" s="2106"/>
      <c r="B44" s="959" t="s">
        <v>48</v>
      </c>
      <c r="C44" s="805">
        <v>11.544329526725756</v>
      </c>
      <c r="D44" s="806">
        <v>5.7115574663439759</v>
      </c>
      <c r="E44" s="806">
        <v>3.3764076230288347</v>
      </c>
      <c r="F44" s="806">
        <v>1.8414999643840044</v>
      </c>
      <c r="G44" s="807">
        <v>1.0239984295299285</v>
      </c>
      <c r="H44" s="808">
        <v>8.0327611882070933</v>
      </c>
      <c r="I44" s="806">
        <v>3.5681906181862137</v>
      </c>
      <c r="J44" s="806">
        <v>1.9036521464346239</v>
      </c>
      <c r="K44" s="806">
        <v>1.8665775945235548</v>
      </c>
      <c r="L44" s="809">
        <v>0.73244129685431325</v>
      </c>
      <c r="M44" s="810">
        <v>12.277528022975012</v>
      </c>
      <c r="N44" s="806">
        <v>12.140271623617318</v>
      </c>
      <c r="O44" s="806">
        <v>6.0690602325223439</v>
      </c>
      <c r="P44" s="806">
        <v>5.3391711975648759</v>
      </c>
      <c r="Q44" s="807">
        <v>2.7171352824929733</v>
      </c>
      <c r="R44" s="808">
        <v>3.56792534880086</v>
      </c>
      <c r="S44" s="806">
        <v>12.588385317016252</v>
      </c>
      <c r="T44" s="806">
        <v>3.9707629209501478</v>
      </c>
      <c r="U44" s="806">
        <v>5.6796110592387183</v>
      </c>
      <c r="V44" s="1691">
        <v>1.0770407903698427</v>
      </c>
      <c r="W44" s="1726"/>
      <c r="X44" s="1726"/>
      <c r="Y44" s="1726"/>
      <c r="Z44" s="1726"/>
      <c r="AA44" s="1726"/>
      <c r="AB44" s="1726"/>
      <c r="AC44" s="1726"/>
      <c r="AD44" s="1726"/>
      <c r="AE44" s="1726"/>
      <c r="AF44" s="1726"/>
      <c r="AG44" s="1726"/>
      <c r="AH44" s="1726"/>
      <c r="AI44" s="1726"/>
      <c r="AJ44" s="1726"/>
      <c r="AK44" s="1726"/>
      <c r="AL44" s="1726"/>
      <c r="AM44" s="1726"/>
      <c r="AN44" s="1726"/>
      <c r="AO44" s="1726"/>
      <c r="AP44" s="1726"/>
      <c r="AQ44" s="1726"/>
      <c r="AR44" s="1726"/>
      <c r="AS44" s="1726"/>
      <c r="AT44" s="1726"/>
      <c r="AU44" s="1726"/>
      <c r="AV44" s="1726"/>
      <c r="AW44" s="1726"/>
      <c r="AX44" s="1726"/>
      <c r="AY44" s="1726"/>
      <c r="AZ44" s="611"/>
      <c r="BA44" s="2131"/>
      <c r="BB44" s="151" t="s">
        <v>48</v>
      </c>
      <c r="BC44" s="1054" t="s">
        <v>35</v>
      </c>
      <c r="BD44" s="1073" t="s">
        <v>35</v>
      </c>
      <c r="BE44" s="1073" t="s">
        <v>35</v>
      </c>
      <c r="BF44" s="1073" t="s">
        <v>35</v>
      </c>
      <c r="BG44" s="1093" t="s">
        <v>35</v>
      </c>
      <c r="BH44" s="1113" t="s">
        <v>35</v>
      </c>
      <c r="BI44" s="1073" t="s">
        <v>35</v>
      </c>
      <c r="BJ44" s="1073" t="s">
        <v>35</v>
      </c>
      <c r="BK44" s="1073" t="s">
        <v>35</v>
      </c>
      <c r="BL44" s="1093" t="s">
        <v>35</v>
      </c>
      <c r="BM44" s="1113" t="s">
        <v>35</v>
      </c>
      <c r="BN44" s="1073" t="s">
        <v>35</v>
      </c>
      <c r="BO44" s="1073" t="s">
        <v>35</v>
      </c>
      <c r="BP44" s="1073" t="s">
        <v>35</v>
      </c>
      <c r="BQ44" s="1093" t="s">
        <v>35</v>
      </c>
      <c r="BR44" s="1113" t="s">
        <v>35</v>
      </c>
      <c r="BS44" s="1073" t="s">
        <v>35</v>
      </c>
      <c r="BT44" s="1073" t="s">
        <v>35</v>
      </c>
      <c r="BU44" s="1073" t="s">
        <v>35</v>
      </c>
      <c r="BV44" s="1742" t="s">
        <v>35</v>
      </c>
      <c r="BW44" s="1788"/>
      <c r="BX44" s="1788"/>
      <c r="BY44" s="1789"/>
      <c r="BZ44" s="1789"/>
      <c r="CA44" s="1789"/>
      <c r="CB44" s="1789"/>
      <c r="CC44" s="1789"/>
      <c r="CD44" s="1789"/>
      <c r="CE44" s="1789"/>
      <c r="CF44" s="1789"/>
      <c r="CG44" s="1789"/>
      <c r="CH44" s="1789"/>
      <c r="CI44" s="1789"/>
      <c r="CJ44" s="1789"/>
      <c r="CK44" s="1789"/>
      <c r="CL44" s="1789"/>
      <c r="CM44" s="1789"/>
      <c r="CN44" s="1789"/>
      <c r="CO44" s="1789"/>
      <c r="CP44" s="1789"/>
      <c r="CQ44" s="1789"/>
      <c r="CR44" s="1789"/>
      <c r="CS44" s="1789"/>
      <c r="CT44" s="1789"/>
      <c r="CU44" s="1789"/>
      <c r="CV44" s="1789"/>
      <c r="CW44" s="1789"/>
      <c r="CX44" s="1789"/>
      <c r="CY44" s="1789"/>
      <c r="CZ44" s="1789"/>
    </row>
    <row r="45" s="607" customFormat="true" ht="15" customHeight="true" x14ac:dyDescent="0.2">
      <c r="A45" s="2106" t="s">
        <v>52</v>
      </c>
      <c r="B45" s="959" t="s">
        <v>49</v>
      </c>
      <c r="C45" s="989" t="s">
        <v>35</v>
      </c>
      <c r="D45" s="1000" t="s">
        <v>35</v>
      </c>
      <c r="E45" s="1000" t="s">
        <v>35</v>
      </c>
      <c r="F45" s="1000" t="s">
        <v>35</v>
      </c>
      <c r="G45" s="1011" t="s">
        <v>35</v>
      </c>
      <c r="H45" s="1022" t="s">
        <v>35</v>
      </c>
      <c r="I45" s="1000" t="s">
        <v>35</v>
      </c>
      <c r="J45" s="1000" t="s">
        <v>35</v>
      </c>
      <c r="K45" s="1000" t="s">
        <v>35</v>
      </c>
      <c r="L45" s="1033" t="s">
        <v>35</v>
      </c>
      <c r="M45" s="1042" t="s">
        <v>35</v>
      </c>
      <c r="N45" s="1000" t="s">
        <v>35</v>
      </c>
      <c r="O45" s="1000" t="s">
        <v>35</v>
      </c>
      <c r="P45" s="1000" t="s">
        <v>35</v>
      </c>
      <c r="Q45" s="1011" t="s">
        <v>35</v>
      </c>
      <c r="R45" s="1022" t="s">
        <v>35</v>
      </c>
      <c r="S45" s="1000" t="s">
        <v>35</v>
      </c>
      <c r="T45" s="1000" t="s">
        <v>35</v>
      </c>
      <c r="U45" s="1000" t="s">
        <v>35</v>
      </c>
      <c r="V45" s="1694" t="s">
        <v>35</v>
      </c>
      <c r="W45" s="1726"/>
      <c r="X45" s="1726"/>
      <c r="Y45" s="1726"/>
      <c r="Z45" s="1726"/>
      <c r="AA45" s="1726"/>
      <c r="AB45" s="1726"/>
      <c r="AC45" s="1726"/>
      <c r="AD45" s="1726"/>
      <c r="AE45" s="1726"/>
      <c r="AF45" s="1726"/>
      <c r="AG45" s="1726"/>
      <c r="AH45" s="1726"/>
      <c r="AI45" s="1726"/>
      <c r="AJ45" s="1726"/>
      <c r="AK45" s="1726"/>
      <c r="AL45" s="1726"/>
      <c r="AM45" s="1726"/>
      <c r="AN45" s="1726"/>
      <c r="AO45" s="1726"/>
      <c r="AP45" s="1726"/>
      <c r="AQ45" s="1726"/>
      <c r="AR45" s="1726"/>
      <c r="AS45" s="1726"/>
      <c r="AT45" s="1726"/>
      <c r="AU45" s="1726"/>
      <c r="AV45" s="1726"/>
      <c r="AW45" s="1726"/>
      <c r="AX45" s="1726"/>
      <c r="AY45" s="1726"/>
      <c r="AZ45" s="611"/>
      <c r="BA45" s="2131" t="s">
        <v>52</v>
      </c>
      <c r="BB45" s="151" t="s">
        <v>49</v>
      </c>
      <c r="BC45" s="1054" t="s">
        <v>35</v>
      </c>
      <c r="BD45" s="1073" t="s">
        <v>35</v>
      </c>
      <c r="BE45" s="1073" t="s">
        <v>35</v>
      </c>
      <c r="BF45" s="1073" t="s">
        <v>35</v>
      </c>
      <c r="BG45" s="1093" t="s">
        <v>35</v>
      </c>
      <c r="BH45" s="1113" t="s">
        <v>35</v>
      </c>
      <c r="BI45" s="1073" t="s">
        <v>35</v>
      </c>
      <c r="BJ45" s="1073" t="s">
        <v>35</v>
      </c>
      <c r="BK45" s="1073" t="s">
        <v>35</v>
      </c>
      <c r="BL45" s="1093" t="s">
        <v>35</v>
      </c>
      <c r="BM45" s="1113" t="s">
        <v>35</v>
      </c>
      <c r="BN45" s="1073" t="s">
        <v>35</v>
      </c>
      <c r="BO45" s="1073" t="s">
        <v>35</v>
      </c>
      <c r="BP45" s="1073" t="s">
        <v>35</v>
      </c>
      <c r="BQ45" s="1093" t="s">
        <v>35</v>
      </c>
      <c r="BR45" s="1113" t="s">
        <v>35</v>
      </c>
      <c r="BS45" s="1073" t="s">
        <v>35</v>
      </c>
      <c r="BT45" s="1073" t="s">
        <v>35</v>
      </c>
      <c r="BU45" s="1073" t="s">
        <v>35</v>
      </c>
      <c r="BV45" s="1742" t="s">
        <v>35</v>
      </c>
      <c r="BW45" s="1788"/>
      <c r="BX45" s="1788"/>
      <c r="BY45" s="1789"/>
      <c r="BZ45" s="1789"/>
      <c r="CA45" s="1789"/>
      <c r="CB45" s="1789"/>
      <c r="CC45" s="1789"/>
      <c r="CD45" s="1789"/>
      <c r="CE45" s="1789"/>
      <c r="CF45" s="1789"/>
      <c r="CG45" s="1789"/>
      <c r="CH45" s="1789"/>
      <c r="CI45" s="1789"/>
      <c r="CJ45" s="1789"/>
      <c r="CK45" s="1789"/>
      <c r="CL45" s="1789"/>
      <c r="CM45" s="1789"/>
      <c r="CN45" s="1789"/>
      <c r="CO45" s="1789"/>
      <c r="CP45" s="1789"/>
      <c r="CQ45" s="1789"/>
      <c r="CR45" s="1789"/>
      <c r="CS45" s="1789"/>
      <c r="CT45" s="1789"/>
      <c r="CU45" s="1789"/>
      <c r="CV45" s="1789"/>
      <c r="CW45" s="1789"/>
      <c r="CX45" s="1789"/>
      <c r="CY45" s="1789"/>
      <c r="CZ45" s="1789"/>
    </row>
    <row r="46" s="607" customFormat="true" ht="15" customHeight="true" x14ac:dyDescent="0.2">
      <c r="A46" s="2106"/>
      <c r="B46" s="959" t="s">
        <v>48</v>
      </c>
      <c r="C46" s="989" t="s">
        <v>35</v>
      </c>
      <c r="D46" s="1000" t="s">
        <v>35</v>
      </c>
      <c r="E46" s="1000" t="s">
        <v>35</v>
      </c>
      <c r="F46" s="1000" t="s">
        <v>35</v>
      </c>
      <c r="G46" s="1011" t="s">
        <v>35</v>
      </c>
      <c r="H46" s="1022" t="s">
        <v>35</v>
      </c>
      <c r="I46" s="1000" t="s">
        <v>35</v>
      </c>
      <c r="J46" s="1000" t="s">
        <v>35</v>
      </c>
      <c r="K46" s="1000" t="s">
        <v>35</v>
      </c>
      <c r="L46" s="1033" t="s">
        <v>35</v>
      </c>
      <c r="M46" s="1042" t="s">
        <v>35</v>
      </c>
      <c r="N46" s="1000" t="s">
        <v>35</v>
      </c>
      <c r="O46" s="1000" t="s">
        <v>35</v>
      </c>
      <c r="P46" s="1000" t="s">
        <v>35</v>
      </c>
      <c r="Q46" s="1011" t="s">
        <v>35</v>
      </c>
      <c r="R46" s="1022" t="s">
        <v>35</v>
      </c>
      <c r="S46" s="1000" t="s">
        <v>35</v>
      </c>
      <c r="T46" s="1000" t="s">
        <v>35</v>
      </c>
      <c r="U46" s="1000" t="s">
        <v>35</v>
      </c>
      <c r="V46" s="1694" t="s">
        <v>35</v>
      </c>
      <c r="W46" s="1726"/>
      <c r="X46" s="1726"/>
      <c r="Y46" s="1726"/>
      <c r="Z46" s="1726"/>
      <c r="AA46" s="1726"/>
      <c r="AB46" s="1726"/>
      <c r="AC46" s="1726"/>
      <c r="AD46" s="1726"/>
      <c r="AE46" s="1726"/>
      <c r="AF46" s="1726"/>
      <c r="AG46" s="1726"/>
      <c r="AH46" s="1726"/>
      <c r="AI46" s="1726"/>
      <c r="AJ46" s="1726"/>
      <c r="AK46" s="1726"/>
      <c r="AL46" s="1726"/>
      <c r="AM46" s="1726"/>
      <c r="AN46" s="1726"/>
      <c r="AO46" s="1726"/>
      <c r="AP46" s="1726"/>
      <c r="AQ46" s="1726"/>
      <c r="AR46" s="1726"/>
      <c r="AS46" s="1726"/>
      <c r="AT46" s="1726"/>
      <c r="AU46" s="1726"/>
      <c r="AV46" s="1726"/>
      <c r="AW46" s="1726"/>
      <c r="AX46" s="1726"/>
      <c r="AY46" s="1726"/>
      <c r="AZ46" s="611"/>
      <c r="BA46" s="2131"/>
      <c r="BB46" s="151" t="s">
        <v>48</v>
      </c>
      <c r="BC46" s="1054" t="s">
        <v>35</v>
      </c>
      <c r="BD46" s="1073" t="s">
        <v>35</v>
      </c>
      <c r="BE46" s="1073" t="s">
        <v>35</v>
      </c>
      <c r="BF46" s="1073" t="s">
        <v>35</v>
      </c>
      <c r="BG46" s="1093" t="s">
        <v>35</v>
      </c>
      <c r="BH46" s="1113" t="s">
        <v>35</v>
      </c>
      <c r="BI46" s="1073" t="s">
        <v>35</v>
      </c>
      <c r="BJ46" s="1073" t="s">
        <v>35</v>
      </c>
      <c r="BK46" s="1073" t="s">
        <v>35</v>
      </c>
      <c r="BL46" s="1093" t="s">
        <v>35</v>
      </c>
      <c r="BM46" s="1113" t="s">
        <v>35</v>
      </c>
      <c r="BN46" s="1073" t="s">
        <v>35</v>
      </c>
      <c r="BO46" s="1073" t="s">
        <v>35</v>
      </c>
      <c r="BP46" s="1073" t="s">
        <v>35</v>
      </c>
      <c r="BQ46" s="1093" t="s">
        <v>35</v>
      </c>
      <c r="BR46" s="1113" t="s">
        <v>35</v>
      </c>
      <c r="BS46" s="1073" t="s">
        <v>35</v>
      </c>
      <c r="BT46" s="1073" t="s">
        <v>35</v>
      </c>
      <c r="BU46" s="1073" t="s">
        <v>35</v>
      </c>
      <c r="BV46" s="1742" t="s">
        <v>35</v>
      </c>
      <c r="BW46" s="1788"/>
      <c r="BX46" s="1788"/>
      <c r="BY46" s="1789"/>
      <c r="BZ46" s="1789"/>
      <c r="CA46" s="1789"/>
      <c r="CB46" s="1789"/>
      <c r="CC46" s="1789"/>
      <c r="CD46" s="1789"/>
      <c r="CE46" s="1789"/>
      <c r="CF46" s="1789"/>
      <c r="CG46" s="1789"/>
      <c r="CH46" s="1789"/>
      <c r="CI46" s="1789"/>
      <c r="CJ46" s="1789"/>
      <c r="CK46" s="1789"/>
      <c r="CL46" s="1789"/>
      <c r="CM46" s="1789"/>
      <c r="CN46" s="1789"/>
      <c r="CO46" s="1789"/>
      <c r="CP46" s="1789"/>
      <c r="CQ46" s="1789"/>
      <c r="CR46" s="1789"/>
      <c r="CS46" s="1789"/>
      <c r="CT46" s="1789"/>
      <c r="CU46" s="1789"/>
      <c r="CV46" s="1789"/>
      <c r="CW46" s="1789"/>
      <c r="CX46" s="1789"/>
      <c r="CY46" s="1789"/>
      <c r="CZ46" s="1789"/>
    </row>
    <row r="47" s="130" customFormat="true" ht="15" customHeight="true" x14ac:dyDescent="0.2">
      <c r="A47" s="2097" t="s">
        <v>101</v>
      </c>
      <c r="B47" s="242" t="s">
        <v>100</v>
      </c>
      <c r="C47" s="988" t="s">
        <v>35</v>
      </c>
      <c r="D47" s="999" t="s">
        <v>35</v>
      </c>
      <c r="E47" s="999" t="s">
        <v>35</v>
      </c>
      <c r="F47" s="999" t="s">
        <v>35</v>
      </c>
      <c r="G47" s="1010" t="s">
        <v>35</v>
      </c>
      <c r="H47" s="1021" t="s">
        <v>35</v>
      </c>
      <c r="I47" s="999" t="s">
        <v>35</v>
      </c>
      <c r="J47" s="999" t="s">
        <v>35</v>
      </c>
      <c r="K47" s="999" t="s">
        <v>35</v>
      </c>
      <c r="L47" s="1032" t="s">
        <v>35</v>
      </c>
      <c r="M47" s="1041" t="s">
        <v>35</v>
      </c>
      <c r="N47" s="999" t="s">
        <v>35</v>
      </c>
      <c r="O47" s="999" t="s">
        <v>35</v>
      </c>
      <c r="P47" s="999" t="s">
        <v>35</v>
      </c>
      <c r="Q47" s="1010" t="s">
        <v>35</v>
      </c>
      <c r="R47" s="1021" t="s">
        <v>35</v>
      </c>
      <c r="S47" s="999" t="s">
        <v>35</v>
      </c>
      <c r="T47" s="999" t="s">
        <v>35</v>
      </c>
      <c r="U47" s="999" t="s">
        <v>35</v>
      </c>
      <c r="V47" s="1693" t="s">
        <v>35</v>
      </c>
      <c r="W47" s="1727"/>
      <c r="X47" s="1727"/>
      <c r="Y47" s="1728"/>
      <c r="Z47" s="1728"/>
      <c r="AA47" s="1728"/>
      <c r="AB47" s="1728"/>
      <c r="AC47" s="1728"/>
      <c r="AD47" s="1728"/>
      <c r="AE47" s="1728"/>
      <c r="AF47" s="1728"/>
      <c r="AG47" s="1728"/>
      <c r="AH47" s="1728"/>
      <c r="AI47" s="1728"/>
      <c r="AJ47" s="1728"/>
      <c r="AK47" s="1728"/>
      <c r="AL47" s="1728"/>
      <c r="AM47" s="1728"/>
      <c r="AN47" s="1728"/>
      <c r="AO47" s="1728"/>
      <c r="AP47" s="1728"/>
      <c r="AQ47" s="1728"/>
      <c r="AR47" s="1728"/>
      <c r="AS47" s="1728"/>
      <c r="AT47" s="1728"/>
      <c r="AU47" s="1728"/>
      <c r="AV47" s="1728"/>
      <c r="AW47" s="1728"/>
      <c r="AX47" s="1728"/>
      <c r="AY47" s="1728"/>
      <c r="AZ47" s="207"/>
      <c r="BA47" s="2131" t="s">
        <v>101</v>
      </c>
      <c r="BB47" s="151" t="s">
        <v>100</v>
      </c>
      <c r="BC47" s="1054" t="s">
        <v>35</v>
      </c>
      <c r="BD47" s="1073" t="s">
        <v>35</v>
      </c>
      <c r="BE47" s="1073" t="s">
        <v>35</v>
      </c>
      <c r="BF47" s="1073" t="s">
        <v>35</v>
      </c>
      <c r="BG47" s="1093" t="s">
        <v>35</v>
      </c>
      <c r="BH47" s="1113" t="s">
        <v>35</v>
      </c>
      <c r="BI47" s="1073" t="s">
        <v>35</v>
      </c>
      <c r="BJ47" s="1073" t="s">
        <v>35</v>
      </c>
      <c r="BK47" s="1073" t="s">
        <v>35</v>
      </c>
      <c r="BL47" s="1093" t="s">
        <v>35</v>
      </c>
      <c r="BM47" s="1113" t="s">
        <v>35</v>
      </c>
      <c r="BN47" s="1073" t="s">
        <v>35</v>
      </c>
      <c r="BO47" s="1073" t="s">
        <v>35</v>
      </c>
      <c r="BP47" s="1073" t="s">
        <v>35</v>
      </c>
      <c r="BQ47" s="1093" t="s">
        <v>35</v>
      </c>
      <c r="BR47" s="1113" t="s">
        <v>35</v>
      </c>
      <c r="BS47" s="1073" t="s">
        <v>35</v>
      </c>
      <c r="BT47" s="1073" t="s">
        <v>35</v>
      </c>
      <c r="BU47" s="1073" t="s">
        <v>35</v>
      </c>
      <c r="BV47" s="1742" t="s">
        <v>35</v>
      </c>
      <c r="BW47" s="1788"/>
      <c r="BX47" s="1788"/>
      <c r="BY47" s="1789"/>
      <c r="BZ47" s="1789"/>
      <c r="CA47" s="1789"/>
      <c r="CB47" s="1789"/>
      <c r="CC47" s="1789"/>
      <c r="CD47" s="1789"/>
      <c r="CE47" s="1789"/>
      <c r="CF47" s="1789"/>
      <c r="CG47" s="1789"/>
      <c r="CH47" s="1789"/>
      <c r="CI47" s="1789"/>
      <c r="CJ47" s="1789"/>
      <c r="CK47" s="1789"/>
      <c r="CL47" s="1789"/>
      <c r="CM47" s="1789"/>
      <c r="CN47" s="1789"/>
      <c r="CO47" s="1789"/>
      <c r="CP47" s="1789"/>
      <c r="CQ47" s="1789"/>
      <c r="CR47" s="1789"/>
      <c r="CS47" s="1789"/>
      <c r="CT47" s="1789"/>
      <c r="CU47" s="1789"/>
      <c r="CV47" s="1789"/>
      <c r="CW47" s="1789"/>
      <c r="CX47" s="1789"/>
      <c r="CY47" s="1789"/>
      <c r="CZ47" s="1789"/>
    </row>
    <row r="48" s="130" customFormat="true" ht="15" customHeight="true" x14ac:dyDescent="0.2">
      <c r="A48" s="2097"/>
      <c r="B48" s="242" t="s">
        <v>99</v>
      </c>
      <c r="C48" s="988" t="s">
        <v>35</v>
      </c>
      <c r="D48" s="999" t="s">
        <v>35</v>
      </c>
      <c r="E48" s="999" t="s">
        <v>35</v>
      </c>
      <c r="F48" s="999" t="s">
        <v>35</v>
      </c>
      <c r="G48" s="1010" t="s">
        <v>35</v>
      </c>
      <c r="H48" s="1021" t="s">
        <v>35</v>
      </c>
      <c r="I48" s="999" t="s">
        <v>35</v>
      </c>
      <c r="J48" s="999" t="s">
        <v>35</v>
      </c>
      <c r="K48" s="999" t="s">
        <v>35</v>
      </c>
      <c r="L48" s="1032" t="s">
        <v>35</v>
      </c>
      <c r="M48" s="1041" t="s">
        <v>35</v>
      </c>
      <c r="N48" s="999" t="s">
        <v>35</v>
      </c>
      <c r="O48" s="999" t="s">
        <v>35</v>
      </c>
      <c r="P48" s="999" t="s">
        <v>35</v>
      </c>
      <c r="Q48" s="1010" t="s">
        <v>35</v>
      </c>
      <c r="R48" s="1021" t="s">
        <v>35</v>
      </c>
      <c r="S48" s="999" t="s">
        <v>35</v>
      </c>
      <c r="T48" s="999" t="s">
        <v>35</v>
      </c>
      <c r="U48" s="999" t="s">
        <v>35</v>
      </c>
      <c r="V48" s="1693" t="s">
        <v>35</v>
      </c>
      <c r="W48" s="1727"/>
      <c r="X48" s="1727"/>
      <c r="Y48" s="1728"/>
      <c r="Z48" s="1728"/>
      <c r="AA48" s="1728"/>
      <c r="AB48" s="1728"/>
      <c r="AC48" s="1728"/>
      <c r="AD48" s="1728"/>
      <c r="AE48" s="1728"/>
      <c r="AF48" s="1728"/>
      <c r="AG48" s="1728"/>
      <c r="AH48" s="1728"/>
      <c r="AI48" s="1728"/>
      <c r="AJ48" s="1728"/>
      <c r="AK48" s="1728"/>
      <c r="AL48" s="1728"/>
      <c r="AM48" s="1728"/>
      <c r="AN48" s="1728"/>
      <c r="AO48" s="1728"/>
      <c r="AP48" s="1728"/>
      <c r="AQ48" s="1728"/>
      <c r="AR48" s="1728"/>
      <c r="AS48" s="1728"/>
      <c r="AT48" s="1728"/>
      <c r="AU48" s="1728"/>
      <c r="AV48" s="1728"/>
      <c r="AW48" s="1728"/>
      <c r="AX48" s="1728"/>
      <c r="AY48" s="1728"/>
      <c r="AZ48" s="207"/>
      <c r="BA48" s="2131"/>
      <c r="BB48" s="151" t="s">
        <v>99</v>
      </c>
      <c r="BC48" s="1054" t="s">
        <v>35</v>
      </c>
      <c r="BD48" s="1073" t="s">
        <v>35</v>
      </c>
      <c r="BE48" s="1073" t="s">
        <v>35</v>
      </c>
      <c r="BF48" s="1073" t="s">
        <v>35</v>
      </c>
      <c r="BG48" s="1093" t="s">
        <v>35</v>
      </c>
      <c r="BH48" s="1113" t="s">
        <v>35</v>
      </c>
      <c r="BI48" s="1073" t="s">
        <v>35</v>
      </c>
      <c r="BJ48" s="1073" t="s">
        <v>35</v>
      </c>
      <c r="BK48" s="1073" t="s">
        <v>35</v>
      </c>
      <c r="BL48" s="1093" t="s">
        <v>35</v>
      </c>
      <c r="BM48" s="1113" t="s">
        <v>35</v>
      </c>
      <c r="BN48" s="1073" t="s">
        <v>35</v>
      </c>
      <c r="BO48" s="1073" t="s">
        <v>35</v>
      </c>
      <c r="BP48" s="1073" t="s">
        <v>35</v>
      </c>
      <c r="BQ48" s="1093" t="s">
        <v>35</v>
      </c>
      <c r="BR48" s="1113" t="s">
        <v>35</v>
      </c>
      <c r="BS48" s="1073" t="s">
        <v>35</v>
      </c>
      <c r="BT48" s="1073" t="s">
        <v>35</v>
      </c>
      <c r="BU48" s="1073" t="s">
        <v>35</v>
      </c>
      <c r="BV48" s="1742" t="s">
        <v>35</v>
      </c>
      <c r="BW48" s="1788"/>
      <c r="BX48" s="1788"/>
      <c r="BY48" s="1789"/>
      <c r="BZ48" s="1789"/>
      <c r="CA48" s="1789"/>
      <c r="CB48" s="1789"/>
      <c r="CC48" s="1789"/>
      <c r="CD48" s="1789"/>
      <c r="CE48" s="1789"/>
      <c r="CF48" s="1789"/>
      <c r="CG48" s="1789"/>
      <c r="CH48" s="1789"/>
      <c r="CI48" s="1789"/>
      <c r="CJ48" s="1789"/>
      <c r="CK48" s="1789"/>
      <c r="CL48" s="1789"/>
      <c r="CM48" s="1789"/>
      <c r="CN48" s="1789"/>
      <c r="CO48" s="1789"/>
      <c r="CP48" s="1789"/>
      <c r="CQ48" s="1789"/>
      <c r="CR48" s="1789"/>
      <c r="CS48" s="1789"/>
      <c r="CT48" s="1789"/>
      <c r="CU48" s="1789"/>
      <c r="CV48" s="1789"/>
      <c r="CW48" s="1789"/>
      <c r="CX48" s="1789"/>
      <c r="CY48" s="1789"/>
      <c r="CZ48" s="1789"/>
    </row>
    <row r="49" s="130" customFormat="true" ht="15" customHeight="true" x14ac:dyDescent="0.2">
      <c r="A49" s="2097"/>
      <c r="B49" s="242" t="s">
        <v>68</v>
      </c>
      <c r="C49" s="988" t="s">
        <v>35</v>
      </c>
      <c r="D49" s="999" t="s">
        <v>35</v>
      </c>
      <c r="E49" s="999" t="s">
        <v>35</v>
      </c>
      <c r="F49" s="999" t="s">
        <v>35</v>
      </c>
      <c r="G49" s="1010" t="s">
        <v>35</v>
      </c>
      <c r="H49" s="1021" t="s">
        <v>35</v>
      </c>
      <c r="I49" s="999" t="s">
        <v>35</v>
      </c>
      <c r="J49" s="999" t="s">
        <v>35</v>
      </c>
      <c r="K49" s="999" t="s">
        <v>35</v>
      </c>
      <c r="L49" s="1032" t="s">
        <v>35</v>
      </c>
      <c r="M49" s="1041" t="s">
        <v>35</v>
      </c>
      <c r="N49" s="999" t="s">
        <v>35</v>
      </c>
      <c r="O49" s="999" t="s">
        <v>35</v>
      </c>
      <c r="P49" s="999" t="s">
        <v>35</v>
      </c>
      <c r="Q49" s="1010" t="s">
        <v>35</v>
      </c>
      <c r="R49" s="1021" t="s">
        <v>35</v>
      </c>
      <c r="S49" s="999" t="s">
        <v>35</v>
      </c>
      <c r="T49" s="999" t="s">
        <v>35</v>
      </c>
      <c r="U49" s="999" t="s">
        <v>35</v>
      </c>
      <c r="V49" s="1693" t="s">
        <v>35</v>
      </c>
      <c r="W49" s="1727"/>
      <c r="X49" s="1727"/>
      <c r="Y49" s="1728"/>
      <c r="Z49" s="1728"/>
      <c r="AA49" s="1728"/>
      <c r="AB49" s="1728"/>
      <c r="AC49" s="1728"/>
      <c r="AD49" s="1728"/>
      <c r="AE49" s="1728"/>
      <c r="AF49" s="1728"/>
      <c r="AG49" s="1728"/>
      <c r="AH49" s="1728"/>
      <c r="AI49" s="1728"/>
      <c r="AJ49" s="1728"/>
      <c r="AK49" s="1728"/>
      <c r="AL49" s="1728"/>
      <c r="AM49" s="1728"/>
      <c r="AN49" s="1728"/>
      <c r="AO49" s="1728"/>
      <c r="AP49" s="1728"/>
      <c r="AQ49" s="1728"/>
      <c r="AR49" s="1728"/>
      <c r="AS49" s="1728"/>
      <c r="AT49" s="1728"/>
      <c r="AU49" s="1728"/>
      <c r="AV49" s="1728"/>
      <c r="AW49" s="1728"/>
      <c r="AX49" s="1728"/>
      <c r="AY49" s="1728"/>
      <c r="AZ49" s="207"/>
      <c r="BA49" s="2131"/>
      <c r="BB49" s="151" t="s">
        <v>68</v>
      </c>
      <c r="BC49" s="1054" t="s">
        <v>35</v>
      </c>
      <c r="BD49" s="1073" t="s">
        <v>35</v>
      </c>
      <c r="BE49" s="1073" t="s">
        <v>35</v>
      </c>
      <c r="BF49" s="1073" t="s">
        <v>35</v>
      </c>
      <c r="BG49" s="1093" t="s">
        <v>35</v>
      </c>
      <c r="BH49" s="1113" t="s">
        <v>35</v>
      </c>
      <c r="BI49" s="1073" t="s">
        <v>35</v>
      </c>
      <c r="BJ49" s="1073" t="s">
        <v>35</v>
      </c>
      <c r="BK49" s="1073" t="s">
        <v>35</v>
      </c>
      <c r="BL49" s="1093" t="s">
        <v>35</v>
      </c>
      <c r="BM49" s="1113" t="s">
        <v>35</v>
      </c>
      <c r="BN49" s="1073" t="s">
        <v>35</v>
      </c>
      <c r="BO49" s="1073" t="s">
        <v>35</v>
      </c>
      <c r="BP49" s="1073" t="s">
        <v>35</v>
      </c>
      <c r="BQ49" s="1093" t="s">
        <v>35</v>
      </c>
      <c r="BR49" s="1113" t="s">
        <v>35</v>
      </c>
      <c r="BS49" s="1073" t="s">
        <v>35</v>
      </c>
      <c r="BT49" s="1073" t="s">
        <v>35</v>
      </c>
      <c r="BU49" s="1073" t="s">
        <v>35</v>
      </c>
      <c r="BV49" s="1742" t="s">
        <v>35</v>
      </c>
      <c r="BW49" s="1788"/>
      <c r="BX49" s="1788"/>
      <c r="BY49" s="1789"/>
      <c r="BZ49" s="1789"/>
      <c r="CA49" s="1789"/>
      <c r="CB49" s="1789"/>
      <c r="CC49" s="1789"/>
      <c r="CD49" s="1789"/>
      <c r="CE49" s="1789"/>
      <c r="CF49" s="1789"/>
      <c r="CG49" s="1789"/>
      <c r="CH49" s="1789"/>
      <c r="CI49" s="1789"/>
      <c r="CJ49" s="1789"/>
      <c r="CK49" s="1789"/>
      <c r="CL49" s="1789"/>
      <c r="CM49" s="1789"/>
      <c r="CN49" s="1789"/>
      <c r="CO49" s="1789"/>
      <c r="CP49" s="1789"/>
      <c r="CQ49" s="1789"/>
      <c r="CR49" s="1789"/>
      <c r="CS49" s="1789"/>
      <c r="CT49" s="1789"/>
      <c r="CU49" s="1789"/>
      <c r="CV49" s="1789"/>
      <c r="CW49" s="1789"/>
      <c r="CX49" s="1789"/>
      <c r="CY49" s="1789"/>
      <c r="CZ49" s="1789"/>
    </row>
    <row r="50" s="130" customFormat="true" ht="15" customHeight="true" x14ac:dyDescent="0.2">
      <c r="A50" s="2097" t="s">
        <v>102</v>
      </c>
      <c r="B50" s="242" t="s">
        <v>100</v>
      </c>
      <c r="C50" s="988" t="s">
        <v>35</v>
      </c>
      <c r="D50" s="999" t="s">
        <v>35</v>
      </c>
      <c r="E50" s="999" t="s">
        <v>35</v>
      </c>
      <c r="F50" s="999" t="s">
        <v>35</v>
      </c>
      <c r="G50" s="1010" t="s">
        <v>35</v>
      </c>
      <c r="H50" s="1021" t="s">
        <v>35</v>
      </c>
      <c r="I50" s="999" t="s">
        <v>35</v>
      </c>
      <c r="J50" s="999" t="s">
        <v>35</v>
      </c>
      <c r="K50" s="999" t="s">
        <v>35</v>
      </c>
      <c r="L50" s="1032" t="s">
        <v>35</v>
      </c>
      <c r="M50" s="1041" t="s">
        <v>35</v>
      </c>
      <c r="N50" s="999" t="s">
        <v>35</v>
      </c>
      <c r="O50" s="999" t="s">
        <v>35</v>
      </c>
      <c r="P50" s="999" t="s">
        <v>35</v>
      </c>
      <c r="Q50" s="1010" t="s">
        <v>35</v>
      </c>
      <c r="R50" s="1021" t="s">
        <v>35</v>
      </c>
      <c r="S50" s="999" t="s">
        <v>35</v>
      </c>
      <c r="T50" s="999" t="s">
        <v>35</v>
      </c>
      <c r="U50" s="999" t="s">
        <v>35</v>
      </c>
      <c r="V50" s="1693" t="s">
        <v>35</v>
      </c>
      <c r="W50" s="1727"/>
      <c r="X50" s="1727"/>
      <c r="Y50" s="1728"/>
      <c r="Z50" s="1728"/>
      <c r="AA50" s="1728"/>
      <c r="AB50" s="1728"/>
      <c r="AC50" s="1728"/>
      <c r="AD50" s="1728"/>
      <c r="AE50" s="1728"/>
      <c r="AF50" s="1728"/>
      <c r="AG50" s="1728"/>
      <c r="AH50" s="1728"/>
      <c r="AI50" s="1728"/>
      <c r="AJ50" s="1728"/>
      <c r="AK50" s="1728"/>
      <c r="AL50" s="1728"/>
      <c r="AM50" s="1728"/>
      <c r="AN50" s="1728"/>
      <c r="AO50" s="1728"/>
      <c r="AP50" s="1728"/>
      <c r="AQ50" s="1728"/>
      <c r="AR50" s="1728"/>
      <c r="AS50" s="1728"/>
      <c r="AT50" s="1728"/>
      <c r="AU50" s="1728"/>
      <c r="AV50" s="1728"/>
      <c r="AW50" s="1728"/>
      <c r="AX50" s="1728"/>
      <c r="AY50" s="1728"/>
      <c r="AZ50" s="207"/>
      <c r="BA50" s="2131" t="s">
        <v>102</v>
      </c>
      <c r="BB50" s="151" t="s">
        <v>100</v>
      </c>
      <c r="BC50" s="1054" t="s">
        <v>35</v>
      </c>
      <c r="BD50" s="1073" t="s">
        <v>35</v>
      </c>
      <c r="BE50" s="1073" t="s">
        <v>35</v>
      </c>
      <c r="BF50" s="1073" t="s">
        <v>35</v>
      </c>
      <c r="BG50" s="1093" t="s">
        <v>35</v>
      </c>
      <c r="BH50" s="1113" t="s">
        <v>35</v>
      </c>
      <c r="BI50" s="1073" t="s">
        <v>35</v>
      </c>
      <c r="BJ50" s="1073" t="s">
        <v>35</v>
      </c>
      <c r="BK50" s="1073" t="s">
        <v>35</v>
      </c>
      <c r="BL50" s="1093" t="s">
        <v>35</v>
      </c>
      <c r="BM50" s="1113" t="s">
        <v>35</v>
      </c>
      <c r="BN50" s="1073" t="s">
        <v>35</v>
      </c>
      <c r="BO50" s="1073" t="s">
        <v>35</v>
      </c>
      <c r="BP50" s="1073" t="s">
        <v>35</v>
      </c>
      <c r="BQ50" s="1093" t="s">
        <v>35</v>
      </c>
      <c r="BR50" s="1113" t="s">
        <v>35</v>
      </c>
      <c r="BS50" s="1073" t="s">
        <v>35</v>
      </c>
      <c r="BT50" s="1073" t="s">
        <v>35</v>
      </c>
      <c r="BU50" s="1073" t="s">
        <v>35</v>
      </c>
      <c r="BV50" s="1742" t="s">
        <v>35</v>
      </c>
      <c r="BW50" s="1788"/>
      <c r="BX50" s="1788"/>
      <c r="BY50" s="1789"/>
      <c r="BZ50" s="1789"/>
      <c r="CA50" s="1789"/>
      <c r="CB50" s="1789"/>
      <c r="CC50" s="1789"/>
      <c r="CD50" s="1789"/>
      <c r="CE50" s="1789"/>
      <c r="CF50" s="1789"/>
      <c r="CG50" s="1789"/>
      <c r="CH50" s="1789"/>
      <c r="CI50" s="1789"/>
      <c r="CJ50" s="1789"/>
      <c r="CK50" s="1789"/>
      <c r="CL50" s="1789"/>
      <c r="CM50" s="1789"/>
      <c r="CN50" s="1789"/>
      <c r="CO50" s="1789"/>
      <c r="CP50" s="1789"/>
      <c r="CQ50" s="1789"/>
      <c r="CR50" s="1789"/>
      <c r="CS50" s="1789"/>
      <c r="CT50" s="1789"/>
      <c r="CU50" s="1789"/>
      <c r="CV50" s="1789"/>
      <c r="CW50" s="1789"/>
      <c r="CX50" s="1789"/>
      <c r="CY50" s="1789"/>
      <c r="CZ50" s="1789"/>
    </row>
    <row r="51" s="130" customFormat="true" ht="15" customHeight="true" x14ac:dyDescent="0.2">
      <c r="A51" s="2097"/>
      <c r="B51" s="242" t="s">
        <v>99</v>
      </c>
      <c r="C51" s="988" t="s">
        <v>35</v>
      </c>
      <c r="D51" s="999" t="s">
        <v>35</v>
      </c>
      <c r="E51" s="999" t="s">
        <v>35</v>
      </c>
      <c r="F51" s="999" t="s">
        <v>35</v>
      </c>
      <c r="G51" s="1010" t="s">
        <v>35</v>
      </c>
      <c r="H51" s="1021" t="s">
        <v>35</v>
      </c>
      <c r="I51" s="999" t="s">
        <v>35</v>
      </c>
      <c r="J51" s="999" t="s">
        <v>35</v>
      </c>
      <c r="K51" s="999" t="s">
        <v>35</v>
      </c>
      <c r="L51" s="1032" t="s">
        <v>35</v>
      </c>
      <c r="M51" s="1041" t="s">
        <v>35</v>
      </c>
      <c r="N51" s="999" t="s">
        <v>35</v>
      </c>
      <c r="O51" s="999" t="s">
        <v>35</v>
      </c>
      <c r="P51" s="999" t="s">
        <v>35</v>
      </c>
      <c r="Q51" s="1010" t="s">
        <v>35</v>
      </c>
      <c r="R51" s="1021" t="s">
        <v>35</v>
      </c>
      <c r="S51" s="999" t="s">
        <v>35</v>
      </c>
      <c r="T51" s="999" t="s">
        <v>35</v>
      </c>
      <c r="U51" s="999" t="s">
        <v>35</v>
      </c>
      <c r="V51" s="1693" t="s">
        <v>35</v>
      </c>
      <c r="W51" s="1727"/>
      <c r="X51" s="1727"/>
      <c r="Y51" s="1728"/>
      <c r="Z51" s="1728"/>
      <c r="AA51" s="1728"/>
      <c r="AB51" s="1728"/>
      <c r="AC51" s="1728"/>
      <c r="AD51" s="1728"/>
      <c r="AE51" s="1728"/>
      <c r="AF51" s="1728"/>
      <c r="AG51" s="1728"/>
      <c r="AH51" s="1728"/>
      <c r="AI51" s="1728"/>
      <c r="AJ51" s="1728"/>
      <c r="AK51" s="1728"/>
      <c r="AL51" s="1728"/>
      <c r="AM51" s="1728"/>
      <c r="AN51" s="1728"/>
      <c r="AO51" s="1728"/>
      <c r="AP51" s="1728"/>
      <c r="AQ51" s="1728"/>
      <c r="AR51" s="1728"/>
      <c r="AS51" s="1728"/>
      <c r="AT51" s="1728"/>
      <c r="AU51" s="1728"/>
      <c r="AV51" s="1728"/>
      <c r="AW51" s="1728"/>
      <c r="AX51" s="1728"/>
      <c r="AY51" s="1728"/>
      <c r="AZ51" s="207"/>
      <c r="BA51" s="2131"/>
      <c r="BB51" s="151" t="s">
        <v>99</v>
      </c>
      <c r="BC51" s="1054" t="s">
        <v>35</v>
      </c>
      <c r="BD51" s="1073" t="s">
        <v>35</v>
      </c>
      <c r="BE51" s="1073" t="s">
        <v>35</v>
      </c>
      <c r="BF51" s="1073" t="s">
        <v>35</v>
      </c>
      <c r="BG51" s="1093" t="s">
        <v>35</v>
      </c>
      <c r="BH51" s="1113" t="s">
        <v>35</v>
      </c>
      <c r="BI51" s="1073" t="s">
        <v>35</v>
      </c>
      <c r="BJ51" s="1073" t="s">
        <v>35</v>
      </c>
      <c r="BK51" s="1073" t="s">
        <v>35</v>
      </c>
      <c r="BL51" s="1093" t="s">
        <v>35</v>
      </c>
      <c r="BM51" s="1113" t="s">
        <v>35</v>
      </c>
      <c r="BN51" s="1073" t="s">
        <v>35</v>
      </c>
      <c r="BO51" s="1073" t="s">
        <v>35</v>
      </c>
      <c r="BP51" s="1073" t="s">
        <v>35</v>
      </c>
      <c r="BQ51" s="1093" t="s">
        <v>35</v>
      </c>
      <c r="BR51" s="1113" t="s">
        <v>35</v>
      </c>
      <c r="BS51" s="1073" t="s">
        <v>35</v>
      </c>
      <c r="BT51" s="1073" t="s">
        <v>35</v>
      </c>
      <c r="BU51" s="1073" t="s">
        <v>35</v>
      </c>
      <c r="BV51" s="1742" t="s">
        <v>35</v>
      </c>
      <c r="BW51" s="1788"/>
      <c r="BX51" s="1788"/>
      <c r="BY51" s="1789"/>
      <c r="BZ51" s="1789"/>
      <c r="CA51" s="1789"/>
      <c r="CB51" s="1789"/>
      <c r="CC51" s="1789"/>
      <c r="CD51" s="1789"/>
      <c r="CE51" s="1789"/>
      <c r="CF51" s="1789"/>
      <c r="CG51" s="1789"/>
      <c r="CH51" s="1789"/>
      <c r="CI51" s="1789"/>
      <c r="CJ51" s="1789"/>
      <c r="CK51" s="1789"/>
      <c r="CL51" s="1789"/>
      <c r="CM51" s="1789"/>
      <c r="CN51" s="1789"/>
      <c r="CO51" s="1789"/>
      <c r="CP51" s="1789"/>
      <c r="CQ51" s="1789"/>
      <c r="CR51" s="1789"/>
      <c r="CS51" s="1789"/>
      <c r="CT51" s="1789"/>
      <c r="CU51" s="1789"/>
      <c r="CV51" s="1789"/>
      <c r="CW51" s="1789"/>
      <c r="CX51" s="1789"/>
      <c r="CY51" s="1789"/>
      <c r="CZ51" s="1789"/>
    </row>
    <row r="52" s="130" customFormat="true" ht="15" customHeight="true" x14ac:dyDescent="0.2">
      <c r="A52" s="2097"/>
      <c r="B52" s="242" t="s">
        <v>68</v>
      </c>
      <c r="C52" s="988" t="s">
        <v>35</v>
      </c>
      <c r="D52" s="999" t="s">
        <v>35</v>
      </c>
      <c r="E52" s="999" t="s">
        <v>35</v>
      </c>
      <c r="F52" s="999" t="s">
        <v>35</v>
      </c>
      <c r="G52" s="1010" t="s">
        <v>35</v>
      </c>
      <c r="H52" s="1021" t="s">
        <v>35</v>
      </c>
      <c r="I52" s="999" t="s">
        <v>35</v>
      </c>
      <c r="J52" s="999" t="s">
        <v>35</v>
      </c>
      <c r="K52" s="999" t="s">
        <v>35</v>
      </c>
      <c r="L52" s="1032" t="s">
        <v>35</v>
      </c>
      <c r="M52" s="1041" t="s">
        <v>35</v>
      </c>
      <c r="N52" s="999" t="s">
        <v>35</v>
      </c>
      <c r="O52" s="999" t="s">
        <v>35</v>
      </c>
      <c r="P52" s="999" t="s">
        <v>35</v>
      </c>
      <c r="Q52" s="1010" t="s">
        <v>35</v>
      </c>
      <c r="R52" s="1021" t="s">
        <v>35</v>
      </c>
      <c r="S52" s="999" t="s">
        <v>35</v>
      </c>
      <c r="T52" s="999" t="s">
        <v>35</v>
      </c>
      <c r="U52" s="999" t="s">
        <v>35</v>
      </c>
      <c r="V52" s="1693" t="s">
        <v>35</v>
      </c>
      <c r="W52" s="1727"/>
      <c r="X52" s="1727"/>
      <c r="Y52" s="1728"/>
      <c r="Z52" s="1728"/>
      <c r="AA52" s="1728"/>
      <c r="AB52" s="1728"/>
      <c r="AC52" s="1728"/>
      <c r="AD52" s="1728"/>
      <c r="AE52" s="1728"/>
      <c r="AF52" s="1728"/>
      <c r="AG52" s="1728"/>
      <c r="AH52" s="1728"/>
      <c r="AI52" s="1728"/>
      <c r="AJ52" s="1728"/>
      <c r="AK52" s="1728"/>
      <c r="AL52" s="1728"/>
      <c r="AM52" s="1728"/>
      <c r="AN52" s="1728"/>
      <c r="AO52" s="1728"/>
      <c r="AP52" s="1728"/>
      <c r="AQ52" s="1728"/>
      <c r="AR52" s="1728"/>
      <c r="AS52" s="1728"/>
      <c r="AT52" s="1728"/>
      <c r="AU52" s="1728"/>
      <c r="AV52" s="1728"/>
      <c r="AW52" s="1728"/>
      <c r="AX52" s="1728"/>
      <c r="AY52" s="1728"/>
      <c r="AZ52" s="207"/>
      <c r="BA52" s="2131"/>
      <c r="BB52" s="151" t="s">
        <v>68</v>
      </c>
      <c r="BC52" s="1054" t="s">
        <v>35</v>
      </c>
      <c r="BD52" s="1073" t="s">
        <v>35</v>
      </c>
      <c r="BE52" s="1073" t="s">
        <v>35</v>
      </c>
      <c r="BF52" s="1073" t="s">
        <v>35</v>
      </c>
      <c r="BG52" s="1093" t="s">
        <v>35</v>
      </c>
      <c r="BH52" s="1113" t="s">
        <v>35</v>
      </c>
      <c r="BI52" s="1073" t="s">
        <v>35</v>
      </c>
      <c r="BJ52" s="1073" t="s">
        <v>35</v>
      </c>
      <c r="BK52" s="1073" t="s">
        <v>35</v>
      </c>
      <c r="BL52" s="1093" t="s">
        <v>35</v>
      </c>
      <c r="BM52" s="1113" t="s">
        <v>35</v>
      </c>
      <c r="BN52" s="1073" t="s">
        <v>35</v>
      </c>
      <c r="BO52" s="1073" t="s">
        <v>35</v>
      </c>
      <c r="BP52" s="1073" t="s">
        <v>35</v>
      </c>
      <c r="BQ52" s="1093" t="s">
        <v>35</v>
      </c>
      <c r="BR52" s="1113" t="s">
        <v>35</v>
      </c>
      <c r="BS52" s="1073" t="s">
        <v>35</v>
      </c>
      <c r="BT52" s="1073" t="s">
        <v>35</v>
      </c>
      <c r="BU52" s="1073" t="s">
        <v>35</v>
      </c>
      <c r="BV52" s="1742" t="s">
        <v>35</v>
      </c>
      <c r="BW52" s="1788"/>
      <c r="BX52" s="1788"/>
      <c r="BY52" s="1789"/>
      <c r="BZ52" s="1789"/>
      <c r="CA52" s="1789"/>
      <c r="CB52" s="1789"/>
      <c r="CC52" s="1789"/>
      <c r="CD52" s="1789"/>
      <c r="CE52" s="1789"/>
      <c r="CF52" s="1789"/>
      <c r="CG52" s="1789"/>
      <c r="CH52" s="1789"/>
      <c r="CI52" s="1789"/>
      <c r="CJ52" s="1789"/>
      <c r="CK52" s="1789"/>
      <c r="CL52" s="1789"/>
      <c r="CM52" s="1789"/>
      <c r="CN52" s="1789"/>
      <c r="CO52" s="1789"/>
      <c r="CP52" s="1789"/>
      <c r="CQ52" s="1789"/>
      <c r="CR52" s="1789"/>
      <c r="CS52" s="1789"/>
      <c r="CT52" s="1789"/>
      <c r="CU52" s="1789"/>
      <c r="CV52" s="1789"/>
      <c r="CW52" s="1789"/>
      <c r="CX52" s="1789"/>
      <c r="CY52" s="1789"/>
      <c r="CZ52" s="1789"/>
    </row>
    <row r="53" s="130" customFormat="true" ht="15" customHeight="true" x14ac:dyDescent="0.2">
      <c r="A53" s="2097" t="s">
        <v>105</v>
      </c>
      <c r="B53" s="242" t="s">
        <v>100</v>
      </c>
      <c r="C53" s="988" t="s">
        <v>35</v>
      </c>
      <c r="D53" s="999" t="s">
        <v>35</v>
      </c>
      <c r="E53" s="999" t="s">
        <v>35</v>
      </c>
      <c r="F53" s="999" t="s">
        <v>35</v>
      </c>
      <c r="G53" s="1010" t="s">
        <v>35</v>
      </c>
      <c r="H53" s="1021" t="s">
        <v>35</v>
      </c>
      <c r="I53" s="999" t="s">
        <v>35</v>
      </c>
      <c r="J53" s="999" t="s">
        <v>35</v>
      </c>
      <c r="K53" s="999" t="s">
        <v>35</v>
      </c>
      <c r="L53" s="1032" t="s">
        <v>35</v>
      </c>
      <c r="M53" s="1041" t="s">
        <v>35</v>
      </c>
      <c r="N53" s="999" t="s">
        <v>35</v>
      </c>
      <c r="O53" s="999" t="s">
        <v>35</v>
      </c>
      <c r="P53" s="999" t="s">
        <v>35</v>
      </c>
      <c r="Q53" s="1010" t="s">
        <v>35</v>
      </c>
      <c r="R53" s="1021" t="s">
        <v>35</v>
      </c>
      <c r="S53" s="999" t="s">
        <v>35</v>
      </c>
      <c r="T53" s="999" t="s">
        <v>35</v>
      </c>
      <c r="U53" s="999" t="s">
        <v>35</v>
      </c>
      <c r="V53" s="1693" t="s">
        <v>35</v>
      </c>
      <c r="W53" s="1727"/>
      <c r="X53" s="1727"/>
      <c r="Y53" s="1728"/>
      <c r="Z53" s="1728"/>
      <c r="AA53" s="1728"/>
      <c r="AB53" s="1728"/>
      <c r="AC53" s="1728"/>
      <c r="AD53" s="1728"/>
      <c r="AE53" s="1728"/>
      <c r="AF53" s="1728"/>
      <c r="AG53" s="1728"/>
      <c r="AH53" s="1728"/>
      <c r="AI53" s="1728"/>
      <c r="AJ53" s="1728"/>
      <c r="AK53" s="1728"/>
      <c r="AL53" s="1728"/>
      <c r="AM53" s="1728"/>
      <c r="AN53" s="1728"/>
      <c r="AO53" s="1728"/>
      <c r="AP53" s="1728"/>
      <c r="AQ53" s="1728"/>
      <c r="AR53" s="1728"/>
      <c r="AS53" s="1728"/>
      <c r="AT53" s="1728"/>
      <c r="AU53" s="1728"/>
      <c r="AV53" s="1728"/>
      <c r="AW53" s="1728"/>
      <c r="AX53" s="1728"/>
      <c r="AY53" s="1728"/>
      <c r="AZ53" s="207"/>
      <c r="BA53" s="2131" t="s">
        <v>105</v>
      </c>
      <c r="BB53" s="151" t="s">
        <v>100</v>
      </c>
      <c r="BC53" s="1054" t="s">
        <v>35</v>
      </c>
      <c r="BD53" s="1073" t="s">
        <v>35</v>
      </c>
      <c r="BE53" s="1073" t="s">
        <v>35</v>
      </c>
      <c r="BF53" s="1073" t="s">
        <v>35</v>
      </c>
      <c r="BG53" s="1093" t="s">
        <v>35</v>
      </c>
      <c r="BH53" s="1113" t="s">
        <v>35</v>
      </c>
      <c r="BI53" s="1073" t="s">
        <v>35</v>
      </c>
      <c r="BJ53" s="1073" t="s">
        <v>35</v>
      </c>
      <c r="BK53" s="1073" t="s">
        <v>35</v>
      </c>
      <c r="BL53" s="1093" t="s">
        <v>35</v>
      </c>
      <c r="BM53" s="1113" t="s">
        <v>35</v>
      </c>
      <c r="BN53" s="1073" t="s">
        <v>35</v>
      </c>
      <c r="BO53" s="1073" t="s">
        <v>35</v>
      </c>
      <c r="BP53" s="1073" t="s">
        <v>35</v>
      </c>
      <c r="BQ53" s="1093" t="s">
        <v>35</v>
      </c>
      <c r="BR53" s="1113" t="s">
        <v>35</v>
      </c>
      <c r="BS53" s="1073" t="s">
        <v>35</v>
      </c>
      <c r="BT53" s="1073" t="s">
        <v>35</v>
      </c>
      <c r="BU53" s="1073" t="s">
        <v>35</v>
      </c>
      <c r="BV53" s="1742" t="s">
        <v>35</v>
      </c>
      <c r="BW53" s="1788"/>
      <c r="BX53" s="1788"/>
      <c r="BY53" s="1789"/>
      <c r="BZ53" s="1789"/>
      <c r="CA53" s="1789"/>
      <c r="CB53" s="1789"/>
      <c r="CC53" s="1789"/>
      <c r="CD53" s="1789"/>
      <c r="CE53" s="1789"/>
      <c r="CF53" s="1789"/>
      <c r="CG53" s="1789"/>
      <c r="CH53" s="1789"/>
      <c r="CI53" s="1789"/>
      <c r="CJ53" s="1789"/>
      <c r="CK53" s="1789"/>
      <c r="CL53" s="1789"/>
      <c r="CM53" s="1789"/>
      <c r="CN53" s="1789"/>
      <c r="CO53" s="1789"/>
      <c r="CP53" s="1789"/>
      <c r="CQ53" s="1789"/>
      <c r="CR53" s="1789"/>
      <c r="CS53" s="1789"/>
      <c r="CT53" s="1789"/>
      <c r="CU53" s="1789"/>
      <c r="CV53" s="1789"/>
      <c r="CW53" s="1789"/>
      <c r="CX53" s="1789"/>
      <c r="CY53" s="1789"/>
      <c r="CZ53" s="1789"/>
    </row>
    <row r="54" s="130" customFormat="true" ht="15" customHeight="true" x14ac:dyDescent="0.2">
      <c r="A54" s="2097"/>
      <c r="B54" s="242" t="s">
        <v>99</v>
      </c>
      <c r="C54" s="988" t="s">
        <v>35</v>
      </c>
      <c r="D54" s="999" t="s">
        <v>35</v>
      </c>
      <c r="E54" s="999" t="s">
        <v>35</v>
      </c>
      <c r="F54" s="999" t="s">
        <v>35</v>
      </c>
      <c r="G54" s="1010" t="s">
        <v>35</v>
      </c>
      <c r="H54" s="1021" t="s">
        <v>35</v>
      </c>
      <c r="I54" s="999" t="s">
        <v>35</v>
      </c>
      <c r="J54" s="999" t="s">
        <v>35</v>
      </c>
      <c r="K54" s="999" t="s">
        <v>35</v>
      </c>
      <c r="L54" s="1032" t="s">
        <v>35</v>
      </c>
      <c r="M54" s="1041" t="s">
        <v>35</v>
      </c>
      <c r="N54" s="999" t="s">
        <v>35</v>
      </c>
      <c r="O54" s="999" t="s">
        <v>35</v>
      </c>
      <c r="P54" s="999" t="s">
        <v>35</v>
      </c>
      <c r="Q54" s="1010" t="s">
        <v>35</v>
      </c>
      <c r="R54" s="1021" t="s">
        <v>35</v>
      </c>
      <c r="S54" s="999" t="s">
        <v>35</v>
      </c>
      <c r="T54" s="999" t="s">
        <v>35</v>
      </c>
      <c r="U54" s="999" t="s">
        <v>35</v>
      </c>
      <c r="V54" s="1693" t="s">
        <v>35</v>
      </c>
      <c r="W54" s="1727"/>
      <c r="X54" s="1727"/>
      <c r="Y54" s="1728"/>
      <c r="Z54" s="1728"/>
      <c r="AA54" s="1728"/>
      <c r="AB54" s="1728"/>
      <c r="AC54" s="1728"/>
      <c r="AD54" s="1728"/>
      <c r="AE54" s="1728"/>
      <c r="AF54" s="1728"/>
      <c r="AG54" s="1728"/>
      <c r="AH54" s="1728"/>
      <c r="AI54" s="1728"/>
      <c r="AJ54" s="1728"/>
      <c r="AK54" s="1728"/>
      <c r="AL54" s="1728"/>
      <c r="AM54" s="1728"/>
      <c r="AN54" s="1728"/>
      <c r="AO54" s="1728"/>
      <c r="AP54" s="1728"/>
      <c r="AQ54" s="1728"/>
      <c r="AR54" s="1728"/>
      <c r="AS54" s="1728"/>
      <c r="AT54" s="1728"/>
      <c r="AU54" s="1728"/>
      <c r="AV54" s="1728"/>
      <c r="AW54" s="1728"/>
      <c r="AX54" s="1728"/>
      <c r="AY54" s="1728"/>
      <c r="AZ54" s="207"/>
      <c r="BA54" s="2131"/>
      <c r="BB54" s="151" t="s">
        <v>99</v>
      </c>
      <c r="BC54" s="1054" t="s">
        <v>35</v>
      </c>
      <c r="BD54" s="1073" t="s">
        <v>35</v>
      </c>
      <c r="BE54" s="1073" t="s">
        <v>35</v>
      </c>
      <c r="BF54" s="1073" t="s">
        <v>35</v>
      </c>
      <c r="BG54" s="1093" t="s">
        <v>35</v>
      </c>
      <c r="BH54" s="1113" t="s">
        <v>35</v>
      </c>
      <c r="BI54" s="1073" t="s">
        <v>35</v>
      </c>
      <c r="BJ54" s="1073" t="s">
        <v>35</v>
      </c>
      <c r="BK54" s="1073" t="s">
        <v>35</v>
      </c>
      <c r="BL54" s="1093" t="s">
        <v>35</v>
      </c>
      <c r="BM54" s="1113" t="s">
        <v>35</v>
      </c>
      <c r="BN54" s="1073" t="s">
        <v>35</v>
      </c>
      <c r="BO54" s="1073" t="s">
        <v>35</v>
      </c>
      <c r="BP54" s="1073" t="s">
        <v>35</v>
      </c>
      <c r="BQ54" s="1093" t="s">
        <v>35</v>
      </c>
      <c r="BR54" s="1113" t="s">
        <v>35</v>
      </c>
      <c r="BS54" s="1073" t="s">
        <v>35</v>
      </c>
      <c r="BT54" s="1073" t="s">
        <v>35</v>
      </c>
      <c r="BU54" s="1073" t="s">
        <v>35</v>
      </c>
      <c r="BV54" s="1742" t="s">
        <v>35</v>
      </c>
      <c r="BW54" s="1788"/>
      <c r="BX54" s="1788"/>
      <c r="BY54" s="1789"/>
      <c r="BZ54" s="1789"/>
      <c r="CA54" s="1789"/>
      <c r="CB54" s="1789"/>
      <c r="CC54" s="1789"/>
      <c r="CD54" s="1789"/>
      <c r="CE54" s="1789"/>
      <c r="CF54" s="1789"/>
      <c r="CG54" s="1789"/>
      <c r="CH54" s="1789"/>
      <c r="CI54" s="1789"/>
      <c r="CJ54" s="1789"/>
      <c r="CK54" s="1789"/>
      <c r="CL54" s="1789"/>
      <c r="CM54" s="1789"/>
      <c r="CN54" s="1789"/>
      <c r="CO54" s="1789"/>
      <c r="CP54" s="1789"/>
      <c r="CQ54" s="1789"/>
      <c r="CR54" s="1789"/>
      <c r="CS54" s="1789"/>
      <c r="CT54" s="1789"/>
      <c r="CU54" s="1789"/>
      <c r="CV54" s="1789"/>
      <c r="CW54" s="1789"/>
      <c r="CX54" s="1789"/>
      <c r="CY54" s="1789"/>
      <c r="CZ54" s="1789"/>
    </row>
    <row r="55" s="130" customFormat="true" ht="15" customHeight="true" x14ac:dyDescent="0.2">
      <c r="A55" s="2132"/>
      <c r="B55" s="243" t="s">
        <v>68</v>
      </c>
      <c r="C55" s="990" t="s">
        <v>35</v>
      </c>
      <c r="D55" s="1001" t="s">
        <v>35</v>
      </c>
      <c r="E55" s="1001" t="s">
        <v>35</v>
      </c>
      <c r="F55" s="1001" t="s">
        <v>35</v>
      </c>
      <c r="G55" s="1012" t="s">
        <v>35</v>
      </c>
      <c r="H55" s="1023" t="s">
        <v>35</v>
      </c>
      <c r="I55" s="1001" t="s">
        <v>35</v>
      </c>
      <c r="J55" s="1001" t="s">
        <v>35</v>
      </c>
      <c r="K55" s="1001" t="s">
        <v>35</v>
      </c>
      <c r="L55" s="1034" t="s">
        <v>35</v>
      </c>
      <c r="M55" s="1043" t="s">
        <v>35</v>
      </c>
      <c r="N55" s="1001" t="s">
        <v>35</v>
      </c>
      <c r="O55" s="1001" t="s">
        <v>35</v>
      </c>
      <c r="P55" s="1001" t="s">
        <v>35</v>
      </c>
      <c r="Q55" s="1012" t="s">
        <v>35</v>
      </c>
      <c r="R55" s="1659" t="s">
        <v>35</v>
      </c>
      <c r="S55" s="1660" t="s">
        <v>35</v>
      </c>
      <c r="T55" s="1660" t="s">
        <v>35</v>
      </c>
      <c r="U55" s="1660" t="s">
        <v>35</v>
      </c>
      <c r="V55" s="1695" t="s">
        <v>35</v>
      </c>
      <c r="W55" s="1729"/>
      <c r="X55" s="1729"/>
      <c r="Y55" s="1729"/>
      <c r="Z55" s="1729"/>
      <c r="AA55" s="1729"/>
      <c r="AB55" s="1729"/>
      <c r="AC55" s="1729"/>
      <c r="AD55" s="1729"/>
      <c r="AE55" s="1729"/>
      <c r="AF55" s="1729"/>
      <c r="AG55" s="1729"/>
      <c r="AH55" s="1729"/>
      <c r="AI55" s="1729"/>
      <c r="AJ55" s="1729"/>
      <c r="AK55" s="1729"/>
      <c r="AL55" s="1729"/>
      <c r="AM55" s="1729"/>
      <c r="AN55" s="1729"/>
      <c r="AO55" s="1729"/>
      <c r="AP55" s="1729"/>
      <c r="AQ55" s="1729"/>
      <c r="AR55" s="1729"/>
      <c r="AS55" s="1729"/>
      <c r="AT55" s="1729"/>
      <c r="AU55" s="1729"/>
      <c r="AV55" s="1729"/>
      <c r="AW55" s="1729"/>
      <c r="AX55" s="1729"/>
      <c r="AY55" s="1729"/>
      <c r="AZ55" s="207"/>
      <c r="BA55" s="2133"/>
      <c r="BB55" s="152" t="s">
        <v>68</v>
      </c>
      <c r="BC55" s="1055" t="s">
        <v>35</v>
      </c>
      <c r="BD55" s="1074" t="s">
        <v>35</v>
      </c>
      <c r="BE55" s="1074" t="s">
        <v>35</v>
      </c>
      <c r="BF55" s="1074" t="s">
        <v>35</v>
      </c>
      <c r="BG55" s="1094" t="s">
        <v>35</v>
      </c>
      <c r="BH55" s="1114" t="s">
        <v>35</v>
      </c>
      <c r="BI55" s="1074" t="s">
        <v>35</v>
      </c>
      <c r="BJ55" s="1074" t="s">
        <v>35</v>
      </c>
      <c r="BK55" s="1074" t="s">
        <v>35</v>
      </c>
      <c r="BL55" s="1094" t="s">
        <v>35</v>
      </c>
      <c r="BM55" s="1114" t="s">
        <v>35</v>
      </c>
      <c r="BN55" s="1074" t="s">
        <v>35</v>
      </c>
      <c r="BO55" s="1074" t="s">
        <v>35</v>
      </c>
      <c r="BP55" s="1074" t="s">
        <v>35</v>
      </c>
      <c r="BQ55" s="1094" t="s">
        <v>35</v>
      </c>
      <c r="BR55" s="1661" t="s">
        <v>35</v>
      </c>
      <c r="BS55" s="1662" t="s">
        <v>35</v>
      </c>
      <c r="BT55" s="1662" t="s">
        <v>35</v>
      </c>
      <c r="BU55" s="1662" t="s">
        <v>35</v>
      </c>
      <c r="BV55" s="1662" t="s">
        <v>35</v>
      </c>
      <c r="BW55" s="1790"/>
      <c r="BX55" s="1790"/>
      <c r="BY55" s="1790"/>
      <c r="BZ55" s="1791"/>
      <c r="CA55" s="1791"/>
      <c r="CB55" s="1791"/>
      <c r="CC55" s="1791"/>
      <c r="CD55" s="1791"/>
      <c r="CE55" s="1791"/>
      <c r="CF55" s="1791"/>
      <c r="CG55" s="1791"/>
      <c r="CH55" s="1791"/>
      <c r="CI55" s="1791"/>
      <c r="CJ55" s="1791"/>
      <c r="CK55" s="1791"/>
      <c r="CL55" s="1791"/>
      <c r="CM55" s="1791"/>
      <c r="CN55" s="1791"/>
      <c r="CO55" s="1791"/>
      <c r="CP55" s="1791"/>
      <c r="CQ55" s="1791"/>
      <c r="CR55" s="1791"/>
      <c r="CS55" s="1791"/>
      <c r="CT55" s="1791"/>
      <c r="CU55" s="1791"/>
      <c r="CV55" s="1791"/>
      <c r="CW55" s="1791"/>
      <c r="CX55" s="1791"/>
      <c r="CY55" s="1791"/>
      <c r="CZ55" s="1791"/>
    </row>
    <row r="56" s="607" customFormat="true" ht="15" customHeight="true" x14ac:dyDescent="0.2">
      <c r="A56" s="132"/>
      <c r="B56" s="177"/>
      <c r="C56" s="2098" t="s">
        <v>114</v>
      </c>
      <c r="D56" s="2099"/>
      <c r="E56" s="2099"/>
      <c r="F56" s="2099"/>
      <c r="G56" s="2100"/>
      <c r="H56" s="2101" t="s">
        <v>38</v>
      </c>
      <c r="I56" s="2102"/>
      <c r="J56" s="2102"/>
      <c r="K56" s="2102"/>
      <c r="L56" s="2103"/>
      <c r="M56" s="2104" t="s">
        <v>37</v>
      </c>
      <c r="N56" s="2102"/>
      <c r="O56" s="2102"/>
      <c r="P56" s="2102"/>
      <c r="Q56" s="2103"/>
      <c r="R56" s="1652" t="s">
        <v>137</v>
      </c>
      <c r="S56" s="1681"/>
      <c r="T56" s="1681"/>
      <c r="U56" s="1681"/>
      <c r="V56" s="1682"/>
      <c r="W56" s="1726"/>
      <c r="X56" s="1726"/>
      <c r="Y56" s="1726"/>
      <c r="Z56" s="1726"/>
      <c r="AA56" s="1726"/>
      <c r="AB56" s="1726"/>
      <c r="AC56" s="1726"/>
      <c r="AD56" s="1726"/>
      <c r="AE56" s="1726"/>
      <c r="AF56" s="1726"/>
      <c r="AG56" s="1726"/>
      <c r="AH56" s="1726"/>
      <c r="AI56" s="1726"/>
      <c r="AJ56" s="1726"/>
      <c r="AK56" s="1726"/>
      <c r="AL56" s="1726"/>
      <c r="AM56" s="1726"/>
      <c r="AN56" s="1726"/>
      <c r="AO56" s="1726"/>
      <c r="AP56" s="1726"/>
      <c r="AQ56" s="1726"/>
      <c r="AR56" s="1726"/>
      <c r="AS56" s="1726"/>
      <c r="AT56" s="1726"/>
      <c r="AU56" s="1726"/>
      <c r="AV56" s="1726"/>
      <c r="AW56" s="1726"/>
      <c r="AX56" s="1726"/>
      <c r="AY56" s="1726"/>
      <c r="AZ56" s="611"/>
      <c r="BA56" s="209" t="s">
        <v>128</v>
      </c>
      <c r="BB56" s="115" t="s">
        <v>95</v>
      </c>
      <c r="BC56" s="2175" t="s">
        <v>114</v>
      </c>
      <c r="BD56" s="2176"/>
      <c r="BE56" s="2176"/>
      <c r="BF56" s="2176"/>
      <c r="BG56" s="2177"/>
      <c r="BH56" s="2178" t="s">
        <v>38</v>
      </c>
      <c r="BI56" s="2176"/>
      <c r="BJ56" s="2176"/>
      <c r="BK56" s="2176"/>
      <c r="BL56" s="2177"/>
      <c r="BM56" s="2178" t="s">
        <v>37</v>
      </c>
      <c r="BN56" s="2176"/>
      <c r="BO56" s="2176"/>
      <c r="BP56" s="2176"/>
      <c r="BQ56" s="2179"/>
      <c r="BR56" s="1656" t="s">
        <v>137</v>
      </c>
      <c r="BS56" s="289"/>
      <c r="BT56" s="289"/>
      <c r="BU56" s="289"/>
      <c r="BV56" s="289"/>
      <c r="BW56" s="1792"/>
      <c r="BX56" s="1792"/>
      <c r="BY56" s="179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607" customFormat="true" ht="12.75" x14ac:dyDescent="0.2">
      <c r="A57" s="178" t="s">
        <v>69</v>
      </c>
      <c r="B57" s="236"/>
      <c r="C57" s="267" t="s">
        <v>0</v>
      </c>
      <c r="D57" s="268" t="s">
        <v>1</v>
      </c>
      <c r="E57" s="268" t="s">
        <v>2</v>
      </c>
      <c r="F57" s="268" t="s">
        <v>3</v>
      </c>
      <c r="G57" s="269" t="s">
        <v>4</v>
      </c>
      <c r="H57" s="723" t="s">
        <v>0</v>
      </c>
      <c r="I57" s="672" t="s">
        <v>1</v>
      </c>
      <c r="J57" s="672" t="s">
        <v>2</v>
      </c>
      <c r="K57" s="672" t="s">
        <v>3</v>
      </c>
      <c r="L57" s="673" t="s">
        <v>4</v>
      </c>
      <c r="M57" s="711" t="s">
        <v>0</v>
      </c>
      <c r="N57" s="672" t="s">
        <v>1</v>
      </c>
      <c r="O57" s="672" t="s">
        <v>2</v>
      </c>
      <c r="P57" s="672" t="s">
        <v>3</v>
      </c>
      <c r="Q57" s="738" t="s">
        <v>4</v>
      </c>
      <c r="R57" s="723" t="s">
        <v>148</v>
      </c>
      <c r="S57" s="672" t="s">
        <v>149</v>
      </c>
      <c r="T57" s="672" t="s">
        <v>150</v>
      </c>
      <c r="U57" s="672" t="s">
        <v>151</v>
      </c>
      <c r="V57" s="674" t="s">
        <v>152</v>
      </c>
      <c r="W57" s="1726"/>
      <c r="X57" s="1726"/>
      <c r="Y57" s="1726"/>
      <c r="Z57" s="1726"/>
      <c r="AA57" s="1726"/>
      <c r="AB57" s="1726"/>
      <c r="AC57" s="1726"/>
      <c r="AD57" s="1726"/>
      <c r="AE57" s="1726"/>
      <c r="AF57" s="1726"/>
      <c r="AG57" s="1726"/>
      <c r="AH57" s="1726"/>
      <c r="AI57" s="1726"/>
      <c r="AJ57" s="1726"/>
      <c r="AK57" s="1726"/>
      <c r="AL57" s="1726"/>
      <c r="AM57" s="1726"/>
      <c r="AN57" s="1726"/>
      <c r="AO57" s="1726"/>
      <c r="AP57" s="1726"/>
      <c r="AQ57" s="1726"/>
      <c r="AR57" s="1726"/>
      <c r="AS57" s="1726"/>
      <c r="AT57" s="1726"/>
      <c r="AU57" s="1726"/>
      <c r="AV57" s="1726"/>
      <c r="AW57" s="1726"/>
      <c r="AX57" s="1726"/>
      <c r="AY57" s="1726"/>
      <c r="AZ57" s="611"/>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148</v>
      </c>
      <c r="BS57" s="168" t="s">
        <v>149</v>
      </c>
      <c r="BT57" s="168" t="s">
        <v>150</v>
      </c>
      <c r="BU57" s="168" t="s">
        <v>151</v>
      </c>
      <c r="BV57" s="1743" t="s">
        <v>152</v>
      </c>
      <c r="BW57" s="1794"/>
      <c r="BX57" s="1794"/>
      <c r="BY57" s="1795"/>
      <c r="BZ57" s="1795"/>
      <c r="CA57" s="1795"/>
      <c r="CB57" s="1795"/>
      <c r="CC57" s="1795"/>
      <c r="CD57" s="1795"/>
      <c r="CE57" s="1795"/>
      <c r="CF57" s="1795"/>
      <c r="CG57" s="1795"/>
      <c r="CH57" s="1795"/>
      <c r="CI57" s="1795"/>
      <c r="CJ57" s="1795"/>
      <c r="CK57" s="1795"/>
      <c r="CL57" s="1795"/>
      <c r="CM57" s="1795"/>
      <c r="CN57" s="1795"/>
      <c r="CO57" s="1795"/>
      <c r="CP57" s="1795"/>
      <c r="CQ57" s="1795"/>
      <c r="CR57" s="1795"/>
      <c r="CS57" s="1795"/>
      <c r="CT57" s="1795"/>
      <c r="CU57" s="1795"/>
      <c r="CV57" s="1795"/>
      <c r="CW57" s="1795"/>
      <c r="CX57" s="1795"/>
      <c r="CY57" s="1795"/>
      <c r="CZ57" s="1795"/>
    </row>
    <row r="58" s="607" customFormat="true" ht="15" customHeight="true" x14ac:dyDescent="0.2">
      <c r="A58" s="2117" t="s">
        <v>154</v>
      </c>
      <c r="B58" s="960" t="s">
        <v>155</v>
      </c>
      <c r="C58" s="817">
        <v>31.91421271794362</v>
      </c>
      <c r="D58" s="818">
        <v>53.118864261650934</v>
      </c>
      <c r="E58" s="818">
        <v>63.602211555539675</v>
      </c>
      <c r="F58" s="818">
        <v>62.178512926040007</v>
      </c>
      <c r="G58" s="819">
        <v>43.788789543654893</v>
      </c>
      <c r="H58" s="820">
        <v>84.537698349374068</v>
      </c>
      <c r="I58" s="818">
        <v>80.169791875545286</v>
      </c>
      <c r="J58" s="818">
        <v>72.05319747042455</v>
      </c>
      <c r="K58" s="818">
        <v>64.378198927342623</v>
      </c>
      <c r="L58" s="821">
        <v>40.0866454743079</v>
      </c>
      <c r="M58" s="822">
        <v>6.0284925149341637</v>
      </c>
      <c r="N58" s="818">
        <v>8.4874329069339733</v>
      </c>
      <c r="O58" s="818">
        <v>12.491298821952466</v>
      </c>
      <c r="P58" s="818">
        <v>17.350845174665494</v>
      </c>
      <c r="Q58" s="819">
        <v>30.226822263565218</v>
      </c>
      <c r="R58" s="820">
        <v>49.259132902636118</v>
      </c>
      <c r="S58" s="818">
        <v>53.390900025935593</v>
      </c>
      <c r="T58" s="818">
        <v>42.48649515166246</v>
      </c>
      <c r="U58" s="818">
        <v>65.90046130951815</v>
      </c>
      <c r="V58" s="1696">
        <v>47.061176020175374</v>
      </c>
      <c r="W58" s="1726"/>
      <c r="X58" s="1726"/>
      <c r="Y58" s="1726"/>
      <c r="Z58" s="1726"/>
      <c r="AA58" s="1726"/>
      <c r="AB58" s="1726"/>
      <c r="AC58" s="1726"/>
      <c r="AD58" s="1726"/>
      <c r="AE58" s="1726"/>
      <c r="AF58" s="1726"/>
      <c r="AG58" s="1726"/>
      <c r="AH58" s="1726"/>
      <c r="AI58" s="1726"/>
      <c r="AJ58" s="1726"/>
      <c r="AK58" s="1726"/>
      <c r="AL58" s="1726"/>
      <c r="AM58" s="1726"/>
      <c r="AN58" s="1726"/>
      <c r="AO58" s="1726"/>
      <c r="AP58" s="1726"/>
      <c r="AQ58" s="1726"/>
      <c r="AR58" s="1726"/>
      <c r="AS58" s="1726"/>
      <c r="AT58" s="1726"/>
      <c r="AU58" s="1726"/>
      <c r="AV58" s="1726"/>
      <c r="AW58" s="1726"/>
      <c r="AX58" s="1726"/>
      <c r="AY58" s="1726"/>
      <c r="AZ58" s="611"/>
      <c r="BA58" s="228"/>
      <c r="BB58" s="153"/>
      <c r="BC58" s="306"/>
      <c r="BD58" s="292"/>
      <c r="BE58" s="292"/>
      <c r="BF58" s="292"/>
      <c r="BG58" s="307"/>
      <c r="BH58" s="315"/>
      <c r="BI58" s="292"/>
      <c r="BJ58" s="292"/>
      <c r="BK58" s="292"/>
      <c r="BL58" s="307"/>
      <c r="BM58" s="315"/>
      <c r="BN58" s="292"/>
      <c r="BO58" s="292"/>
      <c r="BP58" s="292"/>
      <c r="BQ58" s="307"/>
      <c r="BR58" s="315"/>
      <c r="BS58" s="292"/>
      <c r="BT58" s="292"/>
      <c r="BU58" s="292"/>
      <c r="BV58" s="1744"/>
      <c r="BW58" s="1796"/>
      <c r="BX58" s="1796"/>
      <c r="BY58" s="1797"/>
      <c r="BZ58" s="1797"/>
      <c r="CA58" s="1797"/>
      <c r="CB58" s="1797"/>
      <c r="CC58" s="1797"/>
      <c r="CD58" s="1797"/>
      <c r="CE58" s="1797"/>
      <c r="CF58" s="1797"/>
      <c r="CG58" s="1797"/>
      <c r="CH58" s="1797"/>
      <c r="CI58" s="1797"/>
      <c r="CJ58" s="1797"/>
      <c r="CK58" s="1797"/>
      <c r="CL58" s="1797"/>
      <c r="CM58" s="1797"/>
      <c r="CN58" s="1797"/>
      <c r="CO58" s="1797"/>
      <c r="CP58" s="1797"/>
      <c r="CQ58" s="1797"/>
      <c r="CR58" s="1797"/>
      <c r="CS58" s="1797"/>
      <c r="CT58" s="1797"/>
      <c r="CU58" s="1797"/>
      <c r="CV58" s="1797"/>
      <c r="CW58" s="1797"/>
      <c r="CX58" s="1797"/>
      <c r="CY58" s="1797"/>
      <c r="CZ58" s="1797"/>
    </row>
    <row r="59" s="607" customFormat="true" ht="15" customHeight="true" x14ac:dyDescent="0.2">
      <c r="A59" s="2118"/>
      <c r="B59" s="961" t="s">
        <v>156</v>
      </c>
      <c r="C59" s="823">
        <v>0.60151334543188917</v>
      </c>
      <c r="D59" s="824">
        <v>0.1549020962660215</v>
      </c>
      <c r="E59" s="824">
        <v>0.40971515778809853</v>
      </c>
      <c r="F59" s="824">
        <v>0.22195984595735643</v>
      </c>
      <c r="G59" s="825">
        <v>0.50735080319803183</v>
      </c>
      <c r="H59" s="826">
        <v>0.91093815730527405</v>
      </c>
      <c r="I59" s="824">
        <v>0.42265279446112808</v>
      </c>
      <c r="J59" s="824">
        <v>0.39750780219739079</v>
      </c>
      <c r="K59" s="824">
        <v>0.15121672243741102</v>
      </c>
      <c r="L59" s="827">
        <v>0.70098642426587776</v>
      </c>
      <c r="M59" s="828">
        <v>0.27239553346908496</v>
      </c>
      <c r="N59" s="824">
        <v>0</v>
      </c>
      <c r="O59" s="824">
        <v>0</v>
      </c>
      <c r="P59" s="824">
        <v>0</v>
      </c>
      <c r="Q59" s="825">
        <v>0.19395735607319842</v>
      </c>
      <c r="R59" s="826">
        <v>0.12364004257595862</v>
      </c>
      <c r="S59" s="824">
        <v>0.37788582923562569</v>
      </c>
      <c r="T59" s="824">
        <v>3.0973424904541649E-2</v>
      </c>
      <c r="U59" s="824">
        <v>0.14770251143396174</v>
      </c>
      <c r="V59" s="1697">
        <v>0.68041656798565442</v>
      </c>
      <c r="W59" s="1726"/>
      <c r="X59" s="1726"/>
      <c r="Y59" s="1726"/>
      <c r="Z59" s="1726"/>
      <c r="AA59" s="1726"/>
      <c r="AB59" s="1726"/>
      <c r="AC59" s="1726"/>
      <c r="AD59" s="1726"/>
      <c r="AE59" s="1726"/>
      <c r="AF59" s="1726"/>
      <c r="AG59" s="1726"/>
      <c r="AH59" s="1726"/>
      <c r="AI59" s="1726"/>
      <c r="AJ59" s="1726"/>
      <c r="AK59" s="1726"/>
      <c r="AL59" s="1726"/>
      <c r="AM59" s="1726"/>
      <c r="AN59" s="1726"/>
      <c r="AO59" s="1726"/>
      <c r="AP59" s="1726"/>
      <c r="AQ59" s="1726"/>
      <c r="AR59" s="1726"/>
      <c r="AS59" s="1726"/>
      <c r="AT59" s="1726"/>
      <c r="AU59" s="1726"/>
      <c r="AV59" s="1726"/>
      <c r="AW59" s="1726"/>
      <c r="AX59" s="1726"/>
      <c r="AY59" s="1726"/>
      <c r="AZ59" s="611"/>
      <c r="BA59" s="229"/>
      <c r="BB59" s="154"/>
      <c r="BC59" s="308"/>
      <c r="BD59" s="293"/>
      <c r="BE59" s="293"/>
      <c r="BF59" s="293"/>
      <c r="BG59" s="309"/>
      <c r="BH59" s="316"/>
      <c r="BI59" s="293"/>
      <c r="BJ59" s="293"/>
      <c r="BK59" s="293"/>
      <c r="BL59" s="309"/>
      <c r="BM59" s="316"/>
      <c r="BN59" s="293"/>
      <c r="BO59" s="293"/>
      <c r="BP59" s="293"/>
      <c r="BQ59" s="309"/>
      <c r="BR59" s="316"/>
      <c r="BS59" s="293"/>
      <c r="BT59" s="293"/>
      <c r="BU59" s="293"/>
      <c r="BV59" s="1745"/>
      <c r="BW59" s="1798"/>
      <c r="BX59" s="1798"/>
      <c r="BY59" s="1799"/>
      <c r="BZ59" s="1799"/>
      <c r="CA59" s="1799"/>
      <c r="CB59" s="1799"/>
      <c r="CC59" s="1799"/>
      <c r="CD59" s="1799"/>
      <c r="CE59" s="1799"/>
      <c r="CF59" s="1799"/>
      <c r="CG59" s="1799"/>
      <c r="CH59" s="1799"/>
      <c r="CI59" s="1799"/>
      <c r="CJ59" s="1799"/>
      <c r="CK59" s="1799"/>
      <c r="CL59" s="1799"/>
      <c r="CM59" s="1799"/>
      <c r="CN59" s="1799"/>
      <c r="CO59" s="1799"/>
      <c r="CP59" s="1799"/>
      <c r="CQ59" s="1799"/>
      <c r="CR59" s="1799"/>
      <c r="CS59" s="1799"/>
      <c r="CT59" s="1799"/>
      <c r="CU59" s="1799"/>
      <c r="CV59" s="1799"/>
      <c r="CW59" s="1799"/>
      <c r="CX59" s="1799"/>
      <c r="CY59" s="1799"/>
      <c r="CZ59" s="1799"/>
    </row>
    <row r="60" s="607" customFormat="true" ht="15" customHeight="true" x14ac:dyDescent="0.2">
      <c r="A60" s="2118"/>
      <c r="B60" s="961" t="s">
        <v>157</v>
      </c>
      <c r="C60" s="823">
        <v>2.6762562928079503</v>
      </c>
      <c r="D60" s="824">
        <v>0.88026311344031027</v>
      </c>
      <c r="E60" s="824">
        <v>0.72727464618719007</v>
      </c>
      <c r="F60" s="824">
        <v>0.28127080235435459</v>
      </c>
      <c r="G60" s="825">
        <v>0.65746047046073908</v>
      </c>
      <c r="H60" s="826">
        <v>0.71786453972668951</v>
      </c>
      <c r="I60" s="824">
        <v>0.65753721674423216</v>
      </c>
      <c r="J60" s="824">
        <v>0.28346976750071379</v>
      </c>
      <c r="K60" s="824">
        <v>0.51777810329108098</v>
      </c>
      <c r="L60" s="827">
        <v>0.4822104320058142</v>
      </c>
      <c r="M60" s="828">
        <v>5.0387412684908535</v>
      </c>
      <c r="N60" s="824">
        <v>2.2957892975740171</v>
      </c>
      <c r="O60" s="824">
        <v>1.1916872183750447</v>
      </c>
      <c r="P60" s="824">
        <v>0.79809354965832469</v>
      </c>
      <c r="Q60" s="825">
        <v>1.2232197495907129</v>
      </c>
      <c r="R60" s="826">
        <v>0.87778430297030907</v>
      </c>
      <c r="S60" s="824">
        <v>2.0904185792108989</v>
      </c>
      <c r="T60" s="824">
        <v>0.62539467611987409</v>
      </c>
      <c r="U60" s="824">
        <v>1.4466439016448038</v>
      </c>
      <c r="V60" s="1697">
        <v>0.54156263491220225</v>
      </c>
      <c r="W60" s="1726"/>
      <c r="X60" s="1726"/>
      <c r="Y60" s="1726"/>
      <c r="Z60" s="1726"/>
      <c r="AA60" s="1726"/>
      <c r="AB60" s="1726"/>
      <c r="AC60" s="1726"/>
      <c r="AD60" s="1726"/>
      <c r="AE60" s="1726"/>
      <c r="AF60" s="1726"/>
      <c r="AG60" s="1726"/>
      <c r="AH60" s="1726"/>
      <c r="AI60" s="1726"/>
      <c r="AJ60" s="1726"/>
      <c r="AK60" s="1726"/>
      <c r="AL60" s="1726"/>
      <c r="AM60" s="1726"/>
      <c r="AN60" s="1726"/>
      <c r="AO60" s="1726"/>
      <c r="AP60" s="1726"/>
      <c r="AQ60" s="1726"/>
      <c r="AR60" s="1726"/>
      <c r="AS60" s="1726"/>
      <c r="AT60" s="1726"/>
      <c r="AU60" s="1726"/>
      <c r="AV60" s="1726"/>
      <c r="AW60" s="1726"/>
      <c r="AX60" s="1726"/>
      <c r="AY60" s="1726"/>
      <c r="AZ60" s="611"/>
      <c r="BA60" s="229"/>
      <c r="BB60" s="154"/>
      <c r="BC60" s="308"/>
      <c r="BD60" s="293"/>
      <c r="BE60" s="293"/>
      <c r="BF60" s="293"/>
      <c r="BG60" s="309"/>
      <c r="BH60" s="316"/>
      <c r="BI60" s="293"/>
      <c r="BJ60" s="293"/>
      <c r="BK60" s="293"/>
      <c r="BL60" s="309"/>
      <c r="BM60" s="316"/>
      <c r="BN60" s="293"/>
      <c r="BO60" s="293"/>
      <c r="BP60" s="293"/>
      <c r="BQ60" s="309"/>
      <c r="BR60" s="316"/>
      <c r="BS60" s="293"/>
      <c r="BT60" s="293"/>
      <c r="BU60" s="293"/>
      <c r="BV60" s="1745"/>
      <c r="BW60" s="1798"/>
      <c r="BX60" s="1798"/>
      <c r="BY60" s="1799"/>
      <c r="BZ60" s="1799"/>
      <c r="CA60" s="1799"/>
      <c r="CB60" s="1799"/>
      <c r="CC60" s="1799"/>
      <c r="CD60" s="1799"/>
      <c r="CE60" s="1799"/>
      <c r="CF60" s="1799"/>
      <c r="CG60" s="1799"/>
      <c r="CH60" s="1799"/>
      <c r="CI60" s="1799"/>
      <c r="CJ60" s="1799"/>
      <c r="CK60" s="1799"/>
      <c r="CL60" s="1799"/>
      <c r="CM60" s="1799"/>
      <c r="CN60" s="1799"/>
      <c r="CO60" s="1799"/>
      <c r="CP60" s="1799"/>
      <c r="CQ60" s="1799"/>
      <c r="CR60" s="1799"/>
      <c r="CS60" s="1799"/>
      <c r="CT60" s="1799"/>
      <c r="CU60" s="1799"/>
      <c r="CV60" s="1799"/>
      <c r="CW60" s="1799"/>
      <c r="CX60" s="1799"/>
      <c r="CY60" s="1799"/>
      <c r="CZ60" s="1799"/>
    </row>
    <row r="61" s="607" customFormat="true" ht="15" customHeight="true" x14ac:dyDescent="0.2">
      <c r="A61" s="2118"/>
      <c r="B61" s="961" t="s">
        <v>158</v>
      </c>
      <c r="C61" s="823">
        <v>5.8579049807555608</v>
      </c>
      <c r="D61" s="824">
        <v>4.2004939626785491</v>
      </c>
      <c r="E61" s="824">
        <v>1.9874828819353521</v>
      </c>
      <c r="F61" s="824">
        <v>1.4359869822613125</v>
      </c>
      <c r="G61" s="825">
        <v>0.72516373638632692</v>
      </c>
      <c r="H61" s="826">
        <v>1.9673065324458658</v>
      </c>
      <c r="I61" s="824">
        <v>1.0497698419568502</v>
      </c>
      <c r="J61" s="824">
        <v>0.66480185329164088</v>
      </c>
      <c r="K61" s="824">
        <v>0.17345776691602527</v>
      </c>
      <c r="L61" s="827">
        <v>0.40189328905396554</v>
      </c>
      <c r="M61" s="828">
        <v>7.826453186714982</v>
      </c>
      <c r="N61" s="824">
        <v>7.4072352996310746</v>
      </c>
      <c r="O61" s="824">
        <v>6.9808199071172847</v>
      </c>
      <c r="P61" s="824">
        <v>7.0205561071519433</v>
      </c>
      <c r="Q61" s="825">
        <v>5.6404817266046372</v>
      </c>
      <c r="R61" s="826">
        <v>0.66456335776514353</v>
      </c>
      <c r="S61" s="824">
        <v>5.904936909126743</v>
      </c>
      <c r="T61" s="824">
        <v>1.5143931807930178</v>
      </c>
      <c r="U61" s="824">
        <v>3.7460325691885137</v>
      </c>
      <c r="V61" s="1697">
        <v>2.4620085741441384</v>
      </c>
      <c r="W61" s="1726"/>
      <c r="X61" s="1726"/>
      <c r="Y61" s="1726"/>
      <c r="Z61" s="1726"/>
      <c r="AA61" s="1726"/>
      <c r="AB61" s="1726"/>
      <c r="AC61" s="1726"/>
      <c r="AD61" s="1726"/>
      <c r="AE61" s="1726"/>
      <c r="AF61" s="1726"/>
      <c r="AG61" s="1726"/>
      <c r="AH61" s="1726"/>
      <c r="AI61" s="1726"/>
      <c r="AJ61" s="1726"/>
      <c r="AK61" s="1726"/>
      <c r="AL61" s="1726"/>
      <c r="AM61" s="1726"/>
      <c r="AN61" s="1726"/>
      <c r="AO61" s="1726"/>
      <c r="AP61" s="1726"/>
      <c r="AQ61" s="1726"/>
      <c r="AR61" s="1726"/>
      <c r="AS61" s="1726"/>
      <c r="AT61" s="1726"/>
      <c r="AU61" s="1726"/>
      <c r="AV61" s="1726"/>
      <c r="AW61" s="1726"/>
      <c r="AX61" s="1726"/>
      <c r="AY61" s="1726"/>
      <c r="AZ61" s="611"/>
      <c r="BA61" s="229"/>
      <c r="BB61" s="154"/>
      <c r="BC61" s="308"/>
      <c r="BD61" s="293"/>
      <c r="BE61" s="293"/>
      <c r="BF61" s="293"/>
      <c r="BG61" s="309"/>
      <c r="BH61" s="316"/>
      <c r="BI61" s="293"/>
      <c r="BJ61" s="293"/>
      <c r="BK61" s="293"/>
      <c r="BL61" s="309"/>
      <c r="BM61" s="316"/>
      <c r="BN61" s="293"/>
      <c r="BO61" s="293"/>
      <c r="BP61" s="293"/>
      <c r="BQ61" s="309"/>
      <c r="BR61" s="316"/>
      <c r="BS61" s="293"/>
      <c r="BT61" s="293"/>
      <c r="BU61" s="293"/>
      <c r="BV61" s="1745"/>
      <c r="BW61" s="1798"/>
      <c r="BX61" s="1798"/>
      <c r="BY61" s="1799"/>
      <c r="BZ61" s="1799"/>
      <c r="CA61" s="1799"/>
      <c r="CB61" s="1799"/>
      <c r="CC61" s="1799"/>
      <c r="CD61" s="1799"/>
      <c r="CE61" s="1799"/>
      <c r="CF61" s="1799"/>
      <c r="CG61" s="1799"/>
      <c r="CH61" s="1799"/>
      <c r="CI61" s="1799"/>
      <c r="CJ61" s="1799"/>
      <c r="CK61" s="1799"/>
      <c r="CL61" s="1799"/>
      <c r="CM61" s="1799"/>
      <c r="CN61" s="1799"/>
      <c r="CO61" s="1799"/>
      <c r="CP61" s="1799"/>
      <c r="CQ61" s="1799"/>
      <c r="CR61" s="1799"/>
      <c r="CS61" s="1799"/>
      <c r="CT61" s="1799"/>
      <c r="CU61" s="1799"/>
      <c r="CV61" s="1799"/>
      <c r="CW61" s="1799"/>
      <c r="CX61" s="1799"/>
      <c r="CY61" s="1799"/>
      <c r="CZ61" s="1799"/>
    </row>
    <row r="62" s="607" customFormat="true" ht="15" customHeight="true" x14ac:dyDescent="0.2">
      <c r="A62" s="2118"/>
      <c r="B62" s="961" t="s">
        <v>159</v>
      </c>
      <c r="C62" s="823">
        <v>45.200162488043119</v>
      </c>
      <c r="D62" s="824">
        <v>30.957577567931651</v>
      </c>
      <c r="E62" s="824">
        <v>17.484247743438566</v>
      </c>
      <c r="F62" s="824">
        <v>10.435537497443825</v>
      </c>
      <c r="G62" s="825">
        <v>5.3664666293913799</v>
      </c>
      <c r="H62" s="826">
        <v>3.8194020514778231</v>
      </c>
      <c r="I62" s="824">
        <v>3.8582184162481519</v>
      </c>
      <c r="J62" s="824">
        <v>2.3701970125355394</v>
      </c>
      <c r="K62" s="824">
        <v>2.1436970818720007</v>
      </c>
      <c r="L62" s="827">
        <v>1.3800042504451711</v>
      </c>
      <c r="M62" s="828">
        <v>63.427143597124925</v>
      </c>
      <c r="N62" s="824">
        <v>66.739648829344162</v>
      </c>
      <c r="O62" s="824">
        <v>65.705791105258001</v>
      </c>
      <c r="P62" s="824">
        <v>63.962000742327888</v>
      </c>
      <c r="Q62" s="825">
        <v>48.806433877447645</v>
      </c>
      <c r="R62" s="826">
        <v>29.756541592013601</v>
      </c>
      <c r="S62" s="824">
        <v>28.20778311254049</v>
      </c>
      <c r="T62" s="824">
        <v>36.024557386218937</v>
      </c>
      <c r="U62" s="824">
        <v>15.44129503749731</v>
      </c>
      <c r="V62" s="1697">
        <v>13.413671129323737</v>
      </c>
      <c r="W62" s="1726"/>
      <c r="X62" s="1726"/>
      <c r="Y62" s="1726"/>
      <c r="Z62" s="1726"/>
      <c r="AA62" s="1726"/>
      <c r="AB62" s="1726"/>
      <c r="AC62" s="1726"/>
      <c r="AD62" s="1726"/>
      <c r="AE62" s="1726"/>
      <c r="AF62" s="1726"/>
      <c r="AG62" s="1726"/>
      <c r="AH62" s="1726"/>
      <c r="AI62" s="1726"/>
      <c r="AJ62" s="1726"/>
      <c r="AK62" s="1726"/>
      <c r="AL62" s="1726"/>
      <c r="AM62" s="1726"/>
      <c r="AN62" s="1726"/>
      <c r="AO62" s="1726"/>
      <c r="AP62" s="1726"/>
      <c r="AQ62" s="1726"/>
      <c r="AR62" s="1726"/>
      <c r="AS62" s="1726"/>
      <c r="AT62" s="1726"/>
      <c r="AU62" s="1726"/>
      <c r="AV62" s="1726"/>
      <c r="AW62" s="1726"/>
      <c r="AX62" s="1726"/>
      <c r="AY62" s="1726"/>
      <c r="AZ62" s="611"/>
      <c r="BA62" s="229"/>
      <c r="BB62" s="154"/>
      <c r="BC62" s="308"/>
      <c r="BD62" s="293"/>
      <c r="BE62" s="293"/>
      <c r="BF62" s="293"/>
      <c r="BG62" s="309"/>
      <c r="BH62" s="316"/>
      <c r="BI62" s="293"/>
      <c r="BJ62" s="293"/>
      <c r="BK62" s="293"/>
      <c r="BL62" s="309"/>
      <c r="BM62" s="316"/>
      <c r="BN62" s="293"/>
      <c r="BO62" s="293"/>
      <c r="BP62" s="293"/>
      <c r="BQ62" s="309"/>
      <c r="BR62" s="316"/>
      <c r="BS62" s="293"/>
      <c r="BT62" s="293"/>
      <c r="BU62" s="293"/>
      <c r="BV62" s="1745"/>
      <c r="BW62" s="1798"/>
      <c r="BX62" s="1798"/>
      <c r="BY62" s="1799"/>
      <c r="BZ62" s="1799"/>
      <c r="CA62" s="1799"/>
      <c r="CB62" s="1799"/>
      <c r="CC62" s="1799"/>
      <c r="CD62" s="1799"/>
      <c r="CE62" s="1799"/>
      <c r="CF62" s="1799"/>
      <c r="CG62" s="1799"/>
      <c r="CH62" s="1799"/>
      <c r="CI62" s="1799"/>
      <c r="CJ62" s="1799"/>
      <c r="CK62" s="1799"/>
      <c r="CL62" s="1799"/>
      <c r="CM62" s="1799"/>
      <c r="CN62" s="1799"/>
      <c r="CO62" s="1799"/>
      <c r="CP62" s="1799"/>
      <c r="CQ62" s="1799"/>
      <c r="CR62" s="1799"/>
      <c r="CS62" s="1799"/>
      <c r="CT62" s="1799"/>
      <c r="CU62" s="1799"/>
      <c r="CV62" s="1799"/>
      <c r="CW62" s="1799"/>
      <c r="CX62" s="1799"/>
      <c r="CY62" s="1799"/>
      <c r="CZ62" s="1799"/>
    </row>
    <row r="63" s="607" customFormat="true" ht="15" customHeight="true" x14ac:dyDescent="0.2">
      <c r="A63" s="2118"/>
      <c r="B63" s="961" t="s">
        <v>160</v>
      </c>
      <c r="C63" s="823">
        <v>11.476545884071182</v>
      </c>
      <c r="D63" s="824">
        <v>6.3230894703418388</v>
      </c>
      <c r="E63" s="824">
        <v>4.8528540882811733</v>
      </c>
      <c r="F63" s="824">
        <v>5.5699009996233269</v>
      </c>
      <c r="G63" s="825">
        <v>6.1951805233511568</v>
      </c>
      <c r="H63" s="826">
        <v>3.0826616969163192</v>
      </c>
      <c r="I63" s="824">
        <v>3.4458713732579511</v>
      </c>
      <c r="J63" s="824">
        <v>5.3128984339611582</v>
      </c>
      <c r="K63" s="824">
        <v>5.6493076047802324</v>
      </c>
      <c r="L63" s="827">
        <v>5.8195764425223224</v>
      </c>
      <c r="M63" s="828">
        <v>16.324909724836626</v>
      </c>
      <c r="N63" s="824">
        <v>14.220587689226258</v>
      </c>
      <c r="O63" s="824">
        <v>11.799018268764815</v>
      </c>
      <c r="P63" s="824">
        <v>8.0817902057520854</v>
      </c>
      <c r="Q63" s="825">
        <v>7.080635285700752</v>
      </c>
      <c r="R63" s="826">
        <v>8.1657613913305251</v>
      </c>
      <c r="S63" s="824">
        <v>7.8930517417042738</v>
      </c>
      <c r="T63" s="824">
        <v>10.348212900062121</v>
      </c>
      <c r="U63" s="824">
        <v>5.9632119472501532</v>
      </c>
      <c r="V63" s="1697">
        <v>5.2305525201949692</v>
      </c>
      <c r="W63" s="1726"/>
      <c r="X63" s="1726"/>
      <c r="Y63" s="1726"/>
      <c r="Z63" s="1726"/>
      <c r="AA63" s="1726"/>
      <c r="AB63" s="1726"/>
      <c r="AC63" s="1726"/>
      <c r="AD63" s="1726"/>
      <c r="AE63" s="1726"/>
      <c r="AF63" s="1726"/>
      <c r="AG63" s="1726"/>
      <c r="AH63" s="1726"/>
      <c r="AI63" s="1726"/>
      <c r="AJ63" s="1726"/>
      <c r="AK63" s="1726"/>
      <c r="AL63" s="1726"/>
      <c r="AM63" s="1726"/>
      <c r="AN63" s="1726"/>
      <c r="AO63" s="1726"/>
      <c r="AP63" s="1726"/>
      <c r="AQ63" s="1726"/>
      <c r="AR63" s="1726"/>
      <c r="AS63" s="1726"/>
      <c r="AT63" s="1726"/>
      <c r="AU63" s="1726"/>
      <c r="AV63" s="1726"/>
      <c r="AW63" s="1726"/>
      <c r="AX63" s="1726"/>
      <c r="AY63" s="1726"/>
      <c r="AZ63" s="611"/>
      <c r="BA63" s="229"/>
      <c r="BB63" s="154"/>
      <c r="BC63" s="308"/>
      <c r="BD63" s="293"/>
      <c r="BE63" s="293"/>
      <c r="BF63" s="293"/>
      <c r="BG63" s="309"/>
      <c r="BH63" s="316"/>
      <c r="BI63" s="293"/>
      <c r="BJ63" s="293"/>
      <c r="BK63" s="293"/>
      <c r="BL63" s="309"/>
      <c r="BM63" s="316"/>
      <c r="BN63" s="293"/>
      <c r="BO63" s="293"/>
      <c r="BP63" s="293"/>
      <c r="BQ63" s="309"/>
      <c r="BR63" s="316"/>
      <c r="BS63" s="293"/>
      <c r="BT63" s="293"/>
      <c r="BU63" s="293"/>
      <c r="BV63" s="1745"/>
      <c r="BW63" s="1798"/>
      <c r="BX63" s="1798"/>
      <c r="BY63" s="1799"/>
      <c r="BZ63" s="1799"/>
      <c r="CA63" s="1799"/>
      <c r="CB63" s="1799"/>
      <c r="CC63" s="1799"/>
      <c r="CD63" s="1799"/>
      <c r="CE63" s="1799"/>
      <c r="CF63" s="1799"/>
      <c r="CG63" s="1799"/>
      <c r="CH63" s="1799"/>
      <c r="CI63" s="1799"/>
      <c r="CJ63" s="1799"/>
      <c r="CK63" s="1799"/>
      <c r="CL63" s="1799"/>
      <c r="CM63" s="1799"/>
      <c r="CN63" s="1799"/>
      <c r="CO63" s="1799"/>
      <c r="CP63" s="1799"/>
      <c r="CQ63" s="1799"/>
      <c r="CR63" s="1799"/>
      <c r="CS63" s="1799"/>
      <c r="CT63" s="1799"/>
      <c r="CU63" s="1799"/>
      <c r="CV63" s="1799"/>
      <c r="CW63" s="1799"/>
      <c r="CX63" s="1799"/>
      <c r="CY63" s="1799"/>
      <c r="CZ63" s="1799"/>
    </row>
    <row r="64" s="607" customFormat="true" ht="15" customHeight="true" x14ac:dyDescent="0.2">
      <c r="A64" s="2118"/>
      <c r="B64" s="961" t="s">
        <v>161</v>
      </c>
      <c r="C64" s="823">
        <v>8.207174397730814E-2</v>
      </c>
      <c r="D64" s="824">
        <v>0.14661406266738236</v>
      </c>
      <c r="E64" s="824">
        <v>3.4642055643691293E-2</v>
      </c>
      <c r="F64" s="824">
        <v>0</v>
      </c>
      <c r="G64" s="825">
        <v>0.13300331791176365</v>
      </c>
      <c r="H64" s="826">
        <v>2.6511019528466545E-2</v>
      </c>
      <c r="I64" s="824">
        <v>0</v>
      </c>
      <c r="J64" s="824">
        <v>0</v>
      </c>
      <c r="K64" s="824">
        <v>6.7183953013361969E-2</v>
      </c>
      <c r="L64" s="827">
        <v>0.12978335787922227</v>
      </c>
      <c r="M64" s="828">
        <v>7.488018954563605E-2</v>
      </c>
      <c r="N64" s="824">
        <v>0.17763803780407211</v>
      </c>
      <c r="O64" s="824">
        <v>0.39663432632293433</v>
      </c>
      <c r="P64" s="824">
        <v>0.1065703489866365</v>
      </c>
      <c r="Q64" s="825">
        <v>0</v>
      </c>
      <c r="R64" s="826">
        <v>1.6411952410981645E-2</v>
      </c>
      <c r="S64" s="824">
        <v>5.664169675998966E-2</v>
      </c>
      <c r="T64" s="824">
        <v>0.25291710131070416</v>
      </c>
      <c r="U64" s="824">
        <v>0.13974097311668163</v>
      </c>
      <c r="V64" s="1697">
        <v>7.0621806171044049E-2</v>
      </c>
      <c r="W64" s="1726"/>
      <c r="X64" s="1726"/>
      <c r="Y64" s="1726"/>
      <c r="Z64" s="1726"/>
      <c r="AA64" s="1726"/>
      <c r="AB64" s="1726"/>
      <c r="AC64" s="1726"/>
      <c r="AD64" s="1726"/>
      <c r="AE64" s="1726"/>
      <c r="AF64" s="1726"/>
      <c r="AG64" s="1726"/>
      <c r="AH64" s="1726"/>
      <c r="AI64" s="1726"/>
      <c r="AJ64" s="1726"/>
      <c r="AK64" s="1726"/>
      <c r="AL64" s="1726"/>
      <c r="AM64" s="1726"/>
      <c r="AN64" s="1726"/>
      <c r="AO64" s="1726"/>
      <c r="AP64" s="1726"/>
      <c r="AQ64" s="1726"/>
      <c r="AR64" s="1726"/>
      <c r="AS64" s="1726"/>
      <c r="AT64" s="1726"/>
      <c r="AU64" s="1726"/>
      <c r="AV64" s="1726"/>
      <c r="AW64" s="1726"/>
      <c r="AX64" s="1726"/>
      <c r="AY64" s="1726"/>
      <c r="AZ64" s="611"/>
      <c r="BA64" s="229"/>
      <c r="BB64" s="154"/>
      <c r="BC64" s="308"/>
      <c r="BD64" s="293"/>
      <c r="BE64" s="293"/>
      <c r="BF64" s="293"/>
      <c r="BG64" s="309"/>
      <c r="BH64" s="316"/>
      <c r="BI64" s="293"/>
      <c r="BJ64" s="293"/>
      <c r="BK64" s="293"/>
      <c r="BL64" s="309"/>
      <c r="BM64" s="316"/>
      <c r="BN64" s="293"/>
      <c r="BO64" s="293"/>
      <c r="BP64" s="293"/>
      <c r="BQ64" s="309"/>
      <c r="BR64" s="316"/>
      <c r="BS64" s="293"/>
      <c r="BT64" s="293"/>
      <c r="BU64" s="293"/>
      <c r="BV64" s="1745"/>
      <c r="BW64" s="1798"/>
      <c r="BX64" s="1798"/>
      <c r="BY64" s="1799"/>
      <c r="BZ64" s="1799"/>
      <c r="CA64" s="1799"/>
      <c r="CB64" s="1799"/>
      <c r="CC64" s="1799"/>
      <c r="CD64" s="1799"/>
      <c r="CE64" s="1799"/>
      <c r="CF64" s="1799"/>
      <c r="CG64" s="1799"/>
      <c r="CH64" s="1799"/>
      <c r="CI64" s="1799"/>
      <c r="CJ64" s="1799"/>
      <c r="CK64" s="1799"/>
      <c r="CL64" s="1799"/>
      <c r="CM64" s="1799"/>
      <c r="CN64" s="1799"/>
      <c r="CO64" s="1799"/>
      <c r="CP64" s="1799"/>
      <c r="CQ64" s="1799"/>
      <c r="CR64" s="1799"/>
      <c r="CS64" s="1799"/>
      <c r="CT64" s="1799"/>
      <c r="CU64" s="1799"/>
      <c r="CV64" s="1799"/>
      <c r="CW64" s="1799"/>
      <c r="CX64" s="1799"/>
      <c r="CY64" s="1799"/>
      <c r="CZ64" s="1799"/>
    </row>
    <row r="65" s="607" customFormat="true" ht="15" customHeight="true" x14ac:dyDescent="0.2">
      <c r="A65" s="2118"/>
      <c r="B65" s="961" t="s">
        <v>162</v>
      </c>
      <c r="C65" s="823">
        <v>0.13380613354922632</v>
      </c>
      <c r="D65" s="824">
        <v>2.4372370720092521E-2</v>
      </c>
      <c r="E65" s="824">
        <v>4.8651217242093613E-2</v>
      </c>
      <c r="F65" s="824">
        <v>0</v>
      </c>
      <c r="G65" s="825">
        <v>0</v>
      </c>
      <c r="H65" s="826">
        <v>0</v>
      </c>
      <c r="I65" s="824">
        <v>0</v>
      </c>
      <c r="J65" s="824">
        <v>0</v>
      </c>
      <c r="K65" s="824">
        <v>0</v>
      </c>
      <c r="L65" s="827">
        <v>0</v>
      </c>
      <c r="M65" s="828">
        <v>7.488018954563605E-2</v>
      </c>
      <c r="N65" s="824">
        <v>0.33679046810470287</v>
      </c>
      <c r="O65" s="824">
        <v>7.5122556786353836E-2</v>
      </c>
      <c r="P65" s="824">
        <v>0</v>
      </c>
      <c r="Q65" s="825">
        <v>0.14980836399938957</v>
      </c>
      <c r="R65" s="826">
        <v>0</v>
      </c>
      <c r="S65" s="824">
        <v>0</v>
      </c>
      <c r="T65" s="824">
        <v>0.53744884028524642</v>
      </c>
      <c r="U65" s="824">
        <v>0</v>
      </c>
      <c r="V65" s="1697">
        <v>0</v>
      </c>
      <c r="W65" s="1726"/>
      <c r="X65" s="1726"/>
      <c r="Y65" s="1726"/>
      <c r="Z65" s="1726"/>
      <c r="AA65" s="1726"/>
      <c r="AB65" s="1726"/>
      <c r="AC65" s="1726"/>
      <c r="AD65" s="1726"/>
      <c r="AE65" s="1726"/>
      <c r="AF65" s="1726"/>
      <c r="AG65" s="1726"/>
      <c r="AH65" s="1726"/>
      <c r="AI65" s="1726"/>
      <c r="AJ65" s="1726"/>
      <c r="AK65" s="1726"/>
      <c r="AL65" s="1726"/>
      <c r="AM65" s="1726"/>
      <c r="AN65" s="1726"/>
      <c r="AO65" s="1726"/>
      <c r="AP65" s="1726"/>
      <c r="AQ65" s="1726"/>
      <c r="AR65" s="1726"/>
      <c r="AS65" s="1726"/>
      <c r="AT65" s="1726"/>
      <c r="AU65" s="1726"/>
      <c r="AV65" s="1726"/>
      <c r="AW65" s="1726"/>
      <c r="AX65" s="1726"/>
      <c r="AY65" s="1726"/>
      <c r="AZ65" s="611"/>
      <c r="BA65" s="229"/>
      <c r="BB65" s="154"/>
      <c r="BC65" s="308"/>
      <c r="BD65" s="293"/>
      <c r="BE65" s="293"/>
      <c r="BF65" s="293"/>
      <c r="BG65" s="309"/>
      <c r="BH65" s="316"/>
      <c r="BI65" s="293"/>
      <c r="BJ65" s="293"/>
      <c r="BK65" s="293"/>
      <c r="BL65" s="309"/>
      <c r="BM65" s="316"/>
      <c r="BN65" s="293"/>
      <c r="BO65" s="293"/>
      <c r="BP65" s="293"/>
      <c r="BQ65" s="309"/>
      <c r="BR65" s="316"/>
      <c r="BS65" s="293"/>
      <c r="BT65" s="293"/>
      <c r="BU65" s="293"/>
      <c r="BV65" s="1745"/>
      <c r="BW65" s="1798"/>
      <c r="BX65" s="1798"/>
      <c r="BY65" s="1799"/>
      <c r="BZ65" s="1799"/>
      <c r="CA65" s="1799"/>
      <c r="CB65" s="1799"/>
      <c r="CC65" s="1799"/>
      <c r="CD65" s="1799"/>
      <c r="CE65" s="1799"/>
      <c r="CF65" s="1799"/>
      <c r="CG65" s="1799"/>
      <c r="CH65" s="1799"/>
      <c r="CI65" s="1799"/>
      <c r="CJ65" s="1799"/>
      <c r="CK65" s="1799"/>
      <c r="CL65" s="1799"/>
      <c r="CM65" s="1799"/>
      <c r="CN65" s="1799"/>
      <c r="CO65" s="1799"/>
      <c r="CP65" s="1799"/>
      <c r="CQ65" s="1799"/>
      <c r="CR65" s="1799"/>
      <c r="CS65" s="1799"/>
      <c r="CT65" s="1799"/>
      <c r="CU65" s="1799"/>
      <c r="CV65" s="1799"/>
      <c r="CW65" s="1799"/>
      <c r="CX65" s="1799"/>
      <c r="CY65" s="1799"/>
      <c r="CZ65" s="1799"/>
    </row>
    <row r="66" s="607" customFormat="true" ht="15" customHeight="true" x14ac:dyDescent="0.2">
      <c r="A66" s="2118"/>
      <c r="B66" s="961" t="s">
        <v>163</v>
      </c>
      <c r="C66" s="823">
        <v>0.62610369970824398</v>
      </c>
      <c r="D66" s="824">
        <v>0.26980044834901606</v>
      </c>
      <c r="E66" s="824">
        <v>0.40180412247651215</v>
      </c>
      <c r="F66" s="824">
        <v>0.22374352292140473</v>
      </c>
      <c r="G66" s="825">
        <v>0.12406640691073056</v>
      </c>
      <c r="H66" s="826">
        <v>0.81961775067815301</v>
      </c>
      <c r="I66" s="824">
        <v>0.46256440798756243</v>
      </c>
      <c r="J66" s="824">
        <v>0.29216277368830035</v>
      </c>
      <c r="K66" s="824">
        <v>0.31634300602320381</v>
      </c>
      <c r="L66" s="827">
        <v>7.9600266506361303E-2</v>
      </c>
      <c r="M66" s="828">
        <v>0.40135374746456259</v>
      </c>
      <c r="N66" s="824">
        <v>0</v>
      </c>
      <c r="O66" s="824">
        <v>0.28528506264931036</v>
      </c>
      <c r="P66" s="824">
        <v>0.28418759729769733</v>
      </c>
      <c r="Q66" s="825">
        <v>0</v>
      </c>
      <c r="R66" s="826">
        <v>0.69750797746672</v>
      </c>
      <c r="S66" s="824">
        <v>0.61953089989145926</v>
      </c>
      <c r="T66" s="824">
        <v>0</v>
      </c>
      <c r="U66" s="824">
        <v>0.27948194623336325</v>
      </c>
      <c r="V66" s="1697">
        <v>4.9317031343113632E-2</v>
      </c>
      <c r="W66" s="1726"/>
      <c r="X66" s="1726"/>
      <c r="Y66" s="1726"/>
      <c r="Z66" s="1726"/>
      <c r="AA66" s="1726"/>
      <c r="AB66" s="1726"/>
      <c r="AC66" s="1726"/>
      <c r="AD66" s="1726"/>
      <c r="AE66" s="1726"/>
      <c r="AF66" s="1726"/>
      <c r="AG66" s="1726"/>
      <c r="AH66" s="1726"/>
      <c r="AI66" s="1726"/>
      <c r="AJ66" s="1726"/>
      <c r="AK66" s="1726"/>
      <c r="AL66" s="1726"/>
      <c r="AM66" s="1726"/>
      <c r="AN66" s="1726"/>
      <c r="AO66" s="1726"/>
      <c r="AP66" s="1726"/>
      <c r="AQ66" s="1726"/>
      <c r="AR66" s="1726"/>
      <c r="AS66" s="1726"/>
      <c r="AT66" s="1726"/>
      <c r="AU66" s="1726"/>
      <c r="AV66" s="1726"/>
      <c r="AW66" s="1726"/>
      <c r="AX66" s="1726"/>
      <c r="AY66" s="1726"/>
      <c r="AZ66" s="611"/>
      <c r="BA66" s="229"/>
      <c r="BB66" s="154"/>
      <c r="BC66" s="308"/>
      <c r="BD66" s="293"/>
      <c r="BE66" s="293"/>
      <c r="BF66" s="293"/>
      <c r="BG66" s="309"/>
      <c r="BH66" s="316"/>
      <c r="BI66" s="293"/>
      <c r="BJ66" s="293"/>
      <c r="BK66" s="293"/>
      <c r="BL66" s="309"/>
      <c r="BM66" s="316"/>
      <c r="BN66" s="293"/>
      <c r="BO66" s="293"/>
      <c r="BP66" s="293"/>
      <c r="BQ66" s="309"/>
      <c r="BR66" s="316"/>
      <c r="BS66" s="293"/>
      <c r="BT66" s="293"/>
      <c r="BU66" s="293"/>
      <c r="BV66" s="1745"/>
      <c r="BW66" s="1798"/>
      <c r="BX66" s="1798"/>
      <c r="BY66" s="1799"/>
      <c r="BZ66" s="1799"/>
      <c r="CA66" s="1799"/>
      <c r="CB66" s="1799"/>
      <c r="CC66" s="1799"/>
      <c r="CD66" s="1799"/>
      <c r="CE66" s="1799"/>
      <c r="CF66" s="1799"/>
      <c r="CG66" s="1799"/>
      <c r="CH66" s="1799"/>
      <c r="CI66" s="1799"/>
      <c r="CJ66" s="1799"/>
      <c r="CK66" s="1799"/>
      <c r="CL66" s="1799"/>
      <c r="CM66" s="1799"/>
      <c r="CN66" s="1799"/>
      <c r="CO66" s="1799"/>
      <c r="CP66" s="1799"/>
      <c r="CQ66" s="1799"/>
      <c r="CR66" s="1799"/>
      <c r="CS66" s="1799"/>
      <c r="CT66" s="1799"/>
      <c r="CU66" s="1799"/>
      <c r="CV66" s="1799"/>
      <c r="CW66" s="1799"/>
      <c r="CX66" s="1799"/>
      <c r="CY66" s="1799"/>
      <c r="CZ66" s="1799"/>
    </row>
    <row r="67" s="607" customFormat="true" ht="15" customHeight="true" x14ac:dyDescent="0.2">
      <c r="A67" s="2118"/>
      <c r="B67" s="961" t="s">
        <v>164</v>
      </c>
      <c r="C67" s="823">
        <v>1.2735871215657437</v>
      </c>
      <c r="D67" s="824">
        <v>3.7263183911652327</v>
      </c>
      <c r="E67" s="824">
        <v>10.106417260608151</v>
      </c>
      <c r="F67" s="824">
        <v>19.405506409962008</v>
      </c>
      <c r="G67" s="825">
        <v>42.033225942566162</v>
      </c>
      <c r="H67" s="826">
        <v>3.9478314440578908</v>
      </c>
      <c r="I67" s="824">
        <v>9.8298672797510598</v>
      </c>
      <c r="J67" s="824">
        <v>18.266283068533973</v>
      </c>
      <c r="K67" s="824">
        <v>26.244045858749043</v>
      </c>
      <c r="L67" s="827">
        <v>50.47928652459256</v>
      </c>
      <c r="M67" s="828">
        <v>0.38691678581161748</v>
      </c>
      <c r="N67" s="824">
        <v>0.15468845626209765</v>
      </c>
      <c r="O67" s="824">
        <v>0.83583180462762952</v>
      </c>
      <c r="P67" s="824">
        <v>1.963225960435111</v>
      </c>
      <c r="Q67" s="825">
        <v>6.2875147020643185</v>
      </c>
      <c r="R67" s="826">
        <v>10.343249807695438</v>
      </c>
      <c r="S67" s="824">
        <v>1.3689839275774744</v>
      </c>
      <c r="T67" s="824">
        <v>7.8631376609747399</v>
      </c>
      <c r="U67" s="824">
        <v>6.3779406098660436</v>
      </c>
      <c r="V67" s="1697">
        <v>30.100602499622966</v>
      </c>
      <c r="W67" s="1726"/>
      <c r="X67" s="1726"/>
      <c r="Y67" s="1726"/>
      <c r="Z67" s="1726"/>
      <c r="AA67" s="1726"/>
      <c r="AB67" s="1726"/>
      <c r="AC67" s="1726"/>
      <c r="AD67" s="1726"/>
      <c r="AE67" s="1726"/>
      <c r="AF67" s="1726"/>
      <c r="AG67" s="1726"/>
      <c r="AH67" s="1726"/>
      <c r="AI67" s="1726"/>
      <c r="AJ67" s="1726"/>
      <c r="AK67" s="1726"/>
      <c r="AL67" s="1726"/>
      <c r="AM67" s="1726"/>
      <c r="AN67" s="1726"/>
      <c r="AO67" s="1726"/>
      <c r="AP67" s="1726"/>
      <c r="AQ67" s="1726"/>
      <c r="AR67" s="1726"/>
      <c r="AS67" s="1726"/>
      <c r="AT67" s="1726"/>
      <c r="AU67" s="1726"/>
      <c r="AV67" s="1726"/>
      <c r="AW67" s="1726"/>
      <c r="AX67" s="1726"/>
      <c r="AY67" s="1726"/>
      <c r="AZ67" s="611"/>
      <c r="BA67" s="229"/>
      <c r="BB67" s="154"/>
      <c r="BC67" s="308"/>
      <c r="BD67" s="293"/>
      <c r="BE67" s="293"/>
      <c r="BF67" s="293"/>
      <c r="BG67" s="309"/>
      <c r="BH67" s="316"/>
      <c r="BI67" s="293"/>
      <c r="BJ67" s="293"/>
      <c r="BK67" s="293"/>
      <c r="BL67" s="309"/>
      <c r="BM67" s="316"/>
      <c r="BN67" s="293"/>
      <c r="BO67" s="293"/>
      <c r="BP67" s="293"/>
      <c r="BQ67" s="309"/>
      <c r="BR67" s="316"/>
      <c r="BS67" s="293"/>
      <c r="BT67" s="293"/>
      <c r="BU67" s="293"/>
      <c r="BV67" s="1745"/>
      <c r="BW67" s="1798"/>
      <c r="BX67" s="1798"/>
      <c r="BY67" s="1799"/>
      <c r="BZ67" s="1799"/>
      <c r="CA67" s="1799"/>
      <c r="CB67" s="1799"/>
      <c r="CC67" s="1799"/>
      <c r="CD67" s="1799"/>
      <c r="CE67" s="1799"/>
      <c r="CF67" s="1799"/>
      <c r="CG67" s="1799"/>
      <c r="CH67" s="1799"/>
      <c r="CI67" s="1799"/>
      <c r="CJ67" s="1799"/>
      <c r="CK67" s="1799"/>
      <c r="CL67" s="1799"/>
      <c r="CM67" s="1799"/>
      <c r="CN67" s="1799"/>
      <c r="CO67" s="1799"/>
      <c r="CP67" s="1799"/>
      <c r="CQ67" s="1799"/>
      <c r="CR67" s="1799"/>
      <c r="CS67" s="1799"/>
      <c r="CT67" s="1799"/>
      <c r="CU67" s="1799"/>
      <c r="CV67" s="1799"/>
      <c r="CW67" s="1799"/>
      <c r="CX67" s="1799"/>
      <c r="CY67" s="1799"/>
      <c r="CZ67" s="1799"/>
    </row>
    <row r="68" s="607" customFormat="true" ht="15" customHeight="true" x14ac:dyDescent="0.2">
      <c r="A68" s="2118"/>
      <c r="B68" s="961" t="s">
        <v>165</v>
      </c>
      <c r="C68" s="823">
        <v>0</v>
      </c>
      <c r="D68" s="824">
        <v>5.7847749108567784E-2</v>
      </c>
      <c r="E68" s="824">
        <v>0.19669189139107621</v>
      </c>
      <c r="F68" s="824">
        <v>0.16876688311518862</v>
      </c>
      <c r="G68" s="825">
        <v>0.30253216261003507</v>
      </c>
      <c r="H68" s="826">
        <v>0</v>
      </c>
      <c r="I68" s="824">
        <v>0.10372679404789577</v>
      </c>
      <c r="J68" s="824">
        <v>0.21033274596103713</v>
      </c>
      <c r="K68" s="824">
        <v>0.35877097557576831</v>
      </c>
      <c r="L68" s="827">
        <v>0.19303580341671933</v>
      </c>
      <c r="M68" s="828">
        <v>0</v>
      </c>
      <c r="N68" s="824">
        <v>0</v>
      </c>
      <c r="O68" s="824">
        <v>0</v>
      </c>
      <c r="P68" s="824">
        <v>0.2928259545537652</v>
      </c>
      <c r="Q68" s="825">
        <v>0.14222788180154169</v>
      </c>
      <c r="R68" s="826">
        <v>0</v>
      </c>
      <c r="S68" s="824">
        <v>3.3092182400157155E-2</v>
      </c>
      <c r="T68" s="824">
        <v>0</v>
      </c>
      <c r="U68" s="824">
        <v>0.20644276523425409</v>
      </c>
      <c r="V68" s="1697">
        <v>0.29580209745201874</v>
      </c>
      <c r="W68" s="1726"/>
      <c r="X68" s="1726"/>
      <c r="Y68" s="1726"/>
      <c r="Z68" s="1726"/>
      <c r="AA68" s="1726"/>
      <c r="AB68" s="1726"/>
      <c r="AC68" s="1726"/>
      <c r="AD68" s="1726"/>
      <c r="AE68" s="1726"/>
      <c r="AF68" s="1726"/>
      <c r="AG68" s="1726"/>
      <c r="AH68" s="1726"/>
      <c r="AI68" s="1726"/>
      <c r="AJ68" s="1726"/>
      <c r="AK68" s="1726"/>
      <c r="AL68" s="1726"/>
      <c r="AM68" s="1726"/>
      <c r="AN68" s="1726"/>
      <c r="AO68" s="1726"/>
      <c r="AP68" s="1726"/>
      <c r="AQ68" s="1726"/>
      <c r="AR68" s="1726"/>
      <c r="AS68" s="1726"/>
      <c r="AT68" s="1726"/>
      <c r="AU68" s="1726"/>
      <c r="AV68" s="1726"/>
      <c r="AW68" s="1726"/>
      <c r="AX68" s="1726"/>
      <c r="AY68" s="1726"/>
      <c r="AZ68" s="611"/>
      <c r="BA68" s="229"/>
      <c r="BB68" s="154"/>
      <c r="BC68" s="308"/>
      <c r="BD68" s="293"/>
      <c r="BE68" s="293"/>
      <c r="BF68" s="293"/>
      <c r="BG68" s="309"/>
      <c r="BH68" s="316"/>
      <c r="BI68" s="293"/>
      <c r="BJ68" s="293"/>
      <c r="BK68" s="293"/>
      <c r="BL68" s="309"/>
      <c r="BM68" s="316"/>
      <c r="BN68" s="293"/>
      <c r="BO68" s="293"/>
      <c r="BP68" s="293"/>
      <c r="BQ68" s="309"/>
      <c r="BR68" s="316"/>
      <c r="BS68" s="293"/>
      <c r="BT68" s="293"/>
      <c r="BU68" s="293"/>
      <c r="BV68" s="1745"/>
      <c r="BW68" s="1798"/>
      <c r="BX68" s="1798"/>
      <c r="BY68" s="1799"/>
      <c r="BZ68" s="1799"/>
      <c r="CA68" s="1799"/>
      <c r="CB68" s="1799"/>
      <c r="CC68" s="1799"/>
      <c r="CD68" s="1799"/>
      <c r="CE68" s="1799"/>
      <c r="CF68" s="1799"/>
      <c r="CG68" s="1799"/>
      <c r="CH68" s="1799"/>
      <c r="CI68" s="1799"/>
      <c r="CJ68" s="1799"/>
      <c r="CK68" s="1799"/>
      <c r="CL68" s="1799"/>
      <c r="CM68" s="1799"/>
      <c r="CN68" s="1799"/>
      <c r="CO68" s="1799"/>
      <c r="CP68" s="1799"/>
      <c r="CQ68" s="1799"/>
      <c r="CR68" s="1799"/>
      <c r="CS68" s="1799"/>
      <c r="CT68" s="1799"/>
      <c r="CU68" s="1799"/>
      <c r="CV68" s="1799"/>
      <c r="CW68" s="1799"/>
      <c r="CX68" s="1799"/>
      <c r="CY68" s="1799"/>
      <c r="CZ68" s="1799"/>
    </row>
    <row r="69" s="607" customFormat="true" ht="15" customHeight="true" x14ac:dyDescent="0.2">
      <c r="A69" s="2118"/>
      <c r="B69" s="961" t="s">
        <v>46</v>
      </c>
      <c r="C69" s="823">
        <v>0.15783559214622156</v>
      </c>
      <c r="D69" s="824">
        <v>0.1398565056809781</v>
      </c>
      <c r="E69" s="824">
        <v>0.14800737946924028</v>
      </c>
      <c r="F69" s="824">
        <v>7.8814130322482356E-2</v>
      </c>
      <c r="G69" s="825">
        <v>0.1667604635598261</v>
      </c>
      <c r="H69" s="826">
        <v>0.17016845848963741</v>
      </c>
      <c r="I69" s="824">
        <v>0</v>
      </c>
      <c r="J69" s="824">
        <v>0.14914907190619781</v>
      </c>
      <c r="K69" s="824">
        <v>0</v>
      </c>
      <c r="L69" s="827">
        <v>0.24697773500451109</v>
      </c>
      <c r="M69" s="828">
        <v>0.14383326206197927</v>
      </c>
      <c r="N69" s="824">
        <v>0.18018901511986646</v>
      </c>
      <c r="O69" s="824">
        <v>0.23851092814604313</v>
      </c>
      <c r="P69" s="824">
        <v>0.13990435917116548</v>
      </c>
      <c r="Q69" s="825">
        <v>0.24889879315269792</v>
      </c>
      <c r="R69" s="826">
        <v>9.5406673136351719E-2</v>
      </c>
      <c r="S69" s="824">
        <v>5.6775095616489898E-2</v>
      </c>
      <c r="T69" s="824">
        <v>0.31646967766852663</v>
      </c>
      <c r="U69" s="824">
        <v>0.35104642901687694</v>
      </c>
      <c r="V69" s="1697">
        <v>9.4269118676391303E-2</v>
      </c>
      <c r="W69" s="1726"/>
      <c r="X69" s="1726"/>
      <c r="Y69" s="1726"/>
      <c r="Z69" s="1726"/>
      <c r="AA69" s="1726"/>
      <c r="AB69" s="1726"/>
      <c r="AC69" s="1726"/>
      <c r="AD69" s="1726"/>
      <c r="AE69" s="1726"/>
      <c r="AF69" s="1726"/>
      <c r="AG69" s="1726"/>
      <c r="AH69" s="1726"/>
      <c r="AI69" s="1726"/>
      <c r="AJ69" s="1726"/>
      <c r="AK69" s="1726"/>
      <c r="AL69" s="1726"/>
      <c r="AM69" s="1726"/>
      <c r="AN69" s="1726"/>
      <c r="AO69" s="1726"/>
      <c r="AP69" s="1726"/>
      <c r="AQ69" s="1726"/>
      <c r="AR69" s="1726"/>
      <c r="AS69" s="1726"/>
      <c r="AT69" s="1726"/>
      <c r="AU69" s="1726"/>
      <c r="AV69" s="1726"/>
      <c r="AW69" s="1726"/>
      <c r="AX69" s="1726"/>
      <c r="AY69" s="1726"/>
      <c r="AZ69" s="611"/>
      <c r="BA69" s="229"/>
      <c r="BB69" s="154"/>
      <c r="BC69" s="308"/>
      <c r="BD69" s="293"/>
      <c r="BE69" s="293"/>
      <c r="BF69" s="293"/>
      <c r="BG69" s="309"/>
      <c r="BH69" s="316"/>
      <c r="BI69" s="293"/>
      <c r="BJ69" s="293"/>
      <c r="BK69" s="293"/>
      <c r="BL69" s="309"/>
      <c r="BM69" s="316"/>
      <c r="BN69" s="293"/>
      <c r="BO69" s="293"/>
      <c r="BP69" s="293"/>
      <c r="BQ69" s="309"/>
      <c r="BR69" s="316"/>
      <c r="BS69" s="293"/>
      <c r="BT69" s="293"/>
      <c r="BU69" s="293"/>
      <c r="BV69" s="1745"/>
      <c r="BW69" s="1798"/>
      <c r="BX69" s="1798"/>
      <c r="BY69" s="1799"/>
      <c r="BZ69" s="1799"/>
      <c r="CA69" s="1799"/>
      <c r="CB69" s="1799"/>
      <c r="CC69" s="1799"/>
      <c r="CD69" s="1799"/>
      <c r="CE69" s="1799"/>
      <c r="CF69" s="1799"/>
      <c r="CG69" s="1799"/>
      <c r="CH69" s="1799"/>
      <c r="CI69" s="1799"/>
      <c r="CJ69" s="1799"/>
      <c r="CK69" s="1799"/>
      <c r="CL69" s="1799"/>
      <c r="CM69" s="1799"/>
      <c r="CN69" s="1799"/>
      <c r="CO69" s="1799"/>
      <c r="CP69" s="1799"/>
      <c r="CQ69" s="1799"/>
      <c r="CR69" s="1799"/>
      <c r="CS69" s="1799"/>
      <c r="CT69" s="1799"/>
      <c r="CU69" s="1799"/>
      <c r="CV69" s="1799"/>
      <c r="CW69" s="1799"/>
      <c r="CX69" s="1799"/>
      <c r="CY69" s="1799"/>
      <c r="CZ69" s="1799"/>
    </row>
    <row r="70" s="607" customFormat="true" ht="15" customHeight="true" x14ac:dyDescent="0.2">
      <c r="A70" s="748"/>
      <c r="B70" s="962"/>
      <c r="C70" s="823"/>
      <c r="D70" s="824"/>
      <c r="E70" s="824"/>
      <c r="F70" s="824"/>
      <c r="G70" s="825"/>
      <c r="H70" s="826"/>
      <c r="I70" s="824"/>
      <c r="J70" s="824"/>
      <c r="K70" s="824"/>
      <c r="L70" s="827"/>
      <c r="M70" s="828"/>
      <c r="N70" s="824"/>
      <c r="O70" s="824"/>
      <c r="P70" s="824"/>
      <c r="Q70" s="825"/>
      <c r="R70" s="826"/>
      <c r="S70" s="824"/>
      <c r="T70" s="824"/>
      <c r="U70" s="824"/>
      <c r="V70" s="1697"/>
      <c r="W70" s="1726"/>
      <c r="X70" s="1726"/>
      <c r="Y70" s="1726"/>
      <c r="Z70" s="1726"/>
      <c r="AA70" s="1726"/>
      <c r="AB70" s="1726"/>
      <c r="AC70" s="1726"/>
      <c r="AD70" s="1726"/>
      <c r="AE70" s="1726"/>
      <c r="AF70" s="1726"/>
      <c r="AG70" s="1726"/>
      <c r="AH70" s="1726"/>
      <c r="AI70" s="1726"/>
      <c r="AJ70" s="1726"/>
      <c r="AK70" s="1726"/>
      <c r="AL70" s="1726"/>
      <c r="AM70" s="1726"/>
      <c r="AN70" s="1726"/>
      <c r="AO70" s="1726"/>
      <c r="AP70" s="1726"/>
      <c r="AQ70" s="1726"/>
      <c r="AR70" s="1726"/>
      <c r="AS70" s="1726"/>
      <c r="AT70" s="1726"/>
      <c r="AU70" s="1726"/>
      <c r="AV70" s="1726"/>
      <c r="AW70" s="1726"/>
      <c r="AX70" s="1726"/>
      <c r="AY70" s="1726"/>
      <c r="AZ70" s="611"/>
      <c r="BA70" s="229"/>
      <c r="BB70" s="154"/>
      <c r="BC70" s="308"/>
      <c r="BD70" s="293"/>
      <c r="BE70" s="293"/>
      <c r="BF70" s="293"/>
      <c r="BG70" s="309"/>
      <c r="BH70" s="316"/>
      <c r="BI70" s="293"/>
      <c r="BJ70" s="293"/>
      <c r="BK70" s="293"/>
      <c r="BL70" s="309"/>
      <c r="BM70" s="316"/>
      <c r="BN70" s="293"/>
      <c r="BO70" s="293"/>
      <c r="BP70" s="293"/>
      <c r="BQ70" s="309"/>
      <c r="BR70" s="316"/>
      <c r="BS70" s="293"/>
      <c r="BT70" s="293"/>
      <c r="BU70" s="293"/>
      <c r="BV70" s="1745"/>
      <c r="BW70" s="1798"/>
      <c r="BX70" s="1798"/>
      <c r="BY70" s="1799"/>
      <c r="BZ70" s="1799"/>
      <c r="CA70" s="1799"/>
      <c r="CB70" s="1799"/>
      <c r="CC70" s="1799"/>
      <c r="CD70" s="1799"/>
      <c r="CE70" s="1799"/>
      <c r="CF70" s="1799"/>
      <c r="CG70" s="1799"/>
      <c r="CH70" s="1799"/>
      <c r="CI70" s="1799"/>
      <c r="CJ70" s="1799"/>
      <c r="CK70" s="1799"/>
      <c r="CL70" s="1799"/>
      <c r="CM70" s="1799"/>
      <c r="CN70" s="1799"/>
      <c r="CO70" s="1799"/>
      <c r="CP70" s="1799"/>
      <c r="CQ70" s="1799"/>
      <c r="CR70" s="1799"/>
      <c r="CS70" s="1799"/>
      <c r="CT70" s="1799"/>
      <c r="CU70" s="1799"/>
      <c r="CV70" s="1799"/>
      <c r="CW70" s="1799"/>
      <c r="CX70" s="1799"/>
      <c r="CY70" s="1799"/>
      <c r="CZ70" s="1799"/>
    </row>
    <row r="71" s="607" customFormat="true" ht="15" customHeight="true" x14ac:dyDescent="0.2">
      <c r="A71" s="748"/>
      <c r="B71" s="962"/>
      <c r="C71" s="823"/>
      <c r="D71" s="824"/>
      <c r="E71" s="824"/>
      <c r="F71" s="824"/>
      <c r="G71" s="825"/>
      <c r="H71" s="826"/>
      <c r="I71" s="824"/>
      <c r="J71" s="824"/>
      <c r="K71" s="824"/>
      <c r="L71" s="827"/>
      <c r="M71" s="828"/>
      <c r="N71" s="824"/>
      <c r="O71" s="824"/>
      <c r="P71" s="824"/>
      <c r="Q71" s="825"/>
      <c r="R71" s="826"/>
      <c r="S71" s="824"/>
      <c r="T71" s="824"/>
      <c r="U71" s="824"/>
      <c r="V71" s="1697"/>
      <c r="W71" s="1726"/>
      <c r="X71" s="1726"/>
      <c r="Y71" s="1726"/>
      <c r="Z71" s="1726"/>
      <c r="AA71" s="1726"/>
      <c r="AB71" s="1726"/>
      <c r="AC71" s="1726"/>
      <c r="AD71" s="1726"/>
      <c r="AE71" s="1726"/>
      <c r="AF71" s="1726"/>
      <c r="AG71" s="1726"/>
      <c r="AH71" s="1726"/>
      <c r="AI71" s="1726"/>
      <c r="AJ71" s="1726"/>
      <c r="AK71" s="1726"/>
      <c r="AL71" s="1726"/>
      <c r="AM71" s="1726"/>
      <c r="AN71" s="1726"/>
      <c r="AO71" s="1726"/>
      <c r="AP71" s="1726"/>
      <c r="AQ71" s="1726"/>
      <c r="AR71" s="1726"/>
      <c r="AS71" s="1726"/>
      <c r="AT71" s="1726"/>
      <c r="AU71" s="1726"/>
      <c r="AV71" s="1726"/>
      <c r="AW71" s="1726"/>
      <c r="AX71" s="1726"/>
      <c r="AY71" s="1726"/>
      <c r="AZ71" s="611"/>
      <c r="BA71" s="229"/>
      <c r="BB71" s="154"/>
      <c r="BC71" s="308"/>
      <c r="BD71" s="293"/>
      <c r="BE71" s="293"/>
      <c r="BF71" s="293"/>
      <c r="BG71" s="309"/>
      <c r="BH71" s="316"/>
      <c r="BI71" s="293"/>
      <c r="BJ71" s="293"/>
      <c r="BK71" s="293"/>
      <c r="BL71" s="309"/>
      <c r="BM71" s="316"/>
      <c r="BN71" s="293"/>
      <c r="BO71" s="293"/>
      <c r="BP71" s="293"/>
      <c r="BQ71" s="309"/>
      <c r="BR71" s="316"/>
      <c r="BS71" s="293"/>
      <c r="BT71" s="293"/>
      <c r="BU71" s="293"/>
      <c r="BV71" s="1745"/>
      <c r="BW71" s="1798"/>
      <c r="BX71" s="1798"/>
      <c r="BY71" s="1799"/>
      <c r="BZ71" s="1799"/>
      <c r="CA71" s="1799"/>
      <c r="CB71" s="1799"/>
      <c r="CC71" s="1799"/>
      <c r="CD71" s="1799"/>
      <c r="CE71" s="1799"/>
      <c r="CF71" s="1799"/>
      <c r="CG71" s="1799"/>
      <c r="CH71" s="1799"/>
      <c r="CI71" s="1799"/>
      <c r="CJ71" s="1799"/>
      <c r="CK71" s="1799"/>
      <c r="CL71" s="1799"/>
      <c r="CM71" s="1799"/>
      <c r="CN71" s="1799"/>
      <c r="CO71" s="1799"/>
      <c r="CP71" s="1799"/>
      <c r="CQ71" s="1799"/>
      <c r="CR71" s="1799"/>
      <c r="CS71" s="1799"/>
      <c r="CT71" s="1799"/>
      <c r="CU71" s="1799"/>
      <c r="CV71" s="1799"/>
      <c r="CW71" s="1799"/>
      <c r="CX71" s="1799"/>
      <c r="CY71" s="1799"/>
      <c r="CZ71" s="1799"/>
    </row>
    <row r="72" s="607" customFormat="true" ht="15" customHeight="true" x14ac:dyDescent="0.2">
      <c r="A72" s="748"/>
      <c r="B72" s="962"/>
      <c r="C72" s="823"/>
      <c r="D72" s="824"/>
      <c r="E72" s="824"/>
      <c r="F72" s="824"/>
      <c r="G72" s="825"/>
      <c r="H72" s="826"/>
      <c r="I72" s="824"/>
      <c r="J72" s="824"/>
      <c r="K72" s="824"/>
      <c r="L72" s="827"/>
      <c r="M72" s="828"/>
      <c r="N72" s="824"/>
      <c r="O72" s="824"/>
      <c r="P72" s="824"/>
      <c r="Q72" s="825"/>
      <c r="R72" s="826"/>
      <c r="S72" s="824"/>
      <c r="T72" s="824"/>
      <c r="U72" s="824"/>
      <c r="V72" s="1697"/>
      <c r="W72" s="1726"/>
      <c r="X72" s="1726"/>
      <c r="Y72" s="1726"/>
      <c r="Z72" s="1726"/>
      <c r="AA72" s="1726"/>
      <c r="AB72" s="1726"/>
      <c r="AC72" s="1726"/>
      <c r="AD72" s="1726"/>
      <c r="AE72" s="1726"/>
      <c r="AF72" s="1726"/>
      <c r="AG72" s="1726"/>
      <c r="AH72" s="1726"/>
      <c r="AI72" s="1726"/>
      <c r="AJ72" s="1726"/>
      <c r="AK72" s="1726"/>
      <c r="AL72" s="1726"/>
      <c r="AM72" s="1726"/>
      <c r="AN72" s="1726"/>
      <c r="AO72" s="1726"/>
      <c r="AP72" s="1726"/>
      <c r="AQ72" s="1726"/>
      <c r="AR72" s="1726"/>
      <c r="AS72" s="1726"/>
      <c r="AT72" s="1726"/>
      <c r="AU72" s="1726"/>
      <c r="AV72" s="1726"/>
      <c r="AW72" s="1726"/>
      <c r="AX72" s="1726"/>
      <c r="AY72" s="1726"/>
      <c r="AZ72" s="611"/>
      <c r="BA72" s="229"/>
      <c r="BB72" s="154"/>
      <c r="BC72" s="308"/>
      <c r="BD72" s="293"/>
      <c r="BE72" s="293"/>
      <c r="BF72" s="293"/>
      <c r="BG72" s="309"/>
      <c r="BH72" s="316"/>
      <c r="BI72" s="293"/>
      <c r="BJ72" s="293"/>
      <c r="BK72" s="293"/>
      <c r="BL72" s="309"/>
      <c r="BM72" s="316"/>
      <c r="BN72" s="293"/>
      <c r="BO72" s="293"/>
      <c r="BP72" s="293"/>
      <c r="BQ72" s="309"/>
      <c r="BR72" s="316"/>
      <c r="BS72" s="293"/>
      <c r="BT72" s="293"/>
      <c r="BU72" s="293"/>
      <c r="BV72" s="1745"/>
      <c r="BW72" s="1798"/>
      <c r="BX72" s="1798"/>
      <c r="BY72" s="1799"/>
      <c r="BZ72" s="1799"/>
      <c r="CA72" s="1799"/>
      <c r="CB72" s="1799"/>
      <c r="CC72" s="1799"/>
      <c r="CD72" s="1799"/>
      <c r="CE72" s="1799"/>
      <c r="CF72" s="1799"/>
      <c r="CG72" s="1799"/>
      <c r="CH72" s="1799"/>
      <c r="CI72" s="1799"/>
      <c r="CJ72" s="1799"/>
      <c r="CK72" s="1799"/>
      <c r="CL72" s="1799"/>
      <c r="CM72" s="1799"/>
      <c r="CN72" s="1799"/>
      <c r="CO72" s="1799"/>
      <c r="CP72" s="1799"/>
      <c r="CQ72" s="1799"/>
      <c r="CR72" s="1799"/>
      <c r="CS72" s="1799"/>
      <c r="CT72" s="1799"/>
      <c r="CU72" s="1799"/>
      <c r="CV72" s="1799"/>
      <c r="CW72" s="1799"/>
      <c r="CX72" s="1799"/>
      <c r="CY72" s="1799"/>
      <c r="CZ72" s="1799"/>
    </row>
    <row r="73" s="607" customFormat="true" ht="15" customHeight="true" x14ac:dyDescent="0.2">
      <c r="A73" s="748"/>
      <c r="B73" s="962"/>
      <c r="C73" s="823"/>
      <c r="D73" s="824"/>
      <c r="E73" s="824"/>
      <c r="F73" s="824"/>
      <c r="G73" s="825"/>
      <c r="H73" s="826"/>
      <c r="I73" s="824"/>
      <c r="J73" s="824"/>
      <c r="K73" s="824"/>
      <c r="L73" s="827"/>
      <c r="M73" s="828"/>
      <c r="N73" s="824"/>
      <c r="O73" s="824"/>
      <c r="P73" s="824"/>
      <c r="Q73" s="825"/>
      <c r="R73" s="826"/>
      <c r="S73" s="824"/>
      <c r="T73" s="824"/>
      <c r="U73" s="824"/>
      <c r="V73" s="1697"/>
      <c r="W73" s="1726"/>
      <c r="X73" s="1726"/>
      <c r="Y73" s="1726"/>
      <c r="Z73" s="1726"/>
      <c r="AA73" s="1726"/>
      <c r="AB73" s="1726"/>
      <c r="AC73" s="1726"/>
      <c r="AD73" s="1726"/>
      <c r="AE73" s="1726"/>
      <c r="AF73" s="1726"/>
      <c r="AG73" s="1726"/>
      <c r="AH73" s="1726"/>
      <c r="AI73" s="1726"/>
      <c r="AJ73" s="1726"/>
      <c r="AK73" s="1726"/>
      <c r="AL73" s="1726"/>
      <c r="AM73" s="1726"/>
      <c r="AN73" s="1726"/>
      <c r="AO73" s="1726"/>
      <c r="AP73" s="1726"/>
      <c r="AQ73" s="1726"/>
      <c r="AR73" s="1726"/>
      <c r="AS73" s="1726"/>
      <c r="AT73" s="1726"/>
      <c r="AU73" s="1726"/>
      <c r="AV73" s="1726"/>
      <c r="AW73" s="1726"/>
      <c r="AX73" s="1726"/>
      <c r="AY73" s="1726"/>
      <c r="AZ73" s="611"/>
      <c r="BA73" s="229"/>
      <c r="BB73" s="154"/>
      <c r="BC73" s="308"/>
      <c r="BD73" s="293"/>
      <c r="BE73" s="293"/>
      <c r="BF73" s="293"/>
      <c r="BG73" s="309"/>
      <c r="BH73" s="316"/>
      <c r="BI73" s="293"/>
      <c r="BJ73" s="293"/>
      <c r="BK73" s="293"/>
      <c r="BL73" s="309"/>
      <c r="BM73" s="316"/>
      <c r="BN73" s="293"/>
      <c r="BO73" s="293"/>
      <c r="BP73" s="293"/>
      <c r="BQ73" s="309"/>
      <c r="BR73" s="316"/>
      <c r="BS73" s="293"/>
      <c r="BT73" s="293"/>
      <c r="BU73" s="293"/>
      <c r="BV73" s="1745"/>
      <c r="BW73" s="1798"/>
      <c r="BX73" s="1798"/>
      <c r="BY73" s="1799"/>
      <c r="BZ73" s="1799"/>
      <c r="CA73" s="1799"/>
      <c r="CB73" s="1799"/>
      <c r="CC73" s="1799"/>
      <c r="CD73" s="1799"/>
      <c r="CE73" s="1799"/>
      <c r="CF73" s="1799"/>
      <c r="CG73" s="1799"/>
      <c r="CH73" s="1799"/>
      <c r="CI73" s="1799"/>
      <c r="CJ73" s="1799"/>
      <c r="CK73" s="1799"/>
      <c r="CL73" s="1799"/>
      <c r="CM73" s="1799"/>
      <c r="CN73" s="1799"/>
      <c r="CO73" s="1799"/>
      <c r="CP73" s="1799"/>
      <c r="CQ73" s="1799"/>
      <c r="CR73" s="1799"/>
      <c r="CS73" s="1799"/>
      <c r="CT73" s="1799"/>
      <c r="CU73" s="1799"/>
      <c r="CV73" s="1799"/>
      <c r="CW73" s="1799"/>
      <c r="CX73" s="1799"/>
      <c r="CY73" s="1799"/>
      <c r="CZ73" s="1799"/>
    </row>
    <row r="74" s="607" customFormat="true" ht="15" customHeight="true" x14ac:dyDescent="0.2">
      <c r="A74" s="748"/>
      <c r="B74" s="962"/>
      <c r="C74" s="823"/>
      <c r="D74" s="824"/>
      <c r="E74" s="824"/>
      <c r="F74" s="824"/>
      <c r="G74" s="825"/>
      <c r="H74" s="826"/>
      <c r="I74" s="824"/>
      <c r="J74" s="824"/>
      <c r="K74" s="824"/>
      <c r="L74" s="827"/>
      <c r="M74" s="828"/>
      <c r="N74" s="824"/>
      <c r="O74" s="824"/>
      <c r="P74" s="824"/>
      <c r="Q74" s="825"/>
      <c r="R74" s="826"/>
      <c r="S74" s="824"/>
      <c r="T74" s="824"/>
      <c r="U74" s="824"/>
      <c r="V74" s="1697"/>
      <c r="W74" s="1726"/>
      <c r="X74" s="1726"/>
      <c r="Y74" s="1726"/>
      <c r="Z74" s="1726"/>
      <c r="AA74" s="1726"/>
      <c r="AB74" s="1726"/>
      <c r="AC74" s="1726"/>
      <c r="AD74" s="1726"/>
      <c r="AE74" s="1726"/>
      <c r="AF74" s="1726"/>
      <c r="AG74" s="1726"/>
      <c r="AH74" s="1726"/>
      <c r="AI74" s="1726"/>
      <c r="AJ74" s="1726"/>
      <c r="AK74" s="1726"/>
      <c r="AL74" s="1726"/>
      <c r="AM74" s="1726"/>
      <c r="AN74" s="1726"/>
      <c r="AO74" s="1726"/>
      <c r="AP74" s="1726"/>
      <c r="AQ74" s="1726"/>
      <c r="AR74" s="1726"/>
      <c r="AS74" s="1726"/>
      <c r="AT74" s="1726"/>
      <c r="AU74" s="1726"/>
      <c r="AV74" s="1726"/>
      <c r="AW74" s="1726"/>
      <c r="AX74" s="1726"/>
      <c r="AY74" s="1726"/>
      <c r="AZ74" s="611"/>
      <c r="BA74" s="229"/>
      <c r="BB74" s="154"/>
      <c r="BC74" s="308"/>
      <c r="BD74" s="293"/>
      <c r="BE74" s="293"/>
      <c r="BF74" s="293"/>
      <c r="BG74" s="309"/>
      <c r="BH74" s="316"/>
      <c r="BI74" s="293"/>
      <c r="BJ74" s="293"/>
      <c r="BK74" s="293"/>
      <c r="BL74" s="309"/>
      <c r="BM74" s="316"/>
      <c r="BN74" s="293"/>
      <c r="BO74" s="293"/>
      <c r="BP74" s="293"/>
      <c r="BQ74" s="309"/>
      <c r="BR74" s="316"/>
      <c r="BS74" s="293"/>
      <c r="BT74" s="293"/>
      <c r="BU74" s="293"/>
      <c r="BV74" s="1745"/>
      <c r="BW74" s="1798"/>
      <c r="BX74" s="1798"/>
      <c r="BY74" s="1799"/>
      <c r="BZ74" s="1799"/>
      <c r="CA74" s="1799"/>
      <c r="CB74" s="1799"/>
      <c r="CC74" s="1799"/>
      <c r="CD74" s="1799"/>
      <c r="CE74" s="1799"/>
      <c r="CF74" s="1799"/>
      <c r="CG74" s="1799"/>
      <c r="CH74" s="1799"/>
      <c r="CI74" s="1799"/>
      <c r="CJ74" s="1799"/>
      <c r="CK74" s="1799"/>
      <c r="CL74" s="1799"/>
      <c r="CM74" s="1799"/>
      <c r="CN74" s="1799"/>
      <c r="CO74" s="1799"/>
      <c r="CP74" s="1799"/>
      <c r="CQ74" s="1799"/>
      <c r="CR74" s="1799"/>
      <c r="CS74" s="1799"/>
      <c r="CT74" s="1799"/>
      <c r="CU74" s="1799"/>
      <c r="CV74" s="1799"/>
      <c r="CW74" s="1799"/>
      <c r="CX74" s="1799"/>
      <c r="CY74" s="1799"/>
      <c r="CZ74" s="1799"/>
    </row>
    <row r="75" s="607" customFormat="true" ht="15" customHeight="true" x14ac:dyDescent="0.2">
      <c r="A75" s="748"/>
      <c r="B75" s="962"/>
      <c r="C75" s="823"/>
      <c r="D75" s="824"/>
      <c r="E75" s="824"/>
      <c r="F75" s="824"/>
      <c r="G75" s="825"/>
      <c r="H75" s="826"/>
      <c r="I75" s="824"/>
      <c r="J75" s="824"/>
      <c r="K75" s="824"/>
      <c r="L75" s="827"/>
      <c r="M75" s="828"/>
      <c r="N75" s="824"/>
      <c r="O75" s="824"/>
      <c r="P75" s="824"/>
      <c r="Q75" s="825"/>
      <c r="R75" s="826"/>
      <c r="S75" s="824"/>
      <c r="T75" s="824"/>
      <c r="U75" s="824"/>
      <c r="V75" s="1697"/>
      <c r="W75" s="1726"/>
      <c r="X75" s="1726"/>
      <c r="Y75" s="1726"/>
      <c r="Z75" s="1726"/>
      <c r="AA75" s="1726"/>
      <c r="AB75" s="1726"/>
      <c r="AC75" s="1726"/>
      <c r="AD75" s="1726"/>
      <c r="AE75" s="1726"/>
      <c r="AF75" s="1726"/>
      <c r="AG75" s="1726"/>
      <c r="AH75" s="1726"/>
      <c r="AI75" s="1726"/>
      <c r="AJ75" s="1726"/>
      <c r="AK75" s="1726"/>
      <c r="AL75" s="1726"/>
      <c r="AM75" s="1726"/>
      <c r="AN75" s="1726"/>
      <c r="AO75" s="1726"/>
      <c r="AP75" s="1726"/>
      <c r="AQ75" s="1726"/>
      <c r="AR75" s="1726"/>
      <c r="AS75" s="1726"/>
      <c r="AT75" s="1726"/>
      <c r="AU75" s="1726"/>
      <c r="AV75" s="1726"/>
      <c r="AW75" s="1726"/>
      <c r="AX75" s="1726"/>
      <c r="AY75" s="1726"/>
      <c r="AZ75" s="611"/>
      <c r="BA75" s="229"/>
      <c r="BB75" s="154"/>
      <c r="BC75" s="308"/>
      <c r="BD75" s="293"/>
      <c r="BE75" s="293"/>
      <c r="BF75" s="293"/>
      <c r="BG75" s="309"/>
      <c r="BH75" s="316"/>
      <c r="BI75" s="293"/>
      <c r="BJ75" s="293"/>
      <c r="BK75" s="293"/>
      <c r="BL75" s="309"/>
      <c r="BM75" s="316"/>
      <c r="BN75" s="293"/>
      <c r="BO75" s="293"/>
      <c r="BP75" s="293"/>
      <c r="BQ75" s="309"/>
      <c r="BR75" s="316"/>
      <c r="BS75" s="293"/>
      <c r="BT75" s="293"/>
      <c r="BU75" s="293"/>
      <c r="BV75" s="1745"/>
      <c r="BW75" s="1798"/>
      <c r="BX75" s="1798"/>
      <c r="BY75" s="1799"/>
      <c r="BZ75" s="1799"/>
      <c r="CA75" s="1799"/>
      <c r="CB75" s="1799"/>
      <c r="CC75" s="1799"/>
      <c r="CD75" s="1799"/>
      <c r="CE75" s="1799"/>
      <c r="CF75" s="1799"/>
      <c r="CG75" s="1799"/>
      <c r="CH75" s="1799"/>
      <c r="CI75" s="1799"/>
      <c r="CJ75" s="1799"/>
      <c r="CK75" s="1799"/>
      <c r="CL75" s="1799"/>
      <c r="CM75" s="1799"/>
      <c r="CN75" s="1799"/>
      <c r="CO75" s="1799"/>
      <c r="CP75" s="1799"/>
      <c r="CQ75" s="1799"/>
      <c r="CR75" s="1799"/>
      <c r="CS75" s="1799"/>
      <c r="CT75" s="1799"/>
      <c r="CU75" s="1799"/>
      <c r="CV75" s="1799"/>
      <c r="CW75" s="1799"/>
      <c r="CX75" s="1799"/>
      <c r="CY75" s="1799"/>
      <c r="CZ75" s="1799"/>
    </row>
    <row r="76" s="607" customFormat="true" ht="15" customHeight="true" x14ac:dyDescent="0.2">
      <c r="A76" s="748"/>
      <c r="B76" s="962"/>
      <c r="C76" s="823"/>
      <c r="D76" s="824"/>
      <c r="E76" s="824"/>
      <c r="F76" s="824"/>
      <c r="G76" s="825"/>
      <c r="H76" s="826"/>
      <c r="I76" s="824"/>
      <c r="J76" s="824"/>
      <c r="K76" s="824"/>
      <c r="L76" s="827"/>
      <c r="M76" s="828"/>
      <c r="N76" s="824"/>
      <c r="O76" s="824"/>
      <c r="P76" s="824"/>
      <c r="Q76" s="825"/>
      <c r="R76" s="826"/>
      <c r="S76" s="824"/>
      <c r="T76" s="824"/>
      <c r="U76" s="824"/>
      <c r="V76" s="1697"/>
      <c r="W76" s="1726"/>
      <c r="X76" s="1726"/>
      <c r="Y76" s="1726"/>
      <c r="Z76" s="1726"/>
      <c r="AA76" s="1726"/>
      <c r="AB76" s="1726"/>
      <c r="AC76" s="1726"/>
      <c r="AD76" s="1726"/>
      <c r="AE76" s="1726"/>
      <c r="AF76" s="1726"/>
      <c r="AG76" s="1726"/>
      <c r="AH76" s="1726"/>
      <c r="AI76" s="1726"/>
      <c r="AJ76" s="1726"/>
      <c r="AK76" s="1726"/>
      <c r="AL76" s="1726"/>
      <c r="AM76" s="1726"/>
      <c r="AN76" s="1726"/>
      <c r="AO76" s="1726"/>
      <c r="AP76" s="1726"/>
      <c r="AQ76" s="1726"/>
      <c r="AR76" s="1726"/>
      <c r="AS76" s="1726"/>
      <c r="AT76" s="1726"/>
      <c r="AU76" s="1726"/>
      <c r="AV76" s="1726"/>
      <c r="AW76" s="1726"/>
      <c r="AX76" s="1726"/>
      <c r="AY76" s="1726"/>
      <c r="AZ76" s="611"/>
      <c r="BA76" s="229"/>
      <c r="BB76" s="154"/>
      <c r="BC76" s="308"/>
      <c r="BD76" s="293"/>
      <c r="BE76" s="293"/>
      <c r="BF76" s="293"/>
      <c r="BG76" s="309"/>
      <c r="BH76" s="316"/>
      <c r="BI76" s="293"/>
      <c r="BJ76" s="293"/>
      <c r="BK76" s="293"/>
      <c r="BL76" s="309"/>
      <c r="BM76" s="316"/>
      <c r="BN76" s="293"/>
      <c r="BO76" s="293"/>
      <c r="BP76" s="293"/>
      <c r="BQ76" s="309"/>
      <c r="BR76" s="316"/>
      <c r="BS76" s="293"/>
      <c r="BT76" s="293"/>
      <c r="BU76" s="293"/>
      <c r="BV76" s="1745"/>
      <c r="BW76" s="1798"/>
      <c r="BX76" s="1798"/>
      <c r="BY76" s="1799"/>
      <c r="BZ76" s="1799"/>
      <c r="CA76" s="1799"/>
      <c r="CB76" s="1799"/>
      <c r="CC76" s="1799"/>
      <c r="CD76" s="1799"/>
      <c r="CE76" s="1799"/>
      <c r="CF76" s="1799"/>
      <c r="CG76" s="1799"/>
      <c r="CH76" s="1799"/>
      <c r="CI76" s="1799"/>
      <c r="CJ76" s="1799"/>
      <c r="CK76" s="1799"/>
      <c r="CL76" s="1799"/>
      <c r="CM76" s="1799"/>
      <c r="CN76" s="1799"/>
      <c r="CO76" s="1799"/>
      <c r="CP76" s="1799"/>
      <c r="CQ76" s="1799"/>
      <c r="CR76" s="1799"/>
      <c r="CS76" s="1799"/>
      <c r="CT76" s="1799"/>
      <c r="CU76" s="1799"/>
      <c r="CV76" s="1799"/>
      <c r="CW76" s="1799"/>
      <c r="CX76" s="1799"/>
      <c r="CY76" s="1799"/>
      <c r="CZ76" s="1799"/>
    </row>
    <row r="77" s="607" customFormat="true" ht="15" customHeight="true" x14ac:dyDescent="0.2">
      <c r="A77" s="748"/>
      <c r="B77" s="962"/>
      <c r="C77" s="823"/>
      <c r="D77" s="824"/>
      <c r="E77" s="824"/>
      <c r="F77" s="824"/>
      <c r="G77" s="825"/>
      <c r="H77" s="826"/>
      <c r="I77" s="824"/>
      <c r="J77" s="824"/>
      <c r="K77" s="824"/>
      <c r="L77" s="827"/>
      <c r="M77" s="828"/>
      <c r="N77" s="824"/>
      <c r="O77" s="824"/>
      <c r="P77" s="824"/>
      <c r="Q77" s="825"/>
      <c r="R77" s="826"/>
      <c r="S77" s="824"/>
      <c r="T77" s="824"/>
      <c r="U77" s="824"/>
      <c r="V77" s="1697"/>
      <c r="W77" s="1726"/>
      <c r="X77" s="1726"/>
      <c r="Y77" s="1726"/>
      <c r="Z77" s="1726"/>
      <c r="AA77" s="1726"/>
      <c r="AB77" s="1726"/>
      <c r="AC77" s="1726"/>
      <c r="AD77" s="1726"/>
      <c r="AE77" s="1726"/>
      <c r="AF77" s="1726"/>
      <c r="AG77" s="1726"/>
      <c r="AH77" s="1726"/>
      <c r="AI77" s="1726"/>
      <c r="AJ77" s="1726"/>
      <c r="AK77" s="1726"/>
      <c r="AL77" s="1726"/>
      <c r="AM77" s="1726"/>
      <c r="AN77" s="1726"/>
      <c r="AO77" s="1726"/>
      <c r="AP77" s="1726"/>
      <c r="AQ77" s="1726"/>
      <c r="AR77" s="1726"/>
      <c r="AS77" s="1726"/>
      <c r="AT77" s="1726"/>
      <c r="AU77" s="1726"/>
      <c r="AV77" s="1726"/>
      <c r="AW77" s="1726"/>
      <c r="AX77" s="1726"/>
      <c r="AY77" s="1726"/>
      <c r="AZ77" s="611"/>
      <c r="BA77" s="229"/>
      <c r="BB77" s="154"/>
      <c r="BC77" s="308"/>
      <c r="BD77" s="293"/>
      <c r="BE77" s="293"/>
      <c r="BF77" s="293"/>
      <c r="BG77" s="309"/>
      <c r="BH77" s="316"/>
      <c r="BI77" s="293"/>
      <c r="BJ77" s="293"/>
      <c r="BK77" s="293"/>
      <c r="BL77" s="309"/>
      <c r="BM77" s="316"/>
      <c r="BN77" s="293"/>
      <c r="BO77" s="293"/>
      <c r="BP77" s="293"/>
      <c r="BQ77" s="309"/>
      <c r="BR77" s="316"/>
      <c r="BS77" s="293"/>
      <c r="BT77" s="293"/>
      <c r="BU77" s="293"/>
      <c r="BV77" s="1745"/>
      <c r="BW77" s="1798"/>
      <c r="BX77" s="1798"/>
      <c r="BY77" s="1799"/>
      <c r="BZ77" s="1799"/>
      <c r="CA77" s="1799"/>
      <c r="CB77" s="1799"/>
      <c r="CC77" s="1799"/>
      <c r="CD77" s="1799"/>
      <c r="CE77" s="1799"/>
      <c r="CF77" s="1799"/>
      <c r="CG77" s="1799"/>
      <c r="CH77" s="1799"/>
      <c r="CI77" s="1799"/>
      <c r="CJ77" s="1799"/>
      <c r="CK77" s="1799"/>
      <c r="CL77" s="1799"/>
      <c r="CM77" s="1799"/>
      <c r="CN77" s="1799"/>
      <c r="CO77" s="1799"/>
      <c r="CP77" s="1799"/>
      <c r="CQ77" s="1799"/>
      <c r="CR77" s="1799"/>
      <c r="CS77" s="1799"/>
      <c r="CT77" s="1799"/>
      <c r="CU77" s="1799"/>
      <c r="CV77" s="1799"/>
      <c r="CW77" s="1799"/>
      <c r="CX77" s="1799"/>
      <c r="CY77" s="1799"/>
      <c r="CZ77" s="1799"/>
    </row>
    <row r="78" s="607" customFormat="true" ht="15" customHeight="true" x14ac:dyDescent="0.2">
      <c r="A78" s="748"/>
      <c r="B78" s="962"/>
      <c r="C78" s="823"/>
      <c r="D78" s="824"/>
      <c r="E78" s="824"/>
      <c r="F78" s="824"/>
      <c r="G78" s="825"/>
      <c r="H78" s="826"/>
      <c r="I78" s="824"/>
      <c r="J78" s="824"/>
      <c r="K78" s="824"/>
      <c r="L78" s="827"/>
      <c r="M78" s="828"/>
      <c r="N78" s="824"/>
      <c r="O78" s="824"/>
      <c r="P78" s="824"/>
      <c r="Q78" s="825"/>
      <c r="R78" s="826"/>
      <c r="S78" s="824"/>
      <c r="T78" s="824"/>
      <c r="U78" s="824"/>
      <c r="V78" s="1697"/>
      <c r="W78" s="1726"/>
      <c r="X78" s="1726"/>
      <c r="Y78" s="1726"/>
      <c r="Z78" s="1726"/>
      <c r="AA78" s="1726"/>
      <c r="AB78" s="1726"/>
      <c r="AC78" s="1726"/>
      <c r="AD78" s="1726"/>
      <c r="AE78" s="1726"/>
      <c r="AF78" s="1726"/>
      <c r="AG78" s="1726"/>
      <c r="AH78" s="1726"/>
      <c r="AI78" s="1726"/>
      <c r="AJ78" s="1726"/>
      <c r="AK78" s="1726"/>
      <c r="AL78" s="1726"/>
      <c r="AM78" s="1726"/>
      <c r="AN78" s="1726"/>
      <c r="AO78" s="1726"/>
      <c r="AP78" s="1726"/>
      <c r="AQ78" s="1726"/>
      <c r="AR78" s="1726"/>
      <c r="AS78" s="1726"/>
      <c r="AT78" s="1726"/>
      <c r="AU78" s="1726"/>
      <c r="AV78" s="1726"/>
      <c r="AW78" s="1726"/>
      <c r="AX78" s="1726"/>
      <c r="AY78" s="1726"/>
      <c r="AZ78" s="611"/>
      <c r="BA78" s="229"/>
      <c r="BB78" s="154"/>
      <c r="BC78" s="308"/>
      <c r="BD78" s="293"/>
      <c r="BE78" s="293"/>
      <c r="BF78" s="293"/>
      <c r="BG78" s="309"/>
      <c r="BH78" s="316"/>
      <c r="BI78" s="293"/>
      <c r="BJ78" s="293"/>
      <c r="BK78" s="293"/>
      <c r="BL78" s="309"/>
      <c r="BM78" s="316"/>
      <c r="BN78" s="293"/>
      <c r="BO78" s="293"/>
      <c r="BP78" s="293"/>
      <c r="BQ78" s="309"/>
      <c r="BR78" s="316"/>
      <c r="BS78" s="293"/>
      <c r="BT78" s="293"/>
      <c r="BU78" s="293"/>
      <c r="BV78" s="1745"/>
      <c r="BW78" s="1798"/>
      <c r="BX78" s="1798"/>
      <c r="BY78" s="1799"/>
      <c r="BZ78" s="1799"/>
      <c r="CA78" s="1799"/>
      <c r="CB78" s="1799"/>
      <c r="CC78" s="1799"/>
      <c r="CD78" s="1799"/>
      <c r="CE78" s="1799"/>
      <c r="CF78" s="1799"/>
      <c r="CG78" s="1799"/>
      <c r="CH78" s="1799"/>
      <c r="CI78" s="1799"/>
      <c r="CJ78" s="1799"/>
      <c r="CK78" s="1799"/>
      <c r="CL78" s="1799"/>
      <c r="CM78" s="1799"/>
      <c r="CN78" s="1799"/>
      <c r="CO78" s="1799"/>
      <c r="CP78" s="1799"/>
      <c r="CQ78" s="1799"/>
      <c r="CR78" s="1799"/>
      <c r="CS78" s="1799"/>
      <c r="CT78" s="1799"/>
      <c r="CU78" s="1799"/>
      <c r="CV78" s="1799"/>
      <c r="CW78" s="1799"/>
      <c r="CX78" s="1799"/>
      <c r="CY78" s="1799"/>
      <c r="CZ78" s="1799"/>
    </row>
    <row r="79" s="607" customFormat="true" ht="15" customHeight="true" x14ac:dyDescent="0.2">
      <c r="A79" s="748"/>
      <c r="B79" s="962"/>
      <c r="C79" s="823"/>
      <c r="D79" s="824"/>
      <c r="E79" s="824"/>
      <c r="F79" s="824"/>
      <c r="G79" s="825"/>
      <c r="H79" s="826"/>
      <c r="I79" s="824"/>
      <c r="J79" s="824"/>
      <c r="K79" s="824"/>
      <c r="L79" s="827"/>
      <c r="M79" s="828"/>
      <c r="N79" s="824"/>
      <c r="O79" s="824"/>
      <c r="P79" s="824"/>
      <c r="Q79" s="825"/>
      <c r="R79" s="826"/>
      <c r="S79" s="824"/>
      <c r="T79" s="824"/>
      <c r="U79" s="824"/>
      <c r="V79" s="1697"/>
      <c r="W79" s="1726"/>
      <c r="X79" s="1726"/>
      <c r="Y79" s="1726"/>
      <c r="Z79" s="1726"/>
      <c r="AA79" s="1726"/>
      <c r="AB79" s="1726"/>
      <c r="AC79" s="1726"/>
      <c r="AD79" s="1726"/>
      <c r="AE79" s="1726"/>
      <c r="AF79" s="1726"/>
      <c r="AG79" s="1726"/>
      <c r="AH79" s="1726"/>
      <c r="AI79" s="1726"/>
      <c r="AJ79" s="1726"/>
      <c r="AK79" s="1726"/>
      <c r="AL79" s="1726"/>
      <c r="AM79" s="1726"/>
      <c r="AN79" s="1726"/>
      <c r="AO79" s="1726"/>
      <c r="AP79" s="1726"/>
      <c r="AQ79" s="1726"/>
      <c r="AR79" s="1726"/>
      <c r="AS79" s="1726"/>
      <c r="AT79" s="1726"/>
      <c r="AU79" s="1726"/>
      <c r="AV79" s="1726"/>
      <c r="AW79" s="1726"/>
      <c r="AX79" s="1726"/>
      <c r="AY79" s="1726"/>
      <c r="AZ79" s="611"/>
      <c r="BA79" s="229"/>
      <c r="BB79" s="154"/>
      <c r="BC79" s="308"/>
      <c r="BD79" s="293"/>
      <c r="BE79" s="293"/>
      <c r="BF79" s="293"/>
      <c r="BG79" s="309"/>
      <c r="BH79" s="316"/>
      <c r="BI79" s="293"/>
      <c r="BJ79" s="293"/>
      <c r="BK79" s="293"/>
      <c r="BL79" s="309"/>
      <c r="BM79" s="316"/>
      <c r="BN79" s="293"/>
      <c r="BO79" s="293"/>
      <c r="BP79" s="293"/>
      <c r="BQ79" s="309"/>
      <c r="BR79" s="316"/>
      <c r="BS79" s="293"/>
      <c r="BT79" s="293"/>
      <c r="BU79" s="293"/>
      <c r="BV79" s="1745"/>
      <c r="BW79" s="1798"/>
      <c r="BX79" s="1798"/>
      <c r="BY79" s="1799"/>
      <c r="BZ79" s="1799"/>
      <c r="CA79" s="1799"/>
      <c r="CB79" s="1799"/>
      <c r="CC79" s="1799"/>
      <c r="CD79" s="1799"/>
      <c r="CE79" s="1799"/>
      <c r="CF79" s="1799"/>
      <c r="CG79" s="1799"/>
      <c r="CH79" s="1799"/>
      <c r="CI79" s="1799"/>
      <c r="CJ79" s="1799"/>
      <c r="CK79" s="1799"/>
      <c r="CL79" s="1799"/>
      <c r="CM79" s="1799"/>
      <c r="CN79" s="1799"/>
      <c r="CO79" s="1799"/>
      <c r="CP79" s="1799"/>
      <c r="CQ79" s="1799"/>
      <c r="CR79" s="1799"/>
      <c r="CS79" s="1799"/>
      <c r="CT79" s="1799"/>
      <c r="CU79" s="1799"/>
      <c r="CV79" s="1799"/>
      <c r="CW79" s="1799"/>
      <c r="CX79" s="1799"/>
      <c r="CY79" s="1799"/>
      <c r="CZ79" s="1799"/>
    </row>
    <row r="80" s="607" customFormat="true" ht="15" customHeight="true" x14ac:dyDescent="0.2">
      <c r="A80" s="748"/>
      <c r="B80" s="962"/>
      <c r="C80" s="823"/>
      <c r="D80" s="824"/>
      <c r="E80" s="824"/>
      <c r="F80" s="824"/>
      <c r="G80" s="825"/>
      <c r="H80" s="826"/>
      <c r="I80" s="824"/>
      <c r="J80" s="824"/>
      <c r="K80" s="824"/>
      <c r="L80" s="827"/>
      <c r="M80" s="828"/>
      <c r="N80" s="824"/>
      <c r="O80" s="824"/>
      <c r="P80" s="824"/>
      <c r="Q80" s="825"/>
      <c r="R80" s="826"/>
      <c r="S80" s="824"/>
      <c r="T80" s="824"/>
      <c r="U80" s="824"/>
      <c r="V80" s="1697"/>
      <c r="W80" s="1726"/>
      <c r="X80" s="1726"/>
      <c r="Y80" s="1726"/>
      <c r="Z80" s="1726"/>
      <c r="AA80" s="1726"/>
      <c r="AB80" s="1726"/>
      <c r="AC80" s="1726"/>
      <c r="AD80" s="1726"/>
      <c r="AE80" s="1726"/>
      <c r="AF80" s="1726"/>
      <c r="AG80" s="1726"/>
      <c r="AH80" s="1726"/>
      <c r="AI80" s="1726"/>
      <c r="AJ80" s="1726"/>
      <c r="AK80" s="1726"/>
      <c r="AL80" s="1726"/>
      <c r="AM80" s="1726"/>
      <c r="AN80" s="1726"/>
      <c r="AO80" s="1726"/>
      <c r="AP80" s="1726"/>
      <c r="AQ80" s="1726"/>
      <c r="AR80" s="1726"/>
      <c r="AS80" s="1726"/>
      <c r="AT80" s="1726"/>
      <c r="AU80" s="1726"/>
      <c r="AV80" s="1726"/>
      <c r="AW80" s="1726"/>
      <c r="AX80" s="1726"/>
      <c r="AY80" s="1726"/>
      <c r="AZ80" s="611"/>
      <c r="BA80" s="229"/>
      <c r="BB80" s="154"/>
      <c r="BC80" s="308"/>
      <c r="BD80" s="293"/>
      <c r="BE80" s="293"/>
      <c r="BF80" s="293"/>
      <c r="BG80" s="309"/>
      <c r="BH80" s="316"/>
      <c r="BI80" s="293"/>
      <c r="BJ80" s="293"/>
      <c r="BK80" s="293"/>
      <c r="BL80" s="309"/>
      <c r="BM80" s="316"/>
      <c r="BN80" s="293"/>
      <c r="BO80" s="293"/>
      <c r="BP80" s="293"/>
      <c r="BQ80" s="309"/>
      <c r="BR80" s="316"/>
      <c r="BS80" s="293"/>
      <c r="BT80" s="293"/>
      <c r="BU80" s="293"/>
      <c r="BV80" s="1745"/>
      <c r="BW80" s="1798"/>
      <c r="BX80" s="1798"/>
      <c r="BY80" s="1799"/>
      <c r="BZ80" s="1799"/>
      <c r="CA80" s="1799"/>
      <c r="CB80" s="1799"/>
      <c r="CC80" s="1799"/>
      <c r="CD80" s="1799"/>
      <c r="CE80" s="1799"/>
      <c r="CF80" s="1799"/>
      <c r="CG80" s="1799"/>
      <c r="CH80" s="1799"/>
      <c r="CI80" s="1799"/>
      <c r="CJ80" s="1799"/>
      <c r="CK80" s="1799"/>
      <c r="CL80" s="1799"/>
      <c r="CM80" s="1799"/>
      <c r="CN80" s="1799"/>
      <c r="CO80" s="1799"/>
      <c r="CP80" s="1799"/>
      <c r="CQ80" s="1799"/>
      <c r="CR80" s="1799"/>
      <c r="CS80" s="1799"/>
      <c r="CT80" s="1799"/>
      <c r="CU80" s="1799"/>
      <c r="CV80" s="1799"/>
      <c r="CW80" s="1799"/>
      <c r="CX80" s="1799"/>
      <c r="CY80" s="1799"/>
      <c r="CZ80" s="1799"/>
    </row>
    <row r="81" s="607" customFormat="true" ht="15" customHeight="true" x14ac:dyDescent="0.2">
      <c r="A81" s="748"/>
      <c r="B81" s="962"/>
      <c r="C81" s="823"/>
      <c r="D81" s="824"/>
      <c r="E81" s="824"/>
      <c r="F81" s="824"/>
      <c r="G81" s="825"/>
      <c r="H81" s="826"/>
      <c r="I81" s="824"/>
      <c r="J81" s="824"/>
      <c r="K81" s="824"/>
      <c r="L81" s="827"/>
      <c r="M81" s="828"/>
      <c r="N81" s="824"/>
      <c r="O81" s="824"/>
      <c r="P81" s="824"/>
      <c r="Q81" s="825"/>
      <c r="R81" s="826"/>
      <c r="S81" s="824"/>
      <c r="T81" s="824"/>
      <c r="U81" s="824"/>
      <c r="V81" s="1697"/>
      <c r="W81" s="1726"/>
      <c r="X81" s="1726"/>
      <c r="Y81" s="1726"/>
      <c r="Z81" s="1726"/>
      <c r="AA81" s="1726"/>
      <c r="AB81" s="1726"/>
      <c r="AC81" s="1726"/>
      <c r="AD81" s="1726"/>
      <c r="AE81" s="1726"/>
      <c r="AF81" s="1726"/>
      <c r="AG81" s="1726"/>
      <c r="AH81" s="1726"/>
      <c r="AI81" s="1726"/>
      <c r="AJ81" s="1726"/>
      <c r="AK81" s="1726"/>
      <c r="AL81" s="1726"/>
      <c r="AM81" s="1726"/>
      <c r="AN81" s="1726"/>
      <c r="AO81" s="1726"/>
      <c r="AP81" s="1726"/>
      <c r="AQ81" s="1726"/>
      <c r="AR81" s="1726"/>
      <c r="AS81" s="1726"/>
      <c r="AT81" s="1726"/>
      <c r="AU81" s="1726"/>
      <c r="AV81" s="1726"/>
      <c r="AW81" s="1726"/>
      <c r="AX81" s="1726"/>
      <c r="AY81" s="1726"/>
      <c r="AZ81" s="611"/>
      <c r="BA81" s="229"/>
      <c r="BB81" s="154"/>
      <c r="BC81" s="308"/>
      <c r="BD81" s="293"/>
      <c r="BE81" s="293"/>
      <c r="BF81" s="293"/>
      <c r="BG81" s="309"/>
      <c r="BH81" s="316"/>
      <c r="BI81" s="293"/>
      <c r="BJ81" s="293"/>
      <c r="BK81" s="293"/>
      <c r="BL81" s="309"/>
      <c r="BM81" s="316"/>
      <c r="BN81" s="293"/>
      <c r="BO81" s="293"/>
      <c r="BP81" s="293"/>
      <c r="BQ81" s="309"/>
      <c r="BR81" s="316"/>
      <c r="BS81" s="293"/>
      <c r="BT81" s="293"/>
      <c r="BU81" s="293"/>
      <c r="BV81" s="1745"/>
      <c r="BW81" s="1798"/>
      <c r="BX81" s="1798"/>
      <c r="BY81" s="1799"/>
      <c r="BZ81" s="1799"/>
      <c r="CA81" s="1799"/>
      <c r="CB81" s="1799"/>
      <c r="CC81" s="1799"/>
      <c r="CD81" s="1799"/>
      <c r="CE81" s="1799"/>
      <c r="CF81" s="1799"/>
      <c r="CG81" s="1799"/>
      <c r="CH81" s="1799"/>
      <c r="CI81" s="1799"/>
      <c r="CJ81" s="1799"/>
      <c r="CK81" s="1799"/>
      <c r="CL81" s="1799"/>
      <c r="CM81" s="1799"/>
      <c r="CN81" s="1799"/>
      <c r="CO81" s="1799"/>
      <c r="CP81" s="1799"/>
      <c r="CQ81" s="1799"/>
      <c r="CR81" s="1799"/>
      <c r="CS81" s="1799"/>
      <c r="CT81" s="1799"/>
      <c r="CU81" s="1799"/>
      <c r="CV81" s="1799"/>
      <c r="CW81" s="1799"/>
      <c r="CX81" s="1799"/>
      <c r="CY81" s="1799"/>
      <c r="CZ81" s="1799"/>
    </row>
    <row r="82" s="607" customFormat="true" ht="15" customHeight="true" x14ac:dyDescent="0.2">
      <c r="A82" s="749"/>
      <c r="B82" s="963"/>
      <c r="C82" s="829"/>
      <c r="D82" s="830"/>
      <c r="E82" s="830"/>
      <c r="F82" s="830"/>
      <c r="G82" s="831"/>
      <c r="H82" s="832"/>
      <c r="I82" s="830"/>
      <c r="J82" s="830"/>
      <c r="K82" s="830"/>
      <c r="L82" s="833"/>
      <c r="M82" s="834"/>
      <c r="N82" s="830"/>
      <c r="O82" s="830"/>
      <c r="P82" s="830"/>
      <c r="Q82" s="831"/>
      <c r="R82" s="832"/>
      <c r="S82" s="830"/>
      <c r="T82" s="830"/>
      <c r="U82" s="830"/>
      <c r="V82" s="1698"/>
      <c r="W82" s="1726"/>
      <c r="X82" s="1726"/>
      <c r="Y82" s="1726"/>
      <c r="Z82" s="1726"/>
      <c r="AA82" s="1726"/>
      <c r="AB82" s="1726"/>
      <c r="AC82" s="1726"/>
      <c r="AD82" s="1726"/>
      <c r="AE82" s="1726"/>
      <c r="AF82" s="1726"/>
      <c r="AG82" s="1726"/>
      <c r="AH82" s="1726"/>
      <c r="AI82" s="1726"/>
      <c r="AJ82" s="1726"/>
      <c r="AK82" s="1726"/>
      <c r="AL82" s="1726"/>
      <c r="AM82" s="1726"/>
      <c r="AN82" s="1726"/>
      <c r="AO82" s="1726"/>
      <c r="AP82" s="1726"/>
      <c r="AQ82" s="1726"/>
      <c r="AR82" s="1726"/>
      <c r="AS82" s="1726"/>
      <c r="AT82" s="1726"/>
      <c r="AU82" s="1726"/>
      <c r="AV82" s="1726"/>
      <c r="AW82" s="1726"/>
      <c r="AX82" s="1726"/>
      <c r="AY82" s="1726"/>
      <c r="AZ82" s="611"/>
      <c r="BA82" s="229"/>
      <c r="BB82" s="154"/>
      <c r="BC82" s="308"/>
      <c r="BD82" s="293"/>
      <c r="BE82" s="293"/>
      <c r="BF82" s="293"/>
      <c r="BG82" s="309"/>
      <c r="BH82" s="316"/>
      <c r="BI82" s="293"/>
      <c r="BJ82" s="293"/>
      <c r="BK82" s="293"/>
      <c r="BL82" s="309"/>
      <c r="BM82" s="316"/>
      <c r="BN82" s="293"/>
      <c r="BO82" s="293"/>
      <c r="BP82" s="293"/>
      <c r="BQ82" s="309"/>
      <c r="BR82" s="316"/>
      <c r="BS82" s="293"/>
      <c r="BT82" s="293"/>
      <c r="BU82" s="293"/>
      <c r="BV82" s="1745"/>
      <c r="BW82" s="1798"/>
      <c r="BX82" s="1798"/>
      <c r="BY82" s="1799"/>
      <c r="BZ82" s="1799"/>
      <c r="CA82" s="1799"/>
      <c r="CB82" s="1799"/>
      <c r="CC82" s="1799"/>
      <c r="CD82" s="1799"/>
      <c r="CE82" s="1799"/>
      <c r="CF82" s="1799"/>
      <c r="CG82" s="1799"/>
      <c r="CH82" s="1799"/>
      <c r="CI82" s="1799"/>
      <c r="CJ82" s="1799"/>
      <c r="CK82" s="1799"/>
      <c r="CL82" s="1799"/>
      <c r="CM82" s="1799"/>
      <c r="CN82" s="1799"/>
      <c r="CO82" s="1799"/>
      <c r="CP82" s="1799"/>
      <c r="CQ82" s="1799"/>
      <c r="CR82" s="1799"/>
      <c r="CS82" s="1799"/>
      <c r="CT82" s="1799"/>
      <c r="CU82" s="1799"/>
      <c r="CV82" s="1799"/>
      <c r="CW82" s="1799"/>
      <c r="CX82" s="1799"/>
      <c r="CY82" s="1799"/>
      <c r="CZ82" s="1799"/>
    </row>
    <row r="83" s="608" customFormat="true" ht="15" customHeight="true" x14ac:dyDescent="0.2">
      <c r="A83" s="750"/>
      <c r="B83" s="769"/>
      <c r="C83" s="835"/>
      <c r="D83" s="836"/>
      <c r="E83" s="836"/>
      <c r="F83" s="836"/>
      <c r="G83" s="837"/>
      <c r="H83" s="838"/>
      <c r="I83" s="836"/>
      <c r="J83" s="836"/>
      <c r="K83" s="836"/>
      <c r="L83" s="839"/>
      <c r="M83" s="840"/>
      <c r="N83" s="836"/>
      <c r="O83" s="836"/>
      <c r="P83" s="836"/>
      <c r="Q83" s="837"/>
      <c r="R83" s="838"/>
      <c r="S83" s="836"/>
      <c r="T83" s="836"/>
      <c r="U83" s="836"/>
      <c r="V83" s="1699"/>
      <c r="W83" s="574"/>
      <c r="X83" s="574"/>
      <c r="Y83" s="574"/>
      <c r="Z83" s="574"/>
      <c r="AA83" s="574"/>
      <c r="AB83" s="574"/>
      <c r="AC83" s="574"/>
      <c r="AD83" s="574"/>
      <c r="AE83" s="574"/>
      <c r="AF83" s="574"/>
      <c r="AG83" s="574"/>
      <c r="AH83" s="574"/>
      <c r="AI83" s="574"/>
      <c r="AJ83" s="574"/>
      <c r="AK83" s="574"/>
      <c r="AL83" s="574"/>
      <c r="AM83" s="574"/>
      <c r="AN83" s="574"/>
      <c r="AO83" s="574"/>
      <c r="AP83" s="574"/>
      <c r="AQ83" s="574"/>
      <c r="AR83" s="574"/>
      <c r="AS83" s="574"/>
      <c r="AT83" s="574"/>
      <c r="AU83" s="574"/>
      <c r="AV83" s="574"/>
      <c r="AW83" s="574"/>
      <c r="AX83" s="574"/>
      <c r="AY83" s="574"/>
      <c r="AZ83" s="208"/>
      <c r="BA83" s="229"/>
      <c r="BB83" s="154"/>
      <c r="BC83" s="308"/>
      <c r="BD83" s="293"/>
      <c r="BE83" s="293"/>
      <c r="BF83" s="293"/>
      <c r="BG83" s="309"/>
      <c r="BH83" s="316"/>
      <c r="BI83" s="293"/>
      <c r="BJ83" s="293"/>
      <c r="BK83" s="293"/>
      <c r="BL83" s="309"/>
      <c r="BM83" s="316"/>
      <c r="BN83" s="293"/>
      <c r="BO83" s="293"/>
      <c r="BP83" s="293"/>
      <c r="BQ83" s="309"/>
      <c r="BR83" s="316"/>
      <c r="BS83" s="293"/>
      <c r="BT83" s="293"/>
      <c r="BU83" s="293"/>
      <c r="BV83" s="1745"/>
      <c r="BW83" s="1798"/>
      <c r="BX83" s="1798"/>
      <c r="BY83" s="1799"/>
      <c r="BZ83" s="1799"/>
      <c r="CA83" s="1799"/>
      <c r="CB83" s="1799"/>
      <c r="CC83" s="1799"/>
      <c r="CD83" s="1799"/>
      <c r="CE83" s="1799"/>
      <c r="CF83" s="1799"/>
      <c r="CG83" s="1799"/>
      <c r="CH83" s="1799"/>
      <c r="CI83" s="1799"/>
      <c r="CJ83" s="1799"/>
      <c r="CK83" s="1799"/>
      <c r="CL83" s="1799"/>
      <c r="CM83" s="1799"/>
      <c r="CN83" s="1799"/>
      <c r="CO83" s="1799"/>
      <c r="CP83" s="1799"/>
      <c r="CQ83" s="1799"/>
      <c r="CR83" s="1799"/>
      <c r="CS83" s="1799"/>
      <c r="CT83" s="1799"/>
      <c r="CU83" s="1799"/>
      <c r="CV83" s="1799"/>
      <c r="CW83" s="1799"/>
      <c r="CX83" s="1799"/>
      <c r="CY83" s="1799"/>
      <c r="CZ83" s="1799"/>
    </row>
    <row r="84" s="608" customFormat="true" ht="15" customHeight="true" x14ac:dyDescent="0.2">
      <c r="A84" s="750"/>
      <c r="B84" s="769"/>
      <c r="C84" s="835"/>
      <c r="D84" s="836"/>
      <c r="E84" s="836"/>
      <c r="F84" s="836"/>
      <c r="G84" s="837"/>
      <c r="H84" s="838"/>
      <c r="I84" s="836"/>
      <c r="J84" s="836"/>
      <c r="K84" s="836"/>
      <c r="L84" s="839"/>
      <c r="M84" s="840"/>
      <c r="N84" s="836"/>
      <c r="O84" s="836"/>
      <c r="P84" s="836"/>
      <c r="Q84" s="837"/>
      <c r="R84" s="838"/>
      <c r="S84" s="836"/>
      <c r="T84" s="836"/>
      <c r="U84" s="836"/>
      <c r="V84" s="1699"/>
      <c r="W84" s="574"/>
      <c r="X84" s="574"/>
      <c r="Y84" s="574"/>
      <c r="Z84" s="574"/>
      <c r="AA84" s="574"/>
      <c r="AB84" s="574"/>
      <c r="AC84" s="574"/>
      <c r="AD84" s="574"/>
      <c r="AE84" s="574"/>
      <c r="AF84" s="574"/>
      <c r="AG84" s="574"/>
      <c r="AH84" s="574"/>
      <c r="AI84" s="574"/>
      <c r="AJ84" s="574"/>
      <c r="AK84" s="574"/>
      <c r="AL84" s="574"/>
      <c r="AM84" s="574"/>
      <c r="AN84" s="574"/>
      <c r="AO84" s="574"/>
      <c r="AP84" s="574"/>
      <c r="AQ84" s="574"/>
      <c r="AR84" s="574"/>
      <c r="AS84" s="574"/>
      <c r="AT84" s="574"/>
      <c r="AU84" s="574"/>
      <c r="AV84" s="574"/>
      <c r="AW84" s="574"/>
      <c r="AX84" s="574"/>
      <c r="AY84" s="574"/>
      <c r="AZ84" s="208"/>
      <c r="BA84" s="229"/>
      <c r="BB84" s="154"/>
      <c r="BC84" s="308"/>
      <c r="BD84" s="293"/>
      <c r="BE84" s="293"/>
      <c r="BF84" s="293"/>
      <c r="BG84" s="309"/>
      <c r="BH84" s="316"/>
      <c r="BI84" s="293"/>
      <c r="BJ84" s="293"/>
      <c r="BK84" s="293"/>
      <c r="BL84" s="309"/>
      <c r="BM84" s="316"/>
      <c r="BN84" s="293"/>
      <c r="BO84" s="293"/>
      <c r="BP84" s="293"/>
      <c r="BQ84" s="309"/>
      <c r="BR84" s="316"/>
      <c r="BS84" s="293"/>
      <c r="BT84" s="293"/>
      <c r="BU84" s="293"/>
      <c r="BV84" s="1745"/>
      <c r="BW84" s="1798"/>
      <c r="BX84" s="1798"/>
      <c r="BY84" s="1799"/>
      <c r="BZ84" s="1799"/>
      <c r="CA84" s="1799"/>
      <c r="CB84" s="1799"/>
      <c r="CC84" s="1799"/>
      <c r="CD84" s="1799"/>
      <c r="CE84" s="1799"/>
      <c r="CF84" s="1799"/>
      <c r="CG84" s="1799"/>
      <c r="CH84" s="1799"/>
      <c r="CI84" s="1799"/>
      <c r="CJ84" s="1799"/>
      <c r="CK84" s="1799"/>
      <c r="CL84" s="1799"/>
      <c r="CM84" s="1799"/>
      <c r="CN84" s="1799"/>
      <c r="CO84" s="1799"/>
      <c r="CP84" s="1799"/>
      <c r="CQ84" s="1799"/>
      <c r="CR84" s="1799"/>
      <c r="CS84" s="1799"/>
      <c r="CT84" s="1799"/>
      <c r="CU84" s="1799"/>
      <c r="CV84" s="1799"/>
      <c r="CW84" s="1799"/>
      <c r="CX84" s="1799"/>
      <c r="CY84" s="1799"/>
      <c r="CZ84" s="1799"/>
    </row>
    <row r="85" s="608" customFormat="true" ht="15" customHeight="true" x14ac:dyDescent="0.2">
      <c r="A85" s="750"/>
      <c r="B85" s="769"/>
      <c r="C85" s="835"/>
      <c r="D85" s="836"/>
      <c r="E85" s="836"/>
      <c r="F85" s="836"/>
      <c r="G85" s="837"/>
      <c r="H85" s="838"/>
      <c r="I85" s="836"/>
      <c r="J85" s="836"/>
      <c r="K85" s="836"/>
      <c r="L85" s="839"/>
      <c r="M85" s="840"/>
      <c r="N85" s="836"/>
      <c r="O85" s="836"/>
      <c r="P85" s="836"/>
      <c r="Q85" s="837"/>
      <c r="R85" s="838"/>
      <c r="S85" s="836"/>
      <c r="T85" s="836"/>
      <c r="U85" s="836"/>
      <c r="V85" s="1699"/>
      <c r="W85" s="574"/>
      <c r="X85" s="574"/>
      <c r="Y85" s="574"/>
      <c r="Z85" s="574"/>
      <c r="AA85" s="574"/>
      <c r="AB85" s="574"/>
      <c r="AC85" s="574"/>
      <c r="AD85" s="574"/>
      <c r="AE85" s="574"/>
      <c r="AF85" s="574"/>
      <c r="AG85" s="574"/>
      <c r="AH85" s="574"/>
      <c r="AI85" s="574"/>
      <c r="AJ85" s="574"/>
      <c r="AK85" s="574"/>
      <c r="AL85" s="574"/>
      <c r="AM85" s="574"/>
      <c r="AN85" s="574"/>
      <c r="AO85" s="574"/>
      <c r="AP85" s="574"/>
      <c r="AQ85" s="574"/>
      <c r="AR85" s="574"/>
      <c r="AS85" s="574"/>
      <c r="AT85" s="574"/>
      <c r="AU85" s="574"/>
      <c r="AV85" s="574"/>
      <c r="AW85" s="574"/>
      <c r="AX85" s="574"/>
      <c r="AY85" s="574"/>
      <c r="AZ85" s="208"/>
      <c r="BA85" s="229"/>
      <c r="BB85" s="154"/>
      <c r="BC85" s="308"/>
      <c r="BD85" s="293"/>
      <c r="BE85" s="293"/>
      <c r="BF85" s="293"/>
      <c r="BG85" s="309"/>
      <c r="BH85" s="316"/>
      <c r="BI85" s="293"/>
      <c r="BJ85" s="293"/>
      <c r="BK85" s="293"/>
      <c r="BL85" s="309"/>
      <c r="BM85" s="316"/>
      <c r="BN85" s="293"/>
      <c r="BO85" s="293"/>
      <c r="BP85" s="293"/>
      <c r="BQ85" s="309"/>
      <c r="BR85" s="316"/>
      <c r="BS85" s="293"/>
      <c r="BT85" s="293"/>
      <c r="BU85" s="293"/>
      <c r="BV85" s="1745"/>
      <c r="BW85" s="1798"/>
      <c r="BX85" s="1798"/>
      <c r="BY85" s="1799"/>
      <c r="BZ85" s="1799"/>
      <c r="CA85" s="1799"/>
      <c r="CB85" s="1799"/>
      <c r="CC85" s="1799"/>
      <c r="CD85" s="1799"/>
      <c r="CE85" s="1799"/>
      <c r="CF85" s="1799"/>
      <c r="CG85" s="1799"/>
      <c r="CH85" s="1799"/>
      <c r="CI85" s="1799"/>
      <c r="CJ85" s="1799"/>
      <c r="CK85" s="1799"/>
      <c r="CL85" s="1799"/>
      <c r="CM85" s="1799"/>
      <c r="CN85" s="1799"/>
      <c r="CO85" s="1799"/>
      <c r="CP85" s="1799"/>
      <c r="CQ85" s="1799"/>
      <c r="CR85" s="1799"/>
      <c r="CS85" s="1799"/>
      <c r="CT85" s="1799"/>
      <c r="CU85" s="1799"/>
      <c r="CV85" s="1799"/>
      <c r="CW85" s="1799"/>
      <c r="CX85" s="1799"/>
      <c r="CY85" s="1799"/>
      <c r="CZ85" s="1799"/>
    </row>
    <row r="86" s="608" customFormat="true" ht="15" customHeight="true" x14ac:dyDescent="0.2">
      <c r="A86" s="750"/>
      <c r="B86" s="769"/>
      <c r="C86" s="835"/>
      <c r="D86" s="836"/>
      <c r="E86" s="836"/>
      <c r="F86" s="836"/>
      <c r="G86" s="837"/>
      <c r="H86" s="838"/>
      <c r="I86" s="836"/>
      <c r="J86" s="836"/>
      <c r="K86" s="836"/>
      <c r="L86" s="839"/>
      <c r="M86" s="840"/>
      <c r="N86" s="836"/>
      <c r="O86" s="836"/>
      <c r="P86" s="836"/>
      <c r="Q86" s="837"/>
      <c r="R86" s="838"/>
      <c r="S86" s="836"/>
      <c r="T86" s="836"/>
      <c r="U86" s="836"/>
      <c r="V86" s="1699"/>
      <c r="W86" s="574"/>
      <c r="X86" s="574"/>
      <c r="Y86" s="574"/>
      <c r="Z86" s="574"/>
      <c r="AA86" s="574"/>
      <c r="AB86" s="574"/>
      <c r="AC86" s="574"/>
      <c r="AD86" s="574"/>
      <c r="AE86" s="574"/>
      <c r="AF86" s="574"/>
      <c r="AG86" s="574"/>
      <c r="AH86" s="574"/>
      <c r="AI86" s="574"/>
      <c r="AJ86" s="574"/>
      <c r="AK86" s="574"/>
      <c r="AL86" s="574"/>
      <c r="AM86" s="574"/>
      <c r="AN86" s="574"/>
      <c r="AO86" s="574"/>
      <c r="AP86" s="574"/>
      <c r="AQ86" s="574"/>
      <c r="AR86" s="574"/>
      <c r="AS86" s="574"/>
      <c r="AT86" s="574"/>
      <c r="AU86" s="574"/>
      <c r="AV86" s="574"/>
      <c r="AW86" s="574"/>
      <c r="AX86" s="574"/>
      <c r="AY86" s="574"/>
      <c r="AZ86" s="208"/>
      <c r="BA86" s="229"/>
      <c r="BB86" s="154"/>
      <c r="BC86" s="308"/>
      <c r="BD86" s="293"/>
      <c r="BE86" s="293"/>
      <c r="BF86" s="293"/>
      <c r="BG86" s="309"/>
      <c r="BH86" s="316"/>
      <c r="BI86" s="293"/>
      <c r="BJ86" s="293"/>
      <c r="BK86" s="293"/>
      <c r="BL86" s="309"/>
      <c r="BM86" s="316"/>
      <c r="BN86" s="293"/>
      <c r="BO86" s="293"/>
      <c r="BP86" s="293"/>
      <c r="BQ86" s="309"/>
      <c r="BR86" s="316"/>
      <c r="BS86" s="293"/>
      <c r="BT86" s="293"/>
      <c r="BU86" s="293"/>
      <c r="BV86" s="1745"/>
      <c r="BW86" s="1798"/>
      <c r="BX86" s="1798"/>
      <c r="BY86" s="1799"/>
      <c r="BZ86" s="1799"/>
      <c r="CA86" s="1799"/>
      <c r="CB86" s="1799"/>
      <c r="CC86" s="1799"/>
      <c r="CD86" s="1799"/>
      <c r="CE86" s="1799"/>
      <c r="CF86" s="1799"/>
      <c r="CG86" s="1799"/>
      <c r="CH86" s="1799"/>
      <c r="CI86" s="1799"/>
      <c r="CJ86" s="1799"/>
      <c r="CK86" s="1799"/>
      <c r="CL86" s="1799"/>
      <c r="CM86" s="1799"/>
      <c r="CN86" s="1799"/>
      <c r="CO86" s="1799"/>
      <c r="CP86" s="1799"/>
      <c r="CQ86" s="1799"/>
      <c r="CR86" s="1799"/>
      <c r="CS86" s="1799"/>
      <c r="CT86" s="1799"/>
      <c r="CU86" s="1799"/>
      <c r="CV86" s="1799"/>
      <c r="CW86" s="1799"/>
      <c r="CX86" s="1799"/>
      <c r="CY86" s="1799"/>
      <c r="CZ86" s="1799"/>
    </row>
    <row r="87" s="608" customFormat="true" ht="15" customHeight="true" x14ac:dyDescent="0.2">
      <c r="A87" s="750"/>
      <c r="B87" s="769"/>
      <c r="C87" s="835"/>
      <c r="D87" s="836"/>
      <c r="E87" s="836"/>
      <c r="F87" s="836"/>
      <c r="G87" s="837"/>
      <c r="H87" s="838"/>
      <c r="I87" s="836"/>
      <c r="J87" s="836"/>
      <c r="K87" s="836"/>
      <c r="L87" s="839"/>
      <c r="M87" s="840"/>
      <c r="N87" s="836"/>
      <c r="O87" s="836"/>
      <c r="P87" s="836"/>
      <c r="Q87" s="837"/>
      <c r="R87" s="838"/>
      <c r="S87" s="836"/>
      <c r="T87" s="836"/>
      <c r="U87" s="836"/>
      <c r="V87" s="1699"/>
      <c r="W87" s="574"/>
      <c r="X87" s="574"/>
      <c r="Y87" s="574"/>
      <c r="Z87" s="574"/>
      <c r="AA87" s="574"/>
      <c r="AB87" s="574"/>
      <c r="AC87" s="574"/>
      <c r="AD87" s="574"/>
      <c r="AE87" s="574"/>
      <c r="AF87" s="574"/>
      <c r="AG87" s="574"/>
      <c r="AH87" s="574"/>
      <c r="AI87" s="574"/>
      <c r="AJ87" s="574"/>
      <c r="AK87" s="574"/>
      <c r="AL87" s="574"/>
      <c r="AM87" s="574"/>
      <c r="AN87" s="574"/>
      <c r="AO87" s="574"/>
      <c r="AP87" s="574"/>
      <c r="AQ87" s="574"/>
      <c r="AR87" s="574"/>
      <c r="AS87" s="574"/>
      <c r="AT87" s="574"/>
      <c r="AU87" s="574"/>
      <c r="AV87" s="574"/>
      <c r="AW87" s="574"/>
      <c r="AX87" s="574"/>
      <c r="AY87" s="574"/>
      <c r="AZ87" s="208"/>
      <c r="BA87" s="229"/>
      <c r="BB87" s="154"/>
      <c r="BC87" s="308"/>
      <c r="BD87" s="293"/>
      <c r="BE87" s="293"/>
      <c r="BF87" s="293"/>
      <c r="BG87" s="309"/>
      <c r="BH87" s="316"/>
      <c r="BI87" s="293"/>
      <c r="BJ87" s="293"/>
      <c r="BK87" s="293"/>
      <c r="BL87" s="309"/>
      <c r="BM87" s="316"/>
      <c r="BN87" s="293"/>
      <c r="BO87" s="293"/>
      <c r="BP87" s="293"/>
      <c r="BQ87" s="309"/>
      <c r="BR87" s="316"/>
      <c r="BS87" s="293"/>
      <c r="BT87" s="293"/>
      <c r="BU87" s="293"/>
      <c r="BV87" s="1745"/>
      <c r="BW87" s="1798"/>
      <c r="BX87" s="1798"/>
      <c r="BY87" s="1799"/>
      <c r="BZ87" s="1799"/>
      <c r="CA87" s="1799"/>
      <c r="CB87" s="1799"/>
      <c r="CC87" s="1799"/>
      <c r="CD87" s="1799"/>
      <c r="CE87" s="1799"/>
      <c r="CF87" s="1799"/>
      <c r="CG87" s="1799"/>
      <c r="CH87" s="1799"/>
      <c r="CI87" s="1799"/>
      <c r="CJ87" s="1799"/>
      <c r="CK87" s="1799"/>
      <c r="CL87" s="1799"/>
      <c r="CM87" s="1799"/>
      <c r="CN87" s="1799"/>
      <c r="CO87" s="1799"/>
      <c r="CP87" s="1799"/>
      <c r="CQ87" s="1799"/>
      <c r="CR87" s="1799"/>
      <c r="CS87" s="1799"/>
      <c r="CT87" s="1799"/>
      <c r="CU87" s="1799"/>
      <c r="CV87" s="1799"/>
      <c r="CW87" s="1799"/>
      <c r="CX87" s="1799"/>
      <c r="CY87" s="1799"/>
      <c r="CZ87" s="1799"/>
    </row>
    <row r="88" s="608" customFormat="true" ht="15" customHeight="true" x14ac:dyDescent="0.2">
      <c r="A88" s="750"/>
      <c r="B88" s="769"/>
      <c r="C88" s="835"/>
      <c r="D88" s="836"/>
      <c r="E88" s="836"/>
      <c r="F88" s="836"/>
      <c r="G88" s="837"/>
      <c r="H88" s="838"/>
      <c r="I88" s="836"/>
      <c r="J88" s="836"/>
      <c r="K88" s="836"/>
      <c r="L88" s="839"/>
      <c r="M88" s="840"/>
      <c r="N88" s="836"/>
      <c r="O88" s="836"/>
      <c r="P88" s="836"/>
      <c r="Q88" s="837"/>
      <c r="R88" s="838"/>
      <c r="S88" s="836"/>
      <c r="T88" s="836"/>
      <c r="U88" s="836"/>
      <c r="V88" s="1699"/>
      <c r="W88" s="574"/>
      <c r="X88" s="574"/>
      <c r="Y88" s="574"/>
      <c r="Z88" s="574"/>
      <c r="AA88" s="574"/>
      <c r="AB88" s="574"/>
      <c r="AC88" s="574"/>
      <c r="AD88" s="574"/>
      <c r="AE88" s="574"/>
      <c r="AF88" s="574"/>
      <c r="AG88" s="574"/>
      <c r="AH88" s="574"/>
      <c r="AI88" s="574"/>
      <c r="AJ88" s="574"/>
      <c r="AK88" s="574"/>
      <c r="AL88" s="574"/>
      <c r="AM88" s="574"/>
      <c r="AN88" s="574"/>
      <c r="AO88" s="574"/>
      <c r="AP88" s="574"/>
      <c r="AQ88" s="574"/>
      <c r="AR88" s="574"/>
      <c r="AS88" s="574"/>
      <c r="AT88" s="574"/>
      <c r="AU88" s="574"/>
      <c r="AV88" s="574"/>
      <c r="AW88" s="574"/>
      <c r="AX88" s="574"/>
      <c r="AY88" s="574"/>
      <c r="AZ88" s="208"/>
      <c r="BA88" s="229"/>
      <c r="BB88" s="154"/>
      <c r="BC88" s="308"/>
      <c r="BD88" s="293"/>
      <c r="BE88" s="293"/>
      <c r="BF88" s="293"/>
      <c r="BG88" s="309"/>
      <c r="BH88" s="316"/>
      <c r="BI88" s="293"/>
      <c r="BJ88" s="293"/>
      <c r="BK88" s="293"/>
      <c r="BL88" s="309"/>
      <c r="BM88" s="316"/>
      <c r="BN88" s="293"/>
      <c r="BO88" s="293"/>
      <c r="BP88" s="293"/>
      <c r="BQ88" s="309"/>
      <c r="BR88" s="316"/>
      <c r="BS88" s="293"/>
      <c r="BT88" s="293"/>
      <c r="BU88" s="293"/>
      <c r="BV88" s="1745"/>
      <c r="BW88" s="1798"/>
      <c r="BX88" s="1798"/>
      <c r="BY88" s="1799"/>
      <c r="BZ88" s="1799"/>
      <c r="CA88" s="1799"/>
      <c r="CB88" s="1799"/>
      <c r="CC88" s="1799"/>
      <c r="CD88" s="1799"/>
      <c r="CE88" s="1799"/>
      <c r="CF88" s="1799"/>
      <c r="CG88" s="1799"/>
      <c r="CH88" s="1799"/>
      <c r="CI88" s="1799"/>
      <c r="CJ88" s="1799"/>
      <c r="CK88" s="1799"/>
      <c r="CL88" s="1799"/>
      <c r="CM88" s="1799"/>
      <c r="CN88" s="1799"/>
      <c r="CO88" s="1799"/>
      <c r="CP88" s="1799"/>
      <c r="CQ88" s="1799"/>
      <c r="CR88" s="1799"/>
      <c r="CS88" s="1799"/>
      <c r="CT88" s="1799"/>
      <c r="CU88" s="1799"/>
      <c r="CV88" s="1799"/>
      <c r="CW88" s="1799"/>
      <c r="CX88" s="1799"/>
      <c r="CY88" s="1799"/>
      <c r="CZ88" s="1799"/>
    </row>
    <row r="89" s="608" customFormat="true" ht="15" customHeight="true" x14ac:dyDescent="0.2">
      <c r="A89" s="750"/>
      <c r="B89" s="769"/>
      <c r="C89" s="835"/>
      <c r="D89" s="836"/>
      <c r="E89" s="836"/>
      <c r="F89" s="836"/>
      <c r="G89" s="837"/>
      <c r="H89" s="838"/>
      <c r="I89" s="836"/>
      <c r="J89" s="836"/>
      <c r="K89" s="836"/>
      <c r="L89" s="839"/>
      <c r="M89" s="840"/>
      <c r="N89" s="836"/>
      <c r="O89" s="836"/>
      <c r="P89" s="836"/>
      <c r="Q89" s="837"/>
      <c r="R89" s="838"/>
      <c r="S89" s="836"/>
      <c r="T89" s="836"/>
      <c r="U89" s="836"/>
      <c r="V89" s="1699"/>
      <c r="W89" s="574"/>
      <c r="X89" s="574"/>
      <c r="Y89" s="574"/>
      <c r="Z89" s="574"/>
      <c r="AA89" s="574"/>
      <c r="AB89" s="574"/>
      <c r="AC89" s="574"/>
      <c r="AD89" s="574"/>
      <c r="AE89" s="574"/>
      <c r="AF89" s="574"/>
      <c r="AG89" s="574"/>
      <c r="AH89" s="574"/>
      <c r="AI89" s="574"/>
      <c r="AJ89" s="574"/>
      <c r="AK89" s="574"/>
      <c r="AL89" s="574"/>
      <c r="AM89" s="574"/>
      <c r="AN89" s="574"/>
      <c r="AO89" s="574"/>
      <c r="AP89" s="574"/>
      <c r="AQ89" s="574"/>
      <c r="AR89" s="574"/>
      <c r="AS89" s="574"/>
      <c r="AT89" s="574"/>
      <c r="AU89" s="574"/>
      <c r="AV89" s="574"/>
      <c r="AW89" s="574"/>
      <c r="AX89" s="574"/>
      <c r="AY89" s="574"/>
      <c r="AZ89" s="208"/>
      <c r="BA89" s="229"/>
      <c r="BB89" s="154"/>
      <c r="BC89" s="308"/>
      <c r="BD89" s="293"/>
      <c r="BE89" s="293"/>
      <c r="BF89" s="293"/>
      <c r="BG89" s="309"/>
      <c r="BH89" s="316"/>
      <c r="BI89" s="293"/>
      <c r="BJ89" s="293"/>
      <c r="BK89" s="293"/>
      <c r="BL89" s="309"/>
      <c r="BM89" s="316"/>
      <c r="BN89" s="293"/>
      <c r="BO89" s="293"/>
      <c r="BP89" s="293"/>
      <c r="BQ89" s="309"/>
      <c r="BR89" s="316"/>
      <c r="BS89" s="293"/>
      <c r="BT89" s="293"/>
      <c r="BU89" s="293"/>
      <c r="BV89" s="1745"/>
      <c r="BW89" s="1798"/>
      <c r="BX89" s="1798"/>
      <c r="BY89" s="1799"/>
      <c r="BZ89" s="1799"/>
      <c r="CA89" s="1799"/>
      <c r="CB89" s="1799"/>
      <c r="CC89" s="1799"/>
      <c r="CD89" s="1799"/>
      <c r="CE89" s="1799"/>
      <c r="CF89" s="1799"/>
      <c r="CG89" s="1799"/>
      <c r="CH89" s="1799"/>
      <c r="CI89" s="1799"/>
      <c r="CJ89" s="1799"/>
      <c r="CK89" s="1799"/>
      <c r="CL89" s="1799"/>
      <c r="CM89" s="1799"/>
      <c r="CN89" s="1799"/>
      <c r="CO89" s="1799"/>
      <c r="CP89" s="1799"/>
      <c r="CQ89" s="1799"/>
      <c r="CR89" s="1799"/>
      <c r="CS89" s="1799"/>
      <c r="CT89" s="1799"/>
      <c r="CU89" s="1799"/>
      <c r="CV89" s="1799"/>
      <c r="CW89" s="1799"/>
      <c r="CX89" s="1799"/>
      <c r="CY89" s="1799"/>
      <c r="CZ89" s="1799"/>
    </row>
    <row r="90" s="608" customFormat="true" ht="15" customHeight="true" x14ac:dyDescent="0.2">
      <c r="A90" s="751"/>
      <c r="B90" s="770"/>
      <c r="C90" s="843"/>
      <c r="D90" s="844"/>
      <c r="E90" s="844"/>
      <c r="F90" s="844"/>
      <c r="G90" s="845"/>
      <c r="H90" s="846"/>
      <c r="I90" s="844"/>
      <c r="J90" s="844"/>
      <c r="K90" s="844"/>
      <c r="L90" s="847"/>
      <c r="M90" s="848"/>
      <c r="N90" s="844"/>
      <c r="O90" s="844"/>
      <c r="P90" s="844"/>
      <c r="Q90" s="845"/>
      <c r="R90" s="846"/>
      <c r="S90" s="844"/>
      <c r="T90" s="844"/>
      <c r="U90" s="844"/>
      <c r="V90" s="1700"/>
      <c r="W90" s="574"/>
      <c r="X90" s="574"/>
      <c r="Y90" s="574"/>
      <c r="Z90" s="574"/>
      <c r="AA90" s="574"/>
      <c r="AB90" s="574"/>
      <c r="AC90" s="574"/>
      <c r="AD90" s="574"/>
      <c r="AE90" s="574"/>
      <c r="AF90" s="574"/>
      <c r="AG90" s="574"/>
      <c r="AH90" s="574"/>
      <c r="AI90" s="574"/>
      <c r="AJ90" s="574"/>
      <c r="AK90" s="574"/>
      <c r="AL90" s="574"/>
      <c r="AM90" s="574"/>
      <c r="AN90" s="574"/>
      <c r="AO90" s="574"/>
      <c r="AP90" s="574"/>
      <c r="AQ90" s="574"/>
      <c r="AR90" s="574"/>
      <c r="AS90" s="574"/>
      <c r="AT90" s="574"/>
      <c r="AU90" s="574"/>
      <c r="AV90" s="574"/>
      <c r="AW90" s="574"/>
      <c r="AX90" s="574"/>
      <c r="AY90" s="574"/>
      <c r="AZ90" s="208"/>
      <c r="BA90" s="229"/>
      <c r="BB90" s="154"/>
      <c r="BC90" s="308"/>
      <c r="BD90" s="293"/>
      <c r="BE90" s="293"/>
      <c r="BF90" s="293"/>
      <c r="BG90" s="309"/>
      <c r="BH90" s="316"/>
      <c r="BI90" s="293"/>
      <c r="BJ90" s="293"/>
      <c r="BK90" s="293"/>
      <c r="BL90" s="309"/>
      <c r="BM90" s="316"/>
      <c r="BN90" s="293"/>
      <c r="BO90" s="293"/>
      <c r="BP90" s="293"/>
      <c r="BQ90" s="309"/>
      <c r="BR90" s="316"/>
      <c r="BS90" s="293"/>
      <c r="BT90" s="293"/>
      <c r="BU90" s="293"/>
      <c r="BV90" s="1745"/>
      <c r="BW90" s="1798"/>
      <c r="BX90" s="1798"/>
      <c r="BY90" s="1799"/>
      <c r="BZ90" s="1799"/>
      <c r="CA90" s="1799"/>
      <c r="CB90" s="1799"/>
      <c r="CC90" s="1799"/>
      <c r="CD90" s="1799"/>
      <c r="CE90" s="1799"/>
      <c r="CF90" s="1799"/>
      <c r="CG90" s="1799"/>
      <c r="CH90" s="1799"/>
      <c r="CI90" s="1799"/>
      <c r="CJ90" s="1799"/>
      <c r="CK90" s="1799"/>
      <c r="CL90" s="1799"/>
      <c r="CM90" s="1799"/>
      <c r="CN90" s="1799"/>
      <c r="CO90" s="1799"/>
      <c r="CP90" s="1799"/>
      <c r="CQ90" s="1799"/>
      <c r="CR90" s="1799"/>
      <c r="CS90" s="1799"/>
      <c r="CT90" s="1799"/>
      <c r="CU90" s="1799"/>
      <c r="CV90" s="1799"/>
      <c r="CW90" s="1799"/>
      <c r="CX90" s="1799"/>
      <c r="CY90" s="1799"/>
      <c r="CZ90" s="1799"/>
    </row>
    <row r="91" s="608" customFormat="true" ht="15" customHeight="true" x14ac:dyDescent="0.2">
      <c r="A91" s="684"/>
      <c r="B91" s="771"/>
      <c r="C91" s="849"/>
      <c r="D91" s="841"/>
      <c r="E91" s="841"/>
      <c r="F91" s="841"/>
      <c r="G91" s="842"/>
      <c r="H91" s="850"/>
      <c r="I91" s="841"/>
      <c r="J91" s="841"/>
      <c r="K91" s="841"/>
      <c r="L91" s="851"/>
      <c r="M91" s="849"/>
      <c r="N91" s="841"/>
      <c r="O91" s="841"/>
      <c r="P91" s="841"/>
      <c r="Q91" s="842"/>
      <c r="R91" s="850"/>
      <c r="S91" s="841"/>
      <c r="T91" s="841"/>
      <c r="U91" s="841"/>
      <c r="V91" s="851"/>
      <c r="W91" s="574"/>
      <c r="X91" s="574"/>
      <c r="Y91" s="574"/>
      <c r="Z91" s="574"/>
      <c r="AA91" s="574"/>
      <c r="AB91" s="574"/>
      <c r="AC91" s="574"/>
      <c r="AD91" s="574"/>
      <c r="AE91" s="574"/>
      <c r="AF91" s="574"/>
      <c r="AG91" s="574"/>
      <c r="AH91" s="574"/>
      <c r="AI91" s="574"/>
      <c r="AJ91" s="574"/>
      <c r="AK91" s="574"/>
      <c r="AL91" s="574"/>
      <c r="AM91" s="574"/>
      <c r="AN91" s="574"/>
      <c r="AO91" s="574"/>
      <c r="AP91" s="574"/>
      <c r="AQ91" s="574"/>
      <c r="AR91" s="574"/>
      <c r="AS91" s="574"/>
      <c r="AT91" s="574"/>
      <c r="AU91" s="574"/>
      <c r="AV91" s="574"/>
      <c r="AW91" s="574"/>
      <c r="AX91" s="574"/>
      <c r="AY91" s="574"/>
      <c r="AZ91" s="208"/>
      <c r="BA91" s="229"/>
      <c r="BB91" s="154"/>
      <c r="BC91" s="308"/>
      <c r="BD91" s="293"/>
      <c r="BE91" s="293"/>
      <c r="BF91" s="293"/>
      <c r="BG91" s="309"/>
      <c r="BH91" s="316"/>
      <c r="BI91" s="293"/>
      <c r="BJ91" s="293"/>
      <c r="BK91" s="293"/>
      <c r="BL91" s="309"/>
      <c r="BM91" s="316"/>
      <c r="BN91" s="293"/>
      <c r="BO91" s="293"/>
      <c r="BP91" s="293"/>
      <c r="BQ91" s="309"/>
      <c r="BR91" s="316"/>
      <c r="BS91" s="293"/>
      <c r="BT91" s="293"/>
      <c r="BU91" s="293"/>
      <c r="BV91" s="1745"/>
      <c r="BW91" s="1798"/>
      <c r="BX91" s="1798"/>
      <c r="BY91" s="1799"/>
      <c r="BZ91" s="1799"/>
      <c r="CA91" s="1799"/>
      <c r="CB91" s="1799"/>
      <c r="CC91" s="1799"/>
      <c r="CD91" s="1799"/>
      <c r="CE91" s="1799"/>
      <c r="CF91" s="1799"/>
      <c r="CG91" s="1799"/>
      <c r="CH91" s="1799"/>
      <c r="CI91" s="1799"/>
      <c r="CJ91" s="1799"/>
      <c r="CK91" s="1799"/>
      <c r="CL91" s="1799"/>
      <c r="CM91" s="1799"/>
      <c r="CN91" s="1799"/>
      <c r="CO91" s="1799"/>
      <c r="CP91" s="1799"/>
      <c r="CQ91" s="1799"/>
      <c r="CR91" s="1799"/>
      <c r="CS91" s="1799"/>
      <c r="CT91" s="1799"/>
      <c r="CU91" s="1799"/>
      <c r="CV91" s="1799"/>
      <c r="CW91" s="1799"/>
      <c r="CX91" s="1799"/>
      <c r="CY91" s="1799"/>
      <c r="CZ91" s="1799"/>
    </row>
    <row r="92" s="608" customFormat="true" ht="15" customHeight="true" x14ac:dyDescent="0.2">
      <c r="A92" s="684"/>
      <c r="B92" s="771"/>
      <c r="C92" s="849"/>
      <c r="D92" s="841"/>
      <c r="E92" s="841"/>
      <c r="F92" s="841"/>
      <c r="G92" s="842"/>
      <c r="H92" s="850"/>
      <c r="I92" s="841"/>
      <c r="J92" s="841"/>
      <c r="K92" s="841"/>
      <c r="L92" s="851"/>
      <c r="M92" s="849"/>
      <c r="N92" s="841"/>
      <c r="O92" s="841"/>
      <c r="P92" s="841"/>
      <c r="Q92" s="842"/>
      <c r="R92" s="850"/>
      <c r="S92" s="841"/>
      <c r="T92" s="841"/>
      <c r="U92" s="841"/>
      <c r="V92" s="851"/>
      <c r="W92" s="574"/>
      <c r="X92" s="574"/>
      <c r="Y92" s="574"/>
      <c r="Z92" s="574"/>
      <c r="AA92" s="574"/>
      <c r="AB92" s="574"/>
      <c r="AC92" s="574"/>
      <c r="AD92" s="574"/>
      <c r="AE92" s="574"/>
      <c r="AF92" s="574"/>
      <c r="AG92" s="574"/>
      <c r="AH92" s="574"/>
      <c r="AI92" s="574"/>
      <c r="AJ92" s="574"/>
      <c r="AK92" s="574"/>
      <c r="AL92" s="574"/>
      <c r="AM92" s="574"/>
      <c r="AN92" s="574"/>
      <c r="AO92" s="574"/>
      <c r="AP92" s="574"/>
      <c r="AQ92" s="574"/>
      <c r="AR92" s="574"/>
      <c r="AS92" s="574"/>
      <c r="AT92" s="574"/>
      <c r="AU92" s="574"/>
      <c r="AV92" s="574"/>
      <c r="AW92" s="574"/>
      <c r="AX92" s="574"/>
      <c r="AY92" s="574"/>
      <c r="AZ92" s="208"/>
      <c r="BA92" s="229"/>
      <c r="BB92" s="154"/>
      <c r="BC92" s="308"/>
      <c r="BD92" s="293"/>
      <c r="BE92" s="293"/>
      <c r="BF92" s="293"/>
      <c r="BG92" s="309"/>
      <c r="BH92" s="316"/>
      <c r="BI92" s="293"/>
      <c r="BJ92" s="293"/>
      <c r="BK92" s="293"/>
      <c r="BL92" s="309"/>
      <c r="BM92" s="316"/>
      <c r="BN92" s="293"/>
      <c r="BO92" s="293"/>
      <c r="BP92" s="293"/>
      <c r="BQ92" s="309"/>
      <c r="BR92" s="316"/>
      <c r="BS92" s="293"/>
      <c r="BT92" s="293"/>
      <c r="BU92" s="293"/>
      <c r="BV92" s="1745"/>
      <c r="BW92" s="1798"/>
      <c r="BX92" s="1798"/>
      <c r="BY92" s="1799"/>
      <c r="BZ92" s="1799"/>
      <c r="CA92" s="1799"/>
      <c r="CB92" s="1799"/>
      <c r="CC92" s="1799"/>
      <c r="CD92" s="1799"/>
      <c r="CE92" s="1799"/>
      <c r="CF92" s="1799"/>
      <c r="CG92" s="1799"/>
      <c r="CH92" s="1799"/>
      <c r="CI92" s="1799"/>
      <c r="CJ92" s="1799"/>
      <c r="CK92" s="1799"/>
      <c r="CL92" s="1799"/>
      <c r="CM92" s="1799"/>
      <c r="CN92" s="1799"/>
      <c r="CO92" s="1799"/>
      <c r="CP92" s="1799"/>
      <c r="CQ92" s="1799"/>
      <c r="CR92" s="1799"/>
      <c r="CS92" s="1799"/>
      <c r="CT92" s="1799"/>
      <c r="CU92" s="1799"/>
      <c r="CV92" s="1799"/>
      <c r="CW92" s="1799"/>
      <c r="CX92" s="1799"/>
      <c r="CY92" s="1799"/>
      <c r="CZ92" s="1799"/>
    </row>
    <row r="93" s="608" customFormat="true" ht="15" customHeight="true" x14ac:dyDescent="0.2">
      <c r="A93" s="752"/>
      <c r="B93" s="772"/>
      <c r="C93" s="686"/>
      <c r="D93" s="687"/>
      <c r="E93" s="687"/>
      <c r="F93" s="687"/>
      <c r="G93" s="734"/>
      <c r="H93" s="724"/>
      <c r="I93" s="687"/>
      <c r="J93" s="687"/>
      <c r="K93" s="687"/>
      <c r="L93" s="701"/>
      <c r="M93" s="686"/>
      <c r="N93" s="687"/>
      <c r="O93" s="687"/>
      <c r="P93" s="687"/>
      <c r="Q93" s="734"/>
      <c r="R93" s="724"/>
      <c r="S93" s="687"/>
      <c r="T93" s="687"/>
      <c r="U93" s="687"/>
      <c r="V93" s="701"/>
      <c r="W93" s="574"/>
      <c r="X93" s="574"/>
      <c r="Y93" s="574"/>
      <c r="Z93" s="574"/>
      <c r="AA93" s="574"/>
      <c r="AB93" s="574"/>
      <c r="AC93" s="574"/>
      <c r="AD93" s="574"/>
      <c r="AE93" s="574"/>
      <c r="AF93" s="574"/>
      <c r="AG93" s="574"/>
      <c r="AH93" s="574"/>
      <c r="AI93" s="574"/>
      <c r="AJ93" s="574"/>
      <c r="AK93" s="574"/>
      <c r="AL93" s="574"/>
      <c r="AM93" s="574"/>
      <c r="AN93" s="574"/>
      <c r="AO93" s="574"/>
      <c r="AP93" s="574"/>
      <c r="AQ93" s="574"/>
      <c r="AR93" s="574"/>
      <c r="AS93" s="574"/>
      <c r="AT93" s="574"/>
      <c r="AU93" s="574"/>
      <c r="AV93" s="574"/>
      <c r="AW93" s="574"/>
      <c r="AX93" s="574"/>
      <c r="AY93" s="574"/>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293"/>
      <c r="BV93" s="1745"/>
      <c r="BW93" s="1798"/>
      <c r="BX93" s="1798"/>
      <c r="BY93" s="1799"/>
      <c r="BZ93" s="1799"/>
      <c r="CA93" s="1799"/>
      <c r="CB93" s="1799"/>
      <c r="CC93" s="1799"/>
      <c r="CD93" s="1799"/>
      <c r="CE93" s="1799"/>
      <c r="CF93" s="1799"/>
      <c r="CG93" s="1799"/>
      <c r="CH93" s="1799"/>
      <c r="CI93" s="1799"/>
      <c r="CJ93" s="1799"/>
      <c r="CK93" s="1799"/>
      <c r="CL93" s="1799"/>
      <c r="CM93" s="1799"/>
      <c r="CN93" s="1799"/>
      <c r="CO93" s="1799"/>
      <c r="CP93" s="1799"/>
      <c r="CQ93" s="1799"/>
      <c r="CR93" s="1799"/>
      <c r="CS93" s="1799"/>
      <c r="CT93" s="1799"/>
      <c r="CU93" s="1799"/>
      <c r="CV93" s="1799"/>
      <c r="CW93" s="1799"/>
      <c r="CX93" s="1799"/>
      <c r="CY93" s="1799"/>
      <c r="CZ93" s="1799"/>
    </row>
    <row r="94" s="608" customFormat="true" ht="15" customHeight="true" x14ac:dyDescent="0.2">
      <c r="A94" s="954"/>
      <c r="B94" s="772"/>
      <c r="C94" s="686"/>
      <c r="D94" s="688"/>
      <c r="E94" s="688"/>
      <c r="F94" s="688"/>
      <c r="G94" s="735"/>
      <c r="H94" s="724"/>
      <c r="I94" s="688"/>
      <c r="J94" s="688"/>
      <c r="K94" s="688"/>
      <c r="L94" s="702"/>
      <c r="M94" s="686"/>
      <c r="N94" s="688"/>
      <c r="O94" s="688"/>
      <c r="P94" s="688"/>
      <c r="Q94" s="735"/>
      <c r="R94" s="724"/>
      <c r="S94" s="688"/>
      <c r="T94" s="688"/>
      <c r="U94" s="688"/>
      <c r="V94" s="702"/>
      <c r="W94" s="574"/>
      <c r="X94" s="574"/>
      <c r="Y94" s="574"/>
      <c r="Z94" s="574"/>
      <c r="AA94" s="574"/>
      <c r="AB94" s="574"/>
      <c r="AC94" s="574"/>
      <c r="AD94" s="574"/>
      <c r="AE94" s="574"/>
      <c r="AF94" s="574"/>
      <c r="AG94" s="574"/>
      <c r="AH94" s="574"/>
      <c r="AI94" s="574"/>
      <c r="AJ94" s="574"/>
      <c r="AK94" s="574"/>
      <c r="AL94" s="574"/>
      <c r="AM94" s="574"/>
      <c r="AN94" s="574"/>
      <c r="AO94" s="574"/>
      <c r="AP94" s="574"/>
      <c r="AQ94" s="574"/>
      <c r="AR94" s="574"/>
      <c r="AS94" s="574"/>
      <c r="AT94" s="574"/>
      <c r="AU94" s="574"/>
      <c r="AV94" s="574"/>
      <c r="AW94" s="574"/>
      <c r="AX94" s="574"/>
      <c r="AY94" s="574"/>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293"/>
      <c r="BV94" s="1745"/>
      <c r="BW94" s="1798"/>
      <c r="BX94" s="1798"/>
      <c r="BY94" s="1799"/>
      <c r="BZ94" s="1799"/>
      <c r="CA94" s="1799"/>
      <c r="CB94" s="1799"/>
      <c r="CC94" s="1799"/>
      <c r="CD94" s="1799"/>
      <c r="CE94" s="1799"/>
      <c r="CF94" s="1799"/>
      <c r="CG94" s="1799"/>
      <c r="CH94" s="1799"/>
      <c r="CI94" s="1799"/>
      <c r="CJ94" s="1799"/>
      <c r="CK94" s="1799"/>
      <c r="CL94" s="1799"/>
      <c r="CM94" s="1799"/>
      <c r="CN94" s="1799"/>
      <c r="CO94" s="1799"/>
      <c r="CP94" s="1799"/>
      <c r="CQ94" s="1799"/>
      <c r="CR94" s="1799"/>
      <c r="CS94" s="1799"/>
      <c r="CT94" s="1799"/>
      <c r="CU94" s="1799"/>
      <c r="CV94" s="1799"/>
      <c r="CW94" s="1799"/>
      <c r="CX94" s="1799"/>
      <c r="CY94" s="1799"/>
      <c r="CZ94" s="1799"/>
    </row>
    <row r="95" s="608" customFormat="true" ht="15" customHeight="true" x14ac:dyDescent="0.2">
      <c r="A95" s="752"/>
      <c r="B95" s="773"/>
      <c r="C95" s="852"/>
      <c r="D95" s="853"/>
      <c r="E95" s="853"/>
      <c r="F95" s="853"/>
      <c r="G95" s="854"/>
      <c r="H95" s="855"/>
      <c r="I95" s="853"/>
      <c r="J95" s="853"/>
      <c r="K95" s="853"/>
      <c r="L95" s="856"/>
      <c r="M95" s="852"/>
      <c r="N95" s="853"/>
      <c r="O95" s="853"/>
      <c r="P95" s="853"/>
      <c r="Q95" s="854"/>
      <c r="R95" s="855"/>
      <c r="S95" s="853"/>
      <c r="T95" s="853"/>
      <c r="U95" s="853"/>
      <c r="V95" s="856"/>
      <c r="W95" s="574"/>
      <c r="X95" s="574"/>
      <c r="Y95" s="574"/>
      <c r="Z95" s="574"/>
      <c r="AA95" s="574"/>
      <c r="AB95" s="574"/>
      <c r="AC95" s="574"/>
      <c r="AD95" s="574"/>
      <c r="AE95" s="574"/>
      <c r="AF95" s="574"/>
      <c r="AG95" s="574"/>
      <c r="AH95" s="574"/>
      <c r="AI95" s="574"/>
      <c r="AJ95" s="574"/>
      <c r="AK95" s="574"/>
      <c r="AL95" s="574"/>
      <c r="AM95" s="574"/>
      <c r="AN95" s="574"/>
      <c r="AO95" s="574"/>
      <c r="AP95" s="574"/>
      <c r="AQ95" s="574"/>
      <c r="AR95" s="574"/>
      <c r="AS95" s="574"/>
      <c r="AT95" s="574"/>
      <c r="AU95" s="574"/>
      <c r="AV95" s="574"/>
      <c r="AW95" s="574"/>
      <c r="AX95" s="574"/>
      <c r="AY95" s="574"/>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293"/>
      <c r="BV95" s="1745"/>
      <c r="BW95" s="1798"/>
      <c r="BX95" s="1798"/>
      <c r="BY95" s="1799"/>
      <c r="BZ95" s="1799"/>
      <c r="CA95" s="1799"/>
      <c r="CB95" s="1799"/>
      <c r="CC95" s="1799"/>
      <c r="CD95" s="1799"/>
      <c r="CE95" s="1799"/>
      <c r="CF95" s="1799"/>
      <c r="CG95" s="1799"/>
      <c r="CH95" s="1799"/>
      <c r="CI95" s="1799"/>
      <c r="CJ95" s="1799"/>
      <c r="CK95" s="1799"/>
      <c r="CL95" s="1799"/>
      <c r="CM95" s="1799"/>
      <c r="CN95" s="1799"/>
      <c r="CO95" s="1799"/>
      <c r="CP95" s="1799"/>
      <c r="CQ95" s="1799"/>
      <c r="CR95" s="1799"/>
      <c r="CS95" s="1799"/>
      <c r="CT95" s="1799"/>
      <c r="CU95" s="1799"/>
      <c r="CV95" s="1799"/>
      <c r="CW95" s="1799"/>
      <c r="CX95" s="1799"/>
      <c r="CY95" s="1799"/>
      <c r="CZ95" s="1799"/>
    </row>
    <row r="96" s="131" customFormat="true" ht="15" customHeight="true" x14ac:dyDescent="0.2">
      <c r="A96" s="954"/>
      <c r="B96" s="773"/>
      <c r="C96" s="852"/>
      <c r="D96" s="853"/>
      <c r="E96" s="853"/>
      <c r="F96" s="853"/>
      <c r="G96" s="854"/>
      <c r="H96" s="855"/>
      <c r="I96" s="853"/>
      <c r="J96" s="853"/>
      <c r="K96" s="853"/>
      <c r="L96" s="856"/>
      <c r="M96" s="852"/>
      <c r="N96" s="853"/>
      <c r="O96" s="853"/>
      <c r="P96" s="853"/>
      <c r="Q96" s="854"/>
      <c r="R96" s="855"/>
      <c r="S96" s="853"/>
      <c r="T96" s="853"/>
      <c r="U96" s="853"/>
      <c r="V96" s="856"/>
      <c r="W96" s="574"/>
      <c r="X96" s="574"/>
      <c r="Y96" s="574"/>
      <c r="Z96" s="574"/>
      <c r="AA96" s="574"/>
      <c r="AB96" s="574"/>
      <c r="AC96" s="574"/>
      <c r="AD96" s="574"/>
      <c r="AE96" s="574"/>
      <c r="AF96" s="574"/>
      <c r="AG96" s="574"/>
      <c r="AH96" s="574"/>
      <c r="AI96" s="574"/>
      <c r="AJ96" s="574"/>
      <c r="AK96" s="574"/>
      <c r="AL96" s="574"/>
      <c r="AM96" s="574"/>
      <c r="AN96" s="574"/>
      <c r="AO96" s="574"/>
      <c r="AP96" s="574"/>
      <c r="AQ96" s="574"/>
      <c r="AR96" s="574"/>
      <c r="AS96" s="574"/>
      <c r="AT96" s="574"/>
      <c r="AU96" s="574"/>
      <c r="AV96" s="574"/>
      <c r="AW96" s="574"/>
      <c r="AX96" s="574"/>
      <c r="AY96" s="574"/>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293"/>
      <c r="BV96" s="1745"/>
      <c r="BW96" s="1798"/>
      <c r="BX96" s="1798"/>
      <c r="BY96" s="1799"/>
      <c r="BZ96" s="1799"/>
      <c r="CA96" s="1799"/>
      <c r="CB96" s="1799"/>
      <c r="CC96" s="1799"/>
      <c r="CD96" s="1799"/>
      <c r="CE96" s="1799"/>
      <c r="CF96" s="1799"/>
      <c r="CG96" s="1799"/>
      <c r="CH96" s="1799"/>
      <c r="CI96" s="1799"/>
      <c r="CJ96" s="1799"/>
      <c r="CK96" s="1799"/>
      <c r="CL96" s="1799"/>
      <c r="CM96" s="1799"/>
      <c r="CN96" s="1799"/>
      <c r="CO96" s="1799"/>
      <c r="CP96" s="1799"/>
      <c r="CQ96" s="1799"/>
      <c r="CR96" s="1799"/>
      <c r="CS96" s="1799"/>
      <c r="CT96" s="1799"/>
      <c r="CU96" s="1799"/>
      <c r="CV96" s="1799"/>
      <c r="CW96" s="1799"/>
      <c r="CX96" s="1799"/>
      <c r="CY96" s="1799"/>
      <c r="CZ96" s="1799"/>
    </row>
    <row r="97" s="131" customFormat="true" ht="15" customHeight="true" x14ac:dyDescent="0.2">
      <c r="A97" s="752"/>
      <c r="B97" s="773"/>
      <c r="C97" s="852"/>
      <c r="D97" s="853"/>
      <c r="E97" s="853"/>
      <c r="F97" s="853"/>
      <c r="G97" s="854"/>
      <c r="H97" s="855"/>
      <c r="I97" s="853"/>
      <c r="J97" s="853"/>
      <c r="K97" s="853"/>
      <c r="L97" s="856"/>
      <c r="M97" s="852"/>
      <c r="N97" s="853"/>
      <c r="O97" s="853"/>
      <c r="P97" s="853"/>
      <c r="Q97" s="854"/>
      <c r="R97" s="855"/>
      <c r="S97" s="853"/>
      <c r="T97" s="853"/>
      <c r="U97" s="853"/>
      <c r="V97" s="856"/>
      <c r="W97" s="574"/>
      <c r="X97" s="574"/>
      <c r="Y97" s="574"/>
      <c r="Z97" s="574"/>
      <c r="AA97" s="574"/>
      <c r="AB97" s="574"/>
      <c r="AC97" s="574"/>
      <c r="AD97" s="574"/>
      <c r="AE97" s="574"/>
      <c r="AF97" s="574"/>
      <c r="AG97" s="574"/>
      <c r="AH97" s="574"/>
      <c r="AI97" s="574"/>
      <c r="AJ97" s="574"/>
      <c r="AK97" s="574"/>
      <c r="AL97" s="574"/>
      <c r="AM97" s="574"/>
      <c r="AN97" s="574"/>
      <c r="AO97" s="574"/>
      <c r="AP97" s="574"/>
      <c r="AQ97" s="574"/>
      <c r="AR97" s="574"/>
      <c r="AS97" s="574"/>
      <c r="AT97" s="574"/>
      <c r="AU97" s="574"/>
      <c r="AV97" s="574"/>
      <c r="AW97" s="574"/>
      <c r="AX97" s="574"/>
      <c r="AY97" s="574"/>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293"/>
      <c r="BV97" s="1745"/>
      <c r="BW97" s="1798"/>
      <c r="BX97" s="1798"/>
      <c r="BY97" s="1799"/>
      <c r="BZ97" s="1799"/>
      <c r="CA97" s="1799"/>
      <c r="CB97" s="1799"/>
      <c r="CC97" s="1799"/>
      <c r="CD97" s="1799"/>
      <c r="CE97" s="1799"/>
      <c r="CF97" s="1799"/>
      <c r="CG97" s="1799"/>
      <c r="CH97" s="1799"/>
      <c r="CI97" s="1799"/>
      <c r="CJ97" s="1799"/>
      <c r="CK97" s="1799"/>
      <c r="CL97" s="1799"/>
      <c r="CM97" s="1799"/>
      <c r="CN97" s="1799"/>
      <c r="CO97" s="1799"/>
      <c r="CP97" s="1799"/>
      <c r="CQ97" s="1799"/>
      <c r="CR97" s="1799"/>
      <c r="CS97" s="1799"/>
      <c r="CT97" s="1799"/>
      <c r="CU97" s="1799"/>
      <c r="CV97" s="1799"/>
      <c r="CW97" s="1799"/>
      <c r="CX97" s="1799"/>
      <c r="CY97" s="1799"/>
      <c r="CZ97" s="1799"/>
    </row>
    <row r="98" s="131" customFormat="true" ht="15" customHeight="true" x14ac:dyDescent="0.2">
      <c r="A98" s="954"/>
      <c r="B98" s="773"/>
      <c r="C98" s="852"/>
      <c r="D98" s="853"/>
      <c r="E98" s="853"/>
      <c r="F98" s="853"/>
      <c r="G98" s="854"/>
      <c r="H98" s="855"/>
      <c r="I98" s="853"/>
      <c r="J98" s="853"/>
      <c r="K98" s="853"/>
      <c r="L98" s="856"/>
      <c r="M98" s="852"/>
      <c r="N98" s="853"/>
      <c r="O98" s="853"/>
      <c r="P98" s="853"/>
      <c r="Q98" s="854"/>
      <c r="R98" s="855"/>
      <c r="S98" s="853"/>
      <c r="T98" s="853"/>
      <c r="U98" s="853"/>
      <c r="V98" s="856"/>
      <c r="W98" s="574"/>
      <c r="X98" s="574"/>
      <c r="Y98" s="574"/>
      <c r="Z98" s="574"/>
      <c r="AA98" s="574"/>
      <c r="AB98" s="574"/>
      <c r="AC98" s="574"/>
      <c r="AD98" s="574"/>
      <c r="AE98" s="574"/>
      <c r="AF98" s="574"/>
      <c r="AG98" s="574"/>
      <c r="AH98" s="574"/>
      <c r="AI98" s="574"/>
      <c r="AJ98" s="574"/>
      <c r="AK98" s="574"/>
      <c r="AL98" s="574"/>
      <c r="AM98" s="574"/>
      <c r="AN98" s="574"/>
      <c r="AO98" s="574"/>
      <c r="AP98" s="574"/>
      <c r="AQ98" s="574"/>
      <c r="AR98" s="574"/>
      <c r="AS98" s="574"/>
      <c r="AT98" s="574"/>
      <c r="AU98" s="574"/>
      <c r="AV98" s="574"/>
      <c r="AW98" s="574"/>
      <c r="AX98" s="574"/>
      <c r="AY98" s="574"/>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293"/>
      <c r="BV98" s="1745"/>
      <c r="BW98" s="1798"/>
      <c r="BX98" s="1798"/>
      <c r="BY98" s="1799"/>
      <c r="BZ98" s="1799"/>
      <c r="CA98" s="1799"/>
      <c r="CB98" s="1799"/>
      <c r="CC98" s="1799"/>
      <c r="CD98" s="1799"/>
      <c r="CE98" s="1799"/>
      <c r="CF98" s="1799"/>
      <c r="CG98" s="1799"/>
      <c r="CH98" s="1799"/>
      <c r="CI98" s="1799"/>
      <c r="CJ98" s="1799"/>
      <c r="CK98" s="1799"/>
      <c r="CL98" s="1799"/>
      <c r="CM98" s="1799"/>
      <c r="CN98" s="1799"/>
      <c r="CO98" s="1799"/>
      <c r="CP98" s="1799"/>
      <c r="CQ98" s="1799"/>
      <c r="CR98" s="1799"/>
      <c r="CS98" s="1799"/>
      <c r="CT98" s="1799"/>
      <c r="CU98" s="1799"/>
      <c r="CV98" s="1799"/>
      <c r="CW98" s="1799"/>
      <c r="CX98" s="1799"/>
      <c r="CY98" s="1799"/>
      <c r="CZ98" s="1799"/>
    </row>
    <row r="99" s="131" customFormat="true" ht="15" customHeight="true" x14ac:dyDescent="0.2">
      <c r="A99" s="954"/>
      <c r="B99" s="773"/>
      <c r="C99" s="852"/>
      <c r="D99" s="853"/>
      <c r="E99" s="853"/>
      <c r="F99" s="853"/>
      <c r="G99" s="854"/>
      <c r="H99" s="855"/>
      <c r="I99" s="853"/>
      <c r="J99" s="853"/>
      <c r="K99" s="853"/>
      <c r="L99" s="856"/>
      <c r="M99" s="852"/>
      <c r="N99" s="853"/>
      <c r="O99" s="853"/>
      <c r="P99" s="853"/>
      <c r="Q99" s="854"/>
      <c r="R99" s="855"/>
      <c r="S99" s="853"/>
      <c r="T99" s="853"/>
      <c r="U99" s="853"/>
      <c r="V99" s="856"/>
      <c r="W99" s="574"/>
      <c r="X99" s="574"/>
      <c r="Y99" s="574"/>
      <c r="Z99" s="574"/>
      <c r="AA99" s="574"/>
      <c r="AB99" s="574"/>
      <c r="AC99" s="574"/>
      <c r="AD99" s="574"/>
      <c r="AE99" s="574"/>
      <c r="AF99" s="574"/>
      <c r="AG99" s="574"/>
      <c r="AH99" s="574"/>
      <c r="AI99" s="574"/>
      <c r="AJ99" s="574"/>
      <c r="AK99" s="574"/>
      <c r="AL99" s="574"/>
      <c r="AM99" s="574"/>
      <c r="AN99" s="574"/>
      <c r="AO99" s="574"/>
      <c r="AP99" s="574"/>
      <c r="AQ99" s="574"/>
      <c r="AR99" s="574"/>
      <c r="AS99" s="574"/>
      <c r="AT99" s="574"/>
      <c r="AU99" s="574"/>
      <c r="AV99" s="574"/>
      <c r="AW99" s="574"/>
      <c r="AX99" s="574"/>
      <c r="AY99" s="574"/>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293"/>
      <c r="BV99" s="1745"/>
      <c r="BW99" s="1798"/>
      <c r="BX99" s="1798"/>
      <c r="BY99" s="1799"/>
      <c r="BZ99" s="1799"/>
      <c r="CA99" s="1799"/>
      <c r="CB99" s="1799"/>
      <c r="CC99" s="1799"/>
      <c r="CD99" s="1799"/>
      <c r="CE99" s="1799"/>
      <c r="CF99" s="1799"/>
      <c r="CG99" s="1799"/>
      <c r="CH99" s="1799"/>
      <c r="CI99" s="1799"/>
      <c r="CJ99" s="1799"/>
      <c r="CK99" s="1799"/>
      <c r="CL99" s="1799"/>
      <c r="CM99" s="1799"/>
      <c r="CN99" s="1799"/>
      <c r="CO99" s="1799"/>
      <c r="CP99" s="1799"/>
      <c r="CQ99" s="1799"/>
      <c r="CR99" s="1799"/>
      <c r="CS99" s="1799"/>
      <c r="CT99" s="1799"/>
      <c r="CU99" s="1799"/>
      <c r="CV99" s="1799"/>
      <c r="CW99" s="1799"/>
      <c r="CX99" s="1799"/>
      <c r="CY99" s="1799"/>
      <c r="CZ99" s="1799"/>
    </row>
    <row r="100" s="131" customFormat="true" ht="15" customHeight="true" x14ac:dyDescent="0.2">
      <c r="A100" s="954"/>
      <c r="B100" s="773"/>
      <c r="C100" s="852"/>
      <c r="D100" s="853"/>
      <c r="E100" s="853"/>
      <c r="F100" s="853"/>
      <c r="G100" s="854"/>
      <c r="H100" s="855"/>
      <c r="I100" s="853"/>
      <c r="J100" s="853"/>
      <c r="K100" s="853"/>
      <c r="L100" s="856"/>
      <c r="M100" s="852"/>
      <c r="N100" s="853"/>
      <c r="O100" s="853"/>
      <c r="P100" s="853"/>
      <c r="Q100" s="854"/>
      <c r="R100" s="855"/>
      <c r="S100" s="853"/>
      <c r="T100" s="853"/>
      <c r="U100" s="853"/>
      <c r="V100" s="856"/>
      <c r="W100" s="574"/>
      <c r="X100" s="574"/>
      <c r="Y100" s="574"/>
      <c r="Z100" s="574"/>
      <c r="AA100" s="574"/>
      <c r="AB100" s="574"/>
      <c r="AC100" s="574"/>
      <c r="AD100" s="574"/>
      <c r="AE100" s="574"/>
      <c r="AF100" s="574"/>
      <c r="AG100" s="574"/>
      <c r="AH100" s="574"/>
      <c r="AI100" s="574"/>
      <c r="AJ100" s="574"/>
      <c r="AK100" s="574"/>
      <c r="AL100" s="574"/>
      <c r="AM100" s="574"/>
      <c r="AN100" s="574"/>
      <c r="AO100" s="574"/>
      <c r="AP100" s="574"/>
      <c r="AQ100" s="574"/>
      <c r="AR100" s="574"/>
      <c r="AS100" s="574"/>
      <c r="AT100" s="574"/>
      <c r="AU100" s="574"/>
      <c r="AV100" s="574"/>
      <c r="AW100" s="574"/>
      <c r="AX100" s="574"/>
      <c r="AY100" s="574"/>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293"/>
      <c r="BV100" s="1745"/>
      <c r="BW100" s="1798"/>
      <c r="BX100" s="1798"/>
      <c r="BY100" s="1799"/>
      <c r="BZ100" s="1799"/>
      <c r="CA100" s="1799"/>
      <c r="CB100" s="1799"/>
      <c r="CC100" s="1799"/>
      <c r="CD100" s="1799"/>
      <c r="CE100" s="1799"/>
      <c r="CF100" s="1799"/>
      <c r="CG100" s="1799"/>
      <c r="CH100" s="1799"/>
      <c r="CI100" s="1799"/>
      <c r="CJ100" s="1799"/>
      <c r="CK100" s="1799"/>
      <c r="CL100" s="1799"/>
      <c r="CM100" s="1799"/>
      <c r="CN100" s="1799"/>
      <c r="CO100" s="1799"/>
      <c r="CP100" s="1799"/>
      <c r="CQ100" s="1799"/>
      <c r="CR100" s="1799"/>
      <c r="CS100" s="1799"/>
      <c r="CT100" s="1799"/>
      <c r="CU100" s="1799"/>
      <c r="CV100" s="1799"/>
      <c r="CW100" s="1799"/>
      <c r="CX100" s="1799"/>
      <c r="CY100" s="1799"/>
      <c r="CZ100" s="1799"/>
    </row>
    <row r="101" s="131" customFormat="true" ht="15" customHeight="true" x14ac:dyDescent="0.2">
      <c r="A101" s="752"/>
      <c r="B101" s="773"/>
      <c r="C101" s="852"/>
      <c r="D101" s="853"/>
      <c r="E101" s="853"/>
      <c r="F101" s="853"/>
      <c r="G101" s="854"/>
      <c r="H101" s="855"/>
      <c r="I101" s="853"/>
      <c r="J101" s="853"/>
      <c r="K101" s="853"/>
      <c r="L101" s="856"/>
      <c r="M101" s="852"/>
      <c r="N101" s="853"/>
      <c r="O101" s="853"/>
      <c r="P101" s="853"/>
      <c r="Q101" s="854"/>
      <c r="R101" s="855"/>
      <c r="S101" s="853"/>
      <c r="T101" s="853"/>
      <c r="U101" s="853"/>
      <c r="V101" s="856"/>
      <c r="W101" s="574"/>
      <c r="X101" s="574"/>
      <c r="Y101" s="574"/>
      <c r="Z101" s="574"/>
      <c r="AA101" s="574"/>
      <c r="AB101" s="574"/>
      <c r="AC101" s="574"/>
      <c r="AD101" s="574"/>
      <c r="AE101" s="574"/>
      <c r="AF101" s="574"/>
      <c r="AG101" s="574"/>
      <c r="AH101" s="574"/>
      <c r="AI101" s="574"/>
      <c r="AJ101" s="574"/>
      <c r="AK101" s="574"/>
      <c r="AL101" s="574"/>
      <c r="AM101" s="574"/>
      <c r="AN101" s="574"/>
      <c r="AO101" s="574"/>
      <c r="AP101" s="574"/>
      <c r="AQ101" s="574"/>
      <c r="AR101" s="574"/>
      <c r="AS101" s="574"/>
      <c r="AT101" s="574"/>
      <c r="AU101" s="574"/>
      <c r="AV101" s="574"/>
      <c r="AW101" s="574"/>
      <c r="AX101" s="574"/>
      <c r="AY101" s="574"/>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293"/>
      <c r="BV101" s="1745"/>
      <c r="BW101" s="1798"/>
      <c r="BX101" s="1798"/>
      <c r="BY101" s="1799"/>
      <c r="BZ101" s="1799"/>
      <c r="CA101" s="1799"/>
      <c r="CB101" s="1799"/>
      <c r="CC101" s="1799"/>
      <c r="CD101" s="1799"/>
      <c r="CE101" s="1799"/>
      <c r="CF101" s="1799"/>
      <c r="CG101" s="1799"/>
      <c r="CH101" s="1799"/>
      <c r="CI101" s="1799"/>
      <c r="CJ101" s="1799"/>
      <c r="CK101" s="1799"/>
      <c r="CL101" s="1799"/>
      <c r="CM101" s="1799"/>
      <c r="CN101" s="1799"/>
      <c r="CO101" s="1799"/>
      <c r="CP101" s="1799"/>
      <c r="CQ101" s="1799"/>
      <c r="CR101" s="1799"/>
      <c r="CS101" s="1799"/>
      <c r="CT101" s="1799"/>
      <c r="CU101" s="1799"/>
      <c r="CV101" s="1799"/>
      <c r="CW101" s="1799"/>
      <c r="CX101" s="1799"/>
      <c r="CY101" s="1799"/>
      <c r="CZ101" s="1799"/>
    </row>
    <row r="102" s="131" customFormat="true" ht="15" customHeight="true" x14ac:dyDescent="0.2">
      <c r="A102" s="954"/>
      <c r="B102" s="773"/>
      <c r="C102" s="852"/>
      <c r="D102" s="853"/>
      <c r="E102" s="853"/>
      <c r="F102" s="853"/>
      <c r="G102" s="854"/>
      <c r="H102" s="855"/>
      <c r="I102" s="853"/>
      <c r="J102" s="853"/>
      <c r="K102" s="853"/>
      <c r="L102" s="856"/>
      <c r="M102" s="852"/>
      <c r="N102" s="853"/>
      <c r="O102" s="853"/>
      <c r="P102" s="853"/>
      <c r="Q102" s="854"/>
      <c r="R102" s="855"/>
      <c r="S102" s="853"/>
      <c r="T102" s="853"/>
      <c r="U102" s="853"/>
      <c r="V102" s="856"/>
      <c r="W102" s="574"/>
      <c r="X102" s="574"/>
      <c r="Y102" s="574"/>
      <c r="Z102" s="574"/>
      <c r="AA102" s="574"/>
      <c r="AB102" s="574"/>
      <c r="AC102" s="574"/>
      <c r="AD102" s="574"/>
      <c r="AE102" s="574"/>
      <c r="AF102" s="574"/>
      <c r="AG102" s="574"/>
      <c r="AH102" s="574"/>
      <c r="AI102" s="574"/>
      <c r="AJ102" s="574"/>
      <c r="AK102" s="574"/>
      <c r="AL102" s="574"/>
      <c r="AM102" s="574"/>
      <c r="AN102" s="574"/>
      <c r="AO102" s="574"/>
      <c r="AP102" s="574"/>
      <c r="AQ102" s="574"/>
      <c r="AR102" s="574"/>
      <c r="AS102" s="574"/>
      <c r="AT102" s="574"/>
      <c r="AU102" s="574"/>
      <c r="AV102" s="574"/>
      <c r="AW102" s="574"/>
      <c r="AX102" s="574"/>
      <c r="AY102" s="574"/>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293"/>
      <c r="BV102" s="1745"/>
      <c r="BW102" s="1798"/>
      <c r="BX102" s="1798"/>
      <c r="BY102" s="1799"/>
      <c r="BZ102" s="1799"/>
      <c r="CA102" s="1799"/>
      <c r="CB102" s="1799"/>
      <c r="CC102" s="1799"/>
      <c r="CD102" s="1799"/>
      <c r="CE102" s="1799"/>
      <c r="CF102" s="1799"/>
      <c r="CG102" s="1799"/>
      <c r="CH102" s="1799"/>
      <c r="CI102" s="1799"/>
      <c r="CJ102" s="1799"/>
      <c r="CK102" s="1799"/>
      <c r="CL102" s="1799"/>
      <c r="CM102" s="1799"/>
      <c r="CN102" s="1799"/>
      <c r="CO102" s="1799"/>
      <c r="CP102" s="1799"/>
      <c r="CQ102" s="1799"/>
      <c r="CR102" s="1799"/>
      <c r="CS102" s="1799"/>
      <c r="CT102" s="1799"/>
      <c r="CU102" s="1799"/>
      <c r="CV102" s="1799"/>
      <c r="CW102" s="1799"/>
      <c r="CX102" s="1799"/>
      <c r="CY102" s="1799"/>
      <c r="CZ102" s="1799"/>
    </row>
    <row r="103" s="131" customFormat="true" ht="15" customHeight="true" x14ac:dyDescent="0.2">
      <c r="A103" s="954"/>
      <c r="B103" s="773"/>
      <c r="C103" s="852"/>
      <c r="D103" s="853"/>
      <c r="E103" s="853"/>
      <c r="F103" s="853"/>
      <c r="G103" s="854"/>
      <c r="H103" s="855"/>
      <c r="I103" s="853"/>
      <c r="J103" s="853"/>
      <c r="K103" s="853"/>
      <c r="L103" s="856"/>
      <c r="M103" s="852"/>
      <c r="N103" s="853"/>
      <c r="O103" s="853"/>
      <c r="P103" s="853"/>
      <c r="Q103" s="854"/>
      <c r="R103" s="855"/>
      <c r="S103" s="853"/>
      <c r="T103" s="853"/>
      <c r="U103" s="853"/>
      <c r="V103" s="856"/>
      <c r="W103" s="574"/>
      <c r="X103" s="574"/>
      <c r="Y103" s="574"/>
      <c r="Z103" s="574"/>
      <c r="AA103" s="574"/>
      <c r="AB103" s="574"/>
      <c r="AC103" s="574"/>
      <c r="AD103" s="574"/>
      <c r="AE103" s="574"/>
      <c r="AF103" s="574"/>
      <c r="AG103" s="574"/>
      <c r="AH103" s="574"/>
      <c r="AI103" s="574"/>
      <c r="AJ103" s="574"/>
      <c r="AK103" s="574"/>
      <c r="AL103" s="574"/>
      <c r="AM103" s="574"/>
      <c r="AN103" s="574"/>
      <c r="AO103" s="574"/>
      <c r="AP103" s="574"/>
      <c r="AQ103" s="574"/>
      <c r="AR103" s="574"/>
      <c r="AS103" s="574"/>
      <c r="AT103" s="574"/>
      <c r="AU103" s="574"/>
      <c r="AV103" s="574"/>
      <c r="AW103" s="574"/>
      <c r="AX103" s="574"/>
      <c r="AY103" s="574"/>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293"/>
      <c r="BV103" s="1745"/>
      <c r="BW103" s="1798"/>
      <c r="BX103" s="1798"/>
      <c r="BY103" s="1799"/>
      <c r="BZ103" s="1799"/>
      <c r="CA103" s="1799"/>
      <c r="CB103" s="1799"/>
      <c r="CC103" s="1799"/>
      <c r="CD103" s="1799"/>
      <c r="CE103" s="1799"/>
      <c r="CF103" s="1799"/>
      <c r="CG103" s="1799"/>
      <c r="CH103" s="1799"/>
      <c r="CI103" s="1799"/>
      <c r="CJ103" s="1799"/>
      <c r="CK103" s="1799"/>
      <c r="CL103" s="1799"/>
      <c r="CM103" s="1799"/>
      <c r="CN103" s="1799"/>
      <c r="CO103" s="1799"/>
      <c r="CP103" s="1799"/>
      <c r="CQ103" s="1799"/>
      <c r="CR103" s="1799"/>
      <c r="CS103" s="1799"/>
      <c r="CT103" s="1799"/>
      <c r="CU103" s="1799"/>
      <c r="CV103" s="1799"/>
      <c r="CW103" s="1799"/>
      <c r="CX103" s="1799"/>
      <c r="CY103" s="1799"/>
      <c r="CZ103" s="1799"/>
    </row>
    <row r="104" s="131" customFormat="true" ht="15" customHeight="true" x14ac:dyDescent="0.2">
      <c r="A104" s="954"/>
      <c r="B104" s="773"/>
      <c r="C104" s="852"/>
      <c r="D104" s="853"/>
      <c r="E104" s="853"/>
      <c r="F104" s="853"/>
      <c r="G104" s="854"/>
      <c r="H104" s="855"/>
      <c r="I104" s="853"/>
      <c r="J104" s="853"/>
      <c r="K104" s="853"/>
      <c r="L104" s="856"/>
      <c r="M104" s="852"/>
      <c r="N104" s="853"/>
      <c r="O104" s="853"/>
      <c r="P104" s="853"/>
      <c r="Q104" s="854"/>
      <c r="R104" s="855"/>
      <c r="S104" s="853"/>
      <c r="T104" s="853"/>
      <c r="U104" s="853"/>
      <c r="V104" s="856"/>
      <c r="W104" s="574"/>
      <c r="X104" s="574"/>
      <c r="Y104" s="574"/>
      <c r="Z104" s="574"/>
      <c r="AA104" s="574"/>
      <c r="AB104" s="574"/>
      <c r="AC104" s="574"/>
      <c r="AD104" s="574"/>
      <c r="AE104" s="574"/>
      <c r="AF104" s="574"/>
      <c r="AG104" s="574"/>
      <c r="AH104" s="574"/>
      <c r="AI104" s="574"/>
      <c r="AJ104" s="574"/>
      <c r="AK104" s="574"/>
      <c r="AL104" s="574"/>
      <c r="AM104" s="574"/>
      <c r="AN104" s="574"/>
      <c r="AO104" s="574"/>
      <c r="AP104" s="574"/>
      <c r="AQ104" s="574"/>
      <c r="AR104" s="574"/>
      <c r="AS104" s="574"/>
      <c r="AT104" s="574"/>
      <c r="AU104" s="574"/>
      <c r="AV104" s="574"/>
      <c r="AW104" s="574"/>
      <c r="AX104" s="574"/>
      <c r="AY104" s="574"/>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293"/>
      <c r="BV104" s="1745"/>
      <c r="BW104" s="1798"/>
      <c r="BX104" s="1798"/>
      <c r="BY104" s="1799"/>
      <c r="BZ104" s="1799"/>
      <c r="CA104" s="1799"/>
      <c r="CB104" s="1799"/>
      <c r="CC104" s="1799"/>
      <c r="CD104" s="1799"/>
      <c r="CE104" s="1799"/>
      <c r="CF104" s="1799"/>
      <c r="CG104" s="1799"/>
      <c r="CH104" s="1799"/>
      <c r="CI104" s="1799"/>
      <c r="CJ104" s="1799"/>
      <c r="CK104" s="1799"/>
      <c r="CL104" s="1799"/>
      <c r="CM104" s="1799"/>
      <c r="CN104" s="1799"/>
      <c r="CO104" s="1799"/>
      <c r="CP104" s="1799"/>
      <c r="CQ104" s="1799"/>
      <c r="CR104" s="1799"/>
      <c r="CS104" s="1799"/>
      <c r="CT104" s="1799"/>
      <c r="CU104" s="1799"/>
      <c r="CV104" s="1799"/>
      <c r="CW104" s="1799"/>
      <c r="CX104" s="1799"/>
      <c r="CY104" s="1799"/>
      <c r="CZ104" s="1799"/>
    </row>
    <row r="105" s="131" customFormat="true" ht="15" customHeight="true" x14ac:dyDescent="0.2">
      <c r="A105" s="766"/>
      <c r="B105" s="774"/>
      <c r="C105" s="857"/>
      <c r="D105" s="858"/>
      <c r="E105" s="858"/>
      <c r="F105" s="858"/>
      <c r="G105" s="859"/>
      <c r="H105" s="860"/>
      <c r="I105" s="858"/>
      <c r="J105" s="858"/>
      <c r="K105" s="858"/>
      <c r="L105" s="861"/>
      <c r="M105" s="857"/>
      <c r="N105" s="858"/>
      <c r="O105" s="858"/>
      <c r="P105" s="858"/>
      <c r="Q105" s="859"/>
      <c r="R105" s="860"/>
      <c r="S105" s="858"/>
      <c r="T105" s="858"/>
      <c r="U105" s="858"/>
      <c r="V105" s="861"/>
      <c r="W105" s="574"/>
      <c r="X105" s="574"/>
      <c r="Y105" s="574"/>
      <c r="Z105" s="574"/>
      <c r="AA105" s="574"/>
      <c r="AB105" s="574"/>
      <c r="AC105" s="574"/>
      <c r="AD105" s="574"/>
      <c r="AE105" s="574"/>
      <c r="AF105" s="574"/>
      <c r="AG105" s="574"/>
      <c r="AH105" s="574"/>
      <c r="AI105" s="574"/>
      <c r="AJ105" s="574"/>
      <c r="AK105" s="574"/>
      <c r="AL105" s="574"/>
      <c r="AM105" s="574"/>
      <c r="AN105" s="574"/>
      <c r="AO105" s="574"/>
      <c r="AP105" s="574"/>
      <c r="AQ105" s="574"/>
      <c r="AR105" s="574"/>
      <c r="AS105" s="574"/>
      <c r="AT105" s="574"/>
      <c r="AU105" s="574"/>
      <c r="AV105" s="574"/>
      <c r="AW105" s="574"/>
      <c r="AX105" s="574"/>
      <c r="AY105" s="574"/>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311"/>
      <c r="BV105" s="1746"/>
      <c r="BW105" s="1798"/>
      <c r="BX105" s="1798"/>
      <c r="BY105" s="1799"/>
      <c r="BZ105" s="1799"/>
      <c r="CA105" s="1799"/>
      <c r="CB105" s="1799"/>
      <c r="CC105" s="1799"/>
      <c r="CD105" s="1799"/>
      <c r="CE105" s="1799"/>
      <c r="CF105" s="1799"/>
      <c r="CG105" s="1799"/>
      <c r="CH105" s="1799"/>
      <c r="CI105" s="1799"/>
      <c r="CJ105" s="1799"/>
      <c r="CK105" s="1799"/>
      <c r="CL105" s="1799"/>
      <c r="CM105" s="1799"/>
      <c r="CN105" s="1799"/>
      <c r="CO105" s="1799"/>
      <c r="CP105" s="1799"/>
      <c r="CQ105" s="1799"/>
      <c r="CR105" s="1799"/>
      <c r="CS105" s="1799"/>
      <c r="CT105" s="1799"/>
      <c r="CU105" s="1799"/>
      <c r="CV105" s="1799"/>
      <c r="CW105" s="1799"/>
      <c r="CX105" s="1799"/>
      <c r="CY105" s="1799"/>
      <c r="CZ105" s="1799"/>
    </row>
    <row r="106" s="131" customFormat="true" ht="250.15" customHeight="true" x14ac:dyDescent="0.2">
      <c r="A106" s="369"/>
      <c r="B106" s="619"/>
      <c r="C106" s="620"/>
      <c r="D106" s="620"/>
      <c r="E106" s="620"/>
      <c r="F106" s="620"/>
      <c r="G106" s="620"/>
      <c r="H106" s="620"/>
      <c r="I106" s="620"/>
      <c r="J106" s="620"/>
      <c r="K106" s="620"/>
      <c r="L106" s="620"/>
      <c r="M106" s="620"/>
      <c r="N106" s="620"/>
      <c r="O106" s="620"/>
      <c r="P106" s="620"/>
      <c r="Q106" s="620"/>
      <c r="R106" s="620"/>
      <c r="S106" s="620"/>
      <c r="T106" s="620"/>
      <c r="U106" s="620"/>
      <c r="V106" s="620"/>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0"/>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69"/>
      <c r="B107" s="112"/>
      <c r="C107" s="270"/>
      <c r="D107" s="270"/>
      <c r="E107" s="270"/>
      <c r="F107" s="270"/>
      <c r="G107" s="270"/>
      <c r="H107" s="270"/>
      <c r="I107" s="270"/>
      <c r="J107" s="270"/>
      <c r="K107" s="270"/>
      <c r="L107" s="270"/>
      <c r="M107" s="270"/>
      <c r="N107" s="270"/>
      <c r="O107" s="270"/>
      <c r="P107" s="270"/>
      <c r="Q107" s="270"/>
      <c r="R107" s="270"/>
      <c r="S107" s="270"/>
      <c r="T107" s="270"/>
      <c r="U107" s="270"/>
      <c r="V107" s="270"/>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63" t="str">
        <f>A1026</f>
        <v>Turkey</v>
      </c>
      <c r="B108" s="2064"/>
      <c r="C108" s="113"/>
      <c r="D108" s="113"/>
      <c r="E108" s="113"/>
      <c r="F108" s="113"/>
      <c r="G108" s="113"/>
      <c r="H108" s="113"/>
      <c r="I108" s="113"/>
      <c r="J108" s="113"/>
      <c r="K108" s="113"/>
      <c r="L108" s="113"/>
      <c r="M108" s="113"/>
      <c r="N108" s="113"/>
      <c r="O108" s="113"/>
      <c r="P108" s="113"/>
      <c r="Q108" s="113"/>
      <c r="R108" s="113"/>
      <c r="S108" s="113"/>
      <c r="T108" s="113"/>
      <c r="U108" s="11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113"/>
      <c r="S109" s="113"/>
      <c r="T109" s="113"/>
      <c r="U109" s="11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65" t="s">
        <v>97</v>
      </c>
      <c r="B112" s="214"/>
      <c r="C112" s="113"/>
      <c r="D112" s="113"/>
      <c r="E112" s="113"/>
      <c r="F112" s="113"/>
      <c r="G112" s="113"/>
      <c r="H112" s="113"/>
      <c r="I112" s="113"/>
      <c r="J112" s="113"/>
      <c r="K112" s="113"/>
      <c r="L112" s="113"/>
      <c r="M112" s="113"/>
      <c r="N112" s="113"/>
      <c r="O112" s="113"/>
      <c r="P112" s="113"/>
      <c r="Q112" s="113"/>
      <c r="R112" s="113"/>
      <c r="S112" s="113"/>
      <c r="T112" s="113"/>
      <c r="U112" s="11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DHS03</v>
      </c>
      <c r="C115" s="113"/>
      <c r="D115" s="113"/>
      <c r="E115" s="113"/>
      <c r="F115" s="113"/>
      <c r="G115" s="113"/>
      <c r="H115" s="113"/>
      <c r="I115" s="113"/>
      <c r="J115" s="113"/>
      <c r="K115" s="113"/>
      <c r="L115" s="113"/>
      <c r="M115" s="113"/>
      <c r="N115" s="113"/>
      <c r="O115" s="113"/>
      <c r="P115" s="113"/>
      <c r="Q115" s="113"/>
      <c r="R115" s="113"/>
      <c r="S115" s="113"/>
      <c r="T115" s="113"/>
      <c r="U115" s="11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3" t="str">
        <f>B1030</f>
        <v/>
      </c>
      <c r="B116" s="614"/>
      <c r="C116" s="113"/>
      <c r="D116" s="113"/>
      <c r="E116" s="113"/>
      <c r="F116" s="113"/>
      <c r="G116" s="113"/>
      <c r="H116" s="113"/>
      <c r="I116" s="113"/>
      <c r="J116" s="113"/>
      <c r="K116" s="113"/>
      <c r="L116" s="113"/>
      <c r="M116" s="113"/>
      <c r="N116" s="113"/>
      <c r="O116" s="113"/>
      <c r="P116" s="113"/>
      <c r="Q116" s="113"/>
      <c r="R116" s="113"/>
      <c r="S116" s="113"/>
      <c r="T116" s="113"/>
      <c r="U116" s="11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3" t="str">
        <f>B1029</f>
        <v/>
      </c>
      <c r="B117" s="615"/>
      <c r="C117" s="113"/>
      <c r="D117" s="113"/>
      <c r="E117" s="113"/>
      <c r="F117" s="113"/>
      <c r="G117" s="113"/>
      <c r="H117" s="113"/>
      <c r="I117" s="113"/>
      <c r="J117" s="113"/>
      <c r="K117" s="113"/>
      <c r="L117" s="113"/>
      <c r="M117" s="113"/>
      <c r="N117" s="113"/>
      <c r="O117" s="113"/>
      <c r="P117" s="113"/>
      <c r="Q117" s="113"/>
      <c r="R117" s="113"/>
      <c r="S117" s="113"/>
      <c r="T117" s="113"/>
      <c r="U117" s="11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6"/>
      <c r="B118" s="614"/>
      <c r="C118" s="113"/>
      <c r="D118" s="113"/>
      <c r="E118" s="113"/>
      <c r="F118" s="113"/>
      <c r="G118" s="113"/>
      <c r="H118" s="113"/>
      <c r="I118" s="113"/>
      <c r="J118" s="113"/>
      <c r="K118" s="113"/>
      <c r="L118" s="113"/>
      <c r="M118" s="113"/>
      <c r="N118" s="113"/>
      <c r="O118" s="113"/>
      <c r="P118" s="113"/>
      <c r="Q118" s="113"/>
      <c r="R118" s="113"/>
      <c r="S118" s="113"/>
      <c r="T118" s="113"/>
      <c r="U118" s="11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7"/>
      <c r="B119" s="618"/>
      <c r="C119" s="113"/>
      <c r="D119" s="113"/>
      <c r="E119" s="113"/>
      <c r="F119" s="113"/>
      <c r="G119" s="113"/>
      <c r="H119" s="113"/>
      <c r="I119" s="113"/>
      <c r="J119" s="113"/>
      <c r="K119" s="113"/>
      <c r="L119" s="113"/>
      <c r="M119" s="113"/>
      <c r="N119" s="113"/>
      <c r="O119" s="113"/>
      <c r="P119" s="113"/>
      <c r="Q119" s="113"/>
      <c r="R119" s="113"/>
      <c r="S119" s="113"/>
      <c r="T119" s="113"/>
      <c r="U119" s="11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607" customFormat="true" ht="15" customHeight="true" x14ac:dyDescent="0.2">
      <c r="A120" s="116" t="s">
        <v>98</v>
      </c>
      <c r="B120" s="199"/>
      <c r="C120" s="2108" t="s">
        <v>114</v>
      </c>
      <c r="D120" s="2109"/>
      <c r="E120" s="2109"/>
      <c r="F120" s="2109"/>
      <c r="G120" s="2110"/>
      <c r="H120" s="2111" t="s">
        <v>38</v>
      </c>
      <c r="I120" s="2112"/>
      <c r="J120" s="2112"/>
      <c r="K120" s="2112"/>
      <c r="L120" s="2113"/>
      <c r="M120" s="2114" t="s">
        <v>37</v>
      </c>
      <c r="N120" s="2115"/>
      <c r="O120" s="2115"/>
      <c r="P120" s="2115"/>
      <c r="Q120" s="2116"/>
      <c r="R120" s="1653" t="s">
        <v>137</v>
      </c>
      <c r="S120" s="1683"/>
      <c r="T120" s="1683"/>
      <c r="U120" s="1683"/>
      <c r="V120" s="1684"/>
      <c r="W120" s="1726"/>
      <c r="X120" s="1726"/>
      <c r="Y120" s="1726"/>
      <c r="Z120" s="1726"/>
      <c r="AA120" s="1726"/>
      <c r="AB120" s="1726"/>
      <c r="AC120" s="1726"/>
      <c r="AD120" s="1726"/>
      <c r="AE120" s="1726"/>
      <c r="AF120" s="1726"/>
      <c r="AG120" s="1726"/>
      <c r="AH120" s="1726"/>
      <c r="AI120" s="1726"/>
      <c r="AJ120" s="1726"/>
      <c r="AK120" s="1726"/>
      <c r="AL120" s="1726"/>
      <c r="AM120" s="1726"/>
      <c r="AN120" s="1726"/>
      <c r="AO120" s="1726"/>
      <c r="AP120" s="1726"/>
      <c r="AQ120" s="1726"/>
      <c r="AR120" s="1726"/>
      <c r="AS120" s="1726"/>
      <c r="AT120" s="1726"/>
      <c r="AU120" s="1726"/>
      <c r="AV120" s="1726"/>
      <c r="AW120" s="1726"/>
      <c r="AX120" s="1726"/>
      <c r="AY120" s="1726"/>
      <c r="AZ120" s="611"/>
      <c r="BA120" s="209" t="s">
        <v>128</v>
      </c>
      <c r="BB120" s="116" t="s">
        <v>98</v>
      </c>
      <c r="BC120" s="2127" t="s">
        <v>114</v>
      </c>
      <c r="BD120" s="2128"/>
      <c r="BE120" s="2128"/>
      <c r="BF120" s="2128"/>
      <c r="BG120" s="2129"/>
      <c r="BH120" s="2130" t="s">
        <v>38</v>
      </c>
      <c r="BI120" s="2128"/>
      <c r="BJ120" s="2128"/>
      <c r="BK120" s="2128"/>
      <c r="BL120" s="2129"/>
      <c r="BM120" s="2130" t="s">
        <v>37</v>
      </c>
      <c r="BN120" s="2128"/>
      <c r="BO120" s="2128"/>
      <c r="BP120" s="2128"/>
      <c r="BQ120" s="2151"/>
      <c r="BR120" s="1667" t="s">
        <v>137</v>
      </c>
      <c r="BS120" s="1668"/>
      <c r="BT120" s="1668"/>
      <c r="BU120" s="1668"/>
      <c r="BV120" s="1668"/>
      <c r="BW120" s="1800"/>
      <c r="BX120" s="1800"/>
      <c r="BY120" s="1801"/>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607" customFormat="true" ht="12.75" x14ac:dyDescent="0.2">
      <c r="A121" s="179" t="s">
        <v>87</v>
      </c>
      <c r="B121" s="237"/>
      <c r="C121" s="271" t="s">
        <v>0</v>
      </c>
      <c r="D121" s="272" t="s">
        <v>1</v>
      </c>
      <c r="E121" s="272" t="s">
        <v>2</v>
      </c>
      <c r="F121" s="272" t="s">
        <v>3</v>
      </c>
      <c r="G121" s="273" t="s">
        <v>4</v>
      </c>
      <c r="H121" s="725" t="s">
        <v>0</v>
      </c>
      <c r="I121" s="675" t="s">
        <v>1</v>
      </c>
      <c r="J121" s="675" t="s">
        <v>2</v>
      </c>
      <c r="K121" s="675" t="s">
        <v>3</v>
      </c>
      <c r="L121" s="676" t="s">
        <v>4</v>
      </c>
      <c r="M121" s="712" t="s">
        <v>0</v>
      </c>
      <c r="N121" s="675" t="s">
        <v>1</v>
      </c>
      <c r="O121" s="675" t="s">
        <v>2</v>
      </c>
      <c r="P121" s="675" t="s">
        <v>3</v>
      </c>
      <c r="Q121" s="743" t="s">
        <v>4</v>
      </c>
      <c r="R121" s="725" t="s">
        <v>148</v>
      </c>
      <c r="S121" s="675" t="s">
        <v>149</v>
      </c>
      <c r="T121" s="675" t="s">
        <v>150</v>
      </c>
      <c r="U121" s="675" t="s">
        <v>151</v>
      </c>
      <c r="V121" s="677" t="s">
        <v>152</v>
      </c>
      <c r="W121" s="1726"/>
      <c r="X121" s="1726"/>
      <c r="Y121" s="1726"/>
      <c r="Z121" s="1726"/>
      <c r="AA121" s="1726"/>
      <c r="AB121" s="1726"/>
      <c r="AC121" s="1726"/>
      <c r="AD121" s="1726"/>
      <c r="AE121" s="1726"/>
      <c r="AF121" s="1726"/>
      <c r="AG121" s="1726"/>
      <c r="AH121" s="1726"/>
      <c r="AI121" s="1726"/>
      <c r="AJ121" s="1726"/>
      <c r="AK121" s="1726"/>
      <c r="AL121" s="1726"/>
      <c r="AM121" s="1726"/>
      <c r="AN121" s="1726"/>
      <c r="AO121" s="1726"/>
      <c r="AP121" s="1726"/>
      <c r="AQ121" s="1726"/>
      <c r="AR121" s="1726"/>
      <c r="AS121" s="1726"/>
      <c r="AT121" s="1726"/>
      <c r="AU121" s="1726"/>
      <c r="AV121" s="1726"/>
      <c r="AW121" s="1726"/>
      <c r="AX121" s="1726"/>
      <c r="AY121" s="1726"/>
      <c r="AZ121" s="611"/>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148</v>
      </c>
      <c r="BS121" s="169" t="s">
        <v>149</v>
      </c>
      <c r="BT121" s="169" t="s">
        <v>150</v>
      </c>
      <c r="BU121" s="169" t="s">
        <v>151</v>
      </c>
      <c r="BV121" s="1747" t="s">
        <v>152</v>
      </c>
      <c r="BW121" s="1802"/>
      <c r="BX121" s="1802"/>
      <c r="BY121" s="1803"/>
      <c r="BZ121" s="1803"/>
      <c r="CA121" s="1803"/>
      <c r="CB121" s="1803"/>
      <c r="CC121" s="1803"/>
      <c r="CD121" s="1803"/>
      <c r="CE121" s="1803"/>
      <c r="CF121" s="1803"/>
      <c r="CG121" s="1803"/>
      <c r="CH121" s="1803"/>
      <c r="CI121" s="1803"/>
      <c r="CJ121" s="1803"/>
      <c r="CK121" s="1803"/>
      <c r="CL121" s="1803"/>
      <c r="CM121" s="1803"/>
      <c r="CN121" s="1803"/>
      <c r="CO121" s="1803"/>
      <c r="CP121" s="1803"/>
      <c r="CQ121" s="1803"/>
      <c r="CR121" s="1803"/>
      <c r="CS121" s="1803"/>
      <c r="CT121" s="1803"/>
      <c r="CU121" s="1803"/>
      <c r="CV121" s="1803"/>
      <c r="CW121" s="1803"/>
      <c r="CX121" s="1803"/>
      <c r="CY121" s="1803"/>
      <c r="CZ121" s="1803"/>
    </row>
    <row r="122" s="607" customFormat="true" ht="15" customHeight="true" x14ac:dyDescent="0.2">
      <c r="A122" s="2050" t="s">
        <v>18</v>
      </c>
      <c r="B122" s="964" t="s">
        <v>14</v>
      </c>
      <c r="C122" s="862">
        <v>60.767876991964698</v>
      </c>
      <c r="D122" s="863">
        <v>87.288316313967371</v>
      </c>
      <c r="E122" s="863">
        <v>94.766418299948654</v>
      </c>
      <c r="F122" s="863">
        <v>96.322184095029016</v>
      </c>
      <c r="G122" s="864">
        <v>98.898080942263789</v>
      </c>
      <c r="H122" s="865">
        <v>91.526704035020842</v>
      </c>
      <c r="I122" s="863">
        <v>96.791094278349519</v>
      </c>
      <c r="J122" s="863">
        <v>97.984019160576011</v>
      </c>
      <c r="K122" s="863">
        <v>98.63432632909624</v>
      </c>
      <c r="L122" s="866">
        <v>99.675828586359458</v>
      </c>
      <c r="M122" s="867">
        <v>41.648586509779811</v>
      </c>
      <c r="N122" s="863">
        <v>53.277988569764034</v>
      </c>
      <c r="O122" s="863">
        <v>72.825493754278398</v>
      </c>
      <c r="P122" s="863">
        <v>83.526412088973785</v>
      </c>
      <c r="Q122" s="864">
        <v>90.013596596463742</v>
      </c>
      <c r="R122" s="865">
        <v>90.113641436243881</v>
      </c>
      <c r="S122" s="863">
        <v>67.130842437721057</v>
      </c>
      <c r="T122" s="863">
        <v>77.235059278344536</v>
      </c>
      <c r="U122" s="863">
        <v>88.947639437174402</v>
      </c>
      <c r="V122" s="1701">
        <v>98.462453759574146</v>
      </c>
      <c r="W122" s="1726"/>
      <c r="X122" s="1726"/>
      <c r="Y122" s="1726"/>
      <c r="Z122" s="1726"/>
      <c r="AA122" s="1726"/>
      <c r="AB122" s="1726"/>
      <c r="AC122" s="1726"/>
      <c r="AD122" s="1726"/>
      <c r="AE122" s="1726"/>
      <c r="AF122" s="1726"/>
      <c r="AG122" s="1726"/>
      <c r="AH122" s="1726"/>
      <c r="AI122" s="1726"/>
      <c r="AJ122" s="1726"/>
      <c r="AK122" s="1726"/>
      <c r="AL122" s="1726"/>
      <c r="AM122" s="1726"/>
      <c r="AN122" s="1726"/>
      <c r="AO122" s="1726"/>
      <c r="AP122" s="1726"/>
      <c r="AQ122" s="1726"/>
      <c r="AR122" s="1726"/>
      <c r="AS122" s="1726"/>
      <c r="AT122" s="1726"/>
      <c r="AU122" s="1726"/>
      <c r="AV122" s="1726"/>
      <c r="AW122" s="1726"/>
      <c r="AX122" s="1726"/>
      <c r="AY122" s="1726"/>
      <c r="AZ122" s="611"/>
      <c r="BA122" s="2152" t="s">
        <v>18</v>
      </c>
      <c r="BB122" s="155" t="s">
        <v>14</v>
      </c>
      <c r="BC122" s="350">
        <v>5538.7058410000018</v>
      </c>
      <c r="BD122" s="352">
        <v>7945.2368270000006</v>
      </c>
      <c r="BE122" s="352">
        <v>8649.9019279999429</v>
      </c>
      <c r="BF122" s="352">
        <v>8779.4346829999267</v>
      </c>
      <c r="BG122" s="354">
        <v>9012.4807219998802</v>
      </c>
      <c r="BH122" s="356">
        <v>5632.5114480000111</v>
      </c>
      <c r="BI122" s="352">
        <v>5957.1818900000126</v>
      </c>
      <c r="BJ122" s="352">
        <v>6030.5039449999931</v>
      </c>
      <c r="BK122" s="352">
        <v>6066.1386339999553</v>
      </c>
      <c r="BL122" s="354">
        <v>6135.1891479999604</v>
      </c>
      <c r="BM122" s="356">
        <v>1233.3345569999981</v>
      </c>
      <c r="BN122" s="352">
        <v>1578.5128119999993</v>
      </c>
      <c r="BO122" s="352">
        <v>2152.6810759999989</v>
      </c>
      <c r="BP122" s="352">
        <v>2474.998539999995</v>
      </c>
      <c r="BQ122" s="354">
        <v>2664.7079509999953</v>
      </c>
      <c r="BR122" s="356">
        <v>8968.8408399998971</v>
      </c>
      <c r="BS122" s="352">
        <v>5991.5042080000176</v>
      </c>
      <c r="BT122" s="352">
        <v>2708.5936029999862</v>
      </c>
      <c r="BU122" s="352">
        <v>5363.7711770000014</v>
      </c>
      <c r="BV122" s="1748">
        <v>16893.050172999727</v>
      </c>
      <c r="BW122" s="1804"/>
      <c r="BX122" s="1804"/>
      <c r="BY122" s="1805"/>
      <c r="BZ122" s="1805"/>
      <c r="CA122" s="1805"/>
      <c r="CB122" s="1805"/>
      <c r="CC122" s="1805"/>
      <c r="CD122" s="1805"/>
      <c r="CE122" s="1805"/>
      <c r="CF122" s="1805"/>
      <c r="CG122" s="1805"/>
      <c r="CH122" s="1805"/>
      <c r="CI122" s="1805"/>
      <c r="CJ122" s="1805"/>
      <c r="CK122" s="1805"/>
      <c r="CL122" s="1805"/>
      <c r="CM122" s="1805"/>
      <c r="CN122" s="1805"/>
      <c r="CO122" s="1805"/>
      <c r="CP122" s="1805"/>
      <c r="CQ122" s="1805"/>
      <c r="CR122" s="1805"/>
      <c r="CS122" s="1805"/>
      <c r="CT122" s="1805"/>
      <c r="CU122" s="1805"/>
      <c r="CV122" s="1805"/>
      <c r="CW122" s="1805"/>
      <c r="CX122" s="1805"/>
      <c r="CY122" s="1805"/>
      <c r="CZ122" s="1806"/>
    </row>
    <row r="123" s="607" customFormat="true" ht="15" customHeight="true" x14ac:dyDescent="0.2">
      <c r="A123" s="2051"/>
      <c r="B123" s="965" t="s">
        <v>51</v>
      </c>
      <c r="C123" s="868">
        <v>39.232123008035316</v>
      </c>
      <c r="D123" s="869">
        <v>12.711683686033028</v>
      </c>
      <c r="E123" s="869">
        <v>5.2335817000514213</v>
      </c>
      <c r="F123" s="869">
        <v>3.6778159049712782</v>
      </c>
      <c r="G123" s="870">
        <v>1.1019190577361573</v>
      </c>
      <c r="H123" s="871">
        <v>8.4732959649791741</v>
      </c>
      <c r="I123" s="869">
        <v>3.2089057216505901</v>
      </c>
      <c r="J123" s="869">
        <v>2.0159808394240373</v>
      </c>
      <c r="K123" s="869">
        <v>1.3656736709038266</v>
      </c>
      <c r="L123" s="872">
        <v>0.32417141364054702</v>
      </c>
      <c r="M123" s="873">
        <v>58.351413490220203</v>
      </c>
      <c r="N123" s="869">
        <v>46.722011430236172</v>
      </c>
      <c r="O123" s="869">
        <v>27.174506245721609</v>
      </c>
      <c r="P123" s="869">
        <v>16.473587911026215</v>
      </c>
      <c r="Q123" s="870">
        <v>9.9864034035362614</v>
      </c>
      <c r="R123" s="871">
        <v>9.8863585637564277</v>
      </c>
      <c r="S123" s="869">
        <v>32.869157562278318</v>
      </c>
      <c r="T123" s="869">
        <v>22.764940721655556</v>
      </c>
      <c r="U123" s="869">
        <v>11.052360562825594</v>
      </c>
      <c r="V123" s="1702">
        <v>1.5375462404258644</v>
      </c>
      <c r="W123" s="1726"/>
      <c r="X123" s="1726"/>
      <c r="Y123" s="1726"/>
      <c r="Z123" s="1726"/>
      <c r="AA123" s="1726"/>
      <c r="AB123" s="1726"/>
      <c r="AC123" s="1726"/>
      <c r="AD123" s="1726"/>
      <c r="AE123" s="1726"/>
      <c r="AF123" s="1726"/>
      <c r="AG123" s="1726"/>
      <c r="AH123" s="1726"/>
      <c r="AI123" s="1726"/>
      <c r="AJ123" s="1726"/>
      <c r="AK123" s="1726"/>
      <c r="AL123" s="1726"/>
      <c r="AM123" s="1726"/>
      <c r="AN123" s="1726"/>
      <c r="AO123" s="1726"/>
      <c r="AP123" s="1726"/>
      <c r="AQ123" s="1726"/>
      <c r="AR123" s="1726"/>
      <c r="AS123" s="1726"/>
      <c r="AT123" s="1726"/>
      <c r="AU123" s="1726"/>
      <c r="AV123" s="1726"/>
      <c r="AW123" s="1726"/>
      <c r="AX123" s="1726"/>
      <c r="AY123" s="1726"/>
      <c r="AZ123" s="611"/>
      <c r="BA123" s="2153"/>
      <c r="BB123" s="156" t="s">
        <v>51</v>
      </c>
      <c r="BC123" s="351">
        <v>3575.8232739999885</v>
      </c>
      <c r="BD123" s="353">
        <v>1157.0544790000004</v>
      </c>
      <c r="BE123" s="353">
        <v>477.70053200000001</v>
      </c>
      <c r="BF123" s="353">
        <v>335.22022799999996</v>
      </c>
      <c r="BG123" s="355">
        <v>100.416754</v>
      </c>
      <c r="BH123" s="357">
        <v>521.44275300000027</v>
      </c>
      <c r="BI123" s="353">
        <v>197.49787100000006</v>
      </c>
      <c r="BJ123" s="353">
        <v>124.07513500000002</v>
      </c>
      <c r="BK123" s="353">
        <v>83.990696999999997</v>
      </c>
      <c r="BL123" s="355">
        <v>19.953211999999997</v>
      </c>
      <c r="BM123" s="357">
        <v>1727.9533529999965</v>
      </c>
      <c r="BN123" s="353">
        <v>1384.2732359999989</v>
      </c>
      <c r="BO123" s="353">
        <v>803.26328500000056</v>
      </c>
      <c r="BP123" s="353">
        <v>488.13429199999996</v>
      </c>
      <c r="BQ123" s="355">
        <v>295.63143299999996</v>
      </c>
      <c r="BR123" s="357">
        <v>983.97062900000037</v>
      </c>
      <c r="BS123" s="353">
        <v>2933.6097789999912</v>
      </c>
      <c r="BT123" s="353">
        <v>798.35470299999963</v>
      </c>
      <c r="BU123" s="353">
        <v>666.48573699999986</v>
      </c>
      <c r="BV123" s="1749">
        <v>263.794419</v>
      </c>
      <c r="BW123" s="1807"/>
      <c r="BX123" s="1807"/>
      <c r="BY123" s="1808"/>
      <c r="BZ123" s="1808"/>
      <c r="CA123" s="1808"/>
      <c r="CB123" s="1808"/>
      <c r="CC123" s="1808"/>
      <c r="CD123" s="1808"/>
      <c r="CE123" s="1808"/>
      <c r="CF123" s="1808"/>
      <c r="CG123" s="1808"/>
      <c r="CH123" s="1808"/>
      <c r="CI123" s="1808"/>
      <c r="CJ123" s="1808"/>
      <c r="CK123" s="1808"/>
      <c r="CL123" s="1808"/>
      <c r="CM123" s="1808"/>
      <c r="CN123" s="1808"/>
      <c r="CO123" s="1808"/>
      <c r="CP123" s="1808"/>
      <c r="CQ123" s="1808"/>
      <c r="CR123" s="1808"/>
      <c r="CS123" s="1808"/>
      <c r="CT123" s="1808"/>
      <c r="CU123" s="1808"/>
      <c r="CV123" s="1808"/>
      <c r="CW123" s="1808"/>
      <c r="CX123" s="1808"/>
      <c r="CY123" s="1808"/>
      <c r="CZ123" s="1809"/>
    </row>
    <row r="124" s="607" customFormat="true" ht="15" customHeight="true" x14ac:dyDescent="0.2">
      <c r="A124" s="2051" t="s">
        <v>50</v>
      </c>
      <c r="B124" s="965" t="s">
        <v>15</v>
      </c>
      <c r="C124" s="874">
        <f>C122*C129/100</f>
        <v>55.95218924263655</v>
      </c>
      <c r="D124" s="875">
        <f>D122*D129/100</f>
        <v>85.503005500053135</v>
      </c>
      <c r="E124" s="875">
        <f t="shared" ref="E124:V124" si="3">E122*E129/100</f>
        <v>93.193428533320187</v>
      </c>
      <c r="F124" s="875">
        <f t="shared" si="3"/>
        <v>96.057193144067426</v>
      </c>
      <c r="G124" s="876">
        <f t="shared" si="3"/>
        <v>98.71600310721486</v>
      </c>
      <c r="H124" s="877">
        <f t="shared" si="3"/>
        <v>86.871893393865179</v>
      </c>
      <c r="I124" s="875">
        <f t="shared" si="3"/>
        <v>94.821010648271184</v>
      </c>
      <c r="J124" s="875">
        <f t="shared" si="3"/>
        <v>97.692122496864613</v>
      </c>
      <c r="K124" s="875">
        <f t="shared" si="3"/>
        <v>98.363475480317518</v>
      </c>
      <c r="L124" s="878">
        <f t="shared" si="3"/>
        <v>99.649484029155744</v>
      </c>
      <c r="M124" s="874">
        <f t="shared" si="3"/>
        <v>37.42362616136171</v>
      </c>
      <c r="N124" s="875">
        <f t="shared" si="3"/>
        <v>51.423096616391376</v>
      </c>
      <c r="O124" s="875">
        <f t="shared" si="3"/>
        <v>70.634977320535498</v>
      </c>
      <c r="P124" s="875">
        <f t="shared" si="3"/>
        <v>81.271934656218576</v>
      </c>
      <c r="Q124" s="876">
        <f t="shared" si="3"/>
        <v>88.993883378339021</v>
      </c>
      <c r="R124" s="877">
        <f t="shared" si="3"/>
        <v>88.507829284594067</v>
      </c>
      <c r="S124" s="875">
        <f t="shared" si="3"/>
        <v>65.533686303972999</v>
      </c>
      <c r="T124" s="875">
        <f t="shared" si="3"/>
        <v>76.383551627771993</v>
      </c>
      <c r="U124" s="875">
        <f t="shared" si="3"/>
        <v>85.950668216877787</v>
      </c>
      <c r="V124" s="878">
        <f t="shared" si="3"/>
        <v>96.871723328133015</v>
      </c>
      <c r="W124" s="1726"/>
      <c r="X124" s="1726"/>
      <c r="Y124" s="1726"/>
      <c r="Z124" s="1726"/>
      <c r="AA124" s="1726"/>
      <c r="AB124" s="1726"/>
      <c r="AC124" s="1726"/>
      <c r="AD124" s="1726"/>
      <c r="AE124" s="1726"/>
      <c r="AF124" s="1726"/>
      <c r="AG124" s="1726"/>
      <c r="AH124" s="1726"/>
      <c r="AI124" s="1726"/>
      <c r="AJ124" s="1726"/>
      <c r="AK124" s="1726"/>
      <c r="AL124" s="1726"/>
      <c r="AM124" s="1726"/>
      <c r="AN124" s="1726"/>
      <c r="AO124" s="1726"/>
      <c r="AP124" s="1726"/>
      <c r="AQ124" s="1726"/>
      <c r="AR124" s="1726"/>
      <c r="AS124" s="1726"/>
      <c r="AT124" s="1726"/>
      <c r="AU124" s="1726"/>
      <c r="AV124" s="1726"/>
      <c r="AW124" s="1726"/>
      <c r="AX124" s="1726"/>
      <c r="AY124" s="1726"/>
      <c r="AZ124" s="611"/>
      <c r="BA124" s="2153" t="s">
        <v>50</v>
      </c>
      <c r="BB124" s="156" t="s">
        <v>15</v>
      </c>
      <c r="BC124" s="351">
        <v>5099.7785790000007</v>
      </c>
      <c r="BD124" s="353">
        <v>7782.7326360000088</v>
      </c>
      <c r="BE124" s="353">
        <v>8504.3805899999606</v>
      </c>
      <c r="BF124" s="353">
        <v>8750.2938769999328</v>
      </c>
      <c r="BG124" s="355">
        <v>8994.6729309998809</v>
      </c>
      <c r="BH124" s="357">
        <v>5346.0565330000163</v>
      </c>
      <c r="BI124" s="353">
        <v>5833.9918940000134</v>
      </c>
      <c r="BJ124" s="353">
        <v>6012.5389339999929</v>
      </c>
      <c r="BK124" s="353">
        <v>6043.2790129999557</v>
      </c>
      <c r="BL124" s="355">
        <v>6133.5676029999604</v>
      </c>
      <c r="BM124" s="357">
        <v>1108.2213169999993</v>
      </c>
      <c r="BN124" s="353">
        <v>1523.5563319999994</v>
      </c>
      <c r="BO124" s="353">
        <v>2087.9306289999977</v>
      </c>
      <c r="BP124" s="353">
        <v>2408.1953789999948</v>
      </c>
      <c r="BQ124" s="355">
        <v>2634.5209789999954</v>
      </c>
      <c r="BR124" s="357">
        <v>8809.0173839999006</v>
      </c>
      <c r="BS124" s="353">
        <v>5846.0544770000115</v>
      </c>
      <c r="BT124" s="353">
        <v>2675.5208869999865</v>
      </c>
      <c r="BU124" s="353">
        <v>5181.1348400000006</v>
      </c>
      <c r="BV124" s="1749">
        <v>16620.131024999726</v>
      </c>
      <c r="BW124" s="1807"/>
      <c r="BX124" s="1807"/>
      <c r="BY124" s="1808"/>
      <c r="BZ124" s="1808"/>
      <c r="CA124" s="1808"/>
      <c r="CB124" s="1808"/>
      <c r="CC124" s="1808"/>
      <c r="CD124" s="1808"/>
      <c r="CE124" s="1808"/>
      <c r="CF124" s="1808"/>
      <c r="CG124" s="1808"/>
      <c r="CH124" s="1808"/>
      <c r="CI124" s="1808"/>
      <c r="CJ124" s="1808"/>
      <c r="CK124" s="1808"/>
      <c r="CL124" s="1808"/>
      <c r="CM124" s="1808"/>
      <c r="CN124" s="1808"/>
      <c r="CO124" s="1808"/>
      <c r="CP124" s="1808"/>
      <c r="CQ124" s="1808"/>
      <c r="CR124" s="1808"/>
      <c r="CS124" s="1808"/>
      <c r="CT124" s="1808"/>
      <c r="CU124" s="1808"/>
      <c r="CV124" s="1808"/>
      <c r="CW124" s="1808"/>
      <c r="CX124" s="1808"/>
      <c r="CY124" s="1808"/>
      <c r="CZ124" s="1809"/>
    </row>
    <row r="125" s="607" customFormat="true" ht="15" customHeight="true" x14ac:dyDescent="0.2">
      <c r="A125" s="2051"/>
      <c r="B125" s="965" t="s">
        <v>16</v>
      </c>
      <c r="C125" s="874">
        <f>C122*C128/100</f>
        <v>4.8156877493281325</v>
      </c>
      <c r="D125" s="875">
        <f>D122*D128/100</f>
        <v>1.7853108139143168</v>
      </c>
      <c r="E125" s="875">
        <f t="shared" ref="E125:V125" si="4">E122*E128/100</f>
        <v>1.5729897666286456</v>
      </c>
      <c r="F125" s="875">
        <f t="shared" si="4"/>
        <v>0.26499095096165087</v>
      </c>
      <c r="G125" s="876">
        <f t="shared" si="4"/>
        <v>0.1820778350489336</v>
      </c>
      <c r="H125" s="877">
        <f t="shared" si="4"/>
        <v>4.6548106411557546</v>
      </c>
      <c r="I125" s="875">
        <f t="shared" si="4"/>
        <v>1.97008363007833</v>
      </c>
      <c r="J125" s="875">
        <f t="shared" si="4"/>
        <v>0.2918966637114041</v>
      </c>
      <c r="K125" s="875">
        <f t="shared" si="4"/>
        <v>0.27085084877873794</v>
      </c>
      <c r="L125" s="878">
        <f t="shared" si="4"/>
        <v>2.6344557203710407E-2</v>
      </c>
      <c r="M125" s="874">
        <f t="shared" si="4"/>
        <v>4.2249603484181391</v>
      </c>
      <c r="N125" s="875">
        <f t="shared" si="4"/>
        <v>1.8548919533726704</v>
      </c>
      <c r="O125" s="875">
        <f t="shared" si="4"/>
        <v>2.1905164337428475</v>
      </c>
      <c r="P125" s="875">
        <f t="shared" si="4"/>
        <v>2.2544774327552024</v>
      </c>
      <c r="Q125" s="876">
        <f t="shared" si="4"/>
        <v>1.0197132181247246</v>
      </c>
      <c r="R125" s="877">
        <f t="shared" si="4"/>
        <v>1.605812151649852</v>
      </c>
      <c r="S125" s="875">
        <f t="shared" si="4"/>
        <v>1.5971561337479863</v>
      </c>
      <c r="T125" s="875">
        <f t="shared" si="4"/>
        <v>0.8515076505725544</v>
      </c>
      <c r="U125" s="875">
        <f t="shared" si="4"/>
        <v>2.9969712202965995</v>
      </c>
      <c r="V125" s="878">
        <f t="shared" si="4"/>
        <v>1.5907304314411215</v>
      </c>
      <c r="W125" s="1726"/>
      <c r="X125" s="1726"/>
      <c r="Y125" s="1726"/>
      <c r="Z125" s="1726"/>
      <c r="AA125" s="1726"/>
      <c r="AB125" s="1726"/>
      <c r="AC125" s="1726"/>
      <c r="AD125" s="1726"/>
      <c r="AE125" s="1726"/>
      <c r="AF125" s="1726"/>
      <c r="AG125" s="1726"/>
      <c r="AH125" s="1726"/>
      <c r="AI125" s="1726"/>
      <c r="AJ125" s="1726"/>
      <c r="AK125" s="1726"/>
      <c r="AL125" s="1726"/>
      <c r="AM125" s="1726"/>
      <c r="AN125" s="1726"/>
      <c r="AO125" s="1726"/>
      <c r="AP125" s="1726"/>
      <c r="AQ125" s="1726"/>
      <c r="AR125" s="1726"/>
      <c r="AS125" s="1726"/>
      <c r="AT125" s="1726"/>
      <c r="AU125" s="1726"/>
      <c r="AV125" s="1726"/>
      <c r="AW125" s="1726"/>
      <c r="AX125" s="1726"/>
      <c r="AY125" s="1726"/>
      <c r="AZ125" s="611"/>
      <c r="BA125" s="2153"/>
      <c r="BB125" s="156" t="s">
        <v>16</v>
      </c>
      <c r="BC125" s="351">
        <v>438.92726200000027</v>
      </c>
      <c r="BD125" s="353">
        <v>162.50419100000005</v>
      </c>
      <c r="BE125" s="353">
        <v>143.54342200000002</v>
      </c>
      <c r="BF125" s="353">
        <v>24.139251000000002</v>
      </c>
      <c r="BG125" s="355">
        <v>16.590325</v>
      </c>
      <c r="BH125" s="357">
        <v>286.45491500000009</v>
      </c>
      <c r="BI125" s="353">
        <v>121.21208000000001</v>
      </c>
      <c r="BJ125" s="353">
        <v>17.965011000000001</v>
      </c>
      <c r="BK125" s="353">
        <v>16.640599999999999</v>
      </c>
      <c r="BL125" s="355">
        <v>1.621545</v>
      </c>
      <c r="BM125" s="357">
        <v>125.11323999999999</v>
      </c>
      <c r="BN125" s="353">
        <v>54.956479999999999</v>
      </c>
      <c r="BO125" s="353">
        <v>64.750446999999994</v>
      </c>
      <c r="BP125" s="353">
        <v>66.803161000000003</v>
      </c>
      <c r="BQ125" s="355">
        <v>30.186972000000001</v>
      </c>
      <c r="BR125" s="357">
        <v>159.82345600000002</v>
      </c>
      <c r="BS125" s="353">
        <v>142.47728599999999</v>
      </c>
      <c r="BT125" s="353">
        <v>29.826140000000002</v>
      </c>
      <c r="BU125" s="353">
        <v>180.65842100000003</v>
      </c>
      <c r="BV125" s="1749">
        <v>272.91914799999995</v>
      </c>
      <c r="BW125" s="1807"/>
      <c r="BX125" s="1807"/>
      <c r="BY125" s="1808"/>
      <c r="BZ125" s="1808"/>
      <c r="CA125" s="1808"/>
      <c r="CB125" s="1808"/>
      <c r="CC125" s="1808"/>
      <c r="CD125" s="1808"/>
      <c r="CE125" s="1808"/>
      <c r="CF125" s="1808"/>
      <c r="CG125" s="1808"/>
      <c r="CH125" s="1808"/>
      <c r="CI125" s="1808"/>
      <c r="CJ125" s="1808"/>
      <c r="CK125" s="1808"/>
      <c r="CL125" s="1808"/>
      <c r="CM125" s="1808"/>
      <c r="CN125" s="1808"/>
      <c r="CO125" s="1808"/>
      <c r="CP125" s="1808"/>
      <c r="CQ125" s="1808"/>
      <c r="CR125" s="1808"/>
      <c r="CS125" s="1808"/>
      <c r="CT125" s="1808"/>
      <c r="CU125" s="1808"/>
      <c r="CV125" s="1808"/>
      <c r="CW125" s="1808"/>
      <c r="CX125" s="1808"/>
      <c r="CY125" s="1808"/>
      <c r="CZ125" s="1809"/>
    </row>
    <row r="126" s="607" customFormat="true" ht="15" customHeight="true" x14ac:dyDescent="0.2">
      <c r="A126" s="2051"/>
      <c r="B126" s="965" t="s">
        <v>22</v>
      </c>
      <c r="C126" s="874">
        <f>100-C124-C125-C127</f>
        <v>37.067701209488014</v>
      </c>
      <c r="D126" s="875">
        <f>100-D124-D125-D127</f>
        <v>12.498772932591539</v>
      </c>
      <c r="E126" s="875">
        <f t="shared" ref="E126:V126" si="5">100-E124-E125-E127</f>
        <v>5.0432481298253338</v>
      </c>
      <c r="F126" s="875">
        <f t="shared" si="5"/>
        <v>3.3593062661723212</v>
      </c>
      <c r="G126" s="876">
        <f t="shared" si="5"/>
        <v>1.1019190577362066</v>
      </c>
      <c r="H126" s="877">
        <f t="shared" si="5"/>
        <v>8.3249861514527179</v>
      </c>
      <c r="I126" s="875">
        <f t="shared" si="5"/>
        <v>2.9921199527961209</v>
      </c>
      <c r="J126" s="875">
        <f t="shared" si="5"/>
        <v>1.7124865344974465</v>
      </c>
      <c r="K126" s="875">
        <f t="shared" si="5"/>
        <v>1.1318279395196844</v>
      </c>
      <c r="L126" s="878">
        <f t="shared" si="5"/>
        <v>0.3241714136405458</v>
      </c>
      <c r="M126" s="874">
        <f t="shared" si="5"/>
        <v>53.340154216885928</v>
      </c>
      <c r="N126" s="875">
        <f t="shared" si="5"/>
        <v>45.259905989674621</v>
      </c>
      <c r="O126" s="875">
        <f t="shared" si="5"/>
        <v>26.639556291702544</v>
      </c>
      <c r="P126" s="875">
        <f t="shared" si="5"/>
        <v>16.473587911026222</v>
      </c>
      <c r="Q126" s="876">
        <f t="shared" si="5"/>
        <v>9.9864034035362543</v>
      </c>
      <c r="R126" s="877">
        <f t="shared" si="5"/>
        <v>9.8221572069846559</v>
      </c>
      <c r="S126" s="875">
        <f t="shared" si="5"/>
        <v>30.500748677424781</v>
      </c>
      <c r="T126" s="875">
        <f t="shared" si="5"/>
        <v>22.672279409415268</v>
      </c>
      <c r="U126" s="875">
        <f t="shared" si="5"/>
        <v>10.947593646727414</v>
      </c>
      <c r="V126" s="878">
        <f t="shared" si="5"/>
        <v>1.3290229784229981</v>
      </c>
      <c r="W126" s="1726"/>
      <c r="X126" s="1726"/>
      <c r="Y126" s="1726"/>
      <c r="Z126" s="1726"/>
      <c r="AA126" s="1726"/>
      <c r="AB126" s="1726"/>
      <c r="AC126" s="1726"/>
      <c r="AD126" s="1726"/>
      <c r="AE126" s="1726"/>
      <c r="AF126" s="1726"/>
      <c r="AG126" s="1726"/>
      <c r="AH126" s="1726"/>
      <c r="AI126" s="1726"/>
      <c r="AJ126" s="1726"/>
      <c r="AK126" s="1726"/>
      <c r="AL126" s="1726"/>
      <c r="AM126" s="1726"/>
      <c r="AN126" s="1726"/>
      <c r="AO126" s="1726"/>
      <c r="AP126" s="1726"/>
      <c r="AQ126" s="1726"/>
      <c r="AR126" s="1726"/>
      <c r="AS126" s="1726"/>
      <c r="AT126" s="1726"/>
      <c r="AU126" s="1726"/>
      <c r="AV126" s="1726"/>
      <c r="AW126" s="1726"/>
      <c r="AX126" s="1726"/>
      <c r="AY126" s="1726"/>
      <c r="AZ126" s="611"/>
      <c r="BA126" s="2153"/>
      <c r="BB126" s="156" t="s">
        <v>22</v>
      </c>
      <c r="BC126" s="351">
        <v>3378.5464189999893</v>
      </c>
      <c r="BD126" s="353">
        <v>1137.6747220000007</v>
      </c>
      <c r="BE126" s="353">
        <v>460.33140499999996</v>
      </c>
      <c r="BF126" s="353">
        <v>306.20510400000001</v>
      </c>
      <c r="BG126" s="355">
        <v>100.416754</v>
      </c>
      <c r="BH126" s="357">
        <v>512.31583500000033</v>
      </c>
      <c r="BI126" s="353">
        <v>184.15968900000004</v>
      </c>
      <c r="BJ126" s="353">
        <v>105.39633800000001</v>
      </c>
      <c r="BK126" s="353">
        <v>69.623424999999983</v>
      </c>
      <c r="BL126" s="355">
        <v>19.953211999999997</v>
      </c>
      <c r="BM126" s="357">
        <v>1579.5555379999978</v>
      </c>
      <c r="BN126" s="353">
        <v>1340.9541799999988</v>
      </c>
      <c r="BO126" s="353">
        <v>787.45046200000058</v>
      </c>
      <c r="BP126" s="353">
        <v>488.13429199999996</v>
      </c>
      <c r="BQ126" s="355">
        <v>295.63143299999996</v>
      </c>
      <c r="BR126" s="357">
        <v>977.58078900000032</v>
      </c>
      <c r="BS126" s="353">
        <v>2722.2969859999926</v>
      </c>
      <c r="BT126" s="353">
        <v>795.10812699999963</v>
      </c>
      <c r="BU126" s="353">
        <v>660.17009499999983</v>
      </c>
      <c r="BV126" s="1749">
        <v>228.018407</v>
      </c>
      <c r="BW126" s="1807"/>
      <c r="BX126" s="1807"/>
      <c r="BY126" s="1808"/>
      <c r="BZ126" s="1808"/>
      <c r="CA126" s="1808"/>
      <c r="CB126" s="1808"/>
      <c r="CC126" s="1808"/>
      <c r="CD126" s="1808"/>
      <c r="CE126" s="1808"/>
      <c r="CF126" s="1808"/>
      <c r="CG126" s="1808"/>
      <c r="CH126" s="1808"/>
      <c r="CI126" s="1808"/>
      <c r="CJ126" s="1808"/>
      <c r="CK126" s="1808"/>
      <c r="CL126" s="1808"/>
      <c r="CM126" s="1808"/>
      <c r="CN126" s="1808"/>
      <c r="CO126" s="1808"/>
      <c r="CP126" s="1808"/>
      <c r="CQ126" s="1808"/>
      <c r="CR126" s="1808"/>
      <c r="CS126" s="1808"/>
      <c r="CT126" s="1808"/>
      <c r="CU126" s="1808"/>
      <c r="CV126" s="1808"/>
      <c r="CW126" s="1808"/>
      <c r="CX126" s="1808"/>
      <c r="CY126" s="1808"/>
      <c r="CZ126" s="1809"/>
    </row>
    <row r="127" s="607" customFormat="true" ht="15" customHeight="true" x14ac:dyDescent="0.2">
      <c r="A127" s="2051"/>
      <c r="B127" s="965" t="s">
        <v>19</v>
      </c>
      <c r="C127" s="868">
        <v>2.1644217985472993</v>
      </c>
      <c r="D127" s="869">
        <v>0.21291075344100915</v>
      </c>
      <c r="E127" s="869">
        <v>0.1903335702258333</v>
      </c>
      <c r="F127" s="869">
        <v>0.31850963879860189</v>
      </c>
      <c r="G127" s="870">
        <v>0</v>
      </c>
      <c r="H127" s="871">
        <v>0.14830981352634842</v>
      </c>
      <c r="I127" s="869">
        <v>0.21678576885436562</v>
      </c>
      <c r="J127" s="869">
        <v>0.30349430492653656</v>
      </c>
      <c r="K127" s="869">
        <v>0.23384573138405912</v>
      </c>
      <c r="L127" s="872">
        <v>0</v>
      </c>
      <c r="M127" s="873">
        <v>5.0112592733342254</v>
      </c>
      <c r="N127" s="869">
        <v>1.4621054405613334</v>
      </c>
      <c r="O127" s="869">
        <v>0.53494995401911094</v>
      </c>
      <c r="P127" s="869">
        <v>0</v>
      </c>
      <c r="Q127" s="870">
        <v>0</v>
      </c>
      <c r="R127" s="871">
        <v>6.420135677142591E-2</v>
      </c>
      <c r="S127" s="869">
        <v>2.3684088848542326</v>
      </c>
      <c r="T127" s="869">
        <v>9.266131224018366E-2</v>
      </c>
      <c r="U127" s="869">
        <v>0.10476691609819881</v>
      </c>
      <c r="V127" s="1702">
        <v>0.2085232620028652</v>
      </c>
      <c r="W127" s="1726"/>
      <c r="X127" s="1726"/>
      <c r="Y127" s="1726"/>
      <c r="Z127" s="1726"/>
      <c r="AA127" s="1726"/>
      <c r="AB127" s="1726"/>
      <c r="AC127" s="1726"/>
      <c r="AD127" s="1726"/>
      <c r="AE127" s="1726"/>
      <c r="AF127" s="1726"/>
      <c r="AG127" s="1726"/>
      <c r="AH127" s="1726"/>
      <c r="AI127" s="1726"/>
      <c r="AJ127" s="1726"/>
      <c r="AK127" s="1726"/>
      <c r="AL127" s="1726"/>
      <c r="AM127" s="1726"/>
      <c r="AN127" s="1726"/>
      <c r="AO127" s="1726"/>
      <c r="AP127" s="1726"/>
      <c r="AQ127" s="1726"/>
      <c r="AR127" s="1726"/>
      <c r="AS127" s="1726"/>
      <c r="AT127" s="1726"/>
      <c r="AU127" s="1726"/>
      <c r="AV127" s="1726"/>
      <c r="AW127" s="1726"/>
      <c r="AX127" s="1726"/>
      <c r="AY127" s="1726"/>
      <c r="AZ127" s="611"/>
      <c r="BA127" s="2153"/>
      <c r="BB127" s="156" t="s">
        <v>19</v>
      </c>
      <c r="BC127" s="351">
        <v>197.27685499999998</v>
      </c>
      <c r="BD127" s="353">
        <v>19.379756999999998</v>
      </c>
      <c r="BE127" s="353">
        <v>17.369126999999999</v>
      </c>
      <c r="BF127" s="353">
        <v>29.015124</v>
      </c>
      <c r="BG127" s="355">
        <v>0</v>
      </c>
      <c r="BH127" s="357">
        <v>9.1269179999999999</v>
      </c>
      <c r="BI127" s="353">
        <v>13.338182000000002</v>
      </c>
      <c r="BJ127" s="353">
        <v>18.678796999999999</v>
      </c>
      <c r="BK127" s="353">
        <v>14.367272</v>
      </c>
      <c r="BL127" s="355">
        <v>0</v>
      </c>
      <c r="BM127" s="357">
        <v>148.39781499999998</v>
      </c>
      <c r="BN127" s="353">
        <v>43.319056000000003</v>
      </c>
      <c r="BO127" s="353">
        <v>15.812823</v>
      </c>
      <c r="BP127" s="353">
        <v>0</v>
      </c>
      <c r="BQ127" s="355">
        <v>0</v>
      </c>
      <c r="BR127" s="357">
        <v>6.3898400000000004</v>
      </c>
      <c r="BS127" s="353">
        <v>211.31279299999997</v>
      </c>
      <c r="BT127" s="353">
        <v>3.2465760000000001</v>
      </c>
      <c r="BU127" s="353">
        <v>6.3156420000000004</v>
      </c>
      <c r="BV127" s="1749">
        <v>35.776011999999994</v>
      </c>
      <c r="BW127" s="1807"/>
      <c r="BX127" s="1807"/>
      <c r="BY127" s="1808"/>
      <c r="BZ127" s="1808"/>
      <c r="CA127" s="1808"/>
      <c r="CB127" s="1808"/>
      <c r="CC127" s="1808"/>
      <c r="CD127" s="1808"/>
      <c r="CE127" s="1808"/>
      <c r="CF127" s="1808"/>
      <c r="CG127" s="1808"/>
      <c r="CH127" s="1808"/>
      <c r="CI127" s="1808"/>
      <c r="CJ127" s="1808"/>
      <c r="CK127" s="1808"/>
      <c r="CL127" s="1808"/>
      <c r="CM127" s="1808"/>
      <c r="CN127" s="1808"/>
      <c r="CO127" s="1808"/>
      <c r="CP127" s="1808"/>
      <c r="CQ127" s="1808"/>
      <c r="CR127" s="1808"/>
      <c r="CS127" s="1808"/>
      <c r="CT127" s="1808"/>
      <c r="CU127" s="1808"/>
      <c r="CV127" s="1808"/>
      <c r="CW127" s="1808"/>
      <c r="CX127" s="1808"/>
      <c r="CY127" s="1808"/>
      <c r="CZ127" s="1809"/>
    </row>
    <row r="128" s="607" customFormat="true" ht="15" customHeight="true" x14ac:dyDescent="0.2">
      <c r="A128" s="2051" t="s">
        <v>166</v>
      </c>
      <c r="B128" s="965" t="s">
        <v>49</v>
      </c>
      <c r="C128" s="868">
        <v>7.9247260027940554</v>
      </c>
      <c r="D128" s="869">
        <v>2.0453032998055911</v>
      </c>
      <c r="E128" s="869">
        <v>1.6598598900824955</v>
      </c>
      <c r="F128" s="869">
        <v>0.27510895174492467</v>
      </c>
      <c r="G128" s="870">
        <v>0.18410654010084354</v>
      </c>
      <c r="H128" s="871">
        <v>5.085740484410632</v>
      </c>
      <c r="I128" s="869">
        <v>2.0353976207902047</v>
      </c>
      <c r="J128" s="869">
        <v>0.2979023173493674</v>
      </c>
      <c r="K128" s="869">
        <v>0.27460100236811713</v>
      </c>
      <c r="L128" s="872">
        <v>2.643023647491969E-2</v>
      </c>
      <c r="M128" s="873">
        <v>10.14430669195951</v>
      </c>
      <c r="N128" s="869">
        <v>3.4815352515491664</v>
      </c>
      <c r="O128" s="869">
        <v>3.0078978127273706</v>
      </c>
      <c r="P128" s="869">
        <v>2.6991192083693165</v>
      </c>
      <c r="Q128" s="870">
        <v>1.1328435443993634</v>
      </c>
      <c r="R128" s="871">
        <v>1.781985641747678</v>
      </c>
      <c r="S128" s="869">
        <v>2.3791689121579362</v>
      </c>
      <c r="T128" s="869">
        <v>1.1024885052574867</v>
      </c>
      <c r="U128" s="869">
        <v>3.3693656619335286</v>
      </c>
      <c r="V128" s="1702">
        <v>1.6155705760953012</v>
      </c>
      <c r="W128" s="1726"/>
      <c r="X128" s="1726"/>
      <c r="Y128" s="1726"/>
      <c r="Z128" s="1726"/>
      <c r="AA128" s="1726"/>
      <c r="AB128" s="1726"/>
      <c r="AC128" s="1726"/>
      <c r="AD128" s="1726"/>
      <c r="AE128" s="1726"/>
      <c r="AF128" s="1726"/>
      <c r="AG128" s="1726"/>
      <c r="AH128" s="1726"/>
      <c r="AI128" s="1726"/>
      <c r="AJ128" s="1726"/>
      <c r="AK128" s="1726"/>
      <c r="AL128" s="1726"/>
      <c r="AM128" s="1726"/>
      <c r="AN128" s="1726"/>
      <c r="AO128" s="1726"/>
      <c r="AP128" s="1726"/>
      <c r="AQ128" s="1726"/>
      <c r="AR128" s="1726"/>
      <c r="AS128" s="1726"/>
      <c r="AT128" s="1726"/>
      <c r="AU128" s="1726"/>
      <c r="AV128" s="1726"/>
      <c r="AW128" s="1726"/>
      <c r="AX128" s="1726"/>
      <c r="AY128" s="1726"/>
      <c r="AZ128" s="611"/>
      <c r="BA128" s="2153" t="s">
        <v>108</v>
      </c>
      <c r="BB128" s="156" t="s">
        <v>49</v>
      </c>
      <c r="BC128" s="1056" t="s">
        <v>35</v>
      </c>
      <c r="BD128" s="1075" t="s">
        <v>35</v>
      </c>
      <c r="BE128" s="1075" t="s">
        <v>35</v>
      </c>
      <c r="BF128" s="1075" t="s">
        <v>35</v>
      </c>
      <c r="BG128" s="1095" t="s">
        <v>35</v>
      </c>
      <c r="BH128" s="1115" t="s">
        <v>35</v>
      </c>
      <c r="BI128" s="1075" t="s">
        <v>35</v>
      </c>
      <c r="BJ128" s="1075" t="s">
        <v>35</v>
      </c>
      <c r="BK128" s="1075" t="s">
        <v>35</v>
      </c>
      <c r="BL128" s="1095" t="s">
        <v>35</v>
      </c>
      <c r="BM128" s="1115" t="s">
        <v>35</v>
      </c>
      <c r="BN128" s="1075" t="s">
        <v>35</v>
      </c>
      <c r="BO128" s="1075" t="s">
        <v>35</v>
      </c>
      <c r="BP128" s="1075" t="s">
        <v>35</v>
      </c>
      <c r="BQ128" s="1095" t="s">
        <v>35</v>
      </c>
      <c r="BR128" s="1115" t="s">
        <v>35</v>
      </c>
      <c r="BS128" s="1075" t="s">
        <v>35</v>
      </c>
      <c r="BT128" s="1075" t="s">
        <v>35</v>
      </c>
      <c r="BU128" s="1075" t="s">
        <v>35</v>
      </c>
      <c r="BV128" s="1750" t="s">
        <v>35</v>
      </c>
      <c r="BW128" s="1810"/>
      <c r="BX128" s="1810"/>
      <c r="BY128" s="1809"/>
      <c r="BZ128" s="1809"/>
      <c r="CA128" s="1809"/>
      <c r="CB128" s="1809"/>
      <c r="CC128" s="1809"/>
      <c r="CD128" s="1809"/>
      <c r="CE128" s="1809"/>
      <c r="CF128" s="1809"/>
      <c r="CG128" s="1809"/>
      <c r="CH128" s="1809"/>
      <c r="CI128" s="1809"/>
      <c r="CJ128" s="1809"/>
      <c r="CK128" s="1809"/>
      <c r="CL128" s="1809"/>
      <c r="CM128" s="1809"/>
      <c r="CN128" s="1809"/>
      <c r="CO128" s="1809"/>
      <c r="CP128" s="1809"/>
      <c r="CQ128" s="1809"/>
      <c r="CR128" s="1809"/>
      <c r="CS128" s="1809"/>
      <c r="CT128" s="1809"/>
      <c r="CU128" s="1809"/>
      <c r="CV128" s="1809"/>
      <c r="CW128" s="1809"/>
      <c r="CX128" s="1809"/>
      <c r="CY128" s="1809"/>
      <c r="CZ128" s="1809"/>
    </row>
    <row r="129" s="607" customFormat="true" ht="15" customHeight="true" x14ac:dyDescent="0.2">
      <c r="A129" s="2052"/>
      <c r="B129" s="966" t="s">
        <v>48</v>
      </c>
      <c r="C129" s="879">
        <v>92.075273997205926</v>
      </c>
      <c r="D129" s="880">
        <v>97.954696700194503</v>
      </c>
      <c r="E129" s="880">
        <v>98.340140109917684</v>
      </c>
      <c r="F129" s="880">
        <v>99.724891048255145</v>
      </c>
      <c r="G129" s="881">
        <v>99.815893459899158</v>
      </c>
      <c r="H129" s="882">
        <v>94.914259515589464</v>
      </c>
      <c r="I129" s="880">
        <v>97.964602379209794</v>
      </c>
      <c r="J129" s="880">
        <v>99.702097682650631</v>
      </c>
      <c r="K129" s="880">
        <v>99.725398997631899</v>
      </c>
      <c r="L129" s="883">
        <v>99.973569763525077</v>
      </c>
      <c r="M129" s="884">
        <v>89.855693308040586</v>
      </c>
      <c r="N129" s="880">
        <v>96.518464748450853</v>
      </c>
      <c r="O129" s="880">
        <v>96.992102187272565</v>
      </c>
      <c r="P129" s="880">
        <v>97.300880791630675</v>
      </c>
      <c r="Q129" s="881">
        <v>98.867156455600636</v>
      </c>
      <c r="R129" s="882">
        <v>98.218014358252361</v>
      </c>
      <c r="S129" s="880">
        <v>97.620831087841964</v>
      </c>
      <c r="T129" s="880">
        <v>98.897511494742531</v>
      </c>
      <c r="U129" s="880">
        <v>96.630634338066457</v>
      </c>
      <c r="V129" s="1703">
        <v>98.384429423904692</v>
      </c>
      <c r="W129" s="1726"/>
      <c r="X129" s="1726"/>
      <c r="Y129" s="1726"/>
      <c r="Z129" s="1726"/>
      <c r="AA129" s="1726"/>
      <c r="AB129" s="1726"/>
      <c r="AC129" s="1726"/>
      <c r="AD129" s="1726"/>
      <c r="AE129" s="1726"/>
      <c r="AF129" s="1726"/>
      <c r="AG129" s="1726"/>
      <c r="AH129" s="1726"/>
      <c r="AI129" s="1726"/>
      <c r="AJ129" s="1726"/>
      <c r="AK129" s="1726"/>
      <c r="AL129" s="1726"/>
      <c r="AM129" s="1726"/>
      <c r="AN129" s="1726"/>
      <c r="AO129" s="1726"/>
      <c r="AP129" s="1726"/>
      <c r="AQ129" s="1726"/>
      <c r="AR129" s="1726"/>
      <c r="AS129" s="1726"/>
      <c r="AT129" s="1726"/>
      <c r="AU129" s="1726"/>
      <c r="AV129" s="1726"/>
      <c r="AW129" s="1726"/>
      <c r="AX129" s="1726"/>
      <c r="AY129" s="1726"/>
      <c r="AZ129" s="611"/>
      <c r="BA129" s="2154"/>
      <c r="BB129" s="157" t="s">
        <v>48</v>
      </c>
      <c r="BC129" s="1057" t="s">
        <v>35</v>
      </c>
      <c r="BD129" s="1076" t="s">
        <v>35</v>
      </c>
      <c r="BE129" s="1076" t="s">
        <v>35</v>
      </c>
      <c r="BF129" s="1076" t="s">
        <v>35</v>
      </c>
      <c r="BG129" s="1096" t="s">
        <v>35</v>
      </c>
      <c r="BH129" s="1116" t="s">
        <v>35</v>
      </c>
      <c r="BI129" s="1076" t="s">
        <v>35</v>
      </c>
      <c r="BJ129" s="1076" t="s">
        <v>35</v>
      </c>
      <c r="BK129" s="1076" t="s">
        <v>35</v>
      </c>
      <c r="BL129" s="1096" t="s">
        <v>35</v>
      </c>
      <c r="BM129" s="1116" t="s">
        <v>35</v>
      </c>
      <c r="BN129" s="1076" t="s">
        <v>35</v>
      </c>
      <c r="BO129" s="1076" t="s">
        <v>35</v>
      </c>
      <c r="BP129" s="1076" t="s">
        <v>35</v>
      </c>
      <c r="BQ129" s="1096" t="s">
        <v>35</v>
      </c>
      <c r="BR129" s="1116" t="s">
        <v>35</v>
      </c>
      <c r="BS129" s="1076" t="s">
        <v>35</v>
      </c>
      <c r="BT129" s="1076" t="s">
        <v>35</v>
      </c>
      <c r="BU129" s="1076" t="s">
        <v>35</v>
      </c>
      <c r="BV129" s="1751" t="s">
        <v>35</v>
      </c>
      <c r="BW129" s="1811"/>
      <c r="BX129" s="1811"/>
      <c r="BY129" s="1812"/>
      <c r="BZ129" s="1812"/>
      <c r="CA129" s="1812"/>
      <c r="CB129" s="1812"/>
      <c r="CC129" s="1812"/>
      <c r="CD129" s="1812"/>
      <c r="CE129" s="1812"/>
      <c r="CF129" s="1812"/>
      <c r="CG129" s="1812"/>
      <c r="CH129" s="1812"/>
      <c r="CI129" s="1812"/>
      <c r="CJ129" s="1812"/>
      <c r="CK129" s="1812"/>
      <c r="CL129" s="1812"/>
      <c r="CM129" s="1812"/>
      <c r="CN129" s="1812"/>
      <c r="CO129" s="1812"/>
      <c r="CP129" s="1812"/>
      <c r="CQ129" s="1812"/>
      <c r="CR129" s="1812"/>
      <c r="CS129" s="1812"/>
      <c r="CT129" s="1812"/>
      <c r="CU129" s="1812"/>
      <c r="CV129" s="1812"/>
      <c r="CW129" s="1812"/>
      <c r="CX129" s="1812"/>
      <c r="CY129" s="1812"/>
      <c r="CZ129" s="1812"/>
    </row>
    <row r="130" s="131" customFormat="true" ht="15" hidden="true" customHeight="true" x14ac:dyDescent="0.2">
      <c r="A130" s="2053" t="s">
        <v>47</v>
      </c>
      <c r="B130" s="240" t="s">
        <v>42</v>
      </c>
      <c r="C130" s="246"/>
      <c r="D130" s="247"/>
      <c r="E130" s="247"/>
      <c r="F130" s="247"/>
      <c r="G130" s="248"/>
      <c r="H130" s="249"/>
      <c r="I130" s="247"/>
      <c r="J130" s="247"/>
      <c r="K130" s="247"/>
      <c r="L130" s="250"/>
      <c r="M130" s="246"/>
      <c r="N130" s="247"/>
      <c r="O130" s="247"/>
      <c r="P130" s="247"/>
      <c r="Q130" s="248"/>
      <c r="R130" s="249"/>
      <c r="S130" s="247"/>
      <c r="T130" s="247"/>
      <c r="U130" s="247"/>
      <c r="V130" s="250"/>
      <c r="W130" s="574"/>
      <c r="X130" s="574"/>
      <c r="Y130" s="574"/>
      <c r="Z130" s="574"/>
      <c r="AA130" s="574"/>
      <c r="AB130" s="574"/>
      <c r="AC130" s="574"/>
      <c r="AD130" s="574"/>
      <c r="AE130" s="574"/>
      <c r="AF130" s="574"/>
      <c r="AG130" s="574"/>
      <c r="AH130" s="574"/>
      <c r="AI130" s="574"/>
      <c r="AJ130" s="574"/>
      <c r="AK130" s="574"/>
      <c r="AL130" s="574"/>
      <c r="AM130" s="574"/>
      <c r="AN130" s="574"/>
      <c r="AO130" s="574"/>
      <c r="AP130" s="574"/>
      <c r="AQ130" s="574"/>
      <c r="AR130" s="574"/>
      <c r="AS130" s="574"/>
      <c r="AT130" s="574"/>
      <c r="AU130" s="574"/>
      <c r="AV130" s="574"/>
      <c r="AW130" s="574"/>
      <c r="AX130" s="574"/>
      <c r="AY130" s="574"/>
      <c r="AZ130" s="208"/>
      <c r="BB130" s="133"/>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054"/>
      <c r="B131" s="232" t="s">
        <v>46</v>
      </c>
      <c r="C131" s="251"/>
      <c r="D131" s="252"/>
      <c r="E131" s="252"/>
      <c r="F131" s="252"/>
      <c r="G131" s="253"/>
      <c r="H131" s="254"/>
      <c r="I131" s="252"/>
      <c r="J131" s="252"/>
      <c r="K131" s="252"/>
      <c r="L131" s="255"/>
      <c r="M131" s="251"/>
      <c r="N131" s="252"/>
      <c r="O131" s="252"/>
      <c r="P131" s="252"/>
      <c r="Q131" s="253"/>
      <c r="R131" s="254"/>
      <c r="S131" s="252"/>
      <c r="T131" s="252"/>
      <c r="U131" s="252"/>
      <c r="V131" s="255"/>
      <c r="W131" s="574"/>
      <c r="X131" s="574"/>
      <c r="Y131" s="574"/>
      <c r="Z131" s="574"/>
      <c r="AA131" s="574"/>
      <c r="AB131" s="574"/>
      <c r="AC131" s="574"/>
      <c r="AD131" s="574"/>
      <c r="AE131" s="574"/>
      <c r="AF131" s="574"/>
      <c r="AG131" s="574"/>
      <c r="AH131" s="574"/>
      <c r="AI131" s="574"/>
      <c r="AJ131" s="574"/>
      <c r="AK131" s="574"/>
      <c r="AL131" s="574"/>
      <c r="AM131" s="574"/>
      <c r="AN131" s="574"/>
      <c r="AO131" s="574"/>
      <c r="AP131" s="574"/>
      <c r="AQ131" s="574"/>
      <c r="AR131" s="574"/>
      <c r="AS131" s="574"/>
      <c r="AT131" s="574"/>
      <c r="AU131" s="574"/>
      <c r="AV131" s="574"/>
      <c r="AW131" s="574"/>
      <c r="AX131" s="574"/>
      <c r="AY131" s="574"/>
      <c r="AZ131" s="208"/>
      <c r="BB131" s="133"/>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055"/>
      <c r="B132" s="233" t="s">
        <v>46</v>
      </c>
      <c r="C132" s="256"/>
      <c r="D132" s="257"/>
      <c r="E132" s="257"/>
      <c r="F132" s="257"/>
      <c r="G132" s="258"/>
      <c r="H132" s="259"/>
      <c r="I132" s="257"/>
      <c r="J132" s="257"/>
      <c r="K132" s="257"/>
      <c r="L132" s="260"/>
      <c r="M132" s="256"/>
      <c r="N132" s="257"/>
      <c r="O132" s="257"/>
      <c r="P132" s="257"/>
      <c r="Q132" s="258"/>
      <c r="R132" s="1657"/>
      <c r="S132" s="1658"/>
      <c r="T132" s="1658"/>
      <c r="U132" s="1658"/>
      <c r="V132" s="1689"/>
      <c r="W132" s="574"/>
      <c r="X132" s="574"/>
      <c r="Y132" s="574"/>
      <c r="Z132" s="574"/>
      <c r="AA132" s="574"/>
      <c r="AB132" s="574"/>
      <c r="AC132" s="574"/>
      <c r="AD132" s="574"/>
      <c r="AE132" s="574"/>
      <c r="AF132" s="574"/>
      <c r="AG132" s="574"/>
      <c r="AH132" s="574"/>
      <c r="AI132" s="574"/>
      <c r="AJ132" s="574"/>
      <c r="AK132" s="574"/>
      <c r="AL132" s="574"/>
      <c r="AM132" s="574"/>
      <c r="AN132" s="574"/>
      <c r="AO132" s="574"/>
      <c r="AP132" s="574"/>
      <c r="AQ132" s="574"/>
      <c r="AR132" s="574"/>
      <c r="AS132" s="574"/>
      <c r="AT132" s="574"/>
      <c r="AU132" s="574"/>
      <c r="AV132" s="574"/>
      <c r="AW132" s="574"/>
      <c r="AX132" s="574"/>
      <c r="AY132" s="574"/>
      <c r="AZ132" s="208"/>
      <c r="BB132" s="133"/>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607" customFormat="true" ht="15" customHeight="true" x14ac:dyDescent="0.2">
      <c r="A133" s="130"/>
      <c r="B133" s="180"/>
      <c r="C133" s="2056" t="s">
        <v>114</v>
      </c>
      <c r="D133" s="2057"/>
      <c r="E133" s="2057"/>
      <c r="F133" s="2057"/>
      <c r="G133" s="2058"/>
      <c r="H133" s="2059" t="s">
        <v>38</v>
      </c>
      <c r="I133" s="2060"/>
      <c r="J133" s="2060"/>
      <c r="K133" s="2060"/>
      <c r="L133" s="2061"/>
      <c r="M133" s="2062" t="s">
        <v>37</v>
      </c>
      <c r="N133" s="2060"/>
      <c r="O133" s="2060"/>
      <c r="P133" s="2060"/>
      <c r="Q133" s="2061"/>
      <c r="R133" s="1654" t="s">
        <v>137</v>
      </c>
      <c r="S133" s="1685"/>
      <c r="T133" s="1685"/>
      <c r="U133" s="1685"/>
      <c r="V133" s="1686"/>
      <c r="W133" s="1726"/>
      <c r="X133" s="1726"/>
      <c r="Y133" s="1726"/>
      <c r="Z133" s="1726"/>
      <c r="AA133" s="1726"/>
      <c r="AB133" s="1726"/>
      <c r="AC133" s="1726"/>
      <c r="AD133" s="1726"/>
      <c r="AE133" s="1726"/>
      <c r="AF133" s="1726"/>
      <c r="AG133" s="1726"/>
      <c r="AH133" s="1726"/>
      <c r="AI133" s="1726"/>
      <c r="AJ133" s="1726"/>
      <c r="AK133" s="1726"/>
      <c r="AL133" s="1726"/>
      <c r="AM133" s="1726"/>
      <c r="AN133" s="1726"/>
      <c r="AO133" s="1726"/>
      <c r="AP133" s="1726"/>
      <c r="AQ133" s="1726"/>
      <c r="AR133" s="1726"/>
      <c r="AS133" s="1726"/>
      <c r="AT133" s="1726"/>
      <c r="AU133" s="1726"/>
      <c r="AV133" s="1726"/>
      <c r="AW133" s="1726"/>
      <c r="AX133" s="1726"/>
      <c r="AY133" s="1726"/>
      <c r="AZ133" s="611"/>
      <c r="BA133" s="209" t="s">
        <v>128</v>
      </c>
      <c r="BB133" s="116" t="s">
        <v>98</v>
      </c>
      <c r="BC133" s="2155" t="s">
        <v>114</v>
      </c>
      <c r="BD133" s="2156"/>
      <c r="BE133" s="2156"/>
      <c r="BF133" s="2156"/>
      <c r="BG133" s="2157"/>
      <c r="BH133" s="2158" t="s">
        <v>38</v>
      </c>
      <c r="BI133" s="2156"/>
      <c r="BJ133" s="2156"/>
      <c r="BK133" s="2156"/>
      <c r="BL133" s="2157"/>
      <c r="BM133" s="2158" t="s">
        <v>37</v>
      </c>
      <c r="BN133" s="2156"/>
      <c r="BO133" s="2156"/>
      <c r="BP133" s="2156"/>
      <c r="BQ133" s="2159"/>
      <c r="BR133" s="1669" t="s">
        <v>137</v>
      </c>
      <c r="BS133" s="1670"/>
      <c r="BT133" s="1670"/>
      <c r="BU133" s="1670"/>
      <c r="BV133" s="1670"/>
      <c r="BW133" s="1813"/>
      <c r="BX133" s="1813"/>
      <c r="BY133" s="181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607" customFormat="true" ht="12.75" x14ac:dyDescent="0.2">
      <c r="A134" s="181" t="s">
        <v>69</v>
      </c>
      <c r="B134" s="238"/>
      <c r="C134" s="274" t="s">
        <v>0</v>
      </c>
      <c r="D134" s="275" t="s">
        <v>1</v>
      </c>
      <c r="E134" s="275" t="s">
        <v>2</v>
      </c>
      <c r="F134" s="275" t="s">
        <v>3</v>
      </c>
      <c r="G134" s="276" t="s">
        <v>4</v>
      </c>
      <c r="H134" s="726" t="s">
        <v>0</v>
      </c>
      <c r="I134" s="678" t="s">
        <v>1</v>
      </c>
      <c r="J134" s="678" t="s">
        <v>2</v>
      </c>
      <c r="K134" s="678" t="s">
        <v>3</v>
      </c>
      <c r="L134" s="679" t="s">
        <v>4</v>
      </c>
      <c r="M134" s="713" t="s">
        <v>0</v>
      </c>
      <c r="N134" s="678" t="s">
        <v>1</v>
      </c>
      <c r="O134" s="678" t="s">
        <v>2</v>
      </c>
      <c r="P134" s="678" t="s">
        <v>3</v>
      </c>
      <c r="Q134" s="744" t="s">
        <v>4</v>
      </c>
      <c r="R134" s="726" t="s">
        <v>148</v>
      </c>
      <c r="S134" s="678" t="s">
        <v>149</v>
      </c>
      <c r="T134" s="678" t="s">
        <v>150</v>
      </c>
      <c r="U134" s="678" t="s">
        <v>151</v>
      </c>
      <c r="V134" s="680" t="s">
        <v>152</v>
      </c>
      <c r="W134" s="1726"/>
      <c r="X134" s="1726"/>
      <c r="Y134" s="1726"/>
      <c r="Z134" s="1726"/>
      <c r="AA134" s="1726"/>
      <c r="AB134" s="1726"/>
      <c r="AC134" s="1726"/>
      <c r="AD134" s="1726"/>
      <c r="AE134" s="1726"/>
      <c r="AF134" s="1726"/>
      <c r="AG134" s="1726"/>
      <c r="AH134" s="1726"/>
      <c r="AI134" s="1726"/>
      <c r="AJ134" s="1726"/>
      <c r="AK134" s="1726"/>
      <c r="AL134" s="1726"/>
      <c r="AM134" s="1726"/>
      <c r="AN134" s="1726"/>
      <c r="AO134" s="1726"/>
      <c r="AP134" s="1726"/>
      <c r="AQ134" s="1726"/>
      <c r="AR134" s="1726"/>
      <c r="AS134" s="1726"/>
      <c r="AT134" s="1726"/>
      <c r="AU134" s="1726"/>
      <c r="AV134" s="1726"/>
      <c r="AW134" s="1726"/>
      <c r="AX134" s="1726"/>
      <c r="AY134" s="1726"/>
      <c r="AZ134" s="611"/>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148</v>
      </c>
      <c r="BS134" s="170" t="s">
        <v>149</v>
      </c>
      <c r="BT134" s="170" t="s">
        <v>150</v>
      </c>
      <c r="BU134" s="170" t="s">
        <v>151</v>
      </c>
      <c r="BV134" s="1752" t="s">
        <v>152</v>
      </c>
      <c r="BW134" s="1815"/>
      <c r="BX134" s="1815"/>
      <c r="BY134" s="1816"/>
      <c r="BZ134" s="1816"/>
      <c r="CA134" s="1816"/>
      <c r="CB134" s="1816"/>
      <c r="CC134" s="1816"/>
      <c r="CD134" s="1816"/>
      <c r="CE134" s="1816"/>
      <c r="CF134" s="1816"/>
      <c r="CG134" s="1816"/>
      <c r="CH134" s="1816"/>
      <c r="CI134" s="1816"/>
      <c r="CJ134" s="1816"/>
      <c r="CK134" s="1816"/>
      <c r="CL134" s="1816"/>
      <c r="CM134" s="1816"/>
      <c r="CN134" s="1816"/>
      <c r="CO134" s="1816"/>
      <c r="CP134" s="1816"/>
      <c r="CQ134" s="1816"/>
      <c r="CR134" s="1816"/>
      <c r="CS134" s="1816"/>
      <c r="CT134" s="1816"/>
      <c r="CU134" s="1816"/>
      <c r="CV134" s="1816"/>
      <c r="CW134" s="1816"/>
      <c r="CX134" s="1816"/>
      <c r="CY134" s="1816"/>
      <c r="CZ134" s="1816"/>
    </row>
    <row r="135" s="607" customFormat="true" ht="15" customHeight="true" x14ac:dyDescent="0.2">
      <c r="A135" s="2119" t="s">
        <v>45</v>
      </c>
      <c r="B135" s="967" t="s">
        <v>44</v>
      </c>
      <c r="C135" s="991" t="s">
        <v>35</v>
      </c>
      <c r="D135" s="1002" t="s">
        <v>35</v>
      </c>
      <c r="E135" s="1002" t="s">
        <v>35</v>
      </c>
      <c r="F135" s="1002" t="s">
        <v>35</v>
      </c>
      <c r="G135" s="1013" t="s">
        <v>35</v>
      </c>
      <c r="H135" s="1024" t="s">
        <v>35</v>
      </c>
      <c r="I135" s="1002" t="s">
        <v>35</v>
      </c>
      <c r="J135" s="1002" t="s">
        <v>35</v>
      </c>
      <c r="K135" s="1002" t="s">
        <v>35</v>
      </c>
      <c r="L135" s="1035" t="s">
        <v>35</v>
      </c>
      <c r="M135" s="1044" t="s">
        <v>35</v>
      </c>
      <c r="N135" s="1002" t="s">
        <v>35</v>
      </c>
      <c r="O135" s="1002" t="s">
        <v>35</v>
      </c>
      <c r="P135" s="1002" t="s">
        <v>35</v>
      </c>
      <c r="Q135" s="1013" t="s">
        <v>35</v>
      </c>
      <c r="R135" s="1024" t="s">
        <v>35</v>
      </c>
      <c r="S135" s="1002" t="s">
        <v>35</v>
      </c>
      <c r="T135" s="1002" t="s">
        <v>35</v>
      </c>
      <c r="U135" s="1002" t="s">
        <v>35</v>
      </c>
      <c r="V135" s="1704" t="s">
        <v>35</v>
      </c>
      <c r="W135" s="1726"/>
      <c r="X135" s="1726"/>
      <c r="Y135" s="1726"/>
      <c r="Z135" s="1726"/>
      <c r="AA135" s="1726"/>
      <c r="AB135" s="1726"/>
      <c r="AC135" s="1726"/>
      <c r="AD135" s="1726"/>
      <c r="AE135" s="1726"/>
      <c r="AF135" s="1726"/>
      <c r="AG135" s="1726"/>
      <c r="AH135" s="1726"/>
      <c r="AI135" s="1726"/>
      <c r="AJ135" s="1726"/>
      <c r="AK135" s="1726"/>
      <c r="AL135" s="1726"/>
      <c r="AM135" s="1726"/>
      <c r="AN135" s="1726"/>
      <c r="AO135" s="1726"/>
      <c r="AP135" s="1726"/>
      <c r="AQ135" s="1726"/>
      <c r="AR135" s="1726"/>
      <c r="AS135" s="1726"/>
      <c r="AT135" s="1726"/>
      <c r="AU135" s="1726"/>
      <c r="AV135" s="1726"/>
      <c r="AW135" s="1726"/>
      <c r="AX135" s="1726"/>
      <c r="AY135" s="1726"/>
      <c r="AZ135" s="611"/>
      <c r="BA135" s="2160" t="s">
        <v>45</v>
      </c>
      <c r="BB135" s="158" t="s">
        <v>44</v>
      </c>
      <c r="BC135" s="1058" t="s">
        <v>35</v>
      </c>
      <c r="BD135" s="1077" t="s">
        <v>35</v>
      </c>
      <c r="BE135" s="1077" t="s">
        <v>35</v>
      </c>
      <c r="BF135" s="1077" t="s">
        <v>35</v>
      </c>
      <c r="BG135" s="1097" t="s">
        <v>35</v>
      </c>
      <c r="BH135" s="1117" t="s">
        <v>35</v>
      </c>
      <c r="BI135" s="1077" t="s">
        <v>35</v>
      </c>
      <c r="BJ135" s="1077" t="s">
        <v>35</v>
      </c>
      <c r="BK135" s="1077" t="s">
        <v>35</v>
      </c>
      <c r="BL135" s="1097" t="s">
        <v>35</v>
      </c>
      <c r="BM135" s="1117" t="s">
        <v>35</v>
      </c>
      <c r="BN135" s="1077" t="s">
        <v>35</v>
      </c>
      <c r="BO135" s="1077" t="s">
        <v>35</v>
      </c>
      <c r="BP135" s="1077" t="s">
        <v>35</v>
      </c>
      <c r="BQ135" s="1097" t="s">
        <v>35</v>
      </c>
      <c r="BR135" s="1117" t="s">
        <v>35</v>
      </c>
      <c r="BS135" s="1077" t="s">
        <v>35</v>
      </c>
      <c r="BT135" s="1077" t="s">
        <v>35</v>
      </c>
      <c r="BU135" s="1077" t="s">
        <v>35</v>
      </c>
      <c r="BV135" s="1753" t="s">
        <v>35</v>
      </c>
      <c r="BW135" s="1817"/>
      <c r="BX135" s="1817"/>
      <c r="BY135" s="1818"/>
      <c r="BZ135" s="1818"/>
      <c r="CA135" s="1818"/>
      <c r="CB135" s="1818"/>
      <c r="CC135" s="1818"/>
      <c r="CD135" s="1818"/>
      <c r="CE135" s="1818"/>
      <c r="CF135" s="1818"/>
      <c r="CG135" s="1818"/>
      <c r="CH135" s="1818"/>
      <c r="CI135" s="1818"/>
      <c r="CJ135" s="1818"/>
      <c r="CK135" s="1818"/>
      <c r="CL135" s="1818"/>
      <c r="CM135" s="1818"/>
      <c r="CN135" s="1818"/>
      <c r="CO135" s="1818"/>
      <c r="CP135" s="1818"/>
      <c r="CQ135" s="1818"/>
      <c r="CR135" s="1818"/>
      <c r="CS135" s="1818"/>
      <c r="CT135" s="1818"/>
      <c r="CU135" s="1818"/>
      <c r="CV135" s="1818"/>
      <c r="CW135" s="1818"/>
      <c r="CX135" s="1818"/>
      <c r="CY135" s="1818"/>
      <c r="CZ135" s="1818"/>
    </row>
    <row r="136" s="607" customFormat="true" ht="15" customHeight="true" x14ac:dyDescent="0.2">
      <c r="A136" s="2049"/>
      <c r="B136" s="968" t="s">
        <v>43</v>
      </c>
      <c r="C136" s="992" t="s">
        <v>35</v>
      </c>
      <c r="D136" s="1003" t="s">
        <v>35</v>
      </c>
      <c r="E136" s="1003" t="s">
        <v>35</v>
      </c>
      <c r="F136" s="1003" t="s">
        <v>35</v>
      </c>
      <c r="G136" s="1014" t="s">
        <v>35</v>
      </c>
      <c r="H136" s="1025" t="s">
        <v>35</v>
      </c>
      <c r="I136" s="1003" t="s">
        <v>35</v>
      </c>
      <c r="J136" s="1003" t="s">
        <v>35</v>
      </c>
      <c r="K136" s="1003" t="s">
        <v>35</v>
      </c>
      <c r="L136" s="1036" t="s">
        <v>35</v>
      </c>
      <c r="M136" s="1045" t="s">
        <v>35</v>
      </c>
      <c r="N136" s="1003" t="s">
        <v>35</v>
      </c>
      <c r="O136" s="1003" t="s">
        <v>35</v>
      </c>
      <c r="P136" s="1003" t="s">
        <v>35</v>
      </c>
      <c r="Q136" s="1014" t="s">
        <v>35</v>
      </c>
      <c r="R136" s="1025" t="s">
        <v>35</v>
      </c>
      <c r="S136" s="1003" t="s">
        <v>35</v>
      </c>
      <c r="T136" s="1003" t="s">
        <v>35</v>
      </c>
      <c r="U136" s="1003" t="s">
        <v>35</v>
      </c>
      <c r="V136" s="1705" t="s">
        <v>35</v>
      </c>
      <c r="W136" s="1726"/>
      <c r="X136" s="1726"/>
      <c r="Y136" s="1726"/>
      <c r="Z136" s="1726"/>
      <c r="AA136" s="1726"/>
      <c r="AB136" s="1726"/>
      <c r="AC136" s="1726"/>
      <c r="AD136" s="1726"/>
      <c r="AE136" s="1726"/>
      <c r="AF136" s="1726"/>
      <c r="AG136" s="1726"/>
      <c r="AH136" s="1726"/>
      <c r="AI136" s="1726"/>
      <c r="AJ136" s="1726"/>
      <c r="AK136" s="1726"/>
      <c r="AL136" s="1726"/>
      <c r="AM136" s="1726"/>
      <c r="AN136" s="1726"/>
      <c r="AO136" s="1726"/>
      <c r="AP136" s="1726"/>
      <c r="AQ136" s="1726"/>
      <c r="AR136" s="1726"/>
      <c r="AS136" s="1726"/>
      <c r="AT136" s="1726"/>
      <c r="AU136" s="1726"/>
      <c r="AV136" s="1726"/>
      <c r="AW136" s="1726"/>
      <c r="AX136" s="1726"/>
      <c r="AY136" s="1726"/>
      <c r="AZ136" s="611"/>
      <c r="BA136" s="2120"/>
      <c r="BB136" s="159" t="s">
        <v>43</v>
      </c>
      <c r="BC136" s="1059" t="s">
        <v>35</v>
      </c>
      <c r="BD136" s="1078" t="s">
        <v>35</v>
      </c>
      <c r="BE136" s="1078" t="s">
        <v>35</v>
      </c>
      <c r="BF136" s="1078" t="s">
        <v>35</v>
      </c>
      <c r="BG136" s="1098" t="s">
        <v>35</v>
      </c>
      <c r="BH136" s="1118" t="s">
        <v>35</v>
      </c>
      <c r="BI136" s="1078" t="s">
        <v>35</v>
      </c>
      <c r="BJ136" s="1078" t="s">
        <v>35</v>
      </c>
      <c r="BK136" s="1078" t="s">
        <v>35</v>
      </c>
      <c r="BL136" s="1098" t="s">
        <v>35</v>
      </c>
      <c r="BM136" s="1118" t="s">
        <v>35</v>
      </c>
      <c r="BN136" s="1078" t="s">
        <v>35</v>
      </c>
      <c r="BO136" s="1078" t="s">
        <v>35</v>
      </c>
      <c r="BP136" s="1078" t="s">
        <v>35</v>
      </c>
      <c r="BQ136" s="1098" t="s">
        <v>35</v>
      </c>
      <c r="BR136" s="1118" t="s">
        <v>35</v>
      </c>
      <c r="BS136" s="1078" t="s">
        <v>35</v>
      </c>
      <c r="BT136" s="1078" t="s">
        <v>35</v>
      </c>
      <c r="BU136" s="1078" t="s">
        <v>35</v>
      </c>
      <c r="BV136" s="1754" t="s">
        <v>35</v>
      </c>
      <c r="BW136" s="1819"/>
      <c r="BX136" s="1819"/>
      <c r="BY136" s="1820"/>
      <c r="BZ136" s="1820"/>
      <c r="CA136" s="1820"/>
      <c r="CB136" s="1820"/>
      <c r="CC136" s="1820"/>
      <c r="CD136" s="1820"/>
      <c r="CE136" s="1820"/>
      <c r="CF136" s="1820"/>
      <c r="CG136" s="1820"/>
      <c r="CH136" s="1820"/>
      <c r="CI136" s="1820"/>
      <c r="CJ136" s="1820"/>
      <c r="CK136" s="1820"/>
      <c r="CL136" s="1820"/>
      <c r="CM136" s="1820"/>
      <c r="CN136" s="1820"/>
      <c r="CO136" s="1820"/>
      <c r="CP136" s="1820"/>
      <c r="CQ136" s="1820"/>
      <c r="CR136" s="1820"/>
      <c r="CS136" s="1820"/>
      <c r="CT136" s="1820"/>
      <c r="CU136" s="1820"/>
      <c r="CV136" s="1820"/>
      <c r="CW136" s="1820"/>
      <c r="CX136" s="1820"/>
      <c r="CY136" s="1820"/>
      <c r="CZ136" s="1820"/>
    </row>
    <row r="137" s="607" customFormat="true" ht="15" customHeight="true" x14ac:dyDescent="0.2">
      <c r="A137" s="2049"/>
      <c r="B137" s="968" t="s">
        <v>42</v>
      </c>
      <c r="C137" s="992" t="s">
        <v>35</v>
      </c>
      <c r="D137" s="1003" t="s">
        <v>35</v>
      </c>
      <c r="E137" s="1003" t="s">
        <v>35</v>
      </c>
      <c r="F137" s="1003" t="s">
        <v>35</v>
      </c>
      <c r="G137" s="1014" t="s">
        <v>35</v>
      </c>
      <c r="H137" s="1025" t="s">
        <v>35</v>
      </c>
      <c r="I137" s="1003" t="s">
        <v>35</v>
      </c>
      <c r="J137" s="1003" t="s">
        <v>35</v>
      </c>
      <c r="K137" s="1003" t="s">
        <v>35</v>
      </c>
      <c r="L137" s="1036" t="s">
        <v>35</v>
      </c>
      <c r="M137" s="1045" t="s">
        <v>35</v>
      </c>
      <c r="N137" s="1003" t="s">
        <v>35</v>
      </c>
      <c r="O137" s="1003" t="s">
        <v>35</v>
      </c>
      <c r="P137" s="1003" t="s">
        <v>35</v>
      </c>
      <c r="Q137" s="1014" t="s">
        <v>35</v>
      </c>
      <c r="R137" s="1025" t="s">
        <v>35</v>
      </c>
      <c r="S137" s="1003" t="s">
        <v>35</v>
      </c>
      <c r="T137" s="1003" t="s">
        <v>35</v>
      </c>
      <c r="U137" s="1003" t="s">
        <v>35</v>
      </c>
      <c r="V137" s="1705" t="s">
        <v>35</v>
      </c>
      <c r="W137" s="1726"/>
      <c r="X137" s="1726"/>
      <c r="Y137" s="1726"/>
      <c r="Z137" s="1726"/>
      <c r="AA137" s="1726"/>
      <c r="AB137" s="1726"/>
      <c r="AC137" s="1726"/>
      <c r="AD137" s="1726"/>
      <c r="AE137" s="1726"/>
      <c r="AF137" s="1726"/>
      <c r="AG137" s="1726"/>
      <c r="AH137" s="1726"/>
      <c r="AI137" s="1726"/>
      <c r="AJ137" s="1726"/>
      <c r="AK137" s="1726"/>
      <c r="AL137" s="1726"/>
      <c r="AM137" s="1726"/>
      <c r="AN137" s="1726"/>
      <c r="AO137" s="1726"/>
      <c r="AP137" s="1726"/>
      <c r="AQ137" s="1726"/>
      <c r="AR137" s="1726"/>
      <c r="AS137" s="1726"/>
      <c r="AT137" s="1726"/>
      <c r="AU137" s="1726"/>
      <c r="AV137" s="1726"/>
      <c r="AW137" s="1726"/>
      <c r="AX137" s="1726"/>
      <c r="AY137" s="1726"/>
      <c r="AZ137" s="611"/>
      <c r="BA137" s="2120"/>
      <c r="BB137" s="159" t="s">
        <v>42</v>
      </c>
      <c r="BC137" s="1059" t="s">
        <v>35</v>
      </c>
      <c r="BD137" s="1078" t="s">
        <v>35</v>
      </c>
      <c r="BE137" s="1078" t="s">
        <v>35</v>
      </c>
      <c r="BF137" s="1078" t="s">
        <v>35</v>
      </c>
      <c r="BG137" s="1098" t="s">
        <v>35</v>
      </c>
      <c r="BH137" s="1118" t="s">
        <v>35</v>
      </c>
      <c r="BI137" s="1078" t="s">
        <v>35</v>
      </c>
      <c r="BJ137" s="1078" t="s">
        <v>35</v>
      </c>
      <c r="BK137" s="1078" t="s">
        <v>35</v>
      </c>
      <c r="BL137" s="1098" t="s">
        <v>35</v>
      </c>
      <c r="BM137" s="1118" t="s">
        <v>35</v>
      </c>
      <c r="BN137" s="1078" t="s">
        <v>35</v>
      </c>
      <c r="BO137" s="1078" t="s">
        <v>35</v>
      </c>
      <c r="BP137" s="1078" t="s">
        <v>35</v>
      </c>
      <c r="BQ137" s="1098" t="s">
        <v>35</v>
      </c>
      <c r="BR137" s="1118" t="s">
        <v>35</v>
      </c>
      <c r="BS137" s="1078" t="s">
        <v>35</v>
      </c>
      <c r="BT137" s="1078" t="s">
        <v>35</v>
      </c>
      <c r="BU137" s="1078" t="s">
        <v>35</v>
      </c>
      <c r="BV137" s="1754" t="s">
        <v>35</v>
      </c>
      <c r="BW137" s="1819"/>
      <c r="BX137" s="1819"/>
      <c r="BY137" s="1820"/>
      <c r="BZ137" s="1820"/>
      <c r="CA137" s="1820"/>
      <c r="CB137" s="1820"/>
      <c r="CC137" s="1820"/>
      <c r="CD137" s="1820"/>
      <c r="CE137" s="1820"/>
      <c r="CF137" s="1820"/>
      <c r="CG137" s="1820"/>
      <c r="CH137" s="1820"/>
      <c r="CI137" s="1820"/>
      <c r="CJ137" s="1820"/>
      <c r="CK137" s="1820"/>
      <c r="CL137" s="1820"/>
      <c r="CM137" s="1820"/>
      <c r="CN137" s="1820"/>
      <c r="CO137" s="1820"/>
      <c r="CP137" s="1820"/>
      <c r="CQ137" s="1820"/>
      <c r="CR137" s="1820"/>
      <c r="CS137" s="1820"/>
      <c r="CT137" s="1820"/>
      <c r="CU137" s="1820"/>
      <c r="CV137" s="1820"/>
      <c r="CW137" s="1820"/>
      <c r="CX137" s="1820"/>
      <c r="CY137" s="1820"/>
      <c r="CZ137" s="1820"/>
    </row>
    <row r="138" s="607" customFormat="true" ht="15" customHeight="true" x14ac:dyDescent="0.2">
      <c r="A138" s="2049"/>
      <c r="B138" s="968" t="s">
        <v>41</v>
      </c>
      <c r="C138" s="992" t="s">
        <v>35</v>
      </c>
      <c r="D138" s="1003" t="s">
        <v>35</v>
      </c>
      <c r="E138" s="1003" t="s">
        <v>35</v>
      </c>
      <c r="F138" s="1003" t="s">
        <v>35</v>
      </c>
      <c r="G138" s="1014" t="s">
        <v>35</v>
      </c>
      <c r="H138" s="1025" t="s">
        <v>35</v>
      </c>
      <c r="I138" s="1003" t="s">
        <v>35</v>
      </c>
      <c r="J138" s="1003" t="s">
        <v>35</v>
      </c>
      <c r="K138" s="1003" t="s">
        <v>35</v>
      </c>
      <c r="L138" s="1036" t="s">
        <v>35</v>
      </c>
      <c r="M138" s="1045" t="s">
        <v>35</v>
      </c>
      <c r="N138" s="1003" t="s">
        <v>35</v>
      </c>
      <c r="O138" s="1003" t="s">
        <v>35</v>
      </c>
      <c r="P138" s="1003" t="s">
        <v>35</v>
      </c>
      <c r="Q138" s="1014" t="s">
        <v>35</v>
      </c>
      <c r="R138" s="1025" t="s">
        <v>35</v>
      </c>
      <c r="S138" s="1003" t="s">
        <v>35</v>
      </c>
      <c r="T138" s="1003" t="s">
        <v>35</v>
      </c>
      <c r="U138" s="1003" t="s">
        <v>35</v>
      </c>
      <c r="V138" s="1705" t="s">
        <v>35</v>
      </c>
      <c r="W138" s="1726"/>
      <c r="X138" s="1726"/>
      <c r="Y138" s="1726"/>
      <c r="Z138" s="1726"/>
      <c r="AA138" s="1726"/>
      <c r="AB138" s="1726"/>
      <c r="AC138" s="1726"/>
      <c r="AD138" s="1726"/>
      <c r="AE138" s="1726"/>
      <c r="AF138" s="1726"/>
      <c r="AG138" s="1726"/>
      <c r="AH138" s="1726"/>
      <c r="AI138" s="1726"/>
      <c r="AJ138" s="1726"/>
      <c r="AK138" s="1726"/>
      <c r="AL138" s="1726"/>
      <c r="AM138" s="1726"/>
      <c r="AN138" s="1726"/>
      <c r="AO138" s="1726"/>
      <c r="AP138" s="1726"/>
      <c r="AQ138" s="1726"/>
      <c r="AR138" s="1726"/>
      <c r="AS138" s="1726"/>
      <c r="AT138" s="1726"/>
      <c r="AU138" s="1726"/>
      <c r="AV138" s="1726"/>
      <c r="AW138" s="1726"/>
      <c r="AX138" s="1726"/>
      <c r="AY138" s="1726"/>
      <c r="AZ138" s="611"/>
      <c r="BA138" s="2120"/>
      <c r="BB138" s="159" t="s">
        <v>41</v>
      </c>
      <c r="BC138" s="1059" t="s">
        <v>35</v>
      </c>
      <c r="BD138" s="1078" t="s">
        <v>35</v>
      </c>
      <c r="BE138" s="1078" t="s">
        <v>35</v>
      </c>
      <c r="BF138" s="1078" t="s">
        <v>35</v>
      </c>
      <c r="BG138" s="1098" t="s">
        <v>35</v>
      </c>
      <c r="BH138" s="1118" t="s">
        <v>35</v>
      </c>
      <c r="BI138" s="1078" t="s">
        <v>35</v>
      </c>
      <c r="BJ138" s="1078" t="s">
        <v>35</v>
      </c>
      <c r="BK138" s="1078" t="s">
        <v>35</v>
      </c>
      <c r="BL138" s="1098" t="s">
        <v>35</v>
      </c>
      <c r="BM138" s="1118" t="s">
        <v>35</v>
      </c>
      <c r="BN138" s="1078" t="s">
        <v>35</v>
      </c>
      <c r="BO138" s="1078" t="s">
        <v>35</v>
      </c>
      <c r="BP138" s="1078" t="s">
        <v>35</v>
      </c>
      <c r="BQ138" s="1098" t="s">
        <v>35</v>
      </c>
      <c r="BR138" s="1118" t="s">
        <v>35</v>
      </c>
      <c r="BS138" s="1078" t="s">
        <v>35</v>
      </c>
      <c r="BT138" s="1078" t="s">
        <v>35</v>
      </c>
      <c r="BU138" s="1078" t="s">
        <v>35</v>
      </c>
      <c r="BV138" s="1754" t="s">
        <v>35</v>
      </c>
      <c r="BW138" s="1819"/>
      <c r="BX138" s="1819"/>
      <c r="BY138" s="1820"/>
      <c r="BZ138" s="1820"/>
      <c r="CA138" s="1820"/>
      <c r="CB138" s="1820"/>
      <c r="CC138" s="1820"/>
      <c r="CD138" s="1820"/>
      <c r="CE138" s="1820"/>
      <c r="CF138" s="1820"/>
      <c r="CG138" s="1820"/>
      <c r="CH138" s="1820"/>
      <c r="CI138" s="1820"/>
      <c r="CJ138" s="1820"/>
      <c r="CK138" s="1820"/>
      <c r="CL138" s="1820"/>
      <c r="CM138" s="1820"/>
      <c r="CN138" s="1820"/>
      <c r="CO138" s="1820"/>
      <c r="CP138" s="1820"/>
      <c r="CQ138" s="1820"/>
      <c r="CR138" s="1820"/>
      <c r="CS138" s="1820"/>
      <c r="CT138" s="1820"/>
      <c r="CU138" s="1820"/>
      <c r="CV138" s="1820"/>
      <c r="CW138" s="1820"/>
      <c r="CX138" s="1820"/>
      <c r="CY138" s="1820"/>
      <c r="CZ138" s="1820"/>
    </row>
    <row r="139" s="607" customFormat="true" ht="15" customHeight="true" x14ac:dyDescent="0.2">
      <c r="A139" s="2049"/>
      <c r="B139" s="968" t="s">
        <v>19</v>
      </c>
      <c r="C139" s="885">
        <v>2.1644217985472993</v>
      </c>
      <c r="D139" s="886">
        <v>0.21291075344100915</v>
      </c>
      <c r="E139" s="886">
        <v>0.19029232568045168</v>
      </c>
      <c r="F139" s="886">
        <v>0.31833486054401777</v>
      </c>
      <c r="G139" s="887">
        <v>0</v>
      </c>
      <c r="H139" s="888">
        <v>0.14830981352634842</v>
      </c>
      <c r="I139" s="886">
        <v>0.21671610088504148</v>
      </c>
      <c r="J139" s="886">
        <v>0.30349430492653656</v>
      </c>
      <c r="K139" s="886">
        <v>0.23360926619187078</v>
      </c>
      <c r="L139" s="889">
        <v>0</v>
      </c>
      <c r="M139" s="890">
        <v>5.0112592733342254</v>
      </c>
      <c r="N139" s="886">
        <v>1.4621054405613334</v>
      </c>
      <c r="O139" s="886">
        <v>0.53494995401911094</v>
      </c>
      <c r="P139" s="886">
        <v>0</v>
      </c>
      <c r="Q139" s="887">
        <v>0</v>
      </c>
      <c r="R139" s="888">
        <v>6.420135677142591E-2</v>
      </c>
      <c r="S139" s="886">
        <v>2.3676201033150845</v>
      </c>
      <c r="T139" s="886">
        <v>9.2575530538773113E-2</v>
      </c>
      <c r="U139" s="886">
        <v>0.10473255269335942</v>
      </c>
      <c r="V139" s="1706">
        <v>0.2085232620028652</v>
      </c>
      <c r="W139" s="1726"/>
      <c r="X139" s="1726"/>
      <c r="Y139" s="1726"/>
      <c r="Z139" s="1726"/>
      <c r="AA139" s="1726"/>
      <c r="AB139" s="1726"/>
      <c r="AC139" s="1726"/>
      <c r="AD139" s="1726"/>
      <c r="AE139" s="1726"/>
      <c r="AF139" s="1726"/>
      <c r="AG139" s="1726"/>
      <c r="AH139" s="1726"/>
      <c r="AI139" s="1726"/>
      <c r="AJ139" s="1726"/>
      <c r="AK139" s="1726"/>
      <c r="AL139" s="1726"/>
      <c r="AM139" s="1726"/>
      <c r="AN139" s="1726"/>
      <c r="AO139" s="1726"/>
      <c r="AP139" s="1726"/>
      <c r="AQ139" s="1726"/>
      <c r="AR139" s="1726"/>
      <c r="AS139" s="1726"/>
      <c r="AT139" s="1726"/>
      <c r="AU139" s="1726"/>
      <c r="AV139" s="1726"/>
      <c r="AW139" s="1726"/>
      <c r="AX139" s="1726"/>
      <c r="AY139" s="1726"/>
      <c r="AZ139" s="611"/>
      <c r="BA139" s="2120"/>
      <c r="BB139" s="159" t="s">
        <v>19</v>
      </c>
      <c r="BC139" s="1059" t="s">
        <v>35</v>
      </c>
      <c r="BD139" s="1078" t="s">
        <v>35</v>
      </c>
      <c r="BE139" s="1078" t="s">
        <v>35</v>
      </c>
      <c r="BF139" s="1078" t="s">
        <v>35</v>
      </c>
      <c r="BG139" s="1098" t="s">
        <v>35</v>
      </c>
      <c r="BH139" s="1118" t="s">
        <v>35</v>
      </c>
      <c r="BI139" s="1078" t="s">
        <v>35</v>
      </c>
      <c r="BJ139" s="1078" t="s">
        <v>35</v>
      </c>
      <c r="BK139" s="1078" t="s">
        <v>35</v>
      </c>
      <c r="BL139" s="1098" t="s">
        <v>35</v>
      </c>
      <c r="BM139" s="1118" t="s">
        <v>35</v>
      </c>
      <c r="BN139" s="1078" t="s">
        <v>35</v>
      </c>
      <c r="BO139" s="1078" t="s">
        <v>35</v>
      </c>
      <c r="BP139" s="1078" t="s">
        <v>35</v>
      </c>
      <c r="BQ139" s="1098" t="s">
        <v>35</v>
      </c>
      <c r="BR139" s="1118" t="s">
        <v>35</v>
      </c>
      <c r="BS139" s="1078" t="s">
        <v>35</v>
      </c>
      <c r="BT139" s="1078" t="s">
        <v>35</v>
      </c>
      <c r="BU139" s="1078" t="s">
        <v>35</v>
      </c>
      <c r="BV139" s="1754" t="s">
        <v>35</v>
      </c>
      <c r="BW139" s="1819"/>
      <c r="BX139" s="1819"/>
      <c r="BY139" s="1820"/>
      <c r="BZ139" s="1820"/>
      <c r="CA139" s="1820"/>
      <c r="CB139" s="1820"/>
      <c r="CC139" s="1820"/>
      <c r="CD139" s="1820"/>
      <c r="CE139" s="1820"/>
      <c r="CF139" s="1820"/>
      <c r="CG139" s="1820"/>
      <c r="CH139" s="1820"/>
      <c r="CI139" s="1820"/>
      <c r="CJ139" s="1820"/>
      <c r="CK139" s="1820"/>
      <c r="CL139" s="1820"/>
      <c r="CM139" s="1820"/>
      <c r="CN139" s="1820"/>
      <c r="CO139" s="1820"/>
      <c r="CP139" s="1820"/>
      <c r="CQ139" s="1820"/>
      <c r="CR139" s="1820"/>
      <c r="CS139" s="1820"/>
      <c r="CT139" s="1820"/>
      <c r="CU139" s="1820"/>
      <c r="CV139" s="1820"/>
      <c r="CW139" s="1820"/>
      <c r="CX139" s="1820"/>
      <c r="CY139" s="1820"/>
      <c r="CZ139" s="1820"/>
    </row>
    <row r="140" s="130" customFormat="true" ht="15" customHeight="true" x14ac:dyDescent="0.2">
      <c r="A140" s="2107" t="s">
        <v>106</v>
      </c>
      <c r="B140" s="244" t="s">
        <v>64</v>
      </c>
      <c r="C140" s="993" t="s">
        <v>35</v>
      </c>
      <c r="D140" s="1004" t="s">
        <v>35</v>
      </c>
      <c r="E140" s="1004" t="s">
        <v>35</v>
      </c>
      <c r="F140" s="1004" t="s">
        <v>35</v>
      </c>
      <c r="G140" s="1015" t="s">
        <v>35</v>
      </c>
      <c r="H140" s="1026" t="s">
        <v>35</v>
      </c>
      <c r="I140" s="1004" t="s">
        <v>35</v>
      </c>
      <c r="J140" s="1004" t="s">
        <v>35</v>
      </c>
      <c r="K140" s="1004" t="s">
        <v>35</v>
      </c>
      <c r="L140" s="1037" t="s">
        <v>35</v>
      </c>
      <c r="M140" s="1046" t="s">
        <v>35</v>
      </c>
      <c r="N140" s="1004" t="s">
        <v>35</v>
      </c>
      <c r="O140" s="1004" t="s">
        <v>35</v>
      </c>
      <c r="P140" s="1004" t="s">
        <v>35</v>
      </c>
      <c r="Q140" s="1015" t="s">
        <v>35</v>
      </c>
      <c r="R140" s="1026" t="s">
        <v>35</v>
      </c>
      <c r="S140" s="1004" t="s">
        <v>35</v>
      </c>
      <c r="T140" s="1004" t="s">
        <v>35</v>
      </c>
      <c r="U140" s="1004" t="s">
        <v>35</v>
      </c>
      <c r="V140" s="1707" t="s">
        <v>35</v>
      </c>
      <c r="W140" s="1730"/>
      <c r="X140" s="1730"/>
      <c r="Y140" s="1731"/>
      <c r="Z140" s="1731"/>
      <c r="AA140" s="1731"/>
      <c r="AB140" s="1731"/>
      <c r="AC140" s="1731"/>
      <c r="AD140" s="1731"/>
      <c r="AE140" s="1731"/>
      <c r="AF140" s="1731"/>
      <c r="AG140" s="1731"/>
      <c r="AH140" s="1731"/>
      <c r="AI140" s="1731"/>
      <c r="AJ140" s="1731"/>
      <c r="AK140" s="1731"/>
      <c r="AL140" s="1731"/>
      <c r="AM140" s="1731"/>
      <c r="AN140" s="1731"/>
      <c r="AO140" s="1731"/>
      <c r="AP140" s="1731"/>
      <c r="AQ140" s="1731"/>
      <c r="AR140" s="1731"/>
      <c r="AS140" s="1731"/>
      <c r="AT140" s="1731"/>
      <c r="AU140" s="1731"/>
      <c r="AV140" s="1731"/>
      <c r="AW140" s="1731"/>
      <c r="AX140" s="1731"/>
      <c r="AY140" s="1731"/>
      <c r="AZ140" s="207"/>
      <c r="BA140" s="2120" t="s">
        <v>106</v>
      </c>
      <c r="BB140" s="159" t="s">
        <v>64</v>
      </c>
      <c r="BC140" s="1059" t="s">
        <v>35</v>
      </c>
      <c r="BD140" s="1078" t="s">
        <v>35</v>
      </c>
      <c r="BE140" s="1078" t="s">
        <v>35</v>
      </c>
      <c r="BF140" s="1078" t="s">
        <v>35</v>
      </c>
      <c r="BG140" s="1098" t="s">
        <v>35</v>
      </c>
      <c r="BH140" s="1118" t="s">
        <v>35</v>
      </c>
      <c r="BI140" s="1078" t="s">
        <v>35</v>
      </c>
      <c r="BJ140" s="1078" t="s">
        <v>35</v>
      </c>
      <c r="BK140" s="1078" t="s">
        <v>35</v>
      </c>
      <c r="BL140" s="1098" t="s">
        <v>35</v>
      </c>
      <c r="BM140" s="1118" t="s">
        <v>35</v>
      </c>
      <c r="BN140" s="1078" t="s">
        <v>35</v>
      </c>
      <c r="BO140" s="1078" t="s">
        <v>35</v>
      </c>
      <c r="BP140" s="1078" t="s">
        <v>35</v>
      </c>
      <c r="BQ140" s="1098" t="s">
        <v>35</v>
      </c>
      <c r="BR140" s="1118" t="s">
        <v>35</v>
      </c>
      <c r="BS140" s="1078" t="s">
        <v>35</v>
      </c>
      <c r="BT140" s="1078" t="s">
        <v>35</v>
      </c>
      <c r="BU140" s="1078" t="s">
        <v>35</v>
      </c>
      <c r="BV140" s="1754" t="s">
        <v>35</v>
      </c>
      <c r="BW140" s="1819"/>
      <c r="BX140" s="1819"/>
      <c r="BY140" s="1820"/>
      <c r="BZ140" s="1820"/>
      <c r="CA140" s="1820"/>
      <c r="CB140" s="1820"/>
      <c r="CC140" s="1820"/>
      <c r="CD140" s="1820"/>
      <c r="CE140" s="1820"/>
      <c r="CF140" s="1820"/>
      <c r="CG140" s="1820"/>
      <c r="CH140" s="1820"/>
      <c r="CI140" s="1820"/>
      <c r="CJ140" s="1820"/>
      <c r="CK140" s="1820"/>
      <c r="CL140" s="1820"/>
      <c r="CM140" s="1820"/>
      <c r="CN140" s="1820"/>
      <c r="CO140" s="1820"/>
      <c r="CP140" s="1820"/>
      <c r="CQ140" s="1820"/>
      <c r="CR140" s="1820"/>
      <c r="CS140" s="1820"/>
      <c r="CT140" s="1820"/>
      <c r="CU140" s="1820"/>
      <c r="CV140" s="1820"/>
      <c r="CW140" s="1820"/>
      <c r="CX140" s="1820"/>
      <c r="CY140" s="1820"/>
      <c r="CZ140" s="1820"/>
    </row>
    <row r="141" s="130" customFormat="true" ht="15" customHeight="true" x14ac:dyDescent="0.2">
      <c r="A141" s="2107"/>
      <c r="B141" s="244" t="s">
        <v>65</v>
      </c>
      <c r="C141" s="993" t="s">
        <v>35</v>
      </c>
      <c r="D141" s="1004" t="s">
        <v>35</v>
      </c>
      <c r="E141" s="1004" t="s">
        <v>35</v>
      </c>
      <c r="F141" s="1004" t="s">
        <v>35</v>
      </c>
      <c r="G141" s="1015" t="s">
        <v>35</v>
      </c>
      <c r="H141" s="1026" t="s">
        <v>35</v>
      </c>
      <c r="I141" s="1004" t="s">
        <v>35</v>
      </c>
      <c r="J141" s="1004" t="s">
        <v>35</v>
      </c>
      <c r="K141" s="1004" t="s">
        <v>35</v>
      </c>
      <c r="L141" s="1037" t="s">
        <v>35</v>
      </c>
      <c r="M141" s="1046" t="s">
        <v>35</v>
      </c>
      <c r="N141" s="1004" t="s">
        <v>35</v>
      </c>
      <c r="O141" s="1004" t="s">
        <v>35</v>
      </c>
      <c r="P141" s="1004" t="s">
        <v>35</v>
      </c>
      <c r="Q141" s="1015" t="s">
        <v>35</v>
      </c>
      <c r="R141" s="1026" t="s">
        <v>35</v>
      </c>
      <c r="S141" s="1004" t="s">
        <v>35</v>
      </c>
      <c r="T141" s="1004" t="s">
        <v>35</v>
      </c>
      <c r="U141" s="1004" t="s">
        <v>35</v>
      </c>
      <c r="V141" s="1707" t="s">
        <v>35</v>
      </c>
      <c r="W141" s="1730"/>
      <c r="X141" s="1730"/>
      <c r="Y141" s="1731"/>
      <c r="Z141" s="1731"/>
      <c r="AA141" s="1731"/>
      <c r="AB141" s="1731"/>
      <c r="AC141" s="1731"/>
      <c r="AD141" s="1731"/>
      <c r="AE141" s="1731"/>
      <c r="AF141" s="1731"/>
      <c r="AG141" s="1731"/>
      <c r="AH141" s="1731"/>
      <c r="AI141" s="1731"/>
      <c r="AJ141" s="1731"/>
      <c r="AK141" s="1731"/>
      <c r="AL141" s="1731"/>
      <c r="AM141" s="1731"/>
      <c r="AN141" s="1731"/>
      <c r="AO141" s="1731"/>
      <c r="AP141" s="1731"/>
      <c r="AQ141" s="1731"/>
      <c r="AR141" s="1731"/>
      <c r="AS141" s="1731"/>
      <c r="AT141" s="1731"/>
      <c r="AU141" s="1731"/>
      <c r="AV141" s="1731"/>
      <c r="AW141" s="1731"/>
      <c r="AX141" s="1731"/>
      <c r="AY141" s="1731"/>
      <c r="AZ141" s="207"/>
      <c r="BA141" s="2120"/>
      <c r="BB141" s="159" t="s">
        <v>65</v>
      </c>
      <c r="BC141" s="1059" t="s">
        <v>35</v>
      </c>
      <c r="BD141" s="1078" t="s">
        <v>35</v>
      </c>
      <c r="BE141" s="1078" t="s">
        <v>35</v>
      </c>
      <c r="BF141" s="1078" t="s">
        <v>35</v>
      </c>
      <c r="BG141" s="1098" t="s">
        <v>35</v>
      </c>
      <c r="BH141" s="1118" t="s">
        <v>35</v>
      </c>
      <c r="BI141" s="1078" t="s">
        <v>35</v>
      </c>
      <c r="BJ141" s="1078" t="s">
        <v>35</v>
      </c>
      <c r="BK141" s="1078" t="s">
        <v>35</v>
      </c>
      <c r="BL141" s="1098" t="s">
        <v>35</v>
      </c>
      <c r="BM141" s="1118" t="s">
        <v>35</v>
      </c>
      <c r="BN141" s="1078" t="s">
        <v>35</v>
      </c>
      <c r="BO141" s="1078" t="s">
        <v>35</v>
      </c>
      <c r="BP141" s="1078" t="s">
        <v>35</v>
      </c>
      <c r="BQ141" s="1098" t="s">
        <v>35</v>
      </c>
      <c r="BR141" s="1118" t="s">
        <v>35</v>
      </c>
      <c r="BS141" s="1078" t="s">
        <v>35</v>
      </c>
      <c r="BT141" s="1078" t="s">
        <v>35</v>
      </c>
      <c r="BU141" s="1078" t="s">
        <v>35</v>
      </c>
      <c r="BV141" s="1754" t="s">
        <v>35</v>
      </c>
      <c r="BW141" s="1819"/>
      <c r="BX141" s="1819"/>
      <c r="BY141" s="1820"/>
      <c r="BZ141" s="1820"/>
      <c r="CA141" s="1820"/>
      <c r="CB141" s="1820"/>
      <c r="CC141" s="1820"/>
      <c r="CD141" s="1820"/>
      <c r="CE141" s="1820"/>
      <c r="CF141" s="1820"/>
      <c r="CG141" s="1820"/>
      <c r="CH141" s="1820"/>
      <c r="CI141" s="1820"/>
      <c r="CJ141" s="1820"/>
      <c r="CK141" s="1820"/>
      <c r="CL141" s="1820"/>
      <c r="CM141" s="1820"/>
      <c r="CN141" s="1820"/>
      <c r="CO141" s="1820"/>
      <c r="CP141" s="1820"/>
      <c r="CQ141" s="1820"/>
      <c r="CR141" s="1820"/>
      <c r="CS141" s="1820"/>
      <c r="CT141" s="1820"/>
      <c r="CU141" s="1820"/>
      <c r="CV141" s="1820"/>
      <c r="CW141" s="1820"/>
      <c r="CX141" s="1820"/>
      <c r="CY141" s="1820"/>
      <c r="CZ141" s="1820"/>
    </row>
    <row r="142" s="130" customFormat="true" ht="15" customHeight="true" x14ac:dyDescent="0.2">
      <c r="A142" s="2107"/>
      <c r="B142" s="244" t="s">
        <v>66</v>
      </c>
      <c r="C142" s="993" t="s">
        <v>35</v>
      </c>
      <c r="D142" s="1004" t="s">
        <v>35</v>
      </c>
      <c r="E142" s="1004" t="s">
        <v>35</v>
      </c>
      <c r="F142" s="1004" t="s">
        <v>35</v>
      </c>
      <c r="G142" s="1015" t="s">
        <v>35</v>
      </c>
      <c r="H142" s="1026" t="s">
        <v>35</v>
      </c>
      <c r="I142" s="1004" t="s">
        <v>35</v>
      </c>
      <c r="J142" s="1004" t="s">
        <v>35</v>
      </c>
      <c r="K142" s="1004" t="s">
        <v>35</v>
      </c>
      <c r="L142" s="1037" t="s">
        <v>35</v>
      </c>
      <c r="M142" s="1046" t="s">
        <v>35</v>
      </c>
      <c r="N142" s="1004" t="s">
        <v>35</v>
      </c>
      <c r="O142" s="1004" t="s">
        <v>35</v>
      </c>
      <c r="P142" s="1004" t="s">
        <v>35</v>
      </c>
      <c r="Q142" s="1015" t="s">
        <v>35</v>
      </c>
      <c r="R142" s="1026" t="s">
        <v>35</v>
      </c>
      <c r="S142" s="1004" t="s">
        <v>35</v>
      </c>
      <c r="T142" s="1004" t="s">
        <v>35</v>
      </c>
      <c r="U142" s="1004" t="s">
        <v>35</v>
      </c>
      <c r="V142" s="1707" t="s">
        <v>35</v>
      </c>
      <c r="W142" s="1730"/>
      <c r="X142" s="1730"/>
      <c r="Y142" s="1731"/>
      <c r="Z142" s="1731"/>
      <c r="AA142" s="1731"/>
      <c r="AB142" s="1731"/>
      <c r="AC142" s="1731"/>
      <c r="AD142" s="1731"/>
      <c r="AE142" s="1731"/>
      <c r="AF142" s="1731"/>
      <c r="AG142" s="1731"/>
      <c r="AH142" s="1731"/>
      <c r="AI142" s="1731"/>
      <c r="AJ142" s="1731"/>
      <c r="AK142" s="1731"/>
      <c r="AL142" s="1731"/>
      <c r="AM142" s="1731"/>
      <c r="AN142" s="1731"/>
      <c r="AO142" s="1731"/>
      <c r="AP142" s="1731"/>
      <c r="AQ142" s="1731"/>
      <c r="AR142" s="1731"/>
      <c r="AS142" s="1731"/>
      <c r="AT142" s="1731"/>
      <c r="AU142" s="1731"/>
      <c r="AV142" s="1731"/>
      <c r="AW142" s="1731"/>
      <c r="AX142" s="1731"/>
      <c r="AY142" s="1731"/>
      <c r="AZ142" s="207"/>
      <c r="BA142" s="2120"/>
      <c r="BB142" s="159" t="s">
        <v>66</v>
      </c>
      <c r="BC142" s="1059" t="s">
        <v>35</v>
      </c>
      <c r="BD142" s="1078" t="s">
        <v>35</v>
      </c>
      <c r="BE142" s="1078" t="s">
        <v>35</v>
      </c>
      <c r="BF142" s="1078" t="s">
        <v>35</v>
      </c>
      <c r="BG142" s="1098" t="s">
        <v>35</v>
      </c>
      <c r="BH142" s="1118" t="s">
        <v>35</v>
      </c>
      <c r="BI142" s="1078" t="s">
        <v>35</v>
      </c>
      <c r="BJ142" s="1078" t="s">
        <v>35</v>
      </c>
      <c r="BK142" s="1078" t="s">
        <v>35</v>
      </c>
      <c r="BL142" s="1098" t="s">
        <v>35</v>
      </c>
      <c r="BM142" s="1118" t="s">
        <v>35</v>
      </c>
      <c r="BN142" s="1078" t="s">
        <v>35</v>
      </c>
      <c r="BO142" s="1078" t="s">
        <v>35</v>
      </c>
      <c r="BP142" s="1078" t="s">
        <v>35</v>
      </c>
      <c r="BQ142" s="1098" t="s">
        <v>35</v>
      </c>
      <c r="BR142" s="1118" t="s">
        <v>35</v>
      </c>
      <c r="BS142" s="1078" t="s">
        <v>35</v>
      </c>
      <c r="BT142" s="1078" t="s">
        <v>35</v>
      </c>
      <c r="BU142" s="1078" t="s">
        <v>35</v>
      </c>
      <c r="BV142" s="1754" t="s">
        <v>35</v>
      </c>
      <c r="BW142" s="1819"/>
      <c r="BX142" s="1819"/>
      <c r="BY142" s="1820"/>
      <c r="BZ142" s="1820"/>
      <c r="CA142" s="1820"/>
      <c r="CB142" s="1820"/>
      <c r="CC142" s="1820"/>
      <c r="CD142" s="1820"/>
      <c r="CE142" s="1820"/>
      <c r="CF142" s="1820"/>
      <c r="CG142" s="1820"/>
      <c r="CH142" s="1820"/>
      <c r="CI142" s="1820"/>
      <c r="CJ142" s="1820"/>
      <c r="CK142" s="1820"/>
      <c r="CL142" s="1820"/>
      <c r="CM142" s="1820"/>
      <c r="CN142" s="1820"/>
      <c r="CO142" s="1820"/>
      <c r="CP142" s="1820"/>
      <c r="CQ142" s="1820"/>
      <c r="CR142" s="1820"/>
      <c r="CS142" s="1820"/>
      <c r="CT142" s="1820"/>
      <c r="CU142" s="1820"/>
      <c r="CV142" s="1820"/>
      <c r="CW142" s="1820"/>
      <c r="CX142" s="1820"/>
      <c r="CY142" s="1820"/>
      <c r="CZ142" s="1820"/>
    </row>
    <row r="143" s="130" customFormat="true" ht="15" customHeight="true" x14ac:dyDescent="0.2">
      <c r="A143" s="2107"/>
      <c r="B143" s="244" t="s">
        <v>67</v>
      </c>
      <c r="C143" s="993" t="s">
        <v>35</v>
      </c>
      <c r="D143" s="1004" t="s">
        <v>35</v>
      </c>
      <c r="E143" s="1004" t="s">
        <v>35</v>
      </c>
      <c r="F143" s="1004" t="s">
        <v>35</v>
      </c>
      <c r="G143" s="1015" t="s">
        <v>35</v>
      </c>
      <c r="H143" s="1026" t="s">
        <v>35</v>
      </c>
      <c r="I143" s="1004" t="s">
        <v>35</v>
      </c>
      <c r="J143" s="1004" t="s">
        <v>35</v>
      </c>
      <c r="K143" s="1004" t="s">
        <v>35</v>
      </c>
      <c r="L143" s="1037" t="s">
        <v>35</v>
      </c>
      <c r="M143" s="1046" t="s">
        <v>35</v>
      </c>
      <c r="N143" s="1004" t="s">
        <v>35</v>
      </c>
      <c r="O143" s="1004" t="s">
        <v>35</v>
      </c>
      <c r="P143" s="1004" t="s">
        <v>35</v>
      </c>
      <c r="Q143" s="1015" t="s">
        <v>35</v>
      </c>
      <c r="R143" s="1026" t="s">
        <v>35</v>
      </c>
      <c r="S143" s="1004" t="s">
        <v>35</v>
      </c>
      <c r="T143" s="1004" t="s">
        <v>35</v>
      </c>
      <c r="U143" s="1004" t="s">
        <v>35</v>
      </c>
      <c r="V143" s="1707" t="s">
        <v>35</v>
      </c>
      <c r="W143" s="1730"/>
      <c r="X143" s="1730"/>
      <c r="Y143" s="1731"/>
      <c r="Z143" s="1731"/>
      <c r="AA143" s="1731"/>
      <c r="AB143" s="1731"/>
      <c r="AC143" s="1731"/>
      <c r="AD143" s="1731"/>
      <c r="AE143" s="1731"/>
      <c r="AF143" s="1731"/>
      <c r="AG143" s="1731"/>
      <c r="AH143" s="1731"/>
      <c r="AI143" s="1731"/>
      <c r="AJ143" s="1731"/>
      <c r="AK143" s="1731"/>
      <c r="AL143" s="1731"/>
      <c r="AM143" s="1731"/>
      <c r="AN143" s="1731"/>
      <c r="AO143" s="1731"/>
      <c r="AP143" s="1731"/>
      <c r="AQ143" s="1731"/>
      <c r="AR143" s="1731"/>
      <c r="AS143" s="1731"/>
      <c r="AT143" s="1731"/>
      <c r="AU143" s="1731"/>
      <c r="AV143" s="1731"/>
      <c r="AW143" s="1731"/>
      <c r="AX143" s="1731"/>
      <c r="AY143" s="1731"/>
      <c r="AZ143" s="207"/>
      <c r="BA143" s="2120"/>
      <c r="BB143" s="159" t="s">
        <v>67</v>
      </c>
      <c r="BC143" s="1059" t="s">
        <v>35</v>
      </c>
      <c r="BD143" s="1078" t="s">
        <v>35</v>
      </c>
      <c r="BE143" s="1078" t="s">
        <v>35</v>
      </c>
      <c r="BF143" s="1078" t="s">
        <v>35</v>
      </c>
      <c r="BG143" s="1098" t="s">
        <v>35</v>
      </c>
      <c r="BH143" s="1118" t="s">
        <v>35</v>
      </c>
      <c r="BI143" s="1078" t="s">
        <v>35</v>
      </c>
      <c r="BJ143" s="1078" t="s">
        <v>35</v>
      </c>
      <c r="BK143" s="1078" t="s">
        <v>35</v>
      </c>
      <c r="BL143" s="1098" t="s">
        <v>35</v>
      </c>
      <c r="BM143" s="1118" t="s">
        <v>35</v>
      </c>
      <c r="BN143" s="1078" t="s">
        <v>35</v>
      </c>
      <c r="BO143" s="1078" t="s">
        <v>35</v>
      </c>
      <c r="BP143" s="1078" t="s">
        <v>35</v>
      </c>
      <c r="BQ143" s="1098" t="s">
        <v>35</v>
      </c>
      <c r="BR143" s="1118" t="s">
        <v>35</v>
      </c>
      <c r="BS143" s="1078" t="s">
        <v>35</v>
      </c>
      <c r="BT143" s="1078" t="s">
        <v>35</v>
      </c>
      <c r="BU143" s="1078" t="s">
        <v>35</v>
      </c>
      <c r="BV143" s="1754" t="s">
        <v>35</v>
      </c>
      <c r="BW143" s="1819"/>
      <c r="BX143" s="1819"/>
      <c r="BY143" s="1820"/>
      <c r="BZ143" s="1820"/>
      <c r="CA143" s="1820"/>
      <c r="CB143" s="1820"/>
      <c r="CC143" s="1820"/>
      <c r="CD143" s="1820"/>
      <c r="CE143" s="1820"/>
      <c r="CF143" s="1820"/>
      <c r="CG143" s="1820"/>
      <c r="CH143" s="1820"/>
      <c r="CI143" s="1820"/>
      <c r="CJ143" s="1820"/>
      <c r="CK143" s="1820"/>
      <c r="CL143" s="1820"/>
      <c r="CM143" s="1820"/>
      <c r="CN143" s="1820"/>
      <c r="CO143" s="1820"/>
      <c r="CP143" s="1820"/>
      <c r="CQ143" s="1820"/>
      <c r="CR143" s="1820"/>
      <c r="CS143" s="1820"/>
      <c r="CT143" s="1820"/>
      <c r="CU143" s="1820"/>
      <c r="CV143" s="1820"/>
      <c r="CW143" s="1820"/>
      <c r="CX143" s="1820"/>
      <c r="CY143" s="1820"/>
      <c r="CZ143" s="1820"/>
    </row>
    <row r="144" s="130" customFormat="true" ht="15" customHeight="true" x14ac:dyDescent="0.2">
      <c r="A144" s="2107" t="s">
        <v>107</v>
      </c>
      <c r="B144" s="244" t="s">
        <v>64</v>
      </c>
      <c r="C144" s="993" t="s">
        <v>35</v>
      </c>
      <c r="D144" s="1004" t="s">
        <v>35</v>
      </c>
      <c r="E144" s="1004" t="s">
        <v>35</v>
      </c>
      <c r="F144" s="1004" t="s">
        <v>35</v>
      </c>
      <c r="G144" s="1015" t="s">
        <v>35</v>
      </c>
      <c r="H144" s="1026" t="s">
        <v>35</v>
      </c>
      <c r="I144" s="1004" t="s">
        <v>35</v>
      </c>
      <c r="J144" s="1004" t="s">
        <v>35</v>
      </c>
      <c r="K144" s="1004" t="s">
        <v>35</v>
      </c>
      <c r="L144" s="1037" t="s">
        <v>35</v>
      </c>
      <c r="M144" s="1046" t="s">
        <v>35</v>
      </c>
      <c r="N144" s="1004" t="s">
        <v>35</v>
      </c>
      <c r="O144" s="1004" t="s">
        <v>35</v>
      </c>
      <c r="P144" s="1004" t="s">
        <v>35</v>
      </c>
      <c r="Q144" s="1015" t="s">
        <v>35</v>
      </c>
      <c r="R144" s="1026" t="s">
        <v>35</v>
      </c>
      <c r="S144" s="1004" t="s">
        <v>35</v>
      </c>
      <c r="T144" s="1004" t="s">
        <v>35</v>
      </c>
      <c r="U144" s="1004" t="s">
        <v>35</v>
      </c>
      <c r="V144" s="1707" t="s">
        <v>35</v>
      </c>
      <c r="W144" s="1730"/>
      <c r="X144" s="1730"/>
      <c r="Y144" s="1731"/>
      <c r="Z144" s="1731"/>
      <c r="AA144" s="1731"/>
      <c r="AB144" s="1731"/>
      <c r="AC144" s="1731"/>
      <c r="AD144" s="1731"/>
      <c r="AE144" s="1731"/>
      <c r="AF144" s="1731"/>
      <c r="AG144" s="1731"/>
      <c r="AH144" s="1731"/>
      <c r="AI144" s="1731"/>
      <c r="AJ144" s="1731"/>
      <c r="AK144" s="1731"/>
      <c r="AL144" s="1731"/>
      <c r="AM144" s="1731"/>
      <c r="AN144" s="1731"/>
      <c r="AO144" s="1731"/>
      <c r="AP144" s="1731"/>
      <c r="AQ144" s="1731"/>
      <c r="AR144" s="1731"/>
      <c r="AS144" s="1731"/>
      <c r="AT144" s="1731"/>
      <c r="AU144" s="1731"/>
      <c r="AV144" s="1731"/>
      <c r="AW144" s="1731"/>
      <c r="AX144" s="1731"/>
      <c r="AY144" s="1731"/>
      <c r="AZ144" s="207"/>
      <c r="BA144" s="2120" t="s">
        <v>107</v>
      </c>
      <c r="BB144" s="159" t="s">
        <v>64</v>
      </c>
      <c r="BC144" s="1059" t="s">
        <v>35</v>
      </c>
      <c r="BD144" s="1078" t="s">
        <v>35</v>
      </c>
      <c r="BE144" s="1078" t="s">
        <v>35</v>
      </c>
      <c r="BF144" s="1078" t="s">
        <v>35</v>
      </c>
      <c r="BG144" s="1098" t="s">
        <v>35</v>
      </c>
      <c r="BH144" s="1118" t="s">
        <v>35</v>
      </c>
      <c r="BI144" s="1078" t="s">
        <v>35</v>
      </c>
      <c r="BJ144" s="1078" t="s">
        <v>35</v>
      </c>
      <c r="BK144" s="1078" t="s">
        <v>35</v>
      </c>
      <c r="BL144" s="1098" t="s">
        <v>35</v>
      </c>
      <c r="BM144" s="1118" t="s">
        <v>35</v>
      </c>
      <c r="BN144" s="1078" t="s">
        <v>35</v>
      </c>
      <c r="BO144" s="1078" t="s">
        <v>35</v>
      </c>
      <c r="BP144" s="1078" t="s">
        <v>35</v>
      </c>
      <c r="BQ144" s="1098" t="s">
        <v>35</v>
      </c>
      <c r="BR144" s="1118" t="s">
        <v>35</v>
      </c>
      <c r="BS144" s="1078" t="s">
        <v>35</v>
      </c>
      <c r="BT144" s="1078" t="s">
        <v>35</v>
      </c>
      <c r="BU144" s="1078" t="s">
        <v>35</v>
      </c>
      <c r="BV144" s="1754" t="s">
        <v>35</v>
      </c>
      <c r="BW144" s="1819"/>
      <c r="BX144" s="1819"/>
      <c r="BY144" s="1820"/>
      <c r="BZ144" s="1820"/>
      <c r="CA144" s="1820"/>
      <c r="CB144" s="1820"/>
      <c r="CC144" s="1820"/>
      <c r="CD144" s="1820"/>
      <c r="CE144" s="1820"/>
      <c r="CF144" s="1820"/>
      <c r="CG144" s="1820"/>
      <c r="CH144" s="1820"/>
      <c r="CI144" s="1820"/>
      <c r="CJ144" s="1820"/>
      <c r="CK144" s="1820"/>
      <c r="CL144" s="1820"/>
      <c r="CM144" s="1820"/>
      <c r="CN144" s="1820"/>
      <c r="CO144" s="1820"/>
      <c r="CP144" s="1820"/>
      <c r="CQ144" s="1820"/>
      <c r="CR144" s="1820"/>
      <c r="CS144" s="1820"/>
      <c r="CT144" s="1820"/>
      <c r="CU144" s="1820"/>
      <c r="CV144" s="1820"/>
      <c r="CW144" s="1820"/>
      <c r="CX144" s="1820"/>
      <c r="CY144" s="1820"/>
      <c r="CZ144" s="1820"/>
    </row>
    <row r="145" s="130" customFormat="true" ht="15" customHeight="true" x14ac:dyDescent="0.2">
      <c r="A145" s="2107"/>
      <c r="B145" s="244" t="s">
        <v>65</v>
      </c>
      <c r="C145" s="993" t="s">
        <v>35</v>
      </c>
      <c r="D145" s="1004" t="s">
        <v>35</v>
      </c>
      <c r="E145" s="1004" t="s">
        <v>35</v>
      </c>
      <c r="F145" s="1004" t="s">
        <v>35</v>
      </c>
      <c r="G145" s="1015" t="s">
        <v>35</v>
      </c>
      <c r="H145" s="1026" t="s">
        <v>35</v>
      </c>
      <c r="I145" s="1004" t="s">
        <v>35</v>
      </c>
      <c r="J145" s="1004" t="s">
        <v>35</v>
      </c>
      <c r="K145" s="1004" t="s">
        <v>35</v>
      </c>
      <c r="L145" s="1037" t="s">
        <v>35</v>
      </c>
      <c r="M145" s="1046" t="s">
        <v>35</v>
      </c>
      <c r="N145" s="1004" t="s">
        <v>35</v>
      </c>
      <c r="O145" s="1004" t="s">
        <v>35</v>
      </c>
      <c r="P145" s="1004" t="s">
        <v>35</v>
      </c>
      <c r="Q145" s="1015" t="s">
        <v>35</v>
      </c>
      <c r="R145" s="1026" t="s">
        <v>35</v>
      </c>
      <c r="S145" s="1004" t="s">
        <v>35</v>
      </c>
      <c r="T145" s="1004" t="s">
        <v>35</v>
      </c>
      <c r="U145" s="1004" t="s">
        <v>35</v>
      </c>
      <c r="V145" s="1707" t="s">
        <v>35</v>
      </c>
      <c r="W145" s="1730"/>
      <c r="X145" s="1730"/>
      <c r="Y145" s="1731"/>
      <c r="Z145" s="1731"/>
      <c r="AA145" s="1731"/>
      <c r="AB145" s="1731"/>
      <c r="AC145" s="1731"/>
      <c r="AD145" s="1731"/>
      <c r="AE145" s="1731"/>
      <c r="AF145" s="1731"/>
      <c r="AG145" s="1731"/>
      <c r="AH145" s="1731"/>
      <c r="AI145" s="1731"/>
      <c r="AJ145" s="1731"/>
      <c r="AK145" s="1731"/>
      <c r="AL145" s="1731"/>
      <c r="AM145" s="1731"/>
      <c r="AN145" s="1731"/>
      <c r="AO145" s="1731"/>
      <c r="AP145" s="1731"/>
      <c r="AQ145" s="1731"/>
      <c r="AR145" s="1731"/>
      <c r="AS145" s="1731"/>
      <c r="AT145" s="1731"/>
      <c r="AU145" s="1731"/>
      <c r="AV145" s="1731"/>
      <c r="AW145" s="1731"/>
      <c r="AX145" s="1731"/>
      <c r="AY145" s="1731"/>
      <c r="AZ145" s="207"/>
      <c r="BA145" s="2120"/>
      <c r="BB145" s="159" t="s">
        <v>65</v>
      </c>
      <c r="BC145" s="1059" t="s">
        <v>35</v>
      </c>
      <c r="BD145" s="1078" t="s">
        <v>35</v>
      </c>
      <c r="BE145" s="1078" t="s">
        <v>35</v>
      </c>
      <c r="BF145" s="1078" t="s">
        <v>35</v>
      </c>
      <c r="BG145" s="1098" t="s">
        <v>35</v>
      </c>
      <c r="BH145" s="1118" t="s">
        <v>35</v>
      </c>
      <c r="BI145" s="1078" t="s">
        <v>35</v>
      </c>
      <c r="BJ145" s="1078" t="s">
        <v>35</v>
      </c>
      <c r="BK145" s="1078" t="s">
        <v>35</v>
      </c>
      <c r="BL145" s="1098" t="s">
        <v>35</v>
      </c>
      <c r="BM145" s="1118" t="s">
        <v>35</v>
      </c>
      <c r="BN145" s="1078" t="s">
        <v>35</v>
      </c>
      <c r="BO145" s="1078" t="s">
        <v>35</v>
      </c>
      <c r="BP145" s="1078" t="s">
        <v>35</v>
      </c>
      <c r="BQ145" s="1098" t="s">
        <v>35</v>
      </c>
      <c r="BR145" s="1118" t="s">
        <v>35</v>
      </c>
      <c r="BS145" s="1078" t="s">
        <v>35</v>
      </c>
      <c r="BT145" s="1078" t="s">
        <v>35</v>
      </c>
      <c r="BU145" s="1078" t="s">
        <v>35</v>
      </c>
      <c r="BV145" s="1754" t="s">
        <v>35</v>
      </c>
      <c r="BW145" s="1819"/>
      <c r="BX145" s="1819"/>
      <c r="BY145" s="1820"/>
      <c r="BZ145" s="1820"/>
      <c r="CA145" s="1820"/>
      <c r="CB145" s="1820"/>
      <c r="CC145" s="1820"/>
      <c r="CD145" s="1820"/>
      <c r="CE145" s="1820"/>
      <c r="CF145" s="1820"/>
      <c r="CG145" s="1820"/>
      <c r="CH145" s="1820"/>
      <c r="CI145" s="1820"/>
      <c r="CJ145" s="1820"/>
      <c r="CK145" s="1820"/>
      <c r="CL145" s="1820"/>
      <c r="CM145" s="1820"/>
      <c r="CN145" s="1820"/>
      <c r="CO145" s="1820"/>
      <c r="CP145" s="1820"/>
      <c r="CQ145" s="1820"/>
      <c r="CR145" s="1820"/>
      <c r="CS145" s="1820"/>
      <c r="CT145" s="1820"/>
      <c r="CU145" s="1820"/>
      <c r="CV145" s="1820"/>
      <c r="CW145" s="1820"/>
      <c r="CX145" s="1820"/>
      <c r="CY145" s="1820"/>
      <c r="CZ145" s="1820"/>
    </row>
    <row r="146" s="130" customFormat="true" ht="15" customHeight="true" x14ac:dyDescent="0.2">
      <c r="A146" s="2107"/>
      <c r="B146" s="244" t="s">
        <v>66</v>
      </c>
      <c r="C146" s="993" t="s">
        <v>35</v>
      </c>
      <c r="D146" s="1004" t="s">
        <v>35</v>
      </c>
      <c r="E146" s="1004" t="s">
        <v>35</v>
      </c>
      <c r="F146" s="1004" t="s">
        <v>35</v>
      </c>
      <c r="G146" s="1015" t="s">
        <v>35</v>
      </c>
      <c r="H146" s="1026" t="s">
        <v>35</v>
      </c>
      <c r="I146" s="1004" t="s">
        <v>35</v>
      </c>
      <c r="J146" s="1004" t="s">
        <v>35</v>
      </c>
      <c r="K146" s="1004" t="s">
        <v>35</v>
      </c>
      <c r="L146" s="1037" t="s">
        <v>35</v>
      </c>
      <c r="M146" s="1046" t="s">
        <v>35</v>
      </c>
      <c r="N146" s="1004" t="s">
        <v>35</v>
      </c>
      <c r="O146" s="1004" t="s">
        <v>35</v>
      </c>
      <c r="P146" s="1004" t="s">
        <v>35</v>
      </c>
      <c r="Q146" s="1015" t="s">
        <v>35</v>
      </c>
      <c r="R146" s="1026" t="s">
        <v>35</v>
      </c>
      <c r="S146" s="1004" t="s">
        <v>35</v>
      </c>
      <c r="T146" s="1004" t="s">
        <v>35</v>
      </c>
      <c r="U146" s="1004" t="s">
        <v>35</v>
      </c>
      <c r="V146" s="1707" t="s">
        <v>35</v>
      </c>
      <c r="W146" s="1730"/>
      <c r="X146" s="1730"/>
      <c r="Y146" s="1731"/>
      <c r="Z146" s="1731"/>
      <c r="AA146" s="1731"/>
      <c r="AB146" s="1731"/>
      <c r="AC146" s="1731"/>
      <c r="AD146" s="1731"/>
      <c r="AE146" s="1731"/>
      <c r="AF146" s="1731"/>
      <c r="AG146" s="1731"/>
      <c r="AH146" s="1731"/>
      <c r="AI146" s="1731"/>
      <c r="AJ146" s="1731"/>
      <c r="AK146" s="1731"/>
      <c r="AL146" s="1731"/>
      <c r="AM146" s="1731"/>
      <c r="AN146" s="1731"/>
      <c r="AO146" s="1731"/>
      <c r="AP146" s="1731"/>
      <c r="AQ146" s="1731"/>
      <c r="AR146" s="1731"/>
      <c r="AS146" s="1731"/>
      <c r="AT146" s="1731"/>
      <c r="AU146" s="1731"/>
      <c r="AV146" s="1731"/>
      <c r="AW146" s="1731"/>
      <c r="AX146" s="1731"/>
      <c r="AY146" s="1731"/>
      <c r="AZ146" s="207"/>
      <c r="BA146" s="2120"/>
      <c r="BB146" s="159" t="s">
        <v>66</v>
      </c>
      <c r="BC146" s="1059" t="s">
        <v>35</v>
      </c>
      <c r="BD146" s="1078" t="s">
        <v>35</v>
      </c>
      <c r="BE146" s="1078" t="s">
        <v>35</v>
      </c>
      <c r="BF146" s="1078" t="s">
        <v>35</v>
      </c>
      <c r="BG146" s="1098" t="s">
        <v>35</v>
      </c>
      <c r="BH146" s="1118" t="s">
        <v>35</v>
      </c>
      <c r="BI146" s="1078" t="s">
        <v>35</v>
      </c>
      <c r="BJ146" s="1078" t="s">
        <v>35</v>
      </c>
      <c r="BK146" s="1078" t="s">
        <v>35</v>
      </c>
      <c r="BL146" s="1098" t="s">
        <v>35</v>
      </c>
      <c r="BM146" s="1118" t="s">
        <v>35</v>
      </c>
      <c r="BN146" s="1078" t="s">
        <v>35</v>
      </c>
      <c r="BO146" s="1078" t="s">
        <v>35</v>
      </c>
      <c r="BP146" s="1078" t="s">
        <v>35</v>
      </c>
      <c r="BQ146" s="1098" t="s">
        <v>35</v>
      </c>
      <c r="BR146" s="1118" t="s">
        <v>35</v>
      </c>
      <c r="BS146" s="1078" t="s">
        <v>35</v>
      </c>
      <c r="BT146" s="1078" t="s">
        <v>35</v>
      </c>
      <c r="BU146" s="1078" t="s">
        <v>35</v>
      </c>
      <c r="BV146" s="1754" t="s">
        <v>35</v>
      </c>
      <c r="BW146" s="1819"/>
      <c r="BX146" s="1819"/>
      <c r="BY146" s="1820"/>
      <c r="BZ146" s="1820"/>
      <c r="CA146" s="1820"/>
      <c r="CB146" s="1820"/>
      <c r="CC146" s="1820"/>
      <c r="CD146" s="1820"/>
      <c r="CE146" s="1820"/>
      <c r="CF146" s="1820"/>
      <c r="CG146" s="1820"/>
      <c r="CH146" s="1820"/>
      <c r="CI146" s="1820"/>
      <c r="CJ146" s="1820"/>
      <c r="CK146" s="1820"/>
      <c r="CL146" s="1820"/>
      <c r="CM146" s="1820"/>
      <c r="CN146" s="1820"/>
      <c r="CO146" s="1820"/>
      <c r="CP146" s="1820"/>
      <c r="CQ146" s="1820"/>
      <c r="CR146" s="1820"/>
      <c r="CS146" s="1820"/>
      <c r="CT146" s="1820"/>
      <c r="CU146" s="1820"/>
      <c r="CV146" s="1820"/>
      <c r="CW146" s="1820"/>
      <c r="CX146" s="1820"/>
      <c r="CY146" s="1820"/>
      <c r="CZ146" s="1820"/>
    </row>
    <row r="147" s="130" customFormat="true" ht="15" customHeight="true" x14ac:dyDescent="0.2">
      <c r="A147" s="2107"/>
      <c r="B147" s="244" t="s">
        <v>67</v>
      </c>
      <c r="C147" s="993" t="s">
        <v>35</v>
      </c>
      <c r="D147" s="1004" t="s">
        <v>35</v>
      </c>
      <c r="E147" s="1004" t="s">
        <v>35</v>
      </c>
      <c r="F147" s="1004" t="s">
        <v>35</v>
      </c>
      <c r="G147" s="1015" t="s">
        <v>35</v>
      </c>
      <c r="H147" s="1026" t="s">
        <v>35</v>
      </c>
      <c r="I147" s="1004" t="s">
        <v>35</v>
      </c>
      <c r="J147" s="1004" t="s">
        <v>35</v>
      </c>
      <c r="K147" s="1004" t="s">
        <v>35</v>
      </c>
      <c r="L147" s="1037" t="s">
        <v>35</v>
      </c>
      <c r="M147" s="1046" t="s">
        <v>35</v>
      </c>
      <c r="N147" s="1004" t="s">
        <v>35</v>
      </c>
      <c r="O147" s="1004" t="s">
        <v>35</v>
      </c>
      <c r="P147" s="1004" t="s">
        <v>35</v>
      </c>
      <c r="Q147" s="1015" t="s">
        <v>35</v>
      </c>
      <c r="R147" s="1026" t="s">
        <v>35</v>
      </c>
      <c r="S147" s="1004" t="s">
        <v>35</v>
      </c>
      <c r="T147" s="1004" t="s">
        <v>35</v>
      </c>
      <c r="U147" s="1004" t="s">
        <v>35</v>
      </c>
      <c r="V147" s="1707" t="s">
        <v>35</v>
      </c>
      <c r="W147" s="1730"/>
      <c r="X147" s="1730"/>
      <c r="Y147" s="1731"/>
      <c r="Z147" s="1731"/>
      <c r="AA147" s="1731"/>
      <c r="AB147" s="1731"/>
      <c r="AC147" s="1731"/>
      <c r="AD147" s="1731"/>
      <c r="AE147" s="1731"/>
      <c r="AF147" s="1731"/>
      <c r="AG147" s="1731"/>
      <c r="AH147" s="1731"/>
      <c r="AI147" s="1731"/>
      <c r="AJ147" s="1731"/>
      <c r="AK147" s="1731"/>
      <c r="AL147" s="1731"/>
      <c r="AM147" s="1731"/>
      <c r="AN147" s="1731"/>
      <c r="AO147" s="1731"/>
      <c r="AP147" s="1731"/>
      <c r="AQ147" s="1731"/>
      <c r="AR147" s="1731"/>
      <c r="AS147" s="1731"/>
      <c r="AT147" s="1731"/>
      <c r="AU147" s="1731"/>
      <c r="AV147" s="1731"/>
      <c r="AW147" s="1731"/>
      <c r="AX147" s="1731"/>
      <c r="AY147" s="1731"/>
      <c r="AZ147" s="207"/>
      <c r="BA147" s="2120"/>
      <c r="BB147" s="159" t="s">
        <v>67</v>
      </c>
      <c r="BC147" s="1059" t="s">
        <v>35</v>
      </c>
      <c r="BD147" s="1078" t="s">
        <v>35</v>
      </c>
      <c r="BE147" s="1078" t="s">
        <v>35</v>
      </c>
      <c r="BF147" s="1078" t="s">
        <v>35</v>
      </c>
      <c r="BG147" s="1098" t="s">
        <v>35</v>
      </c>
      <c r="BH147" s="1118" t="s">
        <v>35</v>
      </c>
      <c r="BI147" s="1078" t="s">
        <v>35</v>
      </c>
      <c r="BJ147" s="1078" t="s">
        <v>35</v>
      </c>
      <c r="BK147" s="1078" t="s">
        <v>35</v>
      </c>
      <c r="BL147" s="1098" t="s">
        <v>35</v>
      </c>
      <c r="BM147" s="1118" t="s">
        <v>35</v>
      </c>
      <c r="BN147" s="1078" t="s">
        <v>35</v>
      </c>
      <c r="BO147" s="1078" t="s">
        <v>35</v>
      </c>
      <c r="BP147" s="1078" t="s">
        <v>35</v>
      </c>
      <c r="BQ147" s="1098" t="s">
        <v>35</v>
      </c>
      <c r="BR147" s="1118" t="s">
        <v>35</v>
      </c>
      <c r="BS147" s="1078" t="s">
        <v>35</v>
      </c>
      <c r="BT147" s="1078" t="s">
        <v>35</v>
      </c>
      <c r="BU147" s="1078" t="s">
        <v>35</v>
      </c>
      <c r="BV147" s="1754" t="s">
        <v>35</v>
      </c>
      <c r="BW147" s="1819"/>
      <c r="BX147" s="1819"/>
      <c r="BY147" s="1820"/>
      <c r="BZ147" s="1820"/>
      <c r="CA147" s="1820"/>
      <c r="CB147" s="1820"/>
      <c r="CC147" s="1820"/>
      <c r="CD147" s="1820"/>
      <c r="CE147" s="1820"/>
      <c r="CF147" s="1820"/>
      <c r="CG147" s="1820"/>
      <c r="CH147" s="1820"/>
      <c r="CI147" s="1820"/>
      <c r="CJ147" s="1820"/>
      <c r="CK147" s="1820"/>
      <c r="CL147" s="1820"/>
      <c r="CM147" s="1820"/>
      <c r="CN147" s="1820"/>
      <c r="CO147" s="1820"/>
      <c r="CP147" s="1820"/>
      <c r="CQ147" s="1820"/>
      <c r="CR147" s="1820"/>
      <c r="CS147" s="1820"/>
      <c r="CT147" s="1820"/>
      <c r="CU147" s="1820"/>
      <c r="CV147" s="1820"/>
      <c r="CW147" s="1820"/>
      <c r="CX147" s="1820"/>
      <c r="CY147" s="1820"/>
      <c r="CZ147" s="1820"/>
    </row>
    <row r="148" s="130" customFormat="true" ht="15" customHeight="true" x14ac:dyDescent="0.2">
      <c r="A148" s="2107" t="s">
        <v>108</v>
      </c>
      <c r="B148" s="244" t="s">
        <v>49</v>
      </c>
      <c r="C148" s="689">
        <v>4.8156877493281316</v>
      </c>
      <c r="D148" s="690">
        <v>1.7853108139143166</v>
      </c>
      <c r="E148" s="690">
        <v>1.5726300814376291</v>
      </c>
      <c r="F148" s="690">
        <v>0.26483998830134386</v>
      </c>
      <c r="G148" s="739">
        <v>0.18205323876070137</v>
      </c>
      <c r="H148" s="727">
        <v>4.6548106411557546</v>
      </c>
      <c r="I148" s="690">
        <v>1.9694295187879216</v>
      </c>
      <c r="J148" s="690">
        <v>0.2918966637114041</v>
      </c>
      <c r="K148" s="690">
        <v>0.27057317178880202</v>
      </c>
      <c r="L148" s="703">
        <v>2.6344557203710407E-2</v>
      </c>
      <c r="M148" s="714">
        <v>4.2249603484181391</v>
      </c>
      <c r="N148" s="690">
        <v>1.8548919533726702</v>
      </c>
      <c r="O148" s="690">
        <v>2.1905164337428475</v>
      </c>
      <c r="P148" s="690">
        <v>2.254477432755202</v>
      </c>
      <c r="Q148" s="739">
        <v>1.0197132181247246</v>
      </c>
      <c r="R148" s="727">
        <v>1.605812151649852</v>
      </c>
      <c r="S148" s="690">
        <v>1.5963637686591596</v>
      </c>
      <c r="T148" s="690">
        <v>0.85048701598968346</v>
      </c>
      <c r="U148" s="690">
        <v>2.9958660729790592</v>
      </c>
      <c r="V148" s="1708">
        <v>1.5907304314411217</v>
      </c>
      <c r="W148" s="1732"/>
      <c r="X148" s="1732"/>
      <c r="Y148" s="1733"/>
      <c r="Z148" s="1733"/>
      <c r="AA148" s="1733"/>
      <c r="AB148" s="1733"/>
      <c r="AC148" s="1733"/>
      <c r="AD148" s="1733"/>
      <c r="AE148" s="1733"/>
      <c r="AF148" s="1733"/>
      <c r="AG148" s="1733"/>
      <c r="AH148" s="1733"/>
      <c r="AI148" s="1733"/>
      <c r="AJ148" s="1733"/>
      <c r="AK148" s="1733"/>
      <c r="AL148" s="1733"/>
      <c r="AM148" s="1733"/>
      <c r="AN148" s="1733"/>
      <c r="AO148" s="1733"/>
      <c r="AP148" s="1733"/>
      <c r="AQ148" s="1733"/>
      <c r="AR148" s="1733"/>
      <c r="AS148" s="1733"/>
      <c r="AT148" s="1733"/>
      <c r="AU148" s="1733"/>
      <c r="AV148" s="1733"/>
      <c r="AW148" s="1733"/>
      <c r="AX148" s="1733"/>
      <c r="AY148" s="1733"/>
      <c r="AZ148" s="207"/>
      <c r="BA148" s="2120" t="s">
        <v>108</v>
      </c>
      <c r="BB148" s="159" t="s">
        <v>49</v>
      </c>
      <c r="BC148" s="1059" t="s">
        <v>35</v>
      </c>
      <c r="BD148" s="1078" t="s">
        <v>35</v>
      </c>
      <c r="BE148" s="1078" t="s">
        <v>35</v>
      </c>
      <c r="BF148" s="1078" t="s">
        <v>35</v>
      </c>
      <c r="BG148" s="1098" t="s">
        <v>35</v>
      </c>
      <c r="BH148" s="1118" t="s">
        <v>35</v>
      </c>
      <c r="BI148" s="1078" t="s">
        <v>35</v>
      </c>
      <c r="BJ148" s="1078" t="s">
        <v>35</v>
      </c>
      <c r="BK148" s="1078" t="s">
        <v>35</v>
      </c>
      <c r="BL148" s="1098" t="s">
        <v>35</v>
      </c>
      <c r="BM148" s="1118" t="s">
        <v>35</v>
      </c>
      <c r="BN148" s="1078" t="s">
        <v>35</v>
      </c>
      <c r="BO148" s="1078" t="s">
        <v>35</v>
      </c>
      <c r="BP148" s="1078" t="s">
        <v>35</v>
      </c>
      <c r="BQ148" s="1098" t="s">
        <v>35</v>
      </c>
      <c r="BR148" s="1118" t="s">
        <v>35</v>
      </c>
      <c r="BS148" s="1078" t="s">
        <v>35</v>
      </c>
      <c r="BT148" s="1078" t="s">
        <v>35</v>
      </c>
      <c r="BU148" s="1078" t="s">
        <v>35</v>
      </c>
      <c r="BV148" s="1754" t="s">
        <v>35</v>
      </c>
      <c r="BW148" s="1819"/>
      <c r="BX148" s="1819"/>
      <c r="BY148" s="1820"/>
      <c r="BZ148" s="1820"/>
      <c r="CA148" s="1820"/>
      <c r="CB148" s="1820"/>
      <c r="CC148" s="1820"/>
      <c r="CD148" s="1820"/>
      <c r="CE148" s="1820"/>
      <c r="CF148" s="1820"/>
      <c r="CG148" s="1820"/>
      <c r="CH148" s="1820"/>
      <c r="CI148" s="1820"/>
      <c r="CJ148" s="1820"/>
      <c r="CK148" s="1820"/>
      <c r="CL148" s="1820"/>
      <c r="CM148" s="1820"/>
      <c r="CN148" s="1820"/>
      <c r="CO148" s="1820"/>
      <c r="CP148" s="1820"/>
      <c r="CQ148" s="1820"/>
      <c r="CR148" s="1820"/>
      <c r="CS148" s="1820"/>
      <c r="CT148" s="1820"/>
      <c r="CU148" s="1820"/>
      <c r="CV148" s="1820"/>
      <c r="CW148" s="1820"/>
      <c r="CX148" s="1820"/>
      <c r="CY148" s="1820"/>
      <c r="CZ148" s="1820"/>
    </row>
    <row r="149" s="130" customFormat="true" ht="15" customHeight="true" x14ac:dyDescent="0.2">
      <c r="A149" s="2107"/>
      <c r="B149" s="244" t="s">
        <v>48</v>
      </c>
      <c r="C149" s="689">
        <v>55.952189242636564</v>
      </c>
      <c r="D149" s="690">
        <v>85.503005500053149</v>
      </c>
      <c r="E149" s="690">
        <v>93.17211860692737</v>
      </c>
      <c r="F149" s="690">
        <v>96.002470334227979</v>
      </c>
      <c r="G149" s="739">
        <v>98.702667891179885</v>
      </c>
      <c r="H149" s="727">
        <v>86.871893393865179</v>
      </c>
      <c r="I149" s="690">
        <v>94.789527977847428</v>
      </c>
      <c r="J149" s="690">
        <v>97.692122496864599</v>
      </c>
      <c r="K149" s="690">
        <v>98.26263299112405</v>
      </c>
      <c r="L149" s="703">
        <v>99.649484029155758</v>
      </c>
      <c r="M149" s="714">
        <v>37.42362616136171</v>
      </c>
      <c r="N149" s="690">
        <v>51.423096616391362</v>
      </c>
      <c r="O149" s="690">
        <v>70.634977320535512</v>
      </c>
      <c r="P149" s="690">
        <v>81.271934656218576</v>
      </c>
      <c r="Q149" s="739">
        <v>88.993883378339007</v>
      </c>
      <c r="R149" s="727">
        <v>88.507829284594052</v>
      </c>
      <c r="S149" s="690">
        <v>65.501174388530188</v>
      </c>
      <c r="T149" s="690">
        <v>76.291996731816099</v>
      </c>
      <c r="U149" s="690">
        <v>85.918973501300471</v>
      </c>
      <c r="V149" s="1708">
        <v>96.871723328133015</v>
      </c>
      <c r="W149" s="1732"/>
      <c r="X149" s="1732"/>
      <c r="Y149" s="1733"/>
      <c r="Z149" s="1733"/>
      <c r="AA149" s="1733"/>
      <c r="AB149" s="1733"/>
      <c r="AC149" s="1733"/>
      <c r="AD149" s="1733"/>
      <c r="AE149" s="1733"/>
      <c r="AF149" s="1733"/>
      <c r="AG149" s="1733"/>
      <c r="AH149" s="1733"/>
      <c r="AI149" s="1733"/>
      <c r="AJ149" s="1733"/>
      <c r="AK149" s="1733"/>
      <c r="AL149" s="1733"/>
      <c r="AM149" s="1733"/>
      <c r="AN149" s="1733"/>
      <c r="AO149" s="1733"/>
      <c r="AP149" s="1733"/>
      <c r="AQ149" s="1733"/>
      <c r="AR149" s="1733"/>
      <c r="AS149" s="1733"/>
      <c r="AT149" s="1733"/>
      <c r="AU149" s="1733"/>
      <c r="AV149" s="1733"/>
      <c r="AW149" s="1733"/>
      <c r="AX149" s="1733"/>
      <c r="AY149" s="1733"/>
      <c r="AZ149" s="207"/>
      <c r="BA149" s="2120"/>
      <c r="BB149" s="159" t="s">
        <v>48</v>
      </c>
      <c r="BC149" s="1059" t="s">
        <v>35</v>
      </c>
      <c r="BD149" s="1078" t="s">
        <v>35</v>
      </c>
      <c r="BE149" s="1078" t="s">
        <v>35</v>
      </c>
      <c r="BF149" s="1078" t="s">
        <v>35</v>
      </c>
      <c r="BG149" s="1098" t="s">
        <v>35</v>
      </c>
      <c r="BH149" s="1118" t="s">
        <v>35</v>
      </c>
      <c r="BI149" s="1078" t="s">
        <v>35</v>
      </c>
      <c r="BJ149" s="1078" t="s">
        <v>35</v>
      </c>
      <c r="BK149" s="1078" t="s">
        <v>35</v>
      </c>
      <c r="BL149" s="1098" t="s">
        <v>35</v>
      </c>
      <c r="BM149" s="1118" t="s">
        <v>35</v>
      </c>
      <c r="BN149" s="1078" t="s">
        <v>35</v>
      </c>
      <c r="BO149" s="1078" t="s">
        <v>35</v>
      </c>
      <c r="BP149" s="1078" t="s">
        <v>35</v>
      </c>
      <c r="BQ149" s="1098" t="s">
        <v>35</v>
      </c>
      <c r="BR149" s="1118" t="s">
        <v>35</v>
      </c>
      <c r="BS149" s="1078" t="s">
        <v>35</v>
      </c>
      <c r="BT149" s="1078" t="s">
        <v>35</v>
      </c>
      <c r="BU149" s="1078" t="s">
        <v>35</v>
      </c>
      <c r="BV149" s="1754" t="s">
        <v>35</v>
      </c>
      <c r="BW149" s="1819"/>
      <c r="BX149" s="1819"/>
      <c r="BY149" s="1820"/>
      <c r="BZ149" s="1820"/>
      <c r="CA149" s="1820"/>
      <c r="CB149" s="1820"/>
      <c r="CC149" s="1820"/>
      <c r="CD149" s="1820"/>
      <c r="CE149" s="1820"/>
      <c r="CF149" s="1820"/>
      <c r="CG149" s="1820"/>
      <c r="CH149" s="1820"/>
      <c r="CI149" s="1820"/>
      <c r="CJ149" s="1820"/>
      <c r="CK149" s="1820"/>
      <c r="CL149" s="1820"/>
      <c r="CM149" s="1820"/>
      <c r="CN149" s="1820"/>
      <c r="CO149" s="1820"/>
      <c r="CP149" s="1820"/>
      <c r="CQ149" s="1820"/>
      <c r="CR149" s="1820"/>
      <c r="CS149" s="1820"/>
      <c r="CT149" s="1820"/>
      <c r="CU149" s="1820"/>
      <c r="CV149" s="1820"/>
      <c r="CW149" s="1820"/>
      <c r="CX149" s="1820"/>
      <c r="CY149" s="1820"/>
      <c r="CZ149" s="1820"/>
    </row>
    <row r="150" s="130" customFormat="true" ht="15" customHeight="true" x14ac:dyDescent="0.2">
      <c r="A150" s="2107"/>
      <c r="B150" s="244" t="s">
        <v>110</v>
      </c>
      <c r="C150" s="689">
        <v>39.232123008035316</v>
      </c>
      <c r="D150" s="690">
        <v>12.711683686033028</v>
      </c>
      <c r="E150" s="690">
        <v>5.2552513116352717</v>
      </c>
      <c r="F150" s="690">
        <v>3.7326896774710341</v>
      </c>
      <c r="G150" s="739">
        <v>1.1152788700593659</v>
      </c>
      <c r="H150" s="727">
        <v>8.4732959649791741</v>
      </c>
      <c r="I150" s="690">
        <v>3.2410425033647798</v>
      </c>
      <c r="J150" s="690">
        <v>2.0159808394240373</v>
      </c>
      <c r="K150" s="690">
        <v>1.4667938370872076</v>
      </c>
      <c r="L150" s="703">
        <v>0.32417141364054702</v>
      </c>
      <c r="M150" s="714">
        <v>58.351413490220203</v>
      </c>
      <c r="N150" s="690">
        <v>46.722011430236172</v>
      </c>
      <c r="O150" s="690">
        <v>27.174506245721609</v>
      </c>
      <c r="P150" s="690">
        <v>16.473587911026215</v>
      </c>
      <c r="Q150" s="739">
        <v>9.9864034035362614</v>
      </c>
      <c r="R150" s="727">
        <v>9.8863585637564277</v>
      </c>
      <c r="S150" s="690">
        <v>32.902461842809963</v>
      </c>
      <c r="T150" s="690">
        <v>22.857516252194326</v>
      </c>
      <c r="U150" s="690">
        <v>11.085160425720456</v>
      </c>
      <c r="V150" s="1708">
        <v>1.5375462404258644</v>
      </c>
      <c r="W150" s="1732"/>
      <c r="X150" s="1732"/>
      <c r="Y150" s="1733"/>
      <c r="Z150" s="1733"/>
      <c r="AA150" s="1733"/>
      <c r="AB150" s="1733"/>
      <c r="AC150" s="1733"/>
      <c r="AD150" s="1733"/>
      <c r="AE150" s="1733"/>
      <c r="AF150" s="1733"/>
      <c r="AG150" s="1733"/>
      <c r="AH150" s="1733"/>
      <c r="AI150" s="1733"/>
      <c r="AJ150" s="1733"/>
      <c r="AK150" s="1733"/>
      <c r="AL150" s="1733"/>
      <c r="AM150" s="1733"/>
      <c r="AN150" s="1733"/>
      <c r="AO150" s="1733"/>
      <c r="AP150" s="1733"/>
      <c r="AQ150" s="1733"/>
      <c r="AR150" s="1733"/>
      <c r="AS150" s="1733"/>
      <c r="AT150" s="1733"/>
      <c r="AU150" s="1733"/>
      <c r="AV150" s="1733"/>
      <c r="AW150" s="1733"/>
      <c r="AX150" s="1733"/>
      <c r="AY150" s="1733"/>
      <c r="AZ150" s="207"/>
      <c r="BA150" s="2120"/>
      <c r="BB150" s="159" t="s">
        <v>110</v>
      </c>
      <c r="BC150" s="1059" t="s">
        <v>35</v>
      </c>
      <c r="BD150" s="1078" t="s">
        <v>35</v>
      </c>
      <c r="BE150" s="1078" t="s">
        <v>35</v>
      </c>
      <c r="BF150" s="1078" t="s">
        <v>35</v>
      </c>
      <c r="BG150" s="1098" t="s">
        <v>35</v>
      </c>
      <c r="BH150" s="1118" t="s">
        <v>35</v>
      </c>
      <c r="BI150" s="1078" t="s">
        <v>35</v>
      </c>
      <c r="BJ150" s="1078" t="s">
        <v>35</v>
      </c>
      <c r="BK150" s="1078" t="s">
        <v>35</v>
      </c>
      <c r="BL150" s="1098" t="s">
        <v>35</v>
      </c>
      <c r="BM150" s="1118" t="s">
        <v>35</v>
      </c>
      <c r="BN150" s="1078" t="s">
        <v>35</v>
      </c>
      <c r="BO150" s="1078" t="s">
        <v>35</v>
      </c>
      <c r="BP150" s="1078" t="s">
        <v>35</v>
      </c>
      <c r="BQ150" s="1098" t="s">
        <v>35</v>
      </c>
      <c r="BR150" s="1118" t="s">
        <v>35</v>
      </c>
      <c r="BS150" s="1078" t="s">
        <v>35</v>
      </c>
      <c r="BT150" s="1078" t="s">
        <v>35</v>
      </c>
      <c r="BU150" s="1078" t="s">
        <v>35</v>
      </c>
      <c r="BV150" s="1754" t="s">
        <v>35</v>
      </c>
      <c r="BW150" s="1819"/>
      <c r="BX150" s="1819"/>
      <c r="BY150" s="1820"/>
      <c r="BZ150" s="1820"/>
      <c r="CA150" s="1820"/>
      <c r="CB150" s="1820"/>
      <c r="CC150" s="1820"/>
      <c r="CD150" s="1820"/>
      <c r="CE150" s="1820"/>
      <c r="CF150" s="1820"/>
      <c r="CG150" s="1820"/>
      <c r="CH150" s="1820"/>
      <c r="CI150" s="1820"/>
      <c r="CJ150" s="1820"/>
      <c r="CK150" s="1820"/>
      <c r="CL150" s="1820"/>
      <c r="CM150" s="1820"/>
      <c r="CN150" s="1820"/>
      <c r="CO150" s="1820"/>
      <c r="CP150" s="1820"/>
      <c r="CQ150" s="1820"/>
      <c r="CR150" s="1820"/>
      <c r="CS150" s="1820"/>
      <c r="CT150" s="1820"/>
      <c r="CU150" s="1820"/>
      <c r="CV150" s="1820"/>
      <c r="CW150" s="1820"/>
      <c r="CX150" s="1820"/>
      <c r="CY150" s="1820"/>
      <c r="CZ150" s="1820"/>
    </row>
    <row r="151" s="130" customFormat="true" ht="15" customHeight="true" x14ac:dyDescent="0.2">
      <c r="A151" s="2107" t="s">
        <v>109</v>
      </c>
      <c r="B151" s="244" t="s">
        <v>49</v>
      </c>
      <c r="C151" s="689">
        <v>7.6374220571842493</v>
      </c>
      <c r="D151" s="690">
        <v>2.2060466505595473</v>
      </c>
      <c r="E151" s="690">
        <v>1.7256722440964185</v>
      </c>
      <c r="F151" s="690">
        <v>0.2656857586907575</v>
      </c>
      <c r="G151" s="739">
        <v>0.18205323876070137</v>
      </c>
      <c r="H151" s="727">
        <v>5.0047634512170811</v>
      </c>
      <c r="I151" s="690">
        <v>1.9737068593363758</v>
      </c>
      <c r="J151" s="690">
        <v>0.29278525027164337</v>
      </c>
      <c r="K151" s="690">
        <v>0.27120673585429417</v>
      </c>
      <c r="L151" s="703">
        <v>2.6344557203710407E-2</v>
      </c>
      <c r="M151" s="714">
        <v>9.8442671291073101</v>
      </c>
      <c r="N151" s="690">
        <v>4.2543066710582718</v>
      </c>
      <c r="O151" s="690">
        <v>2.8755427064161507</v>
      </c>
      <c r="P151" s="690">
        <v>3.3257804015989572</v>
      </c>
      <c r="Q151" s="739">
        <v>1.0197132181247246</v>
      </c>
      <c r="R151" s="727">
        <v>1.926528194233285</v>
      </c>
      <c r="S151" s="690">
        <v>3.7536837680577162</v>
      </c>
      <c r="T151" s="690">
        <v>2.3385399019111257</v>
      </c>
      <c r="U151" s="690">
        <v>3.2261654492437759</v>
      </c>
      <c r="V151" s="1708">
        <v>1.6609761632063063</v>
      </c>
      <c r="W151" s="1732"/>
      <c r="X151" s="1732"/>
      <c r="Y151" s="1733"/>
      <c r="Z151" s="1733"/>
      <c r="AA151" s="1733"/>
      <c r="AB151" s="1733"/>
      <c r="AC151" s="1733"/>
      <c r="AD151" s="1733"/>
      <c r="AE151" s="1733"/>
      <c r="AF151" s="1733"/>
      <c r="AG151" s="1733"/>
      <c r="AH151" s="1733"/>
      <c r="AI151" s="1733"/>
      <c r="AJ151" s="1733"/>
      <c r="AK151" s="1733"/>
      <c r="AL151" s="1733"/>
      <c r="AM151" s="1733"/>
      <c r="AN151" s="1733"/>
      <c r="AO151" s="1733"/>
      <c r="AP151" s="1733"/>
      <c r="AQ151" s="1733"/>
      <c r="AR151" s="1733"/>
      <c r="AS151" s="1733"/>
      <c r="AT151" s="1733"/>
      <c r="AU151" s="1733"/>
      <c r="AV151" s="1733"/>
      <c r="AW151" s="1733"/>
      <c r="AX151" s="1733"/>
      <c r="AY151" s="1733"/>
      <c r="AZ151" s="207"/>
      <c r="BA151" s="2120" t="s">
        <v>109</v>
      </c>
      <c r="BB151" s="159" t="s">
        <v>49</v>
      </c>
      <c r="BC151" s="1059" t="s">
        <v>35</v>
      </c>
      <c r="BD151" s="1078" t="s">
        <v>35</v>
      </c>
      <c r="BE151" s="1078" t="s">
        <v>35</v>
      </c>
      <c r="BF151" s="1078" t="s">
        <v>35</v>
      </c>
      <c r="BG151" s="1098" t="s">
        <v>35</v>
      </c>
      <c r="BH151" s="1118" t="s">
        <v>35</v>
      </c>
      <c r="BI151" s="1078" t="s">
        <v>35</v>
      </c>
      <c r="BJ151" s="1078" t="s">
        <v>35</v>
      </c>
      <c r="BK151" s="1078" t="s">
        <v>35</v>
      </c>
      <c r="BL151" s="1098" t="s">
        <v>35</v>
      </c>
      <c r="BM151" s="1118" t="s">
        <v>35</v>
      </c>
      <c r="BN151" s="1078" t="s">
        <v>35</v>
      </c>
      <c r="BO151" s="1078" t="s">
        <v>35</v>
      </c>
      <c r="BP151" s="1078" t="s">
        <v>35</v>
      </c>
      <c r="BQ151" s="1098" t="s">
        <v>35</v>
      </c>
      <c r="BR151" s="1118" t="s">
        <v>35</v>
      </c>
      <c r="BS151" s="1078" t="s">
        <v>35</v>
      </c>
      <c r="BT151" s="1078" t="s">
        <v>35</v>
      </c>
      <c r="BU151" s="1078" t="s">
        <v>35</v>
      </c>
      <c r="BV151" s="1754" t="s">
        <v>35</v>
      </c>
      <c r="BW151" s="1819"/>
      <c r="BX151" s="1819"/>
      <c r="BY151" s="1820"/>
      <c r="BZ151" s="1820"/>
      <c r="CA151" s="1820"/>
      <c r="CB151" s="1820"/>
      <c r="CC151" s="1820"/>
      <c r="CD151" s="1820"/>
      <c r="CE151" s="1820"/>
      <c r="CF151" s="1820"/>
      <c r="CG151" s="1820"/>
      <c r="CH151" s="1820"/>
      <c r="CI151" s="1820"/>
      <c r="CJ151" s="1820"/>
      <c r="CK151" s="1820"/>
      <c r="CL151" s="1820"/>
      <c r="CM151" s="1820"/>
      <c r="CN151" s="1820"/>
      <c r="CO151" s="1820"/>
      <c r="CP151" s="1820"/>
      <c r="CQ151" s="1820"/>
      <c r="CR151" s="1820"/>
      <c r="CS151" s="1820"/>
      <c r="CT151" s="1820"/>
      <c r="CU151" s="1820"/>
      <c r="CV151" s="1820"/>
      <c r="CW151" s="1820"/>
      <c r="CX151" s="1820"/>
      <c r="CY151" s="1820"/>
      <c r="CZ151" s="1820"/>
    </row>
    <row r="152" s="130" customFormat="true" ht="15" customHeight="true" x14ac:dyDescent="0.2">
      <c r="A152" s="2121"/>
      <c r="B152" s="245" t="s">
        <v>48</v>
      </c>
      <c r="C152" s="691">
        <v>92.362577942815889</v>
      </c>
      <c r="D152" s="692">
        <v>97.793953349440628</v>
      </c>
      <c r="E152" s="692">
        <v>98.054307551509979</v>
      </c>
      <c r="F152" s="692">
        <v>99.679265228611698</v>
      </c>
      <c r="G152" s="740">
        <v>99.804586948916068</v>
      </c>
      <c r="H152" s="728">
        <v>94.995236548782884</v>
      </c>
      <c r="I152" s="692">
        <v>97.994086562108251</v>
      </c>
      <c r="J152" s="692">
        <v>99.511123329642288</v>
      </c>
      <c r="K152" s="692">
        <v>99.627436318745936</v>
      </c>
      <c r="L152" s="704">
        <v>99.9736554427963</v>
      </c>
      <c r="M152" s="715">
        <v>90.155732870892706</v>
      </c>
      <c r="N152" s="692">
        <v>95.745693328941755</v>
      </c>
      <c r="O152" s="692">
        <v>97.124457293583816</v>
      </c>
      <c r="P152" s="692">
        <v>96.470568113903568</v>
      </c>
      <c r="Q152" s="740">
        <v>98.980286781875265</v>
      </c>
      <c r="R152" s="728">
        <v>97.95250393964578</v>
      </c>
      <c r="S152" s="692">
        <v>96.212204310705786</v>
      </c>
      <c r="T152" s="692">
        <v>97.396567686713425</v>
      </c>
      <c r="U152" s="692">
        <v>96.741000299712084</v>
      </c>
      <c r="V152" s="1709">
        <v>98.339023836793672</v>
      </c>
      <c r="W152" s="1734"/>
      <c r="X152" s="1734"/>
      <c r="Y152" s="1735"/>
      <c r="Z152" s="1735"/>
      <c r="AA152" s="1735"/>
      <c r="AB152" s="1735"/>
      <c r="AC152" s="1735"/>
      <c r="AD152" s="1735"/>
      <c r="AE152" s="1735"/>
      <c r="AF152" s="1735"/>
      <c r="AG152" s="1735"/>
      <c r="AH152" s="1735"/>
      <c r="AI152" s="1735"/>
      <c r="AJ152" s="1735"/>
      <c r="AK152" s="1735"/>
      <c r="AL152" s="1735"/>
      <c r="AM152" s="1735"/>
      <c r="AN152" s="1735"/>
      <c r="AO152" s="1735"/>
      <c r="AP152" s="1735"/>
      <c r="AQ152" s="1735"/>
      <c r="AR152" s="1735"/>
      <c r="AS152" s="1735"/>
      <c r="AT152" s="1735"/>
      <c r="AU152" s="1735"/>
      <c r="AV152" s="1735"/>
      <c r="AW152" s="1735"/>
      <c r="AX152" s="1735"/>
      <c r="AY152" s="1735"/>
      <c r="AZ152" s="207"/>
      <c r="BA152" s="2122"/>
      <c r="BB152" s="227" t="s">
        <v>48</v>
      </c>
      <c r="BC152" s="1060" t="s">
        <v>35</v>
      </c>
      <c r="BD152" s="1079" t="s">
        <v>35</v>
      </c>
      <c r="BE152" s="1079" t="s">
        <v>35</v>
      </c>
      <c r="BF152" s="1079" t="s">
        <v>35</v>
      </c>
      <c r="BG152" s="1099" t="s">
        <v>35</v>
      </c>
      <c r="BH152" s="1119" t="s">
        <v>35</v>
      </c>
      <c r="BI152" s="1079" t="s">
        <v>35</v>
      </c>
      <c r="BJ152" s="1079" t="s">
        <v>35</v>
      </c>
      <c r="BK152" s="1079" t="s">
        <v>35</v>
      </c>
      <c r="BL152" s="1099" t="s">
        <v>35</v>
      </c>
      <c r="BM152" s="1119" t="s">
        <v>35</v>
      </c>
      <c r="BN152" s="1079" t="s">
        <v>35</v>
      </c>
      <c r="BO152" s="1079" t="s">
        <v>35</v>
      </c>
      <c r="BP152" s="1079" t="s">
        <v>35</v>
      </c>
      <c r="BQ152" s="1099" t="s">
        <v>35</v>
      </c>
      <c r="BR152" s="1119" t="s">
        <v>35</v>
      </c>
      <c r="BS152" s="1079" t="s">
        <v>35</v>
      </c>
      <c r="BT152" s="1079" t="s">
        <v>35</v>
      </c>
      <c r="BU152" s="1079" t="s">
        <v>35</v>
      </c>
      <c r="BV152" s="1755" t="s">
        <v>35</v>
      </c>
      <c r="BW152" s="1821"/>
      <c r="BX152" s="1821"/>
      <c r="BY152" s="1822"/>
      <c r="BZ152" s="1822"/>
      <c r="CA152" s="1822"/>
      <c r="CB152" s="1822"/>
      <c r="CC152" s="1822"/>
      <c r="CD152" s="1822"/>
      <c r="CE152" s="1822"/>
      <c r="CF152" s="1822"/>
      <c r="CG152" s="1822"/>
      <c r="CH152" s="1822"/>
      <c r="CI152" s="1822"/>
      <c r="CJ152" s="1822"/>
      <c r="CK152" s="1822"/>
      <c r="CL152" s="1822"/>
      <c r="CM152" s="1822"/>
      <c r="CN152" s="1822"/>
      <c r="CO152" s="1822"/>
      <c r="CP152" s="1822"/>
      <c r="CQ152" s="1822"/>
      <c r="CR152" s="1822"/>
      <c r="CS152" s="1822"/>
      <c r="CT152" s="1822"/>
      <c r="CU152" s="1822"/>
      <c r="CV152" s="1822"/>
      <c r="CW152" s="1822"/>
      <c r="CX152" s="1822"/>
      <c r="CY152" s="1822"/>
      <c r="CZ152" s="1822"/>
    </row>
    <row r="153" s="607" customFormat="true" ht="15" customHeight="true" x14ac:dyDescent="0.2">
      <c r="A153" s="2049" t="s">
        <v>62</v>
      </c>
      <c r="B153" s="968" t="s">
        <v>167</v>
      </c>
      <c r="C153" s="885">
        <v>37.308670333870637</v>
      </c>
      <c r="D153" s="886">
        <v>64.517643212857664</v>
      </c>
      <c r="E153" s="886">
        <v>80.090209769770254</v>
      </c>
      <c r="F153" s="886">
        <v>86.630713619147443</v>
      </c>
      <c r="G153" s="887">
        <v>93.011222414963839</v>
      </c>
      <c r="H153" s="888">
        <v>80.430040236498812</v>
      </c>
      <c r="I153" s="886">
        <v>89.890553589316497</v>
      </c>
      <c r="J153" s="886">
        <v>93.502428827771865</v>
      </c>
      <c r="K153" s="886">
        <v>94.970905289025708</v>
      </c>
      <c r="L153" s="889">
        <v>97.800552817469978</v>
      </c>
      <c r="M153" s="890">
        <v>16.157414967462625</v>
      </c>
      <c r="N153" s="886">
        <v>20.796733142979946</v>
      </c>
      <c r="O153" s="886">
        <v>34.902576435876291</v>
      </c>
      <c r="P153" s="886">
        <v>41.701021184594708</v>
      </c>
      <c r="Q153" s="887">
        <v>50.531508994286881</v>
      </c>
      <c r="R153" s="888">
        <v>74.749105537825173</v>
      </c>
      <c r="S153" s="886">
        <v>58.4836089078171</v>
      </c>
      <c r="T153" s="886">
        <v>57.721317549412433</v>
      </c>
      <c r="U153" s="886">
        <v>57.119684460681896</v>
      </c>
      <c r="V153" s="1706">
        <v>86.395789893158295</v>
      </c>
      <c r="W153" s="1726"/>
      <c r="X153" s="1726"/>
      <c r="Y153" s="1726"/>
      <c r="Z153" s="1726"/>
      <c r="AA153" s="1726"/>
      <c r="AB153" s="1726"/>
      <c r="AC153" s="1726"/>
      <c r="AD153" s="1726"/>
      <c r="AE153" s="1726"/>
      <c r="AF153" s="1726"/>
      <c r="AG153" s="1726"/>
      <c r="AH153" s="1726"/>
      <c r="AI153" s="1726"/>
      <c r="AJ153" s="1726"/>
      <c r="AK153" s="1726"/>
      <c r="AL153" s="1726"/>
      <c r="AM153" s="1726"/>
      <c r="AN153" s="1726"/>
      <c r="AO153" s="1726"/>
      <c r="AP153" s="1726"/>
      <c r="AQ153" s="1726"/>
      <c r="AR153" s="1726"/>
      <c r="AS153" s="1726"/>
      <c r="AT153" s="1726"/>
      <c r="AU153" s="1726"/>
      <c r="AV153" s="1726"/>
      <c r="AW153" s="1726"/>
      <c r="AX153" s="1726"/>
      <c r="AY153" s="1726"/>
      <c r="AZ153" s="611"/>
      <c r="BA153" s="2183" t="s">
        <v>62</v>
      </c>
      <c r="BB153" s="226" t="s">
        <v>167</v>
      </c>
      <c r="BC153" s="323">
        <v>3400.5096200000025</v>
      </c>
      <c r="BD153" s="294">
        <v>5872.5838290000202</v>
      </c>
      <c r="BE153" s="294">
        <v>7298.7750139999853</v>
      </c>
      <c r="BF153" s="294">
        <v>7887.6810709999718</v>
      </c>
      <c r="BG153" s="324">
        <v>8474.1776559999362</v>
      </c>
      <c r="BH153" s="335">
        <v>4949.6278400000174</v>
      </c>
      <c r="BI153" s="294">
        <v>5530.3381510000163</v>
      </c>
      <c r="BJ153" s="294">
        <v>5743.430736000003</v>
      </c>
      <c r="BK153" s="294">
        <v>5838.0158349999701</v>
      </c>
      <c r="BL153" s="324">
        <v>6017.8288419999635</v>
      </c>
      <c r="BM153" s="335">
        <v>478.46757600000018</v>
      </c>
      <c r="BN153" s="294">
        <v>616.16270800000007</v>
      </c>
      <c r="BO153" s="294">
        <v>1031.7007399999998</v>
      </c>
      <c r="BP153" s="294">
        <v>1235.6566499999992</v>
      </c>
      <c r="BQ153" s="324">
        <v>1492.4981119999995</v>
      </c>
      <c r="BR153" s="335">
        <v>7430.6437559999358</v>
      </c>
      <c r="BS153" s="294">
        <v>5214.3959870000044</v>
      </c>
      <c r="BT153" s="294">
        <v>2024.25676799999</v>
      </c>
      <c r="BU153" s="294">
        <v>3441.6392730000111</v>
      </c>
      <c r="BV153" s="1756">
        <v>14822.791405999773</v>
      </c>
      <c r="BW153" s="1823"/>
      <c r="BX153" s="1823"/>
      <c r="BY153" s="1824"/>
      <c r="BZ153" s="1824"/>
      <c r="CA153" s="1824"/>
      <c r="CB153" s="1824"/>
      <c r="CC153" s="1824"/>
      <c r="CD153" s="1824"/>
      <c r="CE153" s="1824"/>
      <c r="CF153" s="1824"/>
      <c r="CG153" s="1824"/>
      <c r="CH153" s="1824"/>
      <c r="CI153" s="1824"/>
      <c r="CJ153" s="1824"/>
      <c r="CK153" s="1824"/>
      <c r="CL153" s="1824"/>
      <c r="CM153" s="1824"/>
      <c r="CN153" s="1824"/>
      <c r="CO153" s="1824"/>
      <c r="CP153" s="1824"/>
      <c r="CQ153" s="1824"/>
      <c r="CR153" s="1824"/>
      <c r="CS153" s="1824"/>
      <c r="CT153" s="1824"/>
      <c r="CU153" s="1824"/>
      <c r="CV153" s="1824"/>
      <c r="CW153" s="1824"/>
      <c r="CX153" s="1824"/>
      <c r="CY153" s="1824"/>
      <c r="CZ153" s="1824"/>
    </row>
    <row r="154" s="607" customFormat="true" ht="15" customHeight="true" x14ac:dyDescent="0.2">
      <c r="A154" s="2049"/>
      <c r="B154" s="968" t="s">
        <v>168</v>
      </c>
      <c r="C154" s="885">
        <v>35.300987548603551</v>
      </c>
      <c r="D154" s="886">
        <v>11.165869085403282</v>
      </c>
      <c r="E154" s="886">
        <v>4.4460021190839756</v>
      </c>
      <c r="F154" s="886">
        <v>3.0089055463754963</v>
      </c>
      <c r="G154" s="887">
        <v>0.83539840845659896</v>
      </c>
      <c r="H154" s="888">
        <v>7.6202415338709706</v>
      </c>
      <c r="I154" s="886">
        <v>2.5561766471240253</v>
      </c>
      <c r="J154" s="886">
        <v>1.2380593048397881</v>
      </c>
      <c r="K154" s="886">
        <v>0.97451838013137559</v>
      </c>
      <c r="L154" s="889">
        <v>0.29213092163541921</v>
      </c>
      <c r="M154" s="890">
        <v>51.524241153572994</v>
      </c>
      <c r="N154" s="886">
        <v>42.324701030858996</v>
      </c>
      <c r="O154" s="886">
        <v>24.376837247242111</v>
      </c>
      <c r="P154" s="886">
        <v>15.276616529353101</v>
      </c>
      <c r="Q154" s="887">
        <v>8.6664027360009985</v>
      </c>
      <c r="R154" s="888">
        <v>9.6555847303804736</v>
      </c>
      <c r="S154" s="886">
        <v>28.625844923772387</v>
      </c>
      <c r="T154" s="886">
        <v>19.007003549484409</v>
      </c>
      <c r="U154" s="886">
        <v>10.017959677071158</v>
      </c>
      <c r="V154" s="1706">
        <v>1.2054350489159185</v>
      </c>
      <c r="W154" s="1726"/>
      <c r="X154" s="1726"/>
      <c r="Y154" s="1726"/>
      <c r="Z154" s="1726"/>
      <c r="AA154" s="1726"/>
      <c r="AB154" s="1726"/>
      <c r="AC154" s="1726"/>
      <c r="AD154" s="1726"/>
      <c r="AE154" s="1726"/>
      <c r="AF154" s="1726"/>
      <c r="AG154" s="1726"/>
      <c r="AH154" s="1726"/>
      <c r="AI154" s="1726"/>
      <c r="AJ154" s="1726"/>
      <c r="AK154" s="1726"/>
      <c r="AL154" s="1726"/>
      <c r="AM154" s="1726"/>
      <c r="AN154" s="1726"/>
      <c r="AO154" s="1726"/>
      <c r="AP154" s="1726"/>
      <c r="AQ154" s="1726"/>
      <c r="AR154" s="1726"/>
      <c r="AS154" s="1726"/>
      <c r="AT154" s="1726"/>
      <c r="AU154" s="1726"/>
      <c r="AV154" s="1726"/>
      <c r="AW154" s="1726"/>
      <c r="AX154" s="1726"/>
      <c r="AY154" s="1726"/>
      <c r="AZ154" s="611"/>
      <c r="BA154" s="2183"/>
      <c r="BB154" s="159" t="s">
        <v>168</v>
      </c>
      <c r="BC154" s="325">
        <v>3217.5187879999917</v>
      </c>
      <c r="BD154" s="295">
        <v>1016.3499310000005</v>
      </c>
      <c r="BE154" s="295">
        <v>405.17273299999994</v>
      </c>
      <c r="BF154" s="295">
        <v>273.959273</v>
      </c>
      <c r="BG154" s="326">
        <v>76.112476999999998</v>
      </c>
      <c r="BH154" s="336">
        <v>468.94617400000027</v>
      </c>
      <c r="BI154" s="295">
        <v>157.26370200000002</v>
      </c>
      <c r="BJ154" s="295">
        <v>76.048376000000019</v>
      </c>
      <c r="BK154" s="295">
        <v>59.905228000000001</v>
      </c>
      <c r="BL154" s="326">
        <v>17.975296</v>
      </c>
      <c r="BM154" s="336">
        <v>1525.7811239999985</v>
      </c>
      <c r="BN154" s="295">
        <v>1253.9903369999993</v>
      </c>
      <c r="BO154" s="295">
        <v>720.56574600000067</v>
      </c>
      <c r="BP154" s="295">
        <v>452.66643999999997</v>
      </c>
      <c r="BQ154" s="326">
        <v>255.97077899999999</v>
      </c>
      <c r="BR154" s="336">
        <v>959.84038700000031</v>
      </c>
      <c r="BS154" s="295">
        <v>2552.2790689999938</v>
      </c>
      <c r="BT154" s="295">
        <v>666.56578900000011</v>
      </c>
      <c r="BU154" s="295">
        <v>603.61333899999977</v>
      </c>
      <c r="BV154" s="1757">
        <v>206.814618</v>
      </c>
      <c r="BW154" s="1823"/>
      <c r="BX154" s="1823"/>
      <c r="BY154" s="1824"/>
      <c r="BZ154" s="1824"/>
      <c r="CA154" s="1824"/>
      <c r="CB154" s="1824"/>
      <c r="CC154" s="1824"/>
      <c r="CD154" s="1824"/>
      <c r="CE154" s="1824"/>
      <c r="CF154" s="1824"/>
      <c r="CG154" s="1824"/>
      <c r="CH154" s="1824"/>
      <c r="CI154" s="1824"/>
      <c r="CJ154" s="1824"/>
      <c r="CK154" s="1824"/>
      <c r="CL154" s="1824"/>
      <c r="CM154" s="1824"/>
      <c r="CN154" s="1824"/>
      <c r="CO154" s="1824"/>
      <c r="CP154" s="1824"/>
      <c r="CQ154" s="1824"/>
      <c r="CR154" s="1824"/>
      <c r="CS154" s="1824"/>
      <c r="CT154" s="1824"/>
      <c r="CU154" s="1824"/>
      <c r="CV154" s="1824"/>
      <c r="CW154" s="1824"/>
      <c r="CX154" s="1824"/>
      <c r="CY154" s="1824"/>
      <c r="CZ154" s="1824"/>
    </row>
    <row r="155" s="607" customFormat="true" ht="15" customHeight="true" x14ac:dyDescent="0.2">
      <c r="A155" s="2049"/>
      <c r="B155" s="968" t="s">
        <v>169</v>
      </c>
      <c r="C155" s="885">
        <v>23.459206658094057</v>
      </c>
      <c r="D155" s="886">
        <v>22.770673101109917</v>
      </c>
      <c r="E155" s="886">
        <v>14.826054750321468</v>
      </c>
      <c r="F155" s="886">
        <v>9.7941652412954845</v>
      </c>
      <c r="G155" s="887">
        <v>5.9083285990509475</v>
      </c>
      <c r="H155" s="888">
        <v>11.096663798522133</v>
      </c>
      <c r="I155" s="886">
        <v>6.9379518841728789</v>
      </c>
      <c r="J155" s="886">
        <v>4.6735206754798693</v>
      </c>
      <c r="K155" s="886">
        <v>3.7110260318601136</v>
      </c>
      <c r="L155" s="889">
        <v>1.9073162608946643</v>
      </c>
      <c r="M155" s="890">
        <v>25.491171542317264</v>
      </c>
      <c r="N155" s="886">
        <v>32.481255426784116</v>
      </c>
      <c r="O155" s="886">
        <v>37.922917318402085</v>
      </c>
      <c r="P155" s="886">
        <v>41.825390904379148</v>
      </c>
      <c r="Q155" s="887">
        <v>39.687508845987765</v>
      </c>
      <c r="R155" s="888">
        <v>15.473606318032711</v>
      </c>
      <c r="S155" s="886">
        <v>8.7158883577925526</v>
      </c>
      <c r="T155" s="886">
        <v>19.513741728932192</v>
      </c>
      <c r="U155" s="886">
        <v>31.900951592926969</v>
      </c>
      <c r="V155" s="1706">
        <v>12.06666386641613</v>
      </c>
      <c r="W155" s="1726"/>
      <c r="X155" s="1726"/>
      <c r="Y155" s="1726"/>
      <c r="Z155" s="1726"/>
      <c r="AA155" s="1726"/>
      <c r="AB155" s="1726"/>
      <c r="AC155" s="1726"/>
      <c r="AD155" s="1726"/>
      <c r="AE155" s="1726"/>
      <c r="AF155" s="1726"/>
      <c r="AG155" s="1726"/>
      <c r="AH155" s="1726"/>
      <c r="AI155" s="1726"/>
      <c r="AJ155" s="1726"/>
      <c r="AK155" s="1726"/>
      <c r="AL155" s="1726"/>
      <c r="AM155" s="1726"/>
      <c r="AN155" s="1726"/>
      <c r="AO155" s="1726"/>
      <c r="AP155" s="1726"/>
      <c r="AQ155" s="1726"/>
      <c r="AR155" s="1726"/>
      <c r="AS155" s="1726"/>
      <c r="AT155" s="1726"/>
      <c r="AU155" s="1726"/>
      <c r="AV155" s="1726"/>
      <c r="AW155" s="1726"/>
      <c r="AX155" s="1726"/>
      <c r="AY155" s="1726"/>
      <c r="AZ155" s="611"/>
      <c r="BA155" s="2183"/>
      <c r="BB155" s="159" t="s">
        <v>169</v>
      </c>
      <c r="BC155" s="325">
        <v>2138.1962209999988</v>
      </c>
      <c r="BD155" s="295">
        <v>2072.6529980000005</v>
      </c>
      <c r="BE155" s="295">
        <v>1351.1269139999974</v>
      </c>
      <c r="BF155" s="295">
        <v>891.75361199999941</v>
      </c>
      <c r="BG155" s="326">
        <v>538.30306599999994</v>
      </c>
      <c r="BH155" s="336">
        <v>682.88360800000009</v>
      </c>
      <c r="BI155" s="295">
        <v>426.84373899999991</v>
      </c>
      <c r="BJ155" s="295">
        <v>287.07320899999996</v>
      </c>
      <c r="BK155" s="295">
        <v>228.12279900000001</v>
      </c>
      <c r="BL155" s="326">
        <v>117.36030599999999</v>
      </c>
      <c r="BM155" s="336">
        <v>754.86698100000012</v>
      </c>
      <c r="BN155" s="295">
        <v>962.3501040000001</v>
      </c>
      <c r="BO155" s="295">
        <v>1120.9803359999987</v>
      </c>
      <c r="BP155" s="295">
        <v>1239.3418899999981</v>
      </c>
      <c r="BQ155" s="326">
        <v>1172.2098389999987</v>
      </c>
      <c r="BR155" s="336">
        <v>1538.1970839999999</v>
      </c>
      <c r="BS155" s="295">
        <v>777.10822100000087</v>
      </c>
      <c r="BT155" s="295">
        <v>684.33683499999916</v>
      </c>
      <c r="BU155" s="295">
        <v>1922.1319040000001</v>
      </c>
      <c r="BV155" s="1757">
        <v>2070.2587670000007</v>
      </c>
      <c r="BW155" s="1823"/>
      <c r="BX155" s="1823"/>
      <c r="BY155" s="1824"/>
      <c r="BZ155" s="1824"/>
      <c r="CA155" s="1824"/>
      <c r="CB155" s="1824"/>
      <c r="CC155" s="1824"/>
      <c r="CD155" s="1824"/>
      <c r="CE155" s="1824"/>
      <c r="CF155" s="1824"/>
      <c r="CG155" s="1824"/>
      <c r="CH155" s="1824"/>
      <c r="CI155" s="1824"/>
      <c r="CJ155" s="1824"/>
      <c r="CK155" s="1824"/>
      <c r="CL155" s="1824"/>
      <c r="CM155" s="1824"/>
      <c r="CN155" s="1824"/>
      <c r="CO155" s="1824"/>
      <c r="CP155" s="1824"/>
      <c r="CQ155" s="1824"/>
      <c r="CR155" s="1824"/>
      <c r="CS155" s="1824"/>
      <c r="CT155" s="1824"/>
      <c r="CU155" s="1824"/>
      <c r="CV155" s="1824"/>
      <c r="CW155" s="1824"/>
      <c r="CX155" s="1824"/>
      <c r="CY155" s="1824"/>
      <c r="CZ155" s="1824"/>
    </row>
    <row r="156" s="607" customFormat="true" ht="15" customHeight="true" x14ac:dyDescent="0.2">
      <c r="A156" s="2049"/>
      <c r="B156" s="968" t="s">
        <v>170</v>
      </c>
      <c r="C156" s="885">
        <v>2.1644217985472993</v>
      </c>
      <c r="D156" s="886">
        <v>0.21291075344100915</v>
      </c>
      <c r="E156" s="886">
        <v>0.1905932190373697</v>
      </c>
      <c r="F156" s="886">
        <v>0.31867425612701483</v>
      </c>
      <c r="G156" s="887">
        <v>0</v>
      </c>
      <c r="H156" s="888">
        <v>0.14830981352634842</v>
      </c>
      <c r="I156" s="886">
        <v>0.21679986487593955</v>
      </c>
      <c r="J156" s="886">
        <v>0.30408878723542382</v>
      </c>
      <c r="K156" s="886">
        <v>0.23372201565357315</v>
      </c>
      <c r="L156" s="889">
        <v>0</v>
      </c>
      <c r="M156" s="890">
        <v>5.0112592733342254</v>
      </c>
      <c r="N156" s="886">
        <v>1.4621054405613334</v>
      </c>
      <c r="O156" s="886">
        <v>0.53494995401911094</v>
      </c>
      <c r="P156" s="886">
        <v>0</v>
      </c>
      <c r="Q156" s="887">
        <v>0</v>
      </c>
      <c r="R156" s="888">
        <v>6.4279063862286046E-2</v>
      </c>
      <c r="S156" s="886">
        <v>2.3700414724622063</v>
      </c>
      <c r="T156" s="886">
        <v>9.2575530538773113E-2</v>
      </c>
      <c r="U156" s="886">
        <v>0.10481850350695623</v>
      </c>
      <c r="V156" s="1706">
        <v>0.2085232620028652</v>
      </c>
      <c r="W156" s="1726"/>
      <c r="X156" s="1726"/>
      <c r="Y156" s="1726"/>
      <c r="Z156" s="1726"/>
      <c r="AA156" s="1726"/>
      <c r="AB156" s="1726"/>
      <c r="AC156" s="1726"/>
      <c r="AD156" s="1726"/>
      <c r="AE156" s="1726"/>
      <c r="AF156" s="1726"/>
      <c r="AG156" s="1726"/>
      <c r="AH156" s="1726"/>
      <c r="AI156" s="1726"/>
      <c r="AJ156" s="1726"/>
      <c r="AK156" s="1726"/>
      <c r="AL156" s="1726"/>
      <c r="AM156" s="1726"/>
      <c r="AN156" s="1726"/>
      <c r="AO156" s="1726"/>
      <c r="AP156" s="1726"/>
      <c r="AQ156" s="1726"/>
      <c r="AR156" s="1726"/>
      <c r="AS156" s="1726"/>
      <c r="AT156" s="1726"/>
      <c r="AU156" s="1726"/>
      <c r="AV156" s="1726"/>
      <c r="AW156" s="1726"/>
      <c r="AX156" s="1726"/>
      <c r="AY156" s="1726"/>
      <c r="AZ156" s="611"/>
      <c r="BA156" s="2183"/>
      <c r="BB156" s="159" t="s">
        <v>170</v>
      </c>
      <c r="BC156" s="325">
        <v>197.27685499999998</v>
      </c>
      <c r="BD156" s="295">
        <v>19.379756999999998</v>
      </c>
      <c r="BE156" s="295">
        <v>17.369126999999999</v>
      </c>
      <c r="BF156" s="295">
        <v>29.015124</v>
      </c>
      <c r="BG156" s="326">
        <v>0</v>
      </c>
      <c r="BH156" s="336">
        <v>9.1269179999999999</v>
      </c>
      <c r="BI156" s="295">
        <v>13.338182000000002</v>
      </c>
      <c r="BJ156" s="295">
        <v>18.678796999999999</v>
      </c>
      <c r="BK156" s="295">
        <v>14.367272</v>
      </c>
      <c r="BL156" s="326">
        <v>0</v>
      </c>
      <c r="BM156" s="336">
        <v>148.39781499999998</v>
      </c>
      <c r="BN156" s="295">
        <v>43.319056000000003</v>
      </c>
      <c r="BO156" s="295">
        <v>15.812823</v>
      </c>
      <c r="BP156" s="295">
        <v>0</v>
      </c>
      <c r="BQ156" s="326">
        <v>0</v>
      </c>
      <c r="BR156" s="336">
        <v>6.3898400000000004</v>
      </c>
      <c r="BS156" s="295">
        <v>211.31279299999997</v>
      </c>
      <c r="BT156" s="295">
        <v>3.2465760000000001</v>
      </c>
      <c r="BU156" s="295">
        <v>6.3156420000000004</v>
      </c>
      <c r="BV156" s="1757">
        <v>35.776011999999994</v>
      </c>
      <c r="BW156" s="1823"/>
      <c r="BX156" s="1823"/>
      <c r="BY156" s="1824"/>
      <c r="BZ156" s="1824"/>
      <c r="CA156" s="1824"/>
      <c r="CB156" s="1824"/>
      <c r="CC156" s="1824"/>
      <c r="CD156" s="1824"/>
      <c r="CE156" s="1824"/>
      <c r="CF156" s="1824"/>
      <c r="CG156" s="1824"/>
      <c r="CH156" s="1824"/>
      <c r="CI156" s="1824"/>
      <c r="CJ156" s="1824"/>
      <c r="CK156" s="1824"/>
      <c r="CL156" s="1824"/>
      <c r="CM156" s="1824"/>
      <c r="CN156" s="1824"/>
      <c r="CO156" s="1824"/>
      <c r="CP156" s="1824"/>
      <c r="CQ156" s="1824"/>
      <c r="CR156" s="1824"/>
      <c r="CS156" s="1824"/>
      <c r="CT156" s="1824"/>
      <c r="CU156" s="1824"/>
      <c r="CV156" s="1824"/>
      <c r="CW156" s="1824"/>
      <c r="CX156" s="1824"/>
      <c r="CY156" s="1824"/>
      <c r="CZ156" s="1824"/>
    </row>
    <row r="157" s="607" customFormat="true" ht="15" customHeight="true" x14ac:dyDescent="0.2">
      <c r="A157" s="2049"/>
      <c r="B157" s="968" t="s">
        <v>171</v>
      </c>
      <c r="C157" s="885">
        <v>1.7667136608845009</v>
      </c>
      <c r="D157" s="886">
        <v>1.3329038471887427</v>
      </c>
      <c r="E157" s="886">
        <v>0.44714014178739481</v>
      </c>
      <c r="F157" s="886">
        <v>0.24754133705535875</v>
      </c>
      <c r="G157" s="887">
        <v>0.24505057752919382</v>
      </c>
      <c r="H157" s="888">
        <v>0.70474461758185458</v>
      </c>
      <c r="I157" s="886">
        <v>0.39851801451083041</v>
      </c>
      <c r="J157" s="886">
        <v>0.28190240467323208</v>
      </c>
      <c r="K157" s="886">
        <v>0.10982828332952339</v>
      </c>
      <c r="L157" s="889">
        <v>0</v>
      </c>
      <c r="M157" s="890">
        <v>1.8159130633130536</v>
      </c>
      <c r="N157" s="886">
        <v>2.9352049588158526</v>
      </c>
      <c r="O157" s="886">
        <v>2.2627190444603911</v>
      </c>
      <c r="P157" s="886">
        <v>1.1969713816731136</v>
      </c>
      <c r="Q157" s="887">
        <v>1.114579423724442</v>
      </c>
      <c r="R157" s="888">
        <v>5.7424349900038453E-2</v>
      </c>
      <c r="S157" s="886">
        <v>1.8046163381550306</v>
      </c>
      <c r="T157" s="886">
        <v>3.6653616416323835</v>
      </c>
      <c r="U157" s="886">
        <v>0.85658576581318346</v>
      </c>
      <c r="V157" s="1706">
        <v>0.12358792950708065</v>
      </c>
      <c r="W157" s="1726"/>
      <c r="X157" s="1726"/>
      <c r="Y157" s="1726"/>
      <c r="Z157" s="1726"/>
      <c r="AA157" s="1726"/>
      <c r="AB157" s="1726"/>
      <c r="AC157" s="1726"/>
      <c r="AD157" s="1726"/>
      <c r="AE157" s="1726"/>
      <c r="AF157" s="1726"/>
      <c r="AG157" s="1726"/>
      <c r="AH157" s="1726"/>
      <c r="AI157" s="1726"/>
      <c r="AJ157" s="1726"/>
      <c r="AK157" s="1726"/>
      <c r="AL157" s="1726"/>
      <c r="AM157" s="1726"/>
      <c r="AN157" s="1726"/>
      <c r="AO157" s="1726"/>
      <c r="AP157" s="1726"/>
      <c r="AQ157" s="1726"/>
      <c r="AR157" s="1726"/>
      <c r="AS157" s="1726"/>
      <c r="AT157" s="1726"/>
      <c r="AU157" s="1726"/>
      <c r="AV157" s="1726"/>
      <c r="AW157" s="1726"/>
      <c r="AX157" s="1726"/>
      <c r="AY157" s="1726"/>
      <c r="AZ157" s="611"/>
      <c r="BA157" s="2183"/>
      <c r="BB157" s="159" t="s">
        <v>171</v>
      </c>
      <c r="BC157" s="325">
        <v>161.02763099999999</v>
      </c>
      <c r="BD157" s="295">
        <v>121.32479099999998</v>
      </c>
      <c r="BE157" s="295">
        <v>40.748742</v>
      </c>
      <c r="BF157" s="295">
        <v>22.538509000000001</v>
      </c>
      <c r="BG157" s="326">
        <v>22.326360999999999</v>
      </c>
      <c r="BH157" s="336">
        <v>43.369661000000001</v>
      </c>
      <c r="BI157" s="295">
        <v>24.518031000000004</v>
      </c>
      <c r="BJ157" s="295">
        <v>17.315988000000001</v>
      </c>
      <c r="BK157" s="295">
        <v>6.7513229999999993</v>
      </c>
      <c r="BL157" s="326">
        <v>0</v>
      </c>
      <c r="BM157" s="336">
        <v>53.774414</v>
      </c>
      <c r="BN157" s="295">
        <v>86.963842999999997</v>
      </c>
      <c r="BO157" s="295">
        <v>66.884715999999997</v>
      </c>
      <c r="BP157" s="295">
        <v>35.467852000000001</v>
      </c>
      <c r="BQ157" s="326">
        <v>32.920206</v>
      </c>
      <c r="BR157" s="336">
        <v>5.7084279999999996</v>
      </c>
      <c r="BS157" s="295">
        <v>160.89951300000001</v>
      </c>
      <c r="BT157" s="295">
        <v>128.54233800000003</v>
      </c>
      <c r="BU157" s="295">
        <v>51.611966000000002</v>
      </c>
      <c r="BV157" s="1757">
        <v>21.203789</v>
      </c>
      <c r="BW157" s="1823"/>
      <c r="BX157" s="1823"/>
      <c r="BY157" s="1824"/>
      <c r="BZ157" s="1824"/>
      <c r="CA157" s="1824"/>
      <c r="CB157" s="1824"/>
      <c r="CC157" s="1824"/>
      <c r="CD157" s="1824"/>
      <c r="CE157" s="1824"/>
      <c r="CF157" s="1824"/>
      <c r="CG157" s="1824"/>
      <c r="CH157" s="1824"/>
      <c r="CI157" s="1824"/>
      <c r="CJ157" s="1824"/>
      <c r="CK157" s="1824"/>
      <c r="CL157" s="1824"/>
      <c r="CM157" s="1824"/>
      <c r="CN157" s="1824"/>
      <c r="CO157" s="1824"/>
      <c r="CP157" s="1824"/>
      <c r="CQ157" s="1824"/>
      <c r="CR157" s="1824"/>
      <c r="CS157" s="1824"/>
      <c r="CT157" s="1824"/>
      <c r="CU157" s="1824"/>
      <c r="CV157" s="1824"/>
      <c r="CW157" s="1824"/>
      <c r="CX157" s="1824"/>
      <c r="CY157" s="1824"/>
      <c r="CZ157" s="1824"/>
    </row>
    <row r="158" s="231" customFormat="true" ht="15" customHeight="true" x14ac:dyDescent="0.2">
      <c r="A158" s="767"/>
      <c r="B158" s="969"/>
      <c r="C158" s="849"/>
      <c r="D158" s="841"/>
      <c r="E158" s="841"/>
      <c r="F158" s="841"/>
      <c r="G158" s="842"/>
      <c r="H158" s="850"/>
      <c r="I158" s="841"/>
      <c r="J158" s="841"/>
      <c r="K158" s="841"/>
      <c r="L158" s="851"/>
      <c r="M158" s="849"/>
      <c r="N158" s="841"/>
      <c r="O158" s="841"/>
      <c r="P158" s="841"/>
      <c r="Q158" s="842"/>
      <c r="R158" s="850"/>
      <c r="S158" s="841"/>
      <c r="T158" s="841"/>
      <c r="U158" s="841"/>
      <c r="V158" s="851"/>
      <c r="W158" s="574"/>
      <c r="X158" s="574"/>
      <c r="Y158" s="574"/>
      <c r="Z158" s="574"/>
      <c r="AA158" s="574"/>
      <c r="AB158" s="574"/>
      <c r="AC158" s="574"/>
      <c r="AD158" s="574"/>
      <c r="AE158" s="574"/>
      <c r="AF158" s="574"/>
      <c r="AG158" s="574"/>
      <c r="AH158" s="574"/>
      <c r="AI158" s="574"/>
      <c r="AJ158" s="574"/>
      <c r="AK158" s="574"/>
      <c r="AL158" s="574"/>
      <c r="AM158" s="574"/>
      <c r="AN158" s="574"/>
      <c r="AO158" s="574"/>
      <c r="AP158" s="574"/>
      <c r="AQ158" s="574"/>
      <c r="AR158" s="574"/>
      <c r="AS158" s="574"/>
      <c r="AT158" s="574"/>
      <c r="AU158" s="574"/>
      <c r="AV158" s="574"/>
      <c r="AW158" s="574"/>
      <c r="AX158" s="574"/>
      <c r="AY158" s="574"/>
      <c r="AZ158" s="208"/>
      <c r="BA158" s="2184"/>
      <c r="BB158" s="159" t="s">
        <v>172</v>
      </c>
      <c r="BC158" s="325">
        <v>9114.5291149999885</v>
      </c>
      <c r="BD158" s="295">
        <v>9102.2913059999646</v>
      </c>
      <c r="BE158" s="295">
        <v>9113.1925299999402</v>
      </c>
      <c r="BF158" s="295">
        <v>9104.9475889998994</v>
      </c>
      <c r="BG158" s="326">
        <v>9110.9195599998839</v>
      </c>
      <c r="BH158" s="336">
        <v>6153.9542010000105</v>
      </c>
      <c r="BI158" s="295">
        <v>6152.3018050000055</v>
      </c>
      <c r="BJ158" s="295">
        <v>6142.5471059999918</v>
      </c>
      <c r="BK158" s="295">
        <v>6147.1624569999522</v>
      </c>
      <c r="BL158" s="326">
        <v>6153.16444399996</v>
      </c>
      <c r="BM158" s="336">
        <v>2961.2879099999941</v>
      </c>
      <c r="BN158" s="295">
        <v>2962.7860479999922</v>
      </c>
      <c r="BO158" s="295">
        <v>2955.9443609999994</v>
      </c>
      <c r="BP158" s="295">
        <v>2963.1328319999952</v>
      </c>
      <c r="BQ158" s="326">
        <v>2953.5989359999958</v>
      </c>
      <c r="BR158" s="336">
        <v>9940.7794949998679</v>
      </c>
      <c r="BS158" s="295">
        <v>8915.9955830000636</v>
      </c>
      <c r="BT158" s="295">
        <v>3506.9483059999825</v>
      </c>
      <c r="BU158" s="295">
        <v>6025.3121240000009</v>
      </c>
      <c r="BV158" s="1757">
        <v>17156.844591999725</v>
      </c>
      <c r="BW158" s="1823"/>
      <c r="BX158" s="1823"/>
      <c r="BY158" s="1824"/>
      <c r="BZ158" s="1824"/>
      <c r="CA158" s="1824"/>
      <c r="CB158" s="1824"/>
      <c r="CC158" s="1824"/>
      <c r="CD158" s="1824"/>
      <c r="CE158" s="1824"/>
      <c r="CF158" s="1824"/>
      <c r="CG158" s="1824"/>
      <c r="CH158" s="1824"/>
      <c r="CI158" s="1824"/>
      <c r="CJ158" s="1824"/>
      <c r="CK158" s="1824"/>
      <c r="CL158" s="1824"/>
      <c r="CM158" s="1824"/>
      <c r="CN158" s="1824"/>
      <c r="CO158" s="1824"/>
      <c r="CP158" s="1824"/>
      <c r="CQ158" s="1824"/>
      <c r="CR158" s="1824"/>
      <c r="CS158" s="1824"/>
      <c r="CT158" s="1824"/>
      <c r="CU158" s="1824"/>
      <c r="CV158" s="1824"/>
      <c r="CW158" s="1824"/>
      <c r="CX158" s="1824"/>
      <c r="CY158" s="1824"/>
      <c r="CZ158" s="1824"/>
    </row>
    <row r="159" s="231" customFormat="true" ht="15" customHeight="true" x14ac:dyDescent="0.2">
      <c r="B159" s="135"/>
      <c r="C159" s="849"/>
      <c r="D159" s="841"/>
      <c r="E159" s="841"/>
      <c r="F159" s="841"/>
      <c r="G159" s="842"/>
      <c r="H159" s="850"/>
      <c r="I159" s="841"/>
      <c r="J159" s="841"/>
      <c r="K159" s="841"/>
      <c r="L159" s="851"/>
      <c r="M159" s="849"/>
      <c r="N159" s="841"/>
      <c r="O159" s="841"/>
      <c r="P159" s="841"/>
      <c r="Q159" s="842"/>
      <c r="R159" s="850"/>
      <c r="S159" s="841"/>
      <c r="T159" s="841"/>
      <c r="U159" s="841"/>
      <c r="V159" s="851"/>
      <c r="W159" s="574"/>
      <c r="X159" s="574"/>
      <c r="Y159" s="574"/>
      <c r="Z159" s="574"/>
      <c r="AA159" s="574"/>
      <c r="AB159" s="574"/>
      <c r="AC159" s="574"/>
      <c r="AD159" s="574"/>
      <c r="AE159" s="574"/>
      <c r="AF159" s="574"/>
      <c r="AG159" s="574"/>
      <c r="AH159" s="574"/>
      <c r="AI159" s="574"/>
      <c r="AJ159" s="574"/>
      <c r="AK159" s="574"/>
      <c r="AL159" s="574"/>
      <c r="AM159" s="574"/>
      <c r="AN159" s="574"/>
      <c r="AO159" s="574"/>
      <c r="AP159" s="574"/>
      <c r="AQ159" s="574"/>
      <c r="AR159" s="574"/>
      <c r="AS159" s="574"/>
      <c r="AT159" s="574"/>
      <c r="AU159" s="574"/>
      <c r="AV159" s="574"/>
      <c r="AW159" s="574"/>
      <c r="AX159" s="574"/>
      <c r="AY159" s="574"/>
      <c r="AZ159" s="208"/>
      <c r="BA159" s="362"/>
      <c r="BB159" s="159"/>
      <c r="BC159" s="325"/>
      <c r="BD159" s="295"/>
      <c r="BE159" s="295"/>
      <c r="BF159" s="295"/>
      <c r="BG159" s="326"/>
      <c r="BH159" s="336"/>
      <c r="BI159" s="295"/>
      <c r="BJ159" s="295"/>
      <c r="BK159" s="295"/>
      <c r="BL159" s="326"/>
      <c r="BM159" s="336"/>
      <c r="BN159" s="295"/>
      <c r="BO159" s="295"/>
      <c r="BP159" s="295"/>
      <c r="BQ159" s="326"/>
      <c r="BR159" s="336"/>
      <c r="BS159" s="295"/>
      <c r="BT159" s="295"/>
      <c r="BU159" s="295"/>
      <c r="BV159" s="1757"/>
      <c r="BW159" s="1823"/>
      <c r="BX159" s="1823"/>
      <c r="BY159" s="1824"/>
      <c r="BZ159" s="1824"/>
      <c r="CA159" s="1824"/>
      <c r="CB159" s="1824"/>
      <c r="CC159" s="1824"/>
      <c r="CD159" s="1824"/>
      <c r="CE159" s="1824"/>
      <c r="CF159" s="1824"/>
      <c r="CG159" s="1824"/>
      <c r="CH159" s="1824"/>
      <c r="CI159" s="1824"/>
      <c r="CJ159" s="1824"/>
      <c r="CK159" s="1824"/>
      <c r="CL159" s="1824"/>
      <c r="CM159" s="1824"/>
      <c r="CN159" s="1824"/>
      <c r="CO159" s="1824"/>
      <c r="CP159" s="1824"/>
      <c r="CQ159" s="1824"/>
      <c r="CR159" s="1824"/>
      <c r="CS159" s="1824"/>
      <c r="CT159" s="1824"/>
      <c r="CU159" s="1824"/>
      <c r="CV159" s="1824"/>
      <c r="CW159" s="1824"/>
      <c r="CX159" s="1824"/>
      <c r="CY159" s="1824"/>
      <c r="CZ159" s="1824"/>
    </row>
    <row r="160" s="231" customFormat="true" ht="15" customHeight="true" x14ac:dyDescent="0.2">
      <c r="B160" s="135"/>
      <c r="C160" s="849"/>
      <c r="D160" s="841"/>
      <c r="E160" s="841"/>
      <c r="F160" s="841"/>
      <c r="G160" s="842"/>
      <c r="H160" s="850"/>
      <c r="I160" s="841"/>
      <c r="J160" s="841"/>
      <c r="K160" s="841"/>
      <c r="L160" s="851"/>
      <c r="M160" s="849"/>
      <c r="N160" s="841"/>
      <c r="O160" s="841"/>
      <c r="P160" s="841"/>
      <c r="Q160" s="842"/>
      <c r="R160" s="850"/>
      <c r="S160" s="841"/>
      <c r="T160" s="841"/>
      <c r="U160" s="841"/>
      <c r="V160" s="851"/>
      <c r="W160" s="574"/>
      <c r="X160" s="574"/>
      <c r="Y160" s="574"/>
      <c r="Z160" s="574"/>
      <c r="AA160" s="574"/>
      <c r="AB160" s="574"/>
      <c r="AC160" s="574"/>
      <c r="AD160" s="574"/>
      <c r="AE160" s="574"/>
      <c r="AF160" s="574"/>
      <c r="AG160" s="574"/>
      <c r="AH160" s="574"/>
      <c r="AI160" s="574"/>
      <c r="AJ160" s="574"/>
      <c r="AK160" s="574"/>
      <c r="AL160" s="574"/>
      <c r="AM160" s="574"/>
      <c r="AN160" s="574"/>
      <c r="AO160" s="574"/>
      <c r="AP160" s="574"/>
      <c r="AQ160" s="574"/>
      <c r="AR160" s="574"/>
      <c r="AS160" s="574"/>
      <c r="AT160" s="574"/>
      <c r="AU160" s="574"/>
      <c r="AV160" s="574"/>
      <c r="AW160" s="574"/>
      <c r="AX160" s="574"/>
      <c r="AY160" s="574"/>
      <c r="AZ160" s="208"/>
      <c r="BA160" s="362"/>
      <c r="BB160" s="159"/>
      <c r="BC160" s="325"/>
      <c r="BD160" s="295"/>
      <c r="BE160" s="295"/>
      <c r="BF160" s="295"/>
      <c r="BG160" s="326"/>
      <c r="BH160" s="336"/>
      <c r="BI160" s="295"/>
      <c r="BJ160" s="295"/>
      <c r="BK160" s="295"/>
      <c r="BL160" s="326"/>
      <c r="BM160" s="336"/>
      <c r="BN160" s="295"/>
      <c r="BO160" s="295"/>
      <c r="BP160" s="295"/>
      <c r="BQ160" s="326"/>
      <c r="BR160" s="336"/>
      <c r="BS160" s="295"/>
      <c r="BT160" s="295"/>
      <c r="BU160" s="295"/>
      <c r="BV160" s="1757"/>
      <c r="BW160" s="1823"/>
      <c r="BX160" s="1823"/>
      <c r="BY160" s="1824"/>
      <c r="BZ160" s="1824"/>
      <c r="CA160" s="1824"/>
      <c r="CB160" s="1824"/>
      <c r="CC160" s="1824"/>
      <c r="CD160" s="1824"/>
      <c r="CE160" s="1824"/>
      <c r="CF160" s="1824"/>
      <c r="CG160" s="1824"/>
      <c r="CH160" s="1824"/>
      <c r="CI160" s="1824"/>
      <c r="CJ160" s="1824"/>
      <c r="CK160" s="1824"/>
      <c r="CL160" s="1824"/>
      <c r="CM160" s="1824"/>
      <c r="CN160" s="1824"/>
      <c r="CO160" s="1824"/>
      <c r="CP160" s="1824"/>
      <c r="CQ160" s="1824"/>
      <c r="CR160" s="1824"/>
      <c r="CS160" s="1824"/>
      <c r="CT160" s="1824"/>
      <c r="CU160" s="1824"/>
      <c r="CV160" s="1824"/>
      <c r="CW160" s="1824"/>
      <c r="CX160" s="1824"/>
      <c r="CY160" s="1824"/>
      <c r="CZ160" s="1824"/>
    </row>
    <row r="161" s="231" customFormat="true" ht="15" customHeight="true" x14ac:dyDescent="0.2">
      <c r="B161" s="135"/>
      <c r="C161" s="849"/>
      <c r="D161" s="841"/>
      <c r="E161" s="841"/>
      <c r="F161" s="841"/>
      <c r="G161" s="842"/>
      <c r="H161" s="850"/>
      <c r="I161" s="841"/>
      <c r="J161" s="841"/>
      <c r="K161" s="841"/>
      <c r="L161" s="851"/>
      <c r="M161" s="849"/>
      <c r="N161" s="841"/>
      <c r="O161" s="841"/>
      <c r="P161" s="841"/>
      <c r="Q161" s="842"/>
      <c r="R161" s="850"/>
      <c r="S161" s="841"/>
      <c r="T161" s="841"/>
      <c r="U161" s="841"/>
      <c r="V161" s="851"/>
      <c r="W161" s="574"/>
      <c r="X161" s="574"/>
      <c r="Y161" s="574"/>
      <c r="Z161" s="574"/>
      <c r="AA161" s="574"/>
      <c r="AB161" s="574"/>
      <c r="AC161" s="574"/>
      <c r="AD161" s="574"/>
      <c r="AE161" s="574"/>
      <c r="AF161" s="574"/>
      <c r="AG161" s="574"/>
      <c r="AH161" s="574"/>
      <c r="AI161" s="574"/>
      <c r="AJ161" s="574"/>
      <c r="AK161" s="574"/>
      <c r="AL161" s="574"/>
      <c r="AM161" s="574"/>
      <c r="AN161" s="574"/>
      <c r="AO161" s="574"/>
      <c r="AP161" s="574"/>
      <c r="AQ161" s="574"/>
      <c r="AR161" s="574"/>
      <c r="AS161" s="574"/>
      <c r="AT161" s="574"/>
      <c r="AU161" s="574"/>
      <c r="AV161" s="574"/>
      <c r="AW161" s="574"/>
      <c r="AX161" s="574"/>
      <c r="AY161" s="574"/>
      <c r="AZ161" s="208"/>
      <c r="BA161" s="362"/>
      <c r="BB161" s="159"/>
      <c r="BC161" s="325"/>
      <c r="BD161" s="295"/>
      <c r="BE161" s="295"/>
      <c r="BF161" s="295"/>
      <c r="BG161" s="326"/>
      <c r="BH161" s="336"/>
      <c r="BI161" s="295"/>
      <c r="BJ161" s="295"/>
      <c r="BK161" s="295"/>
      <c r="BL161" s="326"/>
      <c r="BM161" s="336"/>
      <c r="BN161" s="295"/>
      <c r="BO161" s="295"/>
      <c r="BP161" s="295"/>
      <c r="BQ161" s="326"/>
      <c r="BR161" s="336"/>
      <c r="BS161" s="295"/>
      <c r="BT161" s="295"/>
      <c r="BU161" s="295"/>
      <c r="BV161" s="1757"/>
      <c r="BW161" s="1823"/>
      <c r="BX161" s="1823"/>
      <c r="BY161" s="1824"/>
      <c r="BZ161" s="1824"/>
      <c r="CA161" s="1824"/>
      <c r="CB161" s="1824"/>
      <c r="CC161" s="1824"/>
      <c r="CD161" s="1824"/>
      <c r="CE161" s="1824"/>
      <c r="CF161" s="1824"/>
      <c r="CG161" s="1824"/>
      <c r="CH161" s="1824"/>
      <c r="CI161" s="1824"/>
      <c r="CJ161" s="1824"/>
      <c r="CK161" s="1824"/>
      <c r="CL161" s="1824"/>
      <c r="CM161" s="1824"/>
      <c r="CN161" s="1824"/>
      <c r="CO161" s="1824"/>
      <c r="CP161" s="1824"/>
      <c r="CQ161" s="1824"/>
      <c r="CR161" s="1824"/>
      <c r="CS161" s="1824"/>
      <c r="CT161" s="1824"/>
      <c r="CU161" s="1824"/>
      <c r="CV161" s="1824"/>
      <c r="CW161" s="1824"/>
      <c r="CX161" s="1824"/>
      <c r="CY161" s="1824"/>
      <c r="CZ161" s="1824"/>
    </row>
    <row r="162" s="231" customFormat="true" ht="15" customHeight="true" x14ac:dyDescent="0.2">
      <c r="A162" s="765"/>
      <c r="B162" s="970"/>
      <c r="C162" s="849"/>
      <c r="D162" s="841"/>
      <c r="E162" s="841"/>
      <c r="F162" s="841"/>
      <c r="G162" s="842"/>
      <c r="H162" s="850"/>
      <c r="I162" s="841"/>
      <c r="J162" s="841"/>
      <c r="K162" s="841"/>
      <c r="L162" s="851"/>
      <c r="M162" s="849"/>
      <c r="N162" s="841"/>
      <c r="O162" s="841"/>
      <c r="P162" s="841"/>
      <c r="Q162" s="842"/>
      <c r="R162" s="850"/>
      <c r="S162" s="841"/>
      <c r="T162" s="841"/>
      <c r="U162" s="841"/>
      <c r="V162" s="851"/>
      <c r="W162" s="574"/>
      <c r="X162" s="574"/>
      <c r="Y162" s="574"/>
      <c r="Z162" s="574"/>
      <c r="AA162" s="574"/>
      <c r="AB162" s="574"/>
      <c r="AC162" s="574"/>
      <c r="AD162" s="574"/>
      <c r="AE162" s="574"/>
      <c r="AF162" s="574"/>
      <c r="AG162" s="574"/>
      <c r="AH162" s="574"/>
      <c r="AI162" s="574"/>
      <c r="AJ162" s="574"/>
      <c r="AK162" s="574"/>
      <c r="AL162" s="574"/>
      <c r="AM162" s="574"/>
      <c r="AN162" s="574"/>
      <c r="AO162" s="574"/>
      <c r="AP162" s="574"/>
      <c r="AQ162" s="574"/>
      <c r="AR162" s="574"/>
      <c r="AS162" s="574"/>
      <c r="AT162" s="574"/>
      <c r="AU162" s="574"/>
      <c r="AV162" s="574"/>
      <c r="AW162" s="574"/>
      <c r="AX162" s="574"/>
      <c r="AY162" s="574"/>
      <c r="AZ162" s="208"/>
      <c r="BA162" s="362"/>
      <c r="BB162" s="159"/>
      <c r="BC162" s="325"/>
      <c r="BD162" s="295"/>
      <c r="BE162" s="295"/>
      <c r="BF162" s="295"/>
      <c r="BG162" s="326"/>
      <c r="BH162" s="336"/>
      <c r="BI162" s="295"/>
      <c r="BJ162" s="295"/>
      <c r="BK162" s="295"/>
      <c r="BL162" s="326"/>
      <c r="BM162" s="336"/>
      <c r="BN162" s="295"/>
      <c r="BO162" s="295"/>
      <c r="BP162" s="295"/>
      <c r="BQ162" s="326"/>
      <c r="BR162" s="336"/>
      <c r="BS162" s="295"/>
      <c r="BT162" s="295"/>
      <c r="BU162" s="295"/>
      <c r="BV162" s="1757"/>
      <c r="BW162" s="1823"/>
      <c r="BX162" s="1823"/>
      <c r="BY162" s="1824"/>
      <c r="BZ162" s="1824"/>
      <c r="CA162" s="1824"/>
      <c r="CB162" s="1824"/>
      <c r="CC162" s="1824"/>
      <c r="CD162" s="1824"/>
      <c r="CE162" s="1824"/>
      <c r="CF162" s="1824"/>
      <c r="CG162" s="1824"/>
      <c r="CH162" s="1824"/>
      <c r="CI162" s="1824"/>
      <c r="CJ162" s="1824"/>
      <c r="CK162" s="1824"/>
      <c r="CL162" s="1824"/>
      <c r="CM162" s="1824"/>
      <c r="CN162" s="1824"/>
      <c r="CO162" s="1824"/>
      <c r="CP162" s="1824"/>
      <c r="CQ162" s="1824"/>
      <c r="CR162" s="1824"/>
      <c r="CS162" s="1824"/>
      <c r="CT162" s="1824"/>
      <c r="CU162" s="1824"/>
      <c r="CV162" s="1824"/>
      <c r="CW162" s="1824"/>
      <c r="CX162" s="1824"/>
      <c r="CY162" s="1824"/>
      <c r="CZ162" s="1824"/>
    </row>
    <row r="163" s="231" customFormat="true" ht="15" customHeight="true" x14ac:dyDescent="0.2">
      <c r="A163" s="685"/>
      <c r="B163" s="971"/>
      <c r="C163" s="849"/>
      <c r="D163" s="841"/>
      <c r="E163" s="841"/>
      <c r="F163" s="841"/>
      <c r="G163" s="842"/>
      <c r="H163" s="850"/>
      <c r="I163" s="841"/>
      <c r="J163" s="841"/>
      <c r="K163" s="841"/>
      <c r="L163" s="851"/>
      <c r="M163" s="849"/>
      <c r="N163" s="841"/>
      <c r="O163" s="841"/>
      <c r="P163" s="841"/>
      <c r="Q163" s="842"/>
      <c r="R163" s="850"/>
      <c r="S163" s="841"/>
      <c r="T163" s="841"/>
      <c r="U163" s="841"/>
      <c r="V163" s="851"/>
      <c r="W163" s="574"/>
      <c r="X163" s="574"/>
      <c r="Y163" s="574"/>
      <c r="Z163" s="574"/>
      <c r="AA163" s="574"/>
      <c r="AB163" s="574"/>
      <c r="AC163" s="574"/>
      <c r="AD163" s="574"/>
      <c r="AE163" s="574"/>
      <c r="AF163" s="574"/>
      <c r="AG163" s="574"/>
      <c r="AH163" s="574"/>
      <c r="AI163" s="574"/>
      <c r="AJ163" s="574"/>
      <c r="AK163" s="574"/>
      <c r="AL163" s="574"/>
      <c r="AM163" s="574"/>
      <c r="AN163" s="574"/>
      <c r="AO163" s="574"/>
      <c r="AP163" s="574"/>
      <c r="AQ163" s="574"/>
      <c r="AR163" s="574"/>
      <c r="AS163" s="574"/>
      <c r="AT163" s="574"/>
      <c r="AU163" s="574"/>
      <c r="AV163" s="574"/>
      <c r="AW163" s="574"/>
      <c r="AX163" s="574"/>
      <c r="AY163" s="574"/>
      <c r="AZ163" s="208"/>
      <c r="BA163" s="362"/>
      <c r="BB163" s="159"/>
      <c r="BC163" s="325"/>
      <c r="BD163" s="295"/>
      <c r="BE163" s="295"/>
      <c r="BF163" s="295"/>
      <c r="BG163" s="326"/>
      <c r="BH163" s="336"/>
      <c r="BI163" s="295"/>
      <c r="BJ163" s="295"/>
      <c r="BK163" s="295"/>
      <c r="BL163" s="326"/>
      <c r="BM163" s="336"/>
      <c r="BN163" s="295"/>
      <c r="BO163" s="295"/>
      <c r="BP163" s="295"/>
      <c r="BQ163" s="326"/>
      <c r="BR163" s="336"/>
      <c r="BS163" s="295"/>
      <c r="BT163" s="295"/>
      <c r="BU163" s="295"/>
      <c r="BV163" s="1757"/>
      <c r="BW163" s="1823"/>
      <c r="BX163" s="1823"/>
      <c r="BY163" s="1824"/>
      <c r="BZ163" s="1824"/>
      <c r="CA163" s="1824"/>
      <c r="CB163" s="1824"/>
      <c r="CC163" s="1824"/>
      <c r="CD163" s="1824"/>
      <c r="CE163" s="1824"/>
      <c r="CF163" s="1824"/>
      <c r="CG163" s="1824"/>
      <c r="CH163" s="1824"/>
      <c r="CI163" s="1824"/>
      <c r="CJ163" s="1824"/>
      <c r="CK163" s="1824"/>
      <c r="CL163" s="1824"/>
      <c r="CM163" s="1824"/>
      <c r="CN163" s="1824"/>
      <c r="CO163" s="1824"/>
      <c r="CP163" s="1824"/>
      <c r="CQ163" s="1824"/>
      <c r="CR163" s="1824"/>
      <c r="CS163" s="1824"/>
      <c r="CT163" s="1824"/>
      <c r="CU163" s="1824"/>
      <c r="CV163" s="1824"/>
      <c r="CW163" s="1824"/>
      <c r="CX163" s="1824"/>
      <c r="CY163" s="1824"/>
      <c r="CZ163" s="1824"/>
    </row>
    <row r="164" s="607" customFormat="true" ht="15" customHeight="true" x14ac:dyDescent="0.2">
      <c r="A164" s="952"/>
      <c r="B164" s="775"/>
      <c r="C164" s="891"/>
      <c r="D164" s="790"/>
      <c r="E164" s="790"/>
      <c r="F164" s="790"/>
      <c r="G164" s="791"/>
      <c r="H164" s="892"/>
      <c r="I164" s="790"/>
      <c r="J164" s="790"/>
      <c r="K164" s="790"/>
      <c r="L164" s="893"/>
      <c r="M164" s="891"/>
      <c r="N164" s="790"/>
      <c r="O164" s="790"/>
      <c r="P164" s="790"/>
      <c r="Q164" s="791"/>
      <c r="R164" s="892"/>
      <c r="S164" s="790"/>
      <c r="T164" s="790"/>
      <c r="U164" s="790"/>
      <c r="V164" s="893"/>
      <c r="W164" s="1726"/>
      <c r="X164" s="1726"/>
      <c r="Y164" s="1726"/>
      <c r="Z164" s="1726"/>
      <c r="AA164" s="1726"/>
      <c r="AB164" s="1726"/>
      <c r="AC164" s="1726"/>
      <c r="AD164" s="1726"/>
      <c r="AE164" s="1726"/>
      <c r="AF164" s="1726"/>
      <c r="AG164" s="1726"/>
      <c r="AH164" s="1726"/>
      <c r="AI164" s="1726"/>
      <c r="AJ164" s="1726"/>
      <c r="AK164" s="1726"/>
      <c r="AL164" s="1726"/>
      <c r="AM164" s="1726"/>
      <c r="AN164" s="1726"/>
      <c r="AO164" s="1726"/>
      <c r="AP164" s="1726"/>
      <c r="AQ164" s="1726"/>
      <c r="AR164" s="1726"/>
      <c r="AS164" s="1726"/>
      <c r="AT164" s="1726"/>
      <c r="AU164" s="1726"/>
      <c r="AV164" s="1726"/>
      <c r="AW164" s="1726"/>
      <c r="AX164" s="1726"/>
      <c r="AY164" s="1726"/>
      <c r="AZ164" s="611"/>
      <c r="BA164" s="362"/>
      <c r="BB164" s="159"/>
      <c r="BC164" s="325"/>
      <c r="BD164" s="295"/>
      <c r="BE164" s="295"/>
      <c r="BF164" s="295"/>
      <c r="BG164" s="326"/>
      <c r="BH164" s="336"/>
      <c r="BI164" s="295"/>
      <c r="BJ164" s="295"/>
      <c r="BK164" s="295"/>
      <c r="BL164" s="326"/>
      <c r="BM164" s="336"/>
      <c r="BN164" s="295"/>
      <c r="BO164" s="295"/>
      <c r="BP164" s="295"/>
      <c r="BQ164" s="326"/>
      <c r="BR164" s="336"/>
      <c r="BS164" s="295"/>
      <c r="BT164" s="295"/>
      <c r="BU164" s="295"/>
      <c r="BV164" s="1757"/>
      <c r="BW164" s="1823"/>
      <c r="BX164" s="1823"/>
      <c r="BY164" s="1824"/>
      <c r="BZ164" s="1824"/>
      <c r="CA164" s="1824"/>
      <c r="CB164" s="1824"/>
      <c r="CC164" s="1824"/>
      <c r="CD164" s="1824"/>
      <c r="CE164" s="1824"/>
      <c r="CF164" s="1824"/>
      <c r="CG164" s="1824"/>
      <c r="CH164" s="1824"/>
      <c r="CI164" s="1824"/>
      <c r="CJ164" s="1824"/>
      <c r="CK164" s="1824"/>
      <c r="CL164" s="1824"/>
      <c r="CM164" s="1824"/>
      <c r="CN164" s="1824"/>
      <c r="CO164" s="1824"/>
      <c r="CP164" s="1824"/>
      <c r="CQ164" s="1824"/>
      <c r="CR164" s="1824"/>
      <c r="CS164" s="1824"/>
      <c r="CT164" s="1824"/>
      <c r="CU164" s="1824"/>
      <c r="CV164" s="1824"/>
      <c r="CW164" s="1824"/>
      <c r="CX164" s="1824"/>
      <c r="CY164" s="1824"/>
      <c r="CZ164" s="1824"/>
    </row>
    <row r="165" s="607" customFormat="true" ht="15" customHeight="true" x14ac:dyDescent="0.2">
      <c r="A165" s="753"/>
      <c r="B165" s="972"/>
      <c r="C165" s="693"/>
      <c r="D165" s="694"/>
      <c r="E165" s="694"/>
      <c r="F165" s="694"/>
      <c r="G165" s="741"/>
      <c r="H165" s="729"/>
      <c r="I165" s="694"/>
      <c r="J165" s="694"/>
      <c r="K165" s="694"/>
      <c r="L165" s="705"/>
      <c r="M165" s="716"/>
      <c r="N165" s="694"/>
      <c r="O165" s="694"/>
      <c r="P165" s="694"/>
      <c r="Q165" s="741"/>
      <c r="R165" s="729"/>
      <c r="S165" s="694"/>
      <c r="T165" s="694"/>
      <c r="U165" s="694"/>
      <c r="V165" s="1710"/>
      <c r="W165" s="1726"/>
      <c r="X165" s="1726"/>
      <c r="Y165" s="1726"/>
      <c r="Z165" s="1726"/>
      <c r="AA165" s="1726"/>
      <c r="AB165" s="1726"/>
      <c r="AC165" s="1726"/>
      <c r="AD165" s="1726"/>
      <c r="AE165" s="1726"/>
      <c r="AF165" s="1726"/>
      <c r="AG165" s="1726"/>
      <c r="AH165" s="1726"/>
      <c r="AI165" s="1726"/>
      <c r="AJ165" s="1726"/>
      <c r="AK165" s="1726"/>
      <c r="AL165" s="1726"/>
      <c r="AM165" s="1726"/>
      <c r="AN165" s="1726"/>
      <c r="AO165" s="1726"/>
      <c r="AP165" s="1726"/>
      <c r="AQ165" s="1726"/>
      <c r="AR165" s="1726"/>
      <c r="AS165" s="1726"/>
      <c r="AT165" s="1726"/>
      <c r="AU165" s="1726"/>
      <c r="AV165" s="1726"/>
      <c r="AW165" s="1726"/>
      <c r="AX165" s="1726"/>
      <c r="AY165" s="1726"/>
      <c r="AZ165" s="611"/>
      <c r="BA165" s="362"/>
      <c r="BB165" s="159"/>
      <c r="BC165" s="325"/>
      <c r="BD165" s="295"/>
      <c r="BE165" s="295"/>
      <c r="BF165" s="295"/>
      <c r="BG165" s="326"/>
      <c r="BH165" s="336"/>
      <c r="BI165" s="295"/>
      <c r="BJ165" s="295"/>
      <c r="BK165" s="295"/>
      <c r="BL165" s="326"/>
      <c r="BM165" s="336"/>
      <c r="BN165" s="295"/>
      <c r="BO165" s="295"/>
      <c r="BP165" s="295"/>
      <c r="BQ165" s="326"/>
      <c r="BR165" s="336"/>
      <c r="BS165" s="295"/>
      <c r="BT165" s="295"/>
      <c r="BU165" s="295"/>
      <c r="BV165" s="1757"/>
      <c r="BW165" s="1823"/>
      <c r="BX165" s="1823"/>
      <c r="BY165" s="1824"/>
      <c r="BZ165" s="1824"/>
      <c r="CA165" s="1824"/>
      <c r="CB165" s="1824"/>
      <c r="CC165" s="1824"/>
      <c r="CD165" s="1824"/>
      <c r="CE165" s="1824"/>
      <c r="CF165" s="1824"/>
      <c r="CG165" s="1824"/>
      <c r="CH165" s="1824"/>
      <c r="CI165" s="1824"/>
      <c r="CJ165" s="1824"/>
      <c r="CK165" s="1824"/>
      <c r="CL165" s="1824"/>
      <c r="CM165" s="1824"/>
      <c r="CN165" s="1824"/>
      <c r="CO165" s="1824"/>
      <c r="CP165" s="1824"/>
      <c r="CQ165" s="1824"/>
      <c r="CR165" s="1824"/>
      <c r="CS165" s="1824"/>
      <c r="CT165" s="1824"/>
      <c r="CU165" s="1824"/>
      <c r="CV165" s="1824"/>
      <c r="CW165" s="1824"/>
      <c r="CX165" s="1824"/>
      <c r="CY165" s="1824"/>
      <c r="CZ165" s="1824"/>
    </row>
    <row r="166" s="607" customFormat="true" ht="15" customHeight="true" x14ac:dyDescent="0.2">
      <c r="A166" s="754"/>
      <c r="B166" s="973"/>
      <c r="C166" s="695"/>
      <c r="D166" s="696"/>
      <c r="E166" s="696"/>
      <c r="F166" s="696"/>
      <c r="G166" s="742"/>
      <c r="H166" s="730"/>
      <c r="I166" s="696"/>
      <c r="J166" s="696"/>
      <c r="K166" s="696"/>
      <c r="L166" s="706"/>
      <c r="M166" s="717"/>
      <c r="N166" s="696"/>
      <c r="O166" s="696"/>
      <c r="P166" s="696"/>
      <c r="Q166" s="742"/>
      <c r="R166" s="730"/>
      <c r="S166" s="696"/>
      <c r="T166" s="696"/>
      <c r="U166" s="696"/>
      <c r="V166" s="1711"/>
      <c r="W166" s="1726"/>
      <c r="X166" s="1726"/>
      <c r="Y166" s="1726"/>
      <c r="Z166" s="1726"/>
      <c r="AA166" s="1726"/>
      <c r="AB166" s="1726"/>
      <c r="AC166" s="1726"/>
      <c r="AD166" s="1726"/>
      <c r="AE166" s="1726"/>
      <c r="AF166" s="1726"/>
      <c r="AG166" s="1726"/>
      <c r="AH166" s="1726"/>
      <c r="AI166" s="1726"/>
      <c r="AJ166" s="1726"/>
      <c r="AK166" s="1726"/>
      <c r="AL166" s="1726"/>
      <c r="AM166" s="1726"/>
      <c r="AN166" s="1726"/>
      <c r="AO166" s="1726"/>
      <c r="AP166" s="1726"/>
      <c r="AQ166" s="1726"/>
      <c r="AR166" s="1726"/>
      <c r="AS166" s="1726"/>
      <c r="AT166" s="1726"/>
      <c r="AU166" s="1726"/>
      <c r="AV166" s="1726"/>
      <c r="AW166" s="1726"/>
      <c r="AX166" s="1726"/>
      <c r="AY166" s="1726"/>
      <c r="AZ166" s="611"/>
      <c r="BA166" s="362"/>
      <c r="BB166" s="159"/>
      <c r="BC166" s="325"/>
      <c r="BD166" s="295"/>
      <c r="BE166" s="295"/>
      <c r="BF166" s="295"/>
      <c r="BG166" s="326"/>
      <c r="BH166" s="336"/>
      <c r="BI166" s="295"/>
      <c r="BJ166" s="295"/>
      <c r="BK166" s="295"/>
      <c r="BL166" s="326"/>
      <c r="BM166" s="336"/>
      <c r="BN166" s="295"/>
      <c r="BO166" s="295"/>
      <c r="BP166" s="295"/>
      <c r="BQ166" s="326"/>
      <c r="BR166" s="336"/>
      <c r="BS166" s="295"/>
      <c r="BT166" s="295"/>
      <c r="BU166" s="295"/>
      <c r="BV166" s="1757"/>
      <c r="BW166" s="1823"/>
      <c r="BX166" s="1823"/>
      <c r="BY166" s="1824"/>
      <c r="BZ166" s="1824"/>
      <c r="CA166" s="1824"/>
      <c r="CB166" s="1824"/>
      <c r="CC166" s="1824"/>
      <c r="CD166" s="1824"/>
      <c r="CE166" s="1824"/>
      <c r="CF166" s="1824"/>
      <c r="CG166" s="1824"/>
      <c r="CH166" s="1824"/>
      <c r="CI166" s="1824"/>
      <c r="CJ166" s="1824"/>
      <c r="CK166" s="1824"/>
      <c r="CL166" s="1824"/>
      <c r="CM166" s="1824"/>
      <c r="CN166" s="1824"/>
      <c r="CO166" s="1824"/>
      <c r="CP166" s="1824"/>
      <c r="CQ166" s="1824"/>
      <c r="CR166" s="1824"/>
      <c r="CS166" s="1824"/>
      <c r="CT166" s="1824"/>
      <c r="CU166" s="1824"/>
      <c r="CV166" s="1824"/>
      <c r="CW166" s="1824"/>
      <c r="CX166" s="1824"/>
      <c r="CY166" s="1824"/>
      <c r="CZ166" s="1824"/>
    </row>
    <row r="167" s="607" customFormat="true" ht="15" customHeight="true" x14ac:dyDescent="0.2">
      <c r="A167" s="755"/>
      <c r="B167" s="974"/>
      <c r="C167" s="894"/>
      <c r="D167" s="895"/>
      <c r="E167" s="895"/>
      <c r="F167" s="895"/>
      <c r="G167" s="896"/>
      <c r="H167" s="897"/>
      <c r="I167" s="895"/>
      <c r="J167" s="895"/>
      <c r="K167" s="895"/>
      <c r="L167" s="898"/>
      <c r="M167" s="899"/>
      <c r="N167" s="895"/>
      <c r="O167" s="895"/>
      <c r="P167" s="895"/>
      <c r="Q167" s="896"/>
      <c r="R167" s="897"/>
      <c r="S167" s="895"/>
      <c r="T167" s="895"/>
      <c r="U167" s="895"/>
      <c r="V167" s="1712"/>
      <c r="W167" s="1726"/>
      <c r="X167" s="1726"/>
      <c r="Y167" s="1726"/>
      <c r="Z167" s="1726"/>
      <c r="AA167" s="1726"/>
      <c r="AB167" s="1726"/>
      <c r="AC167" s="1726"/>
      <c r="AD167" s="1726"/>
      <c r="AE167" s="1726"/>
      <c r="AF167" s="1726"/>
      <c r="AG167" s="1726"/>
      <c r="AH167" s="1726"/>
      <c r="AI167" s="1726"/>
      <c r="AJ167" s="1726"/>
      <c r="AK167" s="1726"/>
      <c r="AL167" s="1726"/>
      <c r="AM167" s="1726"/>
      <c r="AN167" s="1726"/>
      <c r="AO167" s="1726"/>
      <c r="AP167" s="1726"/>
      <c r="AQ167" s="1726"/>
      <c r="AR167" s="1726"/>
      <c r="AS167" s="1726"/>
      <c r="AT167" s="1726"/>
      <c r="AU167" s="1726"/>
      <c r="AV167" s="1726"/>
      <c r="AW167" s="1726"/>
      <c r="AX167" s="1726"/>
      <c r="AY167" s="1726"/>
      <c r="AZ167" s="611"/>
      <c r="BA167" s="362"/>
      <c r="BB167" s="159"/>
      <c r="BC167" s="325"/>
      <c r="BD167" s="295"/>
      <c r="BE167" s="295"/>
      <c r="BF167" s="295"/>
      <c r="BG167" s="326"/>
      <c r="BH167" s="336"/>
      <c r="BI167" s="295"/>
      <c r="BJ167" s="295"/>
      <c r="BK167" s="295"/>
      <c r="BL167" s="326"/>
      <c r="BM167" s="336"/>
      <c r="BN167" s="295"/>
      <c r="BO167" s="295"/>
      <c r="BP167" s="295"/>
      <c r="BQ167" s="326"/>
      <c r="BR167" s="336"/>
      <c r="BS167" s="295"/>
      <c r="BT167" s="295"/>
      <c r="BU167" s="295"/>
      <c r="BV167" s="1757"/>
      <c r="BW167" s="1823"/>
      <c r="BX167" s="1823"/>
      <c r="BY167" s="1824"/>
      <c r="BZ167" s="1824"/>
      <c r="CA167" s="1824"/>
      <c r="CB167" s="1824"/>
      <c r="CC167" s="1824"/>
      <c r="CD167" s="1824"/>
      <c r="CE167" s="1824"/>
      <c r="CF167" s="1824"/>
      <c r="CG167" s="1824"/>
      <c r="CH167" s="1824"/>
      <c r="CI167" s="1824"/>
      <c r="CJ167" s="1824"/>
      <c r="CK167" s="1824"/>
      <c r="CL167" s="1824"/>
      <c r="CM167" s="1824"/>
      <c r="CN167" s="1824"/>
      <c r="CO167" s="1824"/>
      <c r="CP167" s="1824"/>
      <c r="CQ167" s="1824"/>
      <c r="CR167" s="1824"/>
      <c r="CS167" s="1824"/>
      <c r="CT167" s="1824"/>
      <c r="CU167" s="1824"/>
      <c r="CV167" s="1824"/>
      <c r="CW167" s="1824"/>
      <c r="CX167" s="1824"/>
      <c r="CY167" s="1824"/>
      <c r="CZ167" s="1824"/>
    </row>
    <row r="168" s="607" customFormat="true" ht="15" customHeight="true" x14ac:dyDescent="0.2">
      <c r="A168" s="756"/>
      <c r="B168" s="975"/>
      <c r="C168" s="900"/>
      <c r="D168" s="901"/>
      <c r="E168" s="901"/>
      <c r="F168" s="901"/>
      <c r="G168" s="902"/>
      <c r="H168" s="903"/>
      <c r="I168" s="901"/>
      <c r="J168" s="901"/>
      <c r="K168" s="901"/>
      <c r="L168" s="904"/>
      <c r="M168" s="905"/>
      <c r="N168" s="901"/>
      <c r="O168" s="901"/>
      <c r="P168" s="901"/>
      <c r="Q168" s="902"/>
      <c r="R168" s="903"/>
      <c r="S168" s="901"/>
      <c r="T168" s="901"/>
      <c r="U168" s="901"/>
      <c r="V168" s="1713"/>
      <c r="W168" s="1726"/>
      <c r="X168" s="1726"/>
      <c r="Y168" s="1726"/>
      <c r="Z168" s="1726"/>
      <c r="AA168" s="1726"/>
      <c r="AB168" s="1726"/>
      <c r="AC168" s="1726"/>
      <c r="AD168" s="1726"/>
      <c r="AE168" s="1726"/>
      <c r="AF168" s="1726"/>
      <c r="AG168" s="1726"/>
      <c r="AH168" s="1726"/>
      <c r="AI168" s="1726"/>
      <c r="AJ168" s="1726"/>
      <c r="AK168" s="1726"/>
      <c r="AL168" s="1726"/>
      <c r="AM168" s="1726"/>
      <c r="AN168" s="1726"/>
      <c r="AO168" s="1726"/>
      <c r="AP168" s="1726"/>
      <c r="AQ168" s="1726"/>
      <c r="AR168" s="1726"/>
      <c r="AS168" s="1726"/>
      <c r="AT168" s="1726"/>
      <c r="AU168" s="1726"/>
      <c r="AV168" s="1726"/>
      <c r="AW168" s="1726"/>
      <c r="AX168" s="1726"/>
      <c r="AY168" s="1726"/>
      <c r="AZ168" s="611"/>
      <c r="BA168" s="362"/>
      <c r="BB168" s="159"/>
      <c r="BC168" s="325"/>
      <c r="BD168" s="295"/>
      <c r="BE168" s="295"/>
      <c r="BF168" s="295"/>
      <c r="BG168" s="326"/>
      <c r="BH168" s="336"/>
      <c r="BI168" s="295"/>
      <c r="BJ168" s="295"/>
      <c r="BK168" s="295"/>
      <c r="BL168" s="326"/>
      <c r="BM168" s="336"/>
      <c r="BN168" s="295"/>
      <c r="BO168" s="295"/>
      <c r="BP168" s="295"/>
      <c r="BQ168" s="326"/>
      <c r="BR168" s="336"/>
      <c r="BS168" s="295"/>
      <c r="BT168" s="295"/>
      <c r="BU168" s="295"/>
      <c r="BV168" s="1757"/>
      <c r="BW168" s="1823"/>
      <c r="BX168" s="1823"/>
      <c r="BY168" s="1824"/>
      <c r="BZ168" s="1824"/>
      <c r="CA168" s="1824"/>
      <c r="CB168" s="1824"/>
      <c r="CC168" s="1824"/>
      <c r="CD168" s="1824"/>
      <c r="CE168" s="1824"/>
      <c r="CF168" s="1824"/>
      <c r="CG168" s="1824"/>
      <c r="CH168" s="1824"/>
      <c r="CI168" s="1824"/>
      <c r="CJ168" s="1824"/>
      <c r="CK168" s="1824"/>
      <c r="CL168" s="1824"/>
      <c r="CM168" s="1824"/>
      <c r="CN168" s="1824"/>
      <c r="CO168" s="1824"/>
      <c r="CP168" s="1824"/>
      <c r="CQ168" s="1824"/>
      <c r="CR168" s="1824"/>
      <c r="CS168" s="1824"/>
      <c r="CT168" s="1824"/>
      <c r="CU168" s="1824"/>
      <c r="CV168" s="1824"/>
      <c r="CW168" s="1824"/>
      <c r="CX168" s="1824"/>
      <c r="CY168" s="1824"/>
      <c r="CZ168" s="1824"/>
    </row>
    <row r="169" s="607" customFormat="true" ht="15" customHeight="true" x14ac:dyDescent="0.2">
      <c r="A169" s="756"/>
      <c r="B169" s="975"/>
      <c r="C169" s="900"/>
      <c r="D169" s="901"/>
      <c r="E169" s="901"/>
      <c r="F169" s="901"/>
      <c r="G169" s="902"/>
      <c r="H169" s="903"/>
      <c r="I169" s="901"/>
      <c r="J169" s="901"/>
      <c r="K169" s="901"/>
      <c r="L169" s="904"/>
      <c r="M169" s="905"/>
      <c r="N169" s="901"/>
      <c r="O169" s="901"/>
      <c r="P169" s="901"/>
      <c r="Q169" s="902"/>
      <c r="R169" s="903"/>
      <c r="S169" s="901"/>
      <c r="T169" s="901"/>
      <c r="U169" s="901"/>
      <c r="V169" s="1713"/>
      <c r="W169" s="1726"/>
      <c r="X169" s="1726"/>
      <c r="Y169" s="1726"/>
      <c r="Z169" s="1726"/>
      <c r="AA169" s="1726"/>
      <c r="AB169" s="1726"/>
      <c r="AC169" s="1726"/>
      <c r="AD169" s="1726"/>
      <c r="AE169" s="1726"/>
      <c r="AF169" s="1726"/>
      <c r="AG169" s="1726"/>
      <c r="AH169" s="1726"/>
      <c r="AI169" s="1726"/>
      <c r="AJ169" s="1726"/>
      <c r="AK169" s="1726"/>
      <c r="AL169" s="1726"/>
      <c r="AM169" s="1726"/>
      <c r="AN169" s="1726"/>
      <c r="AO169" s="1726"/>
      <c r="AP169" s="1726"/>
      <c r="AQ169" s="1726"/>
      <c r="AR169" s="1726"/>
      <c r="AS169" s="1726"/>
      <c r="AT169" s="1726"/>
      <c r="AU169" s="1726"/>
      <c r="AV169" s="1726"/>
      <c r="AW169" s="1726"/>
      <c r="AX169" s="1726"/>
      <c r="AY169" s="1726"/>
      <c r="AZ169" s="611"/>
      <c r="BA169" s="362"/>
      <c r="BB169" s="159"/>
      <c r="BC169" s="325"/>
      <c r="BD169" s="295"/>
      <c r="BE169" s="295"/>
      <c r="BF169" s="295"/>
      <c r="BG169" s="326"/>
      <c r="BH169" s="336"/>
      <c r="BI169" s="295"/>
      <c r="BJ169" s="295"/>
      <c r="BK169" s="295"/>
      <c r="BL169" s="326"/>
      <c r="BM169" s="336"/>
      <c r="BN169" s="295"/>
      <c r="BO169" s="295"/>
      <c r="BP169" s="295"/>
      <c r="BQ169" s="326"/>
      <c r="BR169" s="336"/>
      <c r="BS169" s="295"/>
      <c r="BT169" s="295"/>
      <c r="BU169" s="295"/>
      <c r="BV169" s="1757"/>
      <c r="BW169" s="1823"/>
      <c r="BX169" s="1823"/>
      <c r="BY169" s="1824"/>
      <c r="BZ169" s="1824"/>
      <c r="CA169" s="1824"/>
      <c r="CB169" s="1824"/>
      <c r="CC169" s="1824"/>
      <c r="CD169" s="1824"/>
      <c r="CE169" s="1824"/>
      <c r="CF169" s="1824"/>
      <c r="CG169" s="1824"/>
      <c r="CH169" s="1824"/>
      <c r="CI169" s="1824"/>
      <c r="CJ169" s="1824"/>
      <c r="CK169" s="1824"/>
      <c r="CL169" s="1824"/>
      <c r="CM169" s="1824"/>
      <c r="CN169" s="1824"/>
      <c r="CO169" s="1824"/>
      <c r="CP169" s="1824"/>
      <c r="CQ169" s="1824"/>
      <c r="CR169" s="1824"/>
      <c r="CS169" s="1824"/>
      <c r="CT169" s="1824"/>
      <c r="CU169" s="1824"/>
      <c r="CV169" s="1824"/>
      <c r="CW169" s="1824"/>
      <c r="CX169" s="1824"/>
      <c r="CY169" s="1824"/>
      <c r="CZ169" s="1824"/>
    </row>
    <row r="170" s="607" customFormat="true" ht="15" customHeight="true" x14ac:dyDescent="0.2">
      <c r="A170" s="756"/>
      <c r="B170" s="975"/>
      <c r="C170" s="900"/>
      <c r="D170" s="901"/>
      <c r="E170" s="901"/>
      <c r="F170" s="901"/>
      <c r="G170" s="902"/>
      <c r="H170" s="903"/>
      <c r="I170" s="901"/>
      <c r="J170" s="901"/>
      <c r="K170" s="901"/>
      <c r="L170" s="904"/>
      <c r="M170" s="905"/>
      <c r="N170" s="901"/>
      <c r="O170" s="901"/>
      <c r="P170" s="901"/>
      <c r="Q170" s="902"/>
      <c r="R170" s="903"/>
      <c r="S170" s="901"/>
      <c r="T170" s="901"/>
      <c r="U170" s="901"/>
      <c r="V170" s="1713"/>
      <c r="W170" s="1726"/>
      <c r="X170" s="1726"/>
      <c r="Y170" s="1726"/>
      <c r="Z170" s="1726"/>
      <c r="AA170" s="1726"/>
      <c r="AB170" s="1726"/>
      <c r="AC170" s="1726"/>
      <c r="AD170" s="1726"/>
      <c r="AE170" s="1726"/>
      <c r="AF170" s="1726"/>
      <c r="AG170" s="1726"/>
      <c r="AH170" s="1726"/>
      <c r="AI170" s="1726"/>
      <c r="AJ170" s="1726"/>
      <c r="AK170" s="1726"/>
      <c r="AL170" s="1726"/>
      <c r="AM170" s="1726"/>
      <c r="AN170" s="1726"/>
      <c r="AO170" s="1726"/>
      <c r="AP170" s="1726"/>
      <c r="AQ170" s="1726"/>
      <c r="AR170" s="1726"/>
      <c r="AS170" s="1726"/>
      <c r="AT170" s="1726"/>
      <c r="AU170" s="1726"/>
      <c r="AV170" s="1726"/>
      <c r="AW170" s="1726"/>
      <c r="AX170" s="1726"/>
      <c r="AY170" s="1726"/>
      <c r="AZ170" s="611"/>
      <c r="BA170" s="362"/>
      <c r="BB170" s="159"/>
      <c r="BC170" s="325"/>
      <c r="BD170" s="295"/>
      <c r="BE170" s="295"/>
      <c r="BF170" s="295"/>
      <c r="BG170" s="326"/>
      <c r="BH170" s="336"/>
      <c r="BI170" s="295"/>
      <c r="BJ170" s="295"/>
      <c r="BK170" s="295"/>
      <c r="BL170" s="326"/>
      <c r="BM170" s="336"/>
      <c r="BN170" s="295"/>
      <c r="BO170" s="295"/>
      <c r="BP170" s="295"/>
      <c r="BQ170" s="326"/>
      <c r="BR170" s="336"/>
      <c r="BS170" s="295"/>
      <c r="BT170" s="295"/>
      <c r="BU170" s="295"/>
      <c r="BV170" s="1757"/>
      <c r="BW170" s="1823"/>
      <c r="BX170" s="1823"/>
      <c r="BY170" s="1824"/>
      <c r="BZ170" s="1824"/>
      <c r="CA170" s="1824"/>
      <c r="CB170" s="1824"/>
      <c r="CC170" s="1824"/>
      <c r="CD170" s="1824"/>
      <c r="CE170" s="1824"/>
      <c r="CF170" s="1824"/>
      <c r="CG170" s="1824"/>
      <c r="CH170" s="1824"/>
      <c r="CI170" s="1824"/>
      <c r="CJ170" s="1824"/>
      <c r="CK170" s="1824"/>
      <c r="CL170" s="1824"/>
      <c r="CM170" s="1824"/>
      <c r="CN170" s="1824"/>
      <c r="CO170" s="1824"/>
      <c r="CP170" s="1824"/>
      <c r="CQ170" s="1824"/>
      <c r="CR170" s="1824"/>
      <c r="CS170" s="1824"/>
      <c r="CT170" s="1824"/>
      <c r="CU170" s="1824"/>
      <c r="CV170" s="1824"/>
      <c r="CW170" s="1824"/>
      <c r="CX170" s="1824"/>
      <c r="CY170" s="1824"/>
      <c r="CZ170" s="1824"/>
    </row>
    <row r="171" s="607" customFormat="true" ht="15" customHeight="true" x14ac:dyDescent="0.2">
      <c r="A171" s="756"/>
      <c r="B171" s="975"/>
      <c r="C171" s="900"/>
      <c r="D171" s="901"/>
      <c r="E171" s="901"/>
      <c r="F171" s="901"/>
      <c r="G171" s="902"/>
      <c r="H171" s="903"/>
      <c r="I171" s="901"/>
      <c r="J171" s="901"/>
      <c r="K171" s="901"/>
      <c r="L171" s="904"/>
      <c r="M171" s="905"/>
      <c r="N171" s="901"/>
      <c r="O171" s="901"/>
      <c r="P171" s="901"/>
      <c r="Q171" s="902"/>
      <c r="R171" s="903"/>
      <c r="S171" s="901"/>
      <c r="T171" s="901"/>
      <c r="U171" s="901"/>
      <c r="V171" s="1713"/>
      <c r="W171" s="1726"/>
      <c r="X171" s="1726"/>
      <c r="Y171" s="1726"/>
      <c r="Z171" s="1726"/>
      <c r="AA171" s="1726"/>
      <c r="AB171" s="1726"/>
      <c r="AC171" s="1726"/>
      <c r="AD171" s="1726"/>
      <c r="AE171" s="1726"/>
      <c r="AF171" s="1726"/>
      <c r="AG171" s="1726"/>
      <c r="AH171" s="1726"/>
      <c r="AI171" s="1726"/>
      <c r="AJ171" s="1726"/>
      <c r="AK171" s="1726"/>
      <c r="AL171" s="1726"/>
      <c r="AM171" s="1726"/>
      <c r="AN171" s="1726"/>
      <c r="AO171" s="1726"/>
      <c r="AP171" s="1726"/>
      <c r="AQ171" s="1726"/>
      <c r="AR171" s="1726"/>
      <c r="AS171" s="1726"/>
      <c r="AT171" s="1726"/>
      <c r="AU171" s="1726"/>
      <c r="AV171" s="1726"/>
      <c r="AW171" s="1726"/>
      <c r="AX171" s="1726"/>
      <c r="AY171" s="1726"/>
      <c r="AZ171" s="611"/>
      <c r="BA171" s="362"/>
      <c r="BB171" s="159"/>
      <c r="BC171" s="325"/>
      <c r="BD171" s="295"/>
      <c r="BE171" s="295"/>
      <c r="BF171" s="295"/>
      <c r="BG171" s="326"/>
      <c r="BH171" s="336"/>
      <c r="BI171" s="295"/>
      <c r="BJ171" s="295"/>
      <c r="BK171" s="295"/>
      <c r="BL171" s="326"/>
      <c r="BM171" s="336"/>
      <c r="BN171" s="295"/>
      <c r="BO171" s="295"/>
      <c r="BP171" s="295"/>
      <c r="BQ171" s="326"/>
      <c r="BR171" s="336"/>
      <c r="BS171" s="295"/>
      <c r="BT171" s="295"/>
      <c r="BU171" s="295"/>
      <c r="BV171" s="1757"/>
      <c r="BW171" s="1823"/>
      <c r="BX171" s="1823"/>
      <c r="BY171" s="1824"/>
      <c r="BZ171" s="1824"/>
      <c r="CA171" s="1824"/>
      <c r="CB171" s="1824"/>
      <c r="CC171" s="1824"/>
      <c r="CD171" s="1824"/>
      <c r="CE171" s="1824"/>
      <c r="CF171" s="1824"/>
      <c r="CG171" s="1824"/>
      <c r="CH171" s="1824"/>
      <c r="CI171" s="1824"/>
      <c r="CJ171" s="1824"/>
      <c r="CK171" s="1824"/>
      <c r="CL171" s="1824"/>
      <c r="CM171" s="1824"/>
      <c r="CN171" s="1824"/>
      <c r="CO171" s="1824"/>
      <c r="CP171" s="1824"/>
      <c r="CQ171" s="1824"/>
      <c r="CR171" s="1824"/>
      <c r="CS171" s="1824"/>
      <c r="CT171" s="1824"/>
      <c r="CU171" s="1824"/>
      <c r="CV171" s="1824"/>
      <c r="CW171" s="1824"/>
      <c r="CX171" s="1824"/>
      <c r="CY171" s="1824"/>
      <c r="CZ171" s="1824"/>
    </row>
    <row r="172" s="607" customFormat="true" ht="15" customHeight="true" x14ac:dyDescent="0.2">
      <c r="A172" s="756"/>
      <c r="B172" s="975"/>
      <c r="C172" s="900"/>
      <c r="D172" s="901"/>
      <c r="E172" s="901"/>
      <c r="F172" s="901"/>
      <c r="G172" s="902"/>
      <c r="H172" s="903"/>
      <c r="I172" s="901"/>
      <c r="J172" s="901"/>
      <c r="K172" s="901"/>
      <c r="L172" s="904"/>
      <c r="M172" s="905"/>
      <c r="N172" s="901"/>
      <c r="O172" s="901"/>
      <c r="P172" s="901"/>
      <c r="Q172" s="902"/>
      <c r="R172" s="903"/>
      <c r="S172" s="901"/>
      <c r="T172" s="901"/>
      <c r="U172" s="901"/>
      <c r="V172" s="1713"/>
      <c r="W172" s="1726"/>
      <c r="X172" s="1726"/>
      <c r="Y172" s="1726"/>
      <c r="Z172" s="1726"/>
      <c r="AA172" s="1726"/>
      <c r="AB172" s="1726"/>
      <c r="AC172" s="1726"/>
      <c r="AD172" s="1726"/>
      <c r="AE172" s="1726"/>
      <c r="AF172" s="1726"/>
      <c r="AG172" s="1726"/>
      <c r="AH172" s="1726"/>
      <c r="AI172" s="1726"/>
      <c r="AJ172" s="1726"/>
      <c r="AK172" s="1726"/>
      <c r="AL172" s="1726"/>
      <c r="AM172" s="1726"/>
      <c r="AN172" s="1726"/>
      <c r="AO172" s="1726"/>
      <c r="AP172" s="1726"/>
      <c r="AQ172" s="1726"/>
      <c r="AR172" s="1726"/>
      <c r="AS172" s="1726"/>
      <c r="AT172" s="1726"/>
      <c r="AU172" s="1726"/>
      <c r="AV172" s="1726"/>
      <c r="AW172" s="1726"/>
      <c r="AX172" s="1726"/>
      <c r="AY172" s="1726"/>
      <c r="AZ172" s="611"/>
      <c r="BA172" s="362"/>
      <c r="BB172" s="159"/>
      <c r="BC172" s="325"/>
      <c r="BD172" s="295"/>
      <c r="BE172" s="295"/>
      <c r="BF172" s="295"/>
      <c r="BG172" s="326"/>
      <c r="BH172" s="336"/>
      <c r="BI172" s="295"/>
      <c r="BJ172" s="295"/>
      <c r="BK172" s="295"/>
      <c r="BL172" s="326"/>
      <c r="BM172" s="336"/>
      <c r="BN172" s="295"/>
      <c r="BO172" s="295"/>
      <c r="BP172" s="295"/>
      <c r="BQ172" s="326"/>
      <c r="BR172" s="336"/>
      <c r="BS172" s="295"/>
      <c r="BT172" s="295"/>
      <c r="BU172" s="295"/>
      <c r="BV172" s="1757"/>
      <c r="BW172" s="1823"/>
      <c r="BX172" s="1823"/>
      <c r="BY172" s="1824"/>
      <c r="BZ172" s="1824"/>
      <c r="CA172" s="1824"/>
      <c r="CB172" s="1824"/>
      <c r="CC172" s="1824"/>
      <c r="CD172" s="1824"/>
      <c r="CE172" s="1824"/>
      <c r="CF172" s="1824"/>
      <c r="CG172" s="1824"/>
      <c r="CH172" s="1824"/>
      <c r="CI172" s="1824"/>
      <c r="CJ172" s="1824"/>
      <c r="CK172" s="1824"/>
      <c r="CL172" s="1824"/>
      <c r="CM172" s="1824"/>
      <c r="CN172" s="1824"/>
      <c r="CO172" s="1824"/>
      <c r="CP172" s="1824"/>
      <c r="CQ172" s="1824"/>
      <c r="CR172" s="1824"/>
      <c r="CS172" s="1824"/>
      <c r="CT172" s="1824"/>
      <c r="CU172" s="1824"/>
      <c r="CV172" s="1824"/>
      <c r="CW172" s="1824"/>
      <c r="CX172" s="1824"/>
      <c r="CY172" s="1824"/>
      <c r="CZ172" s="1824"/>
    </row>
    <row r="173" s="607" customFormat="true" ht="15" customHeight="true" x14ac:dyDescent="0.2">
      <c r="A173" s="756"/>
      <c r="B173" s="975"/>
      <c r="C173" s="900"/>
      <c r="D173" s="901"/>
      <c r="E173" s="901"/>
      <c r="F173" s="901"/>
      <c r="G173" s="902"/>
      <c r="H173" s="903"/>
      <c r="I173" s="901"/>
      <c r="J173" s="901"/>
      <c r="K173" s="901"/>
      <c r="L173" s="904"/>
      <c r="M173" s="905"/>
      <c r="N173" s="901"/>
      <c r="O173" s="901"/>
      <c r="P173" s="901"/>
      <c r="Q173" s="902"/>
      <c r="R173" s="903"/>
      <c r="S173" s="901"/>
      <c r="T173" s="901"/>
      <c r="U173" s="901"/>
      <c r="V173" s="1713"/>
      <c r="W173" s="1726"/>
      <c r="X173" s="1726"/>
      <c r="Y173" s="1726"/>
      <c r="Z173" s="1726"/>
      <c r="AA173" s="1726"/>
      <c r="AB173" s="1726"/>
      <c r="AC173" s="1726"/>
      <c r="AD173" s="1726"/>
      <c r="AE173" s="1726"/>
      <c r="AF173" s="1726"/>
      <c r="AG173" s="1726"/>
      <c r="AH173" s="1726"/>
      <c r="AI173" s="1726"/>
      <c r="AJ173" s="1726"/>
      <c r="AK173" s="1726"/>
      <c r="AL173" s="1726"/>
      <c r="AM173" s="1726"/>
      <c r="AN173" s="1726"/>
      <c r="AO173" s="1726"/>
      <c r="AP173" s="1726"/>
      <c r="AQ173" s="1726"/>
      <c r="AR173" s="1726"/>
      <c r="AS173" s="1726"/>
      <c r="AT173" s="1726"/>
      <c r="AU173" s="1726"/>
      <c r="AV173" s="1726"/>
      <c r="AW173" s="1726"/>
      <c r="AX173" s="1726"/>
      <c r="AY173" s="1726"/>
      <c r="AZ173" s="611"/>
      <c r="BA173" s="362"/>
      <c r="BB173" s="159"/>
      <c r="BC173" s="325"/>
      <c r="BD173" s="295"/>
      <c r="BE173" s="295"/>
      <c r="BF173" s="295"/>
      <c r="BG173" s="326"/>
      <c r="BH173" s="336"/>
      <c r="BI173" s="295"/>
      <c r="BJ173" s="295"/>
      <c r="BK173" s="295"/>
      <c r="BL173" s="326"/>
      <c r="BM173" s="336"/>
      <c r="BN173" s="295"/>
      <c r="BO173" s="295"/>
      <c r="BP173" s="295"/>
      <c r="BQ173" s="326"/>
      <c r="BR173" s="336"/>
      <c r="BS173" s="295"/>
      <c r="BT173" s="295"/>
      <c r="BU173" s="295"/>
      <c r="BV173" s="1757"/>
      <c r="BW173" s="1823"/>
      <c r="BX173" s="1823"/>
      <c r="BY173" s="1824"/>
      <c r="BZ173" s="1824"/>
      <c r="CA173" s="1824"/>
      <c r="CB173" s="1824"/>
      <c r="CC173" s="1824"/>
      <c r="CD173" s="1824"/>
      <c r="CE173" s="1824"/>
      <c r="CF173" s="1824"/>
      <c r="CG173" s="1824"/>
      <c r="CH173" s="1824"/>
      <c r="CI173" s="1824"/>
      <c r="CJ173" s="1824"/>
      <c r="CK173" s="1824"/>
      <c r="CL173" s="1824"/>
      <c r="CM173" s="1824"/>
      <c r="CN173" s="1824"/>
      <c r="CO173" s="1824"/>
      <c r="CP173" s="1824"/>
      <c r="CQ173" s="1824"/>
      <c r="CR173" s="1824"/>
      <c r="CS173" s="1824"/>
      <c r="CT173" s="1824"/>
      <c r="CU173" s="1824"/>
      <c r="CV173" s="1824"/>
      <c r="CW173" s="1824"/>
      <c r="CX173" s="1824"/>
      <c r="CY173" s="1824"/>
      <c r="CZ173" s="1824"/>
    </row>
    <row r="174" s="607" customFormat="true" ht="15" customHeight="true" x14ac:dyDescent="0.2">
      <c r="A174" s="756"/>
      <c r="B174" s="975"/>
      <c r="C174" s="900"/>
      <c r="D174" s="901"/>
      <c r="E174" s="901"/>
      <c r="F174" s="901"/>
      <c r="G174" s="902"/>
      <c r="H174" s="903"/>
      <c r="I174" s="901"/>
      <c r="J174" s="901"/>
      <c r="K174" s="901"/>
      <c r="L174" s="904"/>
      <c r="M174" s="905"/>
      <c r="N174" s="901"/>
      <c r="O174" s="901"/>
      <c r="P174" s="901"/>
      <c r="Q174" s="902"/>
      <c r="R174" s="903"/>
      <c r="S174" s="901"/>
      <c r="T174" s="901"/>
      <c r="U174" s="901"/>
      <c r="V174" s="1713"/>
      <c r="W174" s="1726"/>
      <c r="X174" s="1726"/>
      <c r="Y174" s="1726"/>
      <c r="Z174" s="1726"/>
      <c r="AA174" s="1726"/>
      <c r="AB174" s="1726"/>
      <c r="AC174" s="1726"/>
      <c r="AD174" s="1726"/>
      <c r="AE174" s="1726"/>
      <c r="AF174" s="1726"/>
      <c r="AG174" s="1726"/>
      <c r="AH174" s="1726"/>
      <c r="AI174" s="1726"/>
      <c r="AJ174" s="1726"/>
      <c r="AK174" s="1726"/>
      <c r="AL174" s="1726"/>
      <c r="AM174" s="1726"/>
      <c r="AN174" s="1726"/>
      <c r="AO174" s="1726"/>
      <c r="AP174" s="1726"/>
      <c r="AQ174" s="1726"/>
      <c r="AR174" s="1726"/>
      <c r="AS174" s="1726"/>
      <c r="AT174" s="1726"/>
      <c r="AU174" s="1726"/>
      <c r="AV174" s="1726"/>
      <c r="AW174" s="1726"/>
      <c r="AX174" s="1726"/>
      <c r="AY174" s="1726"/>
      <c r="AZ174" s="611"/>
      <c r="BA174" s="362"/>
      <c r="BB174" s="159"/>
      <c r="BC174" s="325"/>
      <c r="BD174" s="295"/>
      <c r="BE174" s="295"/>
      <c r="BF174" s="295"/>
      <c r="BG174" s="326"/>
      <c r="BH174" s="336"/>
      <c r="BI174" s="295"/>
      <c r="BJ174" s="295"/>
      <c r="BK174" s="295"/>
      <c r="BL174" s="326"/>
      <c r="BM174" s="336"/>
      <c r="BN174" s="295"/>
      <c r="BO174" s="295"/>
      <c r="BP174" s="295"/>
      <c r="BQ174" s="326"/>
      <c r="BR174" s="336"/>
      <c r="BS174" s="295"/>
      <c r="BT174" s="295"/>
      <c r="BU174" s="295"/>
      <c r="BV174" s="1757"/>
      <c r="BW174" s="1823"/>
      <c r="BX174" s="1823"/>
      <c r="BY174" s="1824"/>
      <c r="BZ174" s="1824"/>
      <c r="CA174" s="1824"/>
      <c r="CB174" s="1824"/>
      <c r="CC174" s="1824"/>
      <c r="CD174" s="1824"/>
      <c r="CE174" s="1824"/>
      <c r="CF174" s="1824"/>
      <c r="CG174" s="1824"/>
      <c r="CH174" s="1824"/>
      <c r="CI174" s="1824"/>
      <c r="CJ174" s="1824"/>
      <c r="CK174" s="1824"/>
      <c r="CL174" s="1824"/>
      <c r="CM174" s="1824"/>
      <c r="CN174" s="1824"/>
      <c r="CO174" s="1824"/>
      <c r="CP174" s="1824"/>
      <c r="CQ174" s="1824"/>
      <c r="CR174" s="1824"/>
      <c r="CS174" s="1824"/>
      <c r="CT174" s="1824"/>
      <c r="CU174" s="1824"/>
      <c r="CV174" s="1824"/>
      <c r="CW174" s="1824"/>
      <c r="CX174" s="1824"/>
      <c r="CY174" s="1824"/>
      <c r="CZ174" s="1824"/>
    </row>
    <row r="175" s="607" customFormat="true" ht="15" customHeight="true" x14ac:dyDescent="0.2">
      <c r="A175" s="756"/>
      <c r="B175" s="975"/>
      <c r="C175" s="900"/>
      <c r="D175" s="901"/>
      <c r="E175" s="901"/>
      <c r="F175" s="901"/>
      <c r="G175" s="902"/>
      <c r="H175" s="903"/>
      <c r="I175" s="901"/>
      <c r="J175" s="901"/>
      <c r="K175" s="901"/>
      <c r="L175" s="904"/>
      <c r="M175" s="905"/>
      <c r="N175" s="901"/>
      <c r="O175" s="901"/>
      <c r="P175" s="901"/>
      <c r="Q175" s="902"/>
      <c r="R175" s="903"/>
      <c r="S175" s="901"/>
      <c r="T175" s="901"/>
      <c r="U175" s="901"/>
      <c r="V175" s="1713"/>
      <c r="W175" s="1726"/>
      <c r="X175" s="1726"/>
      <c r="Y175" s="1726"/>
      <c r="Z175" s="1726"/>
      <c r="AA175" s="1726"/>
      <c r="AB175" s="1726"/>
      <c r="AC175" s="1726"/>
      <c r="AD175" s="1726"/>
      <c r="AE175" s="1726"/>
      <c r="AF175" s="1726"/>
      <c r="AG175" s="1726"/>
      <c r="AH175" s="1726"/>
      <c r="AI175" s="1726"/>
      <c r="AJ175" s="1726"/>
      <c r="AK175" s="1726"/>
      <c r="AL175" s="1726"/>
      <c r="AM175" s="1726"/>
      <c r="AN175" s="1726"/>
      <c r="AO175" s="1726"/>
      <c r="AP175" s="1726"/>
      <c r="AQ175" s="1726"/>
      <c r="AR175" s="1726"/>
      <c r="AS175" s="1726"/>
      <c r="AT175" s="1726"/>
      <c r="AU175" s="1726"/>
      <c r="AV175" s="1726"/>
      <c r="AW175" s="1726"/>
      <c r="AX175" s="1726"/>
      <c r="AY175" s="1726"/>
      <c r="AZ175" s="611"/>
      <c r="BA175" s="362"/>
      <c r="BB175" s="159"/>
      <c r="BC175" s="325"/>
      <c r="BD175" s="295"/>
      <c r="BE175" s="295"/>
      <c r="BF175" s="295"/>
      <c r="BG175" s="326"/>
      <c r="BH175" s="336"/>
      <c r="BI175" s="295"/>
      <c r="BJ175" s="295"/>
      <c r="BK175" s="295"/>
      <c r="BL175" s="326"/>
      <c r="BM175" s="336"/>
      <c r="BN175" s="295"/>
      <c r="BO175" s="295"/>
      <c r="BP175" s="295"/>
      <c r="BQ175" s="326"/>
      <c r="BR175" s="336"/>
      <c r="BS175" s="295"/>
      <c r="BT175" s="295"/>
      <c r="BU175" s="295"/>
      <c r="BV175" s="1757"/>
      <c r="BW175" s="1823"/>
      <c r="BX175" s="1823"/>
      <c r="BY175" s="1824"/>
      <c r="BZ175" s="1824"/>
      <c r="CA175" s="1824"/>
      <c r="CB175" s="1824"/>
      <c r="CC175" s="1824"/>
      <c r="CD175" s="1824"/>
      <c r="CE175" s="1824"/>
      <c r="CF175" s="1824"/>
      <c r="CG175" s="1824"/>
      <c r="CH175" s="1824"/>
      <c r="CI175" s="1824"/>
      <c r="CJ175" s="1824"/>
      <c r="CK175" s="1824"/>
      <c r="CL175" s="1824"/>
      <c r="CM175" s="1824"/>
      <c r="CN175" s="1824"/>
      <c r="CO175" s="1824"/>
      <c r="CP175" s="1824"/>
      <c r="CQ175" s="1824"/>
      <c r="CR175" s="1824"/>
      <c r="CS175" s="1824"/>
      <c r="CT175" s="1824"/>
      <c r="CU175" s="1824"/>
      <c r="CV175" s="1824"/>
      <c r="CW175" s="1824"/>
      <c r="CX175" s="1824"/>
      <c r="CY175" s="1824"/>
      <c r="CZ175" s="1824"/>
    </row>
    <row r="176" s="607" customFormat="true" ht="15" customHeight="true" x14ac:dyDescent="0.2">
      <c r="A176" s="756"/>
      <c r="B176" s="975"/>
      <c r="C176" s="900"/>
      <c r="D176" s="901"/>
      <c r="E176" s="901"/>
      <c r="F176" s="901"/>
      <c r="G176" s="902"/>
      <c r="H176" s="903"/>
      <c r="I176" s="901"/>
      <c r="J176" s="901"/>
      <c r="K176" s="901"/>
      <c r="L176" s="904"/>
      <c r="M176" s="905"/>
      <c r="N176" s="901"/>
      <c r="O176" s="901"/>
      <c r="P176" s="901"/>
      <c r="Q176" s="902"/>
      <c r="R176" s="903"/>
      <c r="S176" s="901"/>
      <c r="T176" s="901"/>
      <c r="U176" s="901"/>
      <c r="V176" s="1713"/>
      <c r="W176" s="1726"/>
      <c r="X176" s="1726"/>
      <c r="Y176" s="1726"/>
      <c r="Z176" s="1726"/>
      <c r="AA176" s="1726"/>
      <c r="AB176" s="1726"/>
      <c r="AC176" s="1726"/>
      <c r="AD176" s="1726"/>
      <c r="AE176" s="1726"/>
      <c r="AF176" s="1726"/>
      <c r="AG176" s="1726"/>
      <c r="AH176" s="1726"/>
      <c r="AI176" s="1726"/>
      <c r="AJ176" s="1726"/>
      <c r="AK176" s="1726"/>
      <c r="AL176" s="1726"/>
      <c r="AM176" s="1726"/>
      <c r="AN176" s="1726"/>
      <c r="AO176" s="1726"/>
      <c r="AP176" s="1726"/>
      <c r="AQ176" s="1726"/>
      <c r="AR176" s="1726"/>
      <c r="AS176" s="1726"/>
      <c r="AT176" s="1726"/>
      <c r="AU176" s="1726"/>
      <c r="AV176" s="1726"/>
      <c r="AW176" s="1726"/>
      <c r="AX176" s="1726"/>
      <c r="AY176" s="1726"/>
      <c r="AZ176" s="611"/>
      <c r="BA176" s="362"/>
      <c r="BB176" s="159"/>
      <c r="BC176" s="325"/>
      <c r="BD176" s="295"/>
      <c r="BE176" s="295"/>
      <c r="BF176" s="295"/>
      <c r="BG176" s="326"/>
      <c r="BH176" s="336"/>
      <c r="BI176" s="295"/>
      <c r="BJ176" s="295"/>
      <c r="BK176" s="295"/>
      <c r="BL176" s="326"/>
      <c r="BM176" s="336"/>
      <c r="BN176" s="295"/>
      <c r="BO176" s="295"/>
      <c r="BP176" s="295"/>
      <c r="BQ176" s="326"/>
      <c r="BR176" s="336"/>
      <c r="BS176" s="295"/>
      <c r="BT176" s="295"/>
      <c r="BU176" s="295"/>
      <c r="BV176" s="1757"/>
      <c r="BW176" s="1823"/>
      <c r="BX176" s="1823"/>
      <c r="BY176" s="1824"/>
      <c r="BZ176" s="1824"/>
      <c r="CA176" s="1824"/>
      <c r="CB176" s="1824"/>
      <c r="CC176" s="1824"/>
      <c r="CD176" s="1824"/>
      <c r="CE176" s="1824"/>
      <c r="CF176" s="1824"/>
      <c r="CG176" s="1824"/>
      <c r="CH176" s="1824"/>
      <c r="CI176" s="1824"/>
      <c r="CJ176" s="1824"/>
      <c r="CK176" s="1824"/>
      <c r="CL176" s="1824"/>
      <c r="CM176" s="1824"/>
      <c r="CN176" s="1824"/>
      <c r="CO176" s="1824"/>
      <c r="CP176" s="1824"/>
      <c r="CQ176" s="1824"/>
      <c r="CR176" s="1824"/>
      <c r="CS176" s="1824"/>
      <c r="CT176" s="1824"/>
      <c r="CU176" s="1824"/>
      <c r="CV176" s="1824"/>
      <c r="CW176" s="1824"/>
      <c r="CX176" s="1824"/>
      <c r="CY176" s="1824"/>
      <c r="CZ176" s="1824"/>
    </row>
    <row r="177" s="607" customFormat="true" ht="15" customHeight="true" x14ac:dyDescent="0.2">
      <c r="A177" s="756"/>
      <c r="B177" s="975"/>
      <c r="C177" s="900"/>
      <c r="D177" s="901"/>
      <c r="E177" s="901"/>
      <c r="F177" s="901"/>
      <c r="G177" s="902"/>
      <c r="H177" s="903"/>
      <c r="I177" s="901"/>
      <c r="J177" s="901"/>
      <c r="K177" s="901"/>
      <c r="L177" s="904"/>
      <c r="M177" s="905"/>
      <c r="N177" s="901"/>
      <c r="O177" s="901"/>
      <c r="P177" s="901"/>
      <c r="Q177" s="902"/>
      <c r="R177" s="903"/>
      <c r="S177" s="901"/>
      <c r="T177" s="901"/>
      <c r="U177" s="901"/>
      <c r="V177" s="1713"/>
      <c r="W177" s="1726"/>
      <c r="X177" s="1726"/>
      <c r="Y177" s="1726"/>
      <c r="Z177" s="1726"/>
      <c r="AA177" s="1726"/>
      <c r="AB177" s="1726"/>
      <c r="AC177" s="1726"/>
      <c r="AD177" s="1726"/>
      <c r="AE177" s="1726"/>
      <c r="AF177" s="1726"/>
      <c r="AG177" s="1726"/>
      <c r="AH177" s="1726"/>
      <c r="AI177" s="1726"/>
      <c r="AJ177" s="1726"/>
      <c r="AK177" s="1726"/>
      <c r="AL177" s="1726"/>
      <c r="AM177" s="1726"/>
      <c r="AN177" s="1726"/>
      <c r="AO177" s="1726"/>
      <c r="AP177" s="1726"/>
      <c r="AQ177" s="1726"/>
      <c r="AR177" s="1726"/>
      <c r="AS177" s="1726"/>
      <c r="AT177" s="1726"/>
      <c r="AU177" s="1726"/>
      <c r="AV177" s="1726"/>
      <c r="AW177" s="1726"/>
      <c r="AX177" s="1726"/>
      <c r="AY177" s="1726"/>
      <c r="AZ177" s="611"/>
      <c r="BA177" s="362"/>
      <c r="BB177" s="159"/>
      <c r="BC177" s="325"/>
      <c r="BD177" s="295"/>
      <c r="BE177" s="295"/>
      <c r="BF177" s="295"/>
      <c r="BG177" s="326"/>
      <c r="BH177" s="336"/>
      <c r="BI177" s="295"/>
      <c r="BJ177" s="295"/>
      <c r="BK177" s="295"/>
      <c r="BL177" s="326"/>
      <c r="BM177" s="336"/>
      <c r="BN177" s="295"/>
      <c r="BO177" s="295"/>
      <c r="BP177" s="295"/>
      <c r="BQ177" s="326"/>
      <c r="BR177" s="336"/>
      <c r="BS177" s="295"/>
      <c r="BT177" s="295"/>
      <c r="BU177" s="295"/>
      <c r="BV177" s="1757"/>
      <c r="BW177" s="1823"/>
      <c r="BX177" s="1823"/>
      <c r="BY177" s="1824"/>
      <c r="BZ177" s="1824"/>
      <c r="CA177" s="1824"/>
      <c r="CB177" s="1824"/>
      <c r="CC177" s="1824"/>
      <c r="CD177" s="1824"/>
      <c r="CE177" s="1824"/>
      <c r="CF177" s="1824"/>
      <c r="CG177" s="1824"/>
      <c r="CH177" s="1824"/>
      <c r="CI177" s="1824"/>
      <c r="CJ177" s="1824"/>
      <c r="CK177" s="1824"/>
      <c r="CL177" s="1824"/>
      <c r="CM177" s="1824"/>
      <c r="CN177" s="1824"/>
      <c r="CO177" s="1824"/>
      <c r="CP177" s="1824"/>
      <c r="CQ177" s="1824"/>
      <c r="CR177" s="1824"/>
      <c r="CS177" s="1824"/>
      <c r="CT177" s="1824"/>
      <c r="CU177" s="1824"/>
      <c r="CV177" s="1824"/>
      <c r="CW177" s="1824"/>
      <c r="CX177" s="1824"/>
      <c r="CY177" s="1824"/>
      <c r="CZ177" s="1824"/>
    </row>
    <row r="178" s="607" customFormat="true" ht="15" customHeight="true" x14ac:dyDescent="0.2">
      <c r="A178" s="757"/>
      <c r="B178" s="976"/>
      <c r="C178" s="906"/>
      <c r="D178" s="907"/>
      <c r="E178" s="907"/>
      <c r="F178" s="907"/>
      <c r="G178" s="908"/>
      <c r="H178" s="909"/>
      <c r="I178" s="907"/>
      <c r="J178" s="907"/>
      <c r="K178" s="907"/>
      <c r="L178" s="910"/>
      <c r="M178" s="911"/>
      <c r="N178" s="907"/>
      <c r="O178" s="907"/>
      <c r="P178" s="907"/>
      <c r="Q178" s="908"/>
      <c r="R178" s="909"/>
      <c r="S178" s="907"/>
      <c r="T178" s="907"/>
      <c r="U178" s="907"/>
      <c r="V178" s="1714"/>
      <c r="W178" s="1726"/>
      <c r="X178" s="1726"/>
      <c r="Y178" s="1726"/>
      <c r="Z178" s="1726"/>
      <c r="AA178" s="1726"/>
      <c r="AB178" s="1726"/>
      <c r="AC178" s="1726"/>
      <c r="AD178" s="1726"/>
      <c r="AE178" s="1726"/>
      <c r="AF178" s="1726"/>
      <c r="AG178" s="1726"/>
      <c r="AH178" s="1726"/>
      <c r="AI178" s="1726"/>
      <c r="AJ178" s="1726"/>
      <c r="AK178" s="1726"/>
      <c r="AL178" s="1726"/>
      <c r="AM178" s="1726"/>
      <c r="AN178" s="1726"/>
      <c r="AO178" s="1726"/>
      <c r="AP178" s="1726"/>
      <c r="AQ178" s="1726"/>
      <c r="AR178" s="1726"/>
      <c r="AS178" s="1726"/>
      <c r="AT178" s="1726"/>
      <c r="AU178" s="1726"/>
      <c r="AV178" s="1726"/>
      <c r="AW178" s="1726"/>
      <c r="AX178" s="1726"/>
      <c r="AY178" s="1726"/>
      <c r="AZ178" s="611"/>
      <c r="BA178" s="362"/>
      <c r="BB178" s="159"/>
      <c r="BC178" s="325"/>
      <c r="BD178" s="295"/>
      <c r="BE178" s="295"/>
      <c r="BF178" s="295"/>
      <c r="BG178" s="326"/>
      <c r="BH178" s="336"/>
      <c r="BI178" s="295"/>
      <c r="BJ178" s="295"/>
      <c r="BK178" s="295"/>
      <c r="BL178" s="326"/>
      <c r="BM178" s="336"/>
      <c r="BN178" s="295"/>
      <c r="BO178" s="295"/>
      <c r="BP178" s="295"/>
      <c r="BQ178" s="326"/>
      <c r="BR178" s="336"/>
      <c r="BS178" s="295"/>
      <c r="BT178" s="295"/>
      <c r="BU178" s="295"/>
      <c r="BV178" s="1757"/>
      <c r="BW178" s="1823"/>
      <c r="BX178" s="1823"/>
      <c r="BY178" s="1824"/>
      <c r="BZ178" s="1824"/>
      <c r="CA178" s="1824"/>
      <c r="CB178" s="1824"/>
      <c r="CC178" s="1824"/>
      <c r="CD178" s="1824"/>
      <c r="CE178" s="1824"/>
      <c r="CF178" s="1824"/>
      <c r="CG178" s="1824"/>
      <c r="CH178" s="1824"/>
      <c r="CI178" s="1824"/>
      <c r="CJ178" s="1824"/>
      <c r="CK178" s="1824"/>
      <c r="CL178" s="1824"/>
      <c r="CM178" s="1824"/>
      <c r="CN178" s="1824"/>
      <c r="CO178" s="1824"/>
      <c r="CP178" s="1824"/>
      <c r="CQ178" s="1824"/>
      <c r="CR178" s="1824"/>
      <c r="CS178" s="1824"/>
      <c r="CT178" s="1824"/>
      <c r="CU178" s="1824"/>
      <c r="CV178" s="1824"/>
      <c r="CW178" s="1824"/>
      <c r="CX178" s="1824"/>
      <c r="CY178" s="1824"/>
      <c r="CZ178" s="1824"/>
    </row>
    <row r="179" s="608" customFormat="true" ht="15" customHeight="true" x14ac:dyDescent="0.2">
      <c r="A179" s="758"/>
      <c r="B179" s="776"/>
      <c r="C179" s="912"/>
      <c r="D179" s="913"/>
      <c r="E179" s="913"/>
      <c r="F179" s="913"/>
      <c r="G179" s="914"/>
      <c r="H179" s="915"/>
      <c r="I179" s="913"/>
      <c r="J179" s="913"/>
      <c r="K179" s="913"/>
      <c r="L179" s="916"/>
      <c r="M179" s="917"/>
      <c r="N179" s="913"/>
      <c r="O179" s="913"/>
      <c r="P179" s="913"/>
      <c r="Q179" s="914"/>
      <c r="R179" s="915"/>
      <c r="S179" s="913"/>
      <c r="T179" s="913"/>
      <c r="U179" s="913"/>
      <c r="V179" s="1715"/>
      <c r="W179" s="574"/>
      <c r="X179" s="574"/>
      <c r="Y179" s="574"/>
      <c r="Z179" s="574"/>
      <c r="AA179" s="574"/>
      <c r="AB179" s="574"/>
      <c r="AC179" s="574"/>
      <c r="AD179" s="574"/>
      <c r="AE179" s="574"/>
      <c r="AF179" s="574"/>
      <c r="AG179" s="574"/>
      <c r="AH179" s="574"/>
      <c r="AI179" s="574"/>
      <c r="AJ179" s="574"/>
      <c r="AK179" s="574"/>
      <c r="AL179" s="574"/>
      <c r="AM179" s="574"/>
      <c r="AN179" s="574"/>
      <c r="AO179" s="574"/>
      <c r="AP179" s="574"/>
      <c r="AQ179" s="574"/>
      <c r="AR179" s="574"/>
      <c r="AS179" s="574"/>
      <c r="AT179" s="574"/>
      <c r="AU179" s="574"/>
      <c r="AV179" s="574"/>
      <c r="AW179" s="574"/>
      <c r="AX179" s="574"/>
      <c r="AY179" s="574"/>
      <c r="AZ179" s="208"/>
      <c r="BA179" s="362"/>
      <c r="BB179" s="159"/>
      <c r="BC179" s="325"/>
      <c r="BD179" s="295"/>
      <c r="BE179" s="295"/>
      <c r="BF179" s="295"/>
      <c r="BG179" s="326"/>
      <c r="BH179" s="336"/>
      <c r="BI179" s="295"/>
      <c r="BJ179" s="295"/>
      <c r="BK179" s="295"/>
      <c r="BL179" s="326"/>
      <c r="BM179" s="336"/>
      <c r="BN179" s="295"/>
      <c r="BO179" s="295"/>
      <c r="BP179" s="295"/>
      <c r="BQ179" s="326"/>
      <c r="BR179" s="336"/>
      <c r="BS179" s="295"/>
      <c r="BT179" s="295"/>
      <c r="BU179" s="295"/>
      <c r="BV179" s="1757"/>
      <c r="BW179" s="1823"/>
      <c r="BX179" s="1823"/>
      <c r="BY179" s="1824"/>
      <c r="BZ179" s="1824"/>
      <c r="CA179" s="1824"/>
      <c r="CB179" s="1824"/>
      <c r="CC179" s="1824"/>
      <c r="CD179" s="1824"/>
      <c r="CE179" s="1824"/>
      <c r="CF179" s="1824"/>
      <c r="CG179" s="1824"/>
      <c r="CH179" s="1824"/>
      <c r="CI179" s="1824"/>
      <c r="CJ179" s="1824"/>
      <c r="CK179" s="1824"/>
      <c r="CL179" s="1824"/>
      <c r="CM179" s="1824"/>
      <c r="CN179" s="1824"/>
      <c r="CO179" s="1824"/>
      <c r="CP179" s="1824"/>
      <c r="CQ179" s="1824"/>
      <c r="CR179" s="1824"/>
      <c r="CS179" s="1824"/>
      <c r="CT179" s="1824"/>
      <c r="CU179" s="1824"/>
      <c r="CV179" s="1824"/>
      <c r="CW179" s="1824"/>
      <c r="CX179" s="1824"/>
      <c r="CY179" s="1824"/>
      <c r="CZ179" s="1824"/>
    </row>
    <row r="180" s="608" customFormat="true" ht="15" customHeight="true" x14ac:dyDescent="0.2">
      <c r="A180" s="758"/>
      <c r="B180" s="776"/>
      <c r="C180" s="912"/>
      <c r="D180" s="913"/>
      <c r="E180" s="913"/>
      <c r="F180" s="913"/>
      <c r="G180" s="914"/>
      <c r="H180" s="915"/>
      <c r="I180" s="913"/>
      <c r="J180" s="913"/>
      <c r="K180" s="913"/>
      <c r="L180" s="916"/>
      <c r="M180" s="917"/>
      <c r="N180" s="913"/>
      <c r="O180" s="913"/>
      <c r="P180" s="913"/>
      <c r="Q180" s="914"/>
      <c r="R180" s="915"/>
      <c r="S180" s="913"/>
      <c r="T180" s="913"/>
      <c r="U180" s="913"/>
      <c r="V180" s="1715"/>
      <c r="W180" s="574"/>
      <c r="X180" s="574"/>
      <c r="Y180" s="574"/>
      <c r="Z180" s="574"/>
      <c r="AA180" s="574"/>
      <c r="AB180" s="574"/>
      <c r="AC180" s="574"/>
      <c r="AD180" s="574"/>
      <c r="AE180" s="574"/>
      <c r="AF180" s="574"/>
      <c r="AG180" s="574"/>
      <c r="AH180" s="574"/>
      <c r="AI180" s="574"/>
      <c r="AJ180" s="574"/>
      <c r="AK180" s="574"/>
      <c r="AL180" s="574"/>
      <c r="AM180" s="574"/>
      <c r="AN180" s="574"/>
      <c r="AO180" s="574"/>
      <c r="AP180" s="574"/>
      <c r="AQ180" s="574"/>
      <c r="AR180" s="574"/>
      <c r="AS180" s="574"/>
      <c r="AT180" s="574"/>
      <c r="AU180" s="574"/>
      <c r="AV180" s="574"/>
      <c r="AW180" s="574"/>
      <c r="AX180" s="574"/>
      <c r="AY180" s="574"/>
      <c r="AZ180" s="208"/>
      <c r="BA180" s="362"/>
      <c r="BB180" s="159"/>
      <c r="BC180" s="325"/>
      <c r="BD180" s="295"/>
      <c r="BE180" s="295"/>
      <c r="BF180" s="295"/>
      <c r="BG180" s="326"/>
      <c r="BH180" s="336"/>
      <c r="BI180" s="295"/>
      <c r="BJ180" s="295"/>
      <c r="BK180" s="295"/>
      <c r="BL180" s="326"/>
      <c r="BM180" s="336"/>
      <c r="BN180" s="295"/>
      <c r="BO180" s="295"/>
      <c r="BP180" s="295"/>
      <c r="BQ180" s="326"/>
      <c r="BR180" s="336"/>
      <c r="BS180" s="295"/>
      <c r="BT180" s="295"/>
      <c r="BU180" s="295"/>
      <c r="BV180" s="1757"/>
      <c r="BW180" s="1823"/>
      <c r="BX180" s="1823"/>
      <c r="BY180" s="1824"/>
      <c r="BZ180" s="1824"/>
      <c r="CA180" s="1824"/>
      <c r="CB180" s="1824"/>
      <c r="CC180" s="1824"/>
      <c r="CD180" s="1824"/>
      <c r="CE180" s="1824"/>
      <c r="CF180" s="1824"/>
      <c r="CG180" s="1824"/>
      <c r="CH180" s="1824"/>
      <c r="CI180" s="1824"/>
      <c r="CJ180" s="1824"/>
      <c r="CK180" s="1824"/>
      <c r="CL180" s="1824"/>
      <c r="CM180" s="1824"/>
      <c r="CN180" s="1824"/>
      <c r="CO180" s="1824"/>
      <c r="CP180" s="1824"/>
      <c r="CQ180" s="1824"/>
      <c r="CR180" s="1824"/>
      <c r="CS180" s="1824"/>
      <c r="CT180" s="1824"/>
      <c r="CU180" s="1824"/>
      <c r="CV180" s="1824"/>
      <c r="CW180" s="1824"/>
      <c r="CX180" s="1824"/>
      <c r="CY180" s="1824"/>
      <c r="CZ180" s="1824"/>
    </row>
    <row r="181" s="608" customFormat="true" ht="15" customHeight="true" x14ac:dyDescent="0.2">
      <c r="A181" s="758"/>
      <c r="B181" s="776"/>
      <c r="C181" s="912"/>
      <c r="D181" s="913"/>
      <c r="E181" s="913"/>
      <c r="F181" s="913"/>
      <c r="G181" s="914"/>
      <c r="H181" s="915"/>
      <c r="I181" s="913"/>
      <c r="J181" s="913"/>
      <c r="K181" s="913"/>
      <c r="L181" s="916"/>
      <c r="M181" s="917"/>
      <c r="N181" s="913"/>
      <c r="O181" s="913"/>
      <c r="P181" s="913"/>
      <c r="Q181" s="914"/>
      <c r="R181" s="915"/>
      <c r="S181" s="913"/>
      <c r="T181" s="913"/>
      <c r="U181" s="913"/>
      <c r="V181" s="1715"/>
      <c r="W181" s="574"/>
      <c r="X181" s="574"/>
      <c r="Y181" s="574"/>
      <c r="Z181" s="574"/>
      <c r="AA181" s="574"/>
      <c r="AB181" s="574"/>
      <c r="AC181" s="574"/>
      <c r="AD181" s="574"/>
      <c r="AE181" s="574"/>
      <c r="AF181" s="574"/>
      <c r="AG181" s="574"/>
      <c r="AH181" s="574"/>
      <c r="AI181" s="574"/>
      <c r="AJ181" s="574"/>
      <c r="AK181" s="574"/>
      <c r="AL181" s="574"/>
      <c r="AM181" s="574"/>
      <c r="AN181" s="574"/>
      <c r="AO181" s="574"/>
      <c r="AP181" s="574"/>
      <c r="AQ181" s="574"/>
      <c r="AR181" s="574"/>
      <c r="AS181" s="574"/>
      <c r="AT181" s="574"/>
      <c r="AU181" s="574"/>
      <c r="AV181" s="574"/>
      <c r="AW181" s="574"/>
      <c r="AX181" s="574"/>
      <c r="AY181" s="574"/>
      <c r="AZ181" s="208"/>
      <c r="BA181" s="362"/>
      <c r="BB181" s="159"/>
      <c r="BC181" s="325"/>
      <c r="BD181" s="295"/>
      <c r="BE181" s="295"/>
      <c r="BF181" s="295"/>
      <c r="BG181" s="326"/>
      <c r="BH181" s="336"/>
      <c r="BI181" s="295"/>
      <c r="BJ181" s="295"/>
      <c r="BK181" s="295"/>
      <c r="BL181" s="326"/>
      <c r="BM181" s="336"/>
      <c r="BN181" s="295"/>
      <c r="BO181" s="295"/>
      <c r="BP181" s="295"/>
      <c r="BQ181" s="326"/>
      <c r="BR181" s="336"/>
      <c r="BS181" s="295"/>
      <c r="BT181" s="295"/>
      <c r="BU181" s="295"/>
      <c r="BV181" s="1757"/>
      <c r="BW181" s="1823"/>
      <c r="BX181" s="1823"/>
      <c r="BY181" s="1824"/>
      <c r="BZ181" s="1824"/>
      <c r="CA181" s="1824"/>
      <c r="CB181" s="1824"/>
      <c r="CC181" s="1824"/>
      <c r="CD181" s="1824"/>
      <c r="CE181" s="1824"/>
      <c r="CF181" s="1824"/>
      <c r="CG181" s="1824"/>
      <c r="CH181" s="1824"/>
      <c r="CI181" s="1824"/>
      <c r="CJ181" s="1824"/>
      <c r="CK181" s="1824"/>
      <c r="CL181" s="1824"/>
      <c r="CM181" s="1824"/>
      <c r="CN181" s="1824"/>
      <c r="CO181" s="1824"/>
      <c r="CP181" s="1824"/>
      <c r="CQ181" s="1824"/>
      <c r="CR181" s="1824"/>
      <c r="CS181" s="1824"/>
      <c r="CT181" s="1824"/>
      <c r="CU181" s="1824"/>
      <c r="CV181" s="1824"/>
      <c r="CW181" s="1824"/>
      <c r="CX181" s="1824"/>
      <c r="CY181" s="1824"/>
      <c r="CZ181" s="1824"/>
    </row>
    <row r="182" s="608" customFormat="true" ht="15" customHeight="true" x14ac:dyDescent="0.2">
      <c r="A182" s="758"/>
      <c r="B182" s="776"/>
      <c r="C182" s="912"/>
      <c r="D182" s="913"/>
      <c r="E182" s="913"/>
      <c r="F182" s="913"/>
      <c r="G182" s="914"/>
      <c r="H182" s="915"/>
      <c r="I182" s="913"/>
      <c r="J182" s="913"/>
      <c r="K182" s="913"/>
      <c r="L182" s="916"/>
      <c r="M182" s="917"/>
      <c r="N182" s="913"/>
      <c r="O182" s="913"/>
      <c r="P182" s="913"/>
      <c r="Q182" s="914"/>
      <c r="R182" s="915"/>
      <c r="S182" s="913"/>
      <c r="T182" s="913"/>
      <c r="U182" s="913"/>
      <c r="V182" s="1715"/>
      <c r="W182" s="574"/>
      <c r="X182" s="574"/>
      <c r="Y182" s="574"/>
      <c r="Z182" s="574"/>
      <c r="AA182" s="574"/>
      <c r="AB182" s="574"/>
      <c r="AC182" s="574"/>
      <c r="AD182" s="574"/>
      <c r="AE182" s="574"/>
      <c r="AF182" s="574"/>
      <c r="AG182" s="574"/>
      <c r="AH182" s="574"/>
      <c r="AI182" s="574"/>
      <c r="AJ182" s="574"/>
      <c r="AK182" s="574"/>
      <c r="AL182" s="574"/>
      <c r="AM182" s="574"/>
      <c r="AN182" s="574"/>
      <c r="AO182" s="574"/>
      <c r="AP182" s="574"/>
      <c r="AQ182" s="574"/>
      <c r="AR182" s="574"/>
      <c r="AS182" s="574"/>
      <c r="AT182" s="574"/>
      <c r="AU182" s="574"/>
      <c r="AV182" s="574"/>
      <c r="AW182" s="574"/>
      <c r="AX182" s="574"/>
      <c r="AY182" s="574"/>
      <c r="AZ182" s="208"/>
      <c r="BA182" s="362"/>
      <c r="BB182" s="159"/>
      <c r="BC182" s="325"/>
      <c r="BD182" s="295"/>
      <c r="BE182" s="295"/>
      <c r="BF182" s="295"/>
      <c r="BG182" s="326"/>
      <c r="BH182" s="336"/>
      <c r="BI182" s="295"/>
      <c r="BJ182" s="295"/>
      <c r="BK182" s="295"/>
      <c r="BL182" s="326"/>
      <c r="BM182" s="336"/>
      <c r="BN182" s="295"/>
      <c r="BO182" s="295"/>
      <c r="BP182" s="295"/>
      <c r="BQ182" s="326"/>
      <c r="BR182" s="336"/>
      <c r="BS182" s="295"/>
      <c r="BT182" s="295"/>
      <c r="BU182" s="295"/>
      <c r="BV182" s="1757"/>
      <c r="BW182" s="1823"/>
      <c r="BX182" s="1823"/>
      <c r="BY182" s="1824"/>
      <c r="BZ182" s="1824"/>
      <c r="CA182" s="1824"/>
      <c r="CB182" s="1824"/>
      <c r="CC182" s="1824"/>
      <c r="CD182" s="1824"/>
      <c r="CE182" s="1824"/>
      <c r="CF182" s="1824"/>
      <c r="CG182" s="1824"/>
      <c r="CH182" s="1824"/>
      <c r="CI182" s="1824"/>
      <c r="CJ182" s="1824"/>
      <c r="CK182" s="1824"/>
      <c r="CL182" s="1824"/>
      <c r="CM182" s="1824"/>
      <c r="CN182" s="1824"/>
      <c r="CO182" s="1824"/>
      <c r="CP182" s="1824"/>
      <c r="CQ182" s="1824"/>
      <c r="CR182" s="1824"/>
      <c r="CS182" s="1824"/>
      <c r="CT182" s="1824"/>
      <c r="CU182" s="1824"/>
      <c r="CV182" s="1824"/>
      <c r="CW182" s="1824"/>
      <c r="CX182" s="1824"/>
      <c r="CY182" s="1824"/>
      <c r="CZ182" s="1824"/>
    </row>
    <row r="183" s="608" customFormat="true" ht="15" customHeight="true" x14ac:dyDescent="0.2">
      <c r="A183" s="758"/>
      <c r="B183" s="776"/>
      <c r="C183" s="912"/>
      <c r="D183" s="913"/>
      <c r="E183" s="913"/>
      <c r="F183" s="913"/>
      <c r="G183" s="914"/>
      <c r="H183" s="915"/>
      <c r="I183" s="913"/>
      <c r="J183" s="913"/>
      <c r="K183" s="913"/>
      <c r="L183" s="916"/>
      <c r="M183" s="917"/>
      <c r="N183" s="913"/>
      <c r="O183" s="913"/>
      <c r="P183" s="913"/>
      <c r="Q183" s="914"/>
      <c r="R183" s="915"/>
      <c r="S183" s="913"/>
      <c r="T183" s="913"/>
      <c r="U183" s="913"/>
      <c r="V183" s="1715"/>
      <c r="W183" s="574"/>
      <c r="X183" s="574"/>
      <c r="Y183" s="574"/>
      <c r="Z183" s="574"/>
      <c r="AA183" s="574"/>
      <c r="AB183" s="574"/>
      <c r="AC183" s="574"/>
      <c r="AD183" s="574"/>
      <c r="AE183" s="574"/>
      <c r="AF183" s="574"/>
      <c r="AG183" s="574"/>
      <c r="AH183" s="574"/>
      <c r="AI183" s="574"/>
      <c r="AJ183" s="574"/>
      <c r="AK183" s="574"/>
      <c r="AL183" s="574"/>
      <c r="AM183" s="574"/>
      <c r="AN183" s="574"/>
      <c r="AO183" s="574"/>
      <c r="AP183" s="574"/>
      <c r="AQ183" s="574"/>
      <c r="AR183" s="574"/>
      <c r="AS183" s="574"/>
      <c r="AT183" s="574"/>
      <c r="AU183" s="574"/>
      <c r="AV183" s="574"/>
      <c r="AW183" s="574"/>
      <c r="AX183" s="574"/>
      <c r="AY183" s="574"/>
      <c r="AZ183" s="208"/>
      <c r="BA183" s="362"/>
      <c r="BB183" s="159"/>
      <c r="BC183" s="325"/>
      <c r="BD183" s="295"/>
      <c r="BE183" s="295"/>
      <c r="BF183" s="295"/>
      <c r="BG183" s="326"/>
      <c r="BH183" s="336"/>
      <c r="BI183" s="295"/>
      <c r="BJ183" s="295"/>
      <c r="BK183" s="295"/>
      <c r="BL183" s="326"/>
      <c r="BM183" s="336"/>
      <c r="BN183" s="295"/>
      <c r="BO183" s="295"/>
      <c r="BP183" s="295"/>
      <c r="BQ183" s="326"/>
      <c r="BR183" s="336"/>
      <c r="BS183" s="295"/>
      <c r="BT183" s="295"/>
      <c r="BU183" s="295"/>
      <c r="BV183" s="1757"/>
      <c r="BW183" s="1823"/>
      <c r="BX183" s="1823"/>
      <c r="BY183" s="1824"/>
      <c r="BZ183" s="1824"/>
      <c r="CA183" s="1824"/>
      <c r="CB183" s="1824"/>
      <c r="CC183" s="1824"/>
      <c r="CD183" s="1824"/>
      <c r="CE183" s="1824"/>
      <c r="CF183" s="1824"/>
      <c r="CG183" s="1824"/>
      <c r="CH183" s="1824"/>
      <c r="CI183" s="1824"/>
      <c r="CJ183" s="1824"/>
      <c r="CK183" s="1824"/>
      <c r="CL183" s="1824"/>
      <c r="CM183" s="1824"/>
      <c r="CN183" s="1824"/>
      <c r="CO183" s="1824"/>
      <c r="CP183" s="1824"/>
      <c r="CQ183" s="1824"/>
      <c r="CR183" s="1824"/>
      <c r="CS183" s="1824"/>
      <c r="CT183" s="1824"/>
      <c r="CU183" s="1824"/>
      <c r="CV183" s="1824"/>
      <c r="CW183" s="1824"/>
      <c r="CX183" s="1824"/>
      <c r="CY183" s="1824"/>
      <c r="CZ183" s="1824"/>
    </row>
    <row r="184" s="608" customFormat="true" ht="15" customHeight="true" x14ac:dyDescent="0.2">
      <c r="A184" s="758"/>
      <c r="B184" s="776"/>
      <c r="C184" s="912"/>
      <c r="D184" s="913"/>
      <c r="E184" s="913"/>
      <c r="F184" s="913"/>
      <c r="G184" s="914"/>
      <c r="H184" s="915"/>
      <c r="I184" s="913"/>
      <c r="J184" s="913"/>
      <c r="K184" s="913"/>
      <c r="L184" s="916"/>
      <c r="M184" s="917"/>
      <c r="N184" s="913"/>
      <c r="O184" s="913"/>
      <c r="P184" s="913"/>
      <c r="Q184" s="914"/>
      <c r="R184" s="915"/>
      <c r="S184" s="913"/>
      <c r="T184" s="913"/>
      <c r="U184" s="913"/>
      <c r="V184" s="1715"/>
      <c r="W184" s="574"/>
      <c r="X184" s="574"/>
      <c r="Y184" s="574"/>
      <c r="Z184" s="574"/>
      <c r="AA184" s="574"/>
      <c r="AB184" s="574"/>
      <c r="AC184" s="574"/>
      <c r="AD184" s="574"/>
      <c r="AE184" s="574"/>
      <c r="AF184" s="574"/>
      <c r="AG184" s="574"/>
      <c r="AH184" s="574"/>
      <c r="AI184" s="574"/>
      <c r="AJ184" s="574"/>
      <c r="AK184" s="574"/>
      <c r="AL184" s="574"/>
      <c r="AM184" s="574"/>
      <c r="AN184" s="574"/>
      <c r="AO184" s="574"/>
      <c r="AP184" s="574"/>
      <c r="AQ184" s="574"/>
      <c r="AR184" s="574"/>
      <c r="AS184" s="574"/>
      <c r="AT184" s="574"/>
      <c r="AU184" s="574"/>
      <c r="AV184" s="574"/>
      <c r="AW184" s="574"/>
      <c r="AX184" s="574"/>
      <c r="AY184" s="574"/>
      <c r="AZ184" s="208"/>
      <c r="BA184" s="362"/>
      <c r="BB184" s="159"/>
      <c r="BC184" s="325"/>
      <c r="BD184" s="295"/>
      <c r="BE184" s="295"/>
      <c r="BF184" s="295"/>
      <c r="BG184" s="326"/>
      <c r="BH184" s="336"/>
      <c r="BI184" s="295"/>
      <c r="BJ184" s="295"/>
      <c r="BK184" s="295"/>
      <c r="BL184" s="326"/>
      <c r="BM184" s="336"/>
      <c r="BN184" s="295"/>
      <c r="BO184" s="295"/>
      <c r="BP184" s="295"/>
      <c r="BQ184" s="326"/>
      <c r="BR184" s="336"/>
      <c r="BS184" s="295"/>
      <c r="BT184" s="295"/>
      <c r="BU184" s="295"/>
      <c r="BV184" s="1757"/>
      <c r="BW184" s="1823"/>
      <c r="BX184" s="1823"/>
      <c r="BY184" s="1824"/>
      <c r="BZ184" s="1824"/>
      <c r="CA184" s="1824"/>
      <c r="CB184" s="1824"/>
      <c r="CC184" s="1824"/>
      <c r="CD184" s="1824"/>
      <c r="CE184" s="1824"/>
      <c r="CF184" s="1824"/>
      <c r="CG184" s="1824"/>
      <c r="CH184" s="1824"/>
      <c r="CI184" s="1824"/>
      <c r="CJ184" s="1824"/>
      <c r="CK184" s="1824"/>
      <c r="CL184" s="1824"/>
      <c r="CM184" s="1824"/>
      <c r="CN184" s="1824"/>
      <c r="CO184" s="1824"/>
      <c r="CP184" s="1824"/>
      <c r="CQ184" s="1824"/>
      <c r="CR184" s="1824"/>
      <c r="CS184" s="1824"/>
      <c r="CT184" s="1824"/>
      <c r="CU184" s="1824"/>
      <c r="CV184" s="1824"/>
      <c r="CW184" s="1824"/>
      <c r="CX184" s="1824"/>
      <c r="CY184" s="1824"/>
      <c r="CZ184" s="1824"/>
    </row>
    <row r="185" s="608" customFormat="true" ht="15" customHeight="true" x14ac:dyDescent="0.2">
      <c r="A185" s="758"/>
      <c r="B185" s="776"/>
      <c r="C185" s="912"/>
      <c r="D185" s="913"/>
      <c r="E185" s="913"/>
      <c r="F185" s="913"/>
      <c r="G185" s="914"/>
      <c r="H185" s="915"/>
      <c r="I185" s="913"/>
      <c r="J185" s="913"/>
      <c r="K185" s="913"/>
      <c r="L185" s="916"/>
      <c r="M185" s="917"/>
      <c r="N185" s="913"/>
      <c r="O185" s="913"/>
      <c r="P185" s="913"/>
      <c r="Q185" s="914"/>
      <c r="R185" s="915"/>
      <c r="S185" s="913"/>
      <c r="T185" s="913"/>
      <c r="U185" s="913"/>
      <c r="V185" s="1715"/>
      <c r="W185" s="574"/>
      <c r="X185" s="574"/>
      <c r="Y185" s="574"/>
      <c r="Z185" s="574"/>
      <c r="AA185" s="574"/>
      <c r="AB185" s="574"/>
      <c r="AC185" s="574"/>
      <c r="AD185" s="574"/>
      <c r="AE185" s="574"/>
      <c r="AF185" s="574"/>
      <c r="AG185" s="574"/>
      <c r="AH185" s="574"/>
      <c r="AI185" s="574"/>
      <c r="AJ185" s="574"/>
      <c r="AK185" s="574"/>
      <c r="AL185" s="574"/>
      <c r="AM185" s="574"/>
      <c r="AN185" s="574"/>
      <c r="AO185" s="574"/>
      <c r="AP185" s="574"/>
      <c r="AQ185" s="574"/>
      <c r="AR185" s="574"/>
      <c r="AS185" s="574"/>
      <c r="AT185" s="574"/>
      <c r="AU185" s="574"/>
      <c r="AV185" s="574"/>
      <c r="AW185" s="574"/>
      <c r="AX185" s="574"/>
      <c r="AY185" s="574"/>
      <c r="AZ185" s="208"/>
      <c r="BA185" s="362"/>
      <c r="BB185" s="159"/>
      <c r="BC185" s="325"/>
      <c r="BD185" s="295"/>
      <c r="BE185" s="295"/>
      <c r="BF185" s="295"/>
      <c r="BG185" s="326"/>
      <c r="BH185" s="336"/>
      <c r="BI185" s="295"/>
      <c r="BJ185" s="295"/>
      <c r="BK185" s="295"/>
      <c r="BL185" s="326"/>
      <c r="BM185" s="336"/>
      <c r="BN185" s="295"/>
      <c r="BO185" s="295"/>
      <c r="BP185" s="295"/>
      <c r="BQ185" s="326"/>
      <c r="BR185" s="336"/>
      <c r="BS185" s="295"/>
      <c r="BT185" s="295"/>
      <c r="BU185" s="295"/>
      <c r="BV185" s="1757"/>
      <c r="BW185" s="1823"/>
      <c r="BX185" s="1823"/>
      <c r="BY185" s="1824"/>
      <c r="BZ185" s="1824"/>
      <c r="CA185" s="1824"/>
      <c r="CB185" s="1824"/>
      <c r="CC185" s="1824"/>
      <c r="CD185" s="1824"/>
      <c r="CE185" s="1824"/>
      <c r="CF185" s="1824"/>
      <c r="CG185" s="1824"/>
      <c r="CH185" s="1824"/>
      <c r="CI185" s="1824"/>
      <c r="CJ185" s="1824"/>
      <c r="CK185" s="1824"/>
      <c r="CL185" s="1824"/>
      <c r="CM185" s="1824"/>
      <c r="CN185" s="1824"/>
      <c r="CO185" s="1824"/>
      <c r="CP185" s="1824"/>
      <c r="CQ185" s="1824"/>
      <c r="CR185" s="1824"/>
      <c r="CS185" s="1824"/>
      <c r="CT185" s="1824"/>
      <c r="CU185" s="1824"/>
      <c r="CV185" s="1824"/>
      <c r="CW185" s="1824"/>
      <c r="CX185" s="1824"/>
      <c r="CY185" s="1824"/>
      <c r="CZ185" s="1824"/>
    </row>
    <row r="186" s="608" customFormat="true" ht="15" customHeight="true" x14ac:dyDescent="0.2">
      <c r="A186" s="758"/>
      <c r="B186" s="776"/>
      <c r="C186" s="912"/>
      <c r="D186" s="913"/>
      <c r="E186" s="913"/>
      <c r="F186" s="913"/>
      <c r="G186" s="914"/>
      <c r="H186" s="915"/>
      <c r="I186" s="913"/>
      <c r="J186" s="913"/>
      <c r="K186" s="913"/>
      <c r="L186" s="916"/>
      <c r="M186" s="917"/>
      <c r="N186" s="913"/>
      <c r="O186" s="913"/>
      <c r="P186" s="913"/>
      <c r="Q186" s="914"/>
      <c r="R186" s="915"/>
      <c r="S186" s="913"/>
      <c r="T186" s="913"/>
      <c r="U186" s="913"/>
      <c r="V186" s="1715"/>
      <c r="W186" s="574"/>
      <c r="X186" s="574"/>
      <c r="Y186" s="574"/>
      <c r="Z186" s="574"/>
      <c r="AA186" s="574"/>
      <c r="AB186" s="574"/>
      <c r="AC186" s="574"/>
      <c r="AD186" s="574"/>
      <c r="AE186" s="574"/>
      <c r="AF186" s="574"/>
      <c r="AG186" s="574"/>
      <c r="AH186" s="574"/>
      <c r="AI186" s="574"/>
      <c r="AJ186" s="574"/>
      <c r="AK186" s="574"/>
      <c r="AL186" s="574"/>
      <c r="AM186" s="574"/>
      <c r="AN186" s="574"/>
      <c r="AO186" s="574"/>
      <c r="AP186" s="574"/>
      <c r="AQ186" s="574"/>
      <c r="AR186" s="574"/>
      <c r="AS186" s="574"/>
      <c r="AT186" s="574"/>
      <c r="AU186" s="574"/>
      <c r="AV186" s="574"/>
      <c r="AW186" s="574"/>
      <c r="AX186" s="574"/>
      <c r="AY186" s="574"/>
      <c r="AZ186" s="208"/>
      <c r="BA186" s="362"/>
      <c r="BB186" s="159"/>
      <c r="BC186" s="325"/>
      <c r="BD186" s="295"/>
      <c r="BE186" s="295"/>
      <c r="BF186" s="295"/>
      <c r="BG186" s="326"/>
      <c r="BH186" s="336"/>
      <c r="BI186" s="295"/>
      <c r="BJ186" s="295"/>
      <c r="BK186" s="295"/>
      <c r="BL186" s="326"/>
      <c r="BM186" s="336"/>
      <c r="BN186" s="295"/>
      <c r="BO186" s="295"/>
      <c r="BP186" s="295"/>
      <c r="BQ186" s="326"/>
      <c r="BR186" s="336"/>
      <c r="BS186" s="295"/>
      <c r="BT186" s="295"/>
      <c r="BU186" s="295"/>
      <c r="BV186" s="1757"/>
      <c r="BW186" s="1823"/>
      <c r="BX186" s="1823"/>
      <c r="BY186" s="1824"/>
      <c r="BZ186" s="1824"/>
      <c r="CA186" s="1824"/>
      <c r="CB186" s="1824"/>
      <c r="CC186" s="1824"/>
      <c r="CD186" s="1824"/>
      <c r="CE186" s="1824"/>
      <c r="CF186" s="1824"/>
      <c r="CG186" s="1824"/>
      <c r="CH186" s="1824"/>
      <c r="CI186" s="1824"/>
      <c r="CJ186" s="1824"/>
      <c r="CK186" s="1824"/>
      <c r="CL186" s="1824"/>
      <c r="CM186" s="1824"/>
      <c r="CN186" s="1824"/>
      <c r="CO186" s="1824"/>
      <c r="CP186" s="1824"/>
      <c r="CQ186" s="1824"/>
      <c r="CR186" s="1824"/>
      <c r="CS186" s="1824"/>
      <c r="CT186" s="1824"/>
      <c r="CU186" s="1824"/>
      <c r="CV186" s="1824"/>
      <c r="CW186" s="1824"/>
      <c r="CX186" s="1824"/>
      <c r="CY186" s="1824"/>
      <c r="CZ186" s="1824"/>
    </row>
    <row r="187" s="608" customFormat="true" ht="15" customHeight="true" x14ac:dyDescent="0.2">
      <c r="A187" s="758"/>
      <c r="B187" s="776"/>
      <c r="C187" s="912"/>
      <c r="D187" s="913"/>
      <c r="E187" s="913"/>
      <c r="F187" s="913"/>
      <c r="G187" s="914"/>
      <c r="H187" s="915"/>
      <c r="I187" s="913"/>
      <c r="J187" s="913"/>
      <c r="K187" s="913"/>
      <c r="L187" s="916"/>
      <c r="M187" s="917"/>
      <c r="N187" s="913"/>
      <c r="O187" s="913"/>
      <c r="P187" s="913"/>
      <c r="Q187" s="914"/>
      <c r="R187" s="915"/>
      <c r="S187" s="913"/>
      <c r="T187" s="913"/>
      <c r="U187" s="913"/>
      <c r="V187" s="1715"/>
      <c r="W187" s="574"/>
      <c r="X187" s="574"/>
      <c r="Y187" s="574"/>
      <c r="Z187" s="574"/>
      <c r="AA187" s="574"/>
      <c r="AB187" s="574"/>
      <c r="AC187" s="574"/>
      <c r="AD187" s="574"/>
      <c r="AE187" s="574"/>
      <c r="AF187" s="574"/>
      <c r="AG187" s="574"/>
      <c r="AH187" s="574"/>
      <c r="AI187" s="574"/>
      <c r="AJ187" s="574"/>
      <c r="AK187" s="574"/>
      <c r="AL187" s="574"/>
      <c r="AM187" s="574"/>
      <c r="AN187" s="574"/>
      <c r="AO187" s="574"/>
      <c r="AP187" s="574"/>
      <c r="AQ187" s="574"/>
      <c r="AR187" s="574"/>
      <c r="AS187" s="574"/>
      <c r="AT187" s="574"/>
      <c r="AU187" s="574"/>
      <c r="AV187" s="574"/>
      <c r="AW187" s="574"/>
      <c r="AX187" s="574"/>
      <c r="AY187" s="574"/>
      <c r="AZ187" s="208"/>
      <c r="BA187" s="362"/>
      <c r="BB187" s="159"/>
      <c r="BC187" s="325"/>
      <c r="BD187" s="295"/>
      <c r="BE187" s="295"/>
      <c r="BF187" s="295"/>
      <c r="BG187" s="326"/>
      <c r="BH187" s="336"/>
      <c r="BI187" s="295"/>
      <c r="BJ187" s="295"/>
      <c r="BK187" s="295"/>
      <c r="BL187" s="326"/>
      <c r="BM187" s="336"/>
      <c r="BN187" s="295"/>
      <c r="BO187" s="295"/>
      <c r="BP187" s="295"/>
      <c r="BQ187" s="326"/>
      <c r="BR187" s="336"/>
      <c r="BS187" s="295"/>
      <c r="BT187" s="295"/>
      <c r="BU187" s="295"/>
      <c r="BV187" s="1757"/>
      <c r="BW187" s="1823"/>
      <c r="BX187" s="1823"/>
      <c r="BY187" s="1824"/>
      <c r="BZ187" s="1824"/>
      <c r="CA187" s="1824"/>
      <c r="CB187" s="1824"/>
      <c r="CC187" s="1824"/>
      <c r="CD187" s="1824"/>
      <c r="CE187" s="1824"/>
      <c r="CF187" s="1824"/>
      <c r="CG187" s="1824"/>
      <c r="CH187" s="1824"/>
      <c r="CI187" s="1824"/>
      <c r="CJ187" s="1824"/>
      <c r="CK187" s="1824"/>
      <c r="CL187" s="1824"/>
      <c r="CM187" s="1824"/>
      <c r="CN187" s="1824"/>
      <c r="CO187" s="1824"/>
      <c r="CP187" s="1824"/>
      <c r="CQ187" s="1824"/>
      <c r="CR187" s="1824"/>
      <c r="CS187" s="1824"/>
      <c r="CT187" s="1824"/>
      <c r="CU187" s="1824"/>
      <c r="CV187" s="1824"/>
      <c r="CW187" s="1824"/>
      <c r="CX187" s="1824"/>
      <c r="CY187" s="1824"/>
      <c r="CZ187" s="1824"/>
    </row>
    <row r="188" s="608" customFormat="true" ht="15" customHeight="true" x14ac:dyDescent="0.2">
      <c r="A188" s="758"/>
      <c r="B188" s="776"/>
      <c r="C188" s="912"/>
      <c r="D188" s="913"/>
      <c r="E188" s="913"/>
      <c r="F188" s="913"/>
      <c r="G188" s="914"/>
      <c r="H188" s="915"/>
      <c r="I188" s="913"/>
      <c r="J188" s="913"/>
      <c r="K188" s="913"/>
      <c r="L188" s="916"/>
      <c r="M188" s="917"/>
      <c r="N188" s="913"/>
      <c r="O188" s="913"/>
      <c r="P188" s="913"/>
      <c r="Q188" s="914"/>
      <c r="R188" s="915"/>
      <c r="S188" s="913"/>
      <c r="T188" s="913"/>
      <c r="U188" s="913"/>
      <c r="V188" s="1715"/>
      <c r="W188" s="574"/>
      <c r="X188" s="574"/>
      <c r="Y188" s="574"/>
      <c r="Z188" s="574"/>
      <c r="AA188" s="574"/>
      <c r="AB188" s="574"/>
      <c r="AC188" s="574"/>
      <c r="AD188" s="574"/>
      <c r="AE188" s="574"/>
      <c r="AF188" s="574"/>
      <c r="AG188" s="574"/>
      <c r="AH188" s="574"/>
      <c r="AI188" s="574"/>
      <c r="AJ188" s="574"/>
      <c r="AK188" s="574"/>
      <c r="AL188" s="574"/>
      <c r="AM188" s="574"/>
      <c r="AN188" s="574"/>
      <c r="AO188" s="574"/>
      <c r="AP188" s="574"/>
      <c r="AQ188" s="574"/>
      <c r="AR188" s="574"/>
      <c r="AS188" s="574"/>
      <c r="AT188" s="574"/>
      <c r="AU188" s="574"/>
      <c r="AV188" s="574"/>
      <c r="AW188" s="574"/>
      <c r="AX188" s="574"/>
      <c r="AY188" s="574"/>
      <c r="AZ188" s="208"/>
      <c r="BA188" s="362"/>
      <c r="BB188" s="159"/>
      <c r="BC188" s="325"/>
      <c r="BD188" s="295"/>
      <c r="BE188" s="295"/>
      <c r="BF188" s="295"/>
      <c r="BG188" s="326"/>
      <c r="BH188" s="336"/>
      <c r="BI188" s="295"/>
      <c r="BJ188" s="295"/>
      <c r="BK188" s="295"/>
      <c r="BL188" s="326"/>
      <c r="BM188" s="336"/>
      <c r="BN188" s="295"/>
      <c r="BO188" s="295"/>
      <c r="BP188" s="295"/>
      <c r="BQ188" s="326"/>
      <c r="BR188" s="336"/>
      <c r="BS188" s="295"/>
      <c r="BT188" s="295"/>
      <c r="BU188" s="295"/>
      <c r="BV188" s="1757"/>
      <c r="BW188" s="1823"/>
      <c r="BX188" s="1823"/>
      <c r="BY188" s="1824"/>
      <c r="BZ188" s="1824"/>
      <c r="CA188" s="1824"/>
      <c r="CB188" s="1824"/>
      <c r="CC188" s="1824"/>
      <c r="CD188" s="1824"/>
      <c r="CE188" s="1824"/>
      <c r="CF188" s="1824"/>
      <c r="CG188" s="1824"/>
      <c r="CH188" s="1824"/>
      <c r="CI188" s="1824"/>
      <c r="CJ188" s="1824"/>
      <c r="CK188" s="1824"/>
      <c r="CL188" s="1824"/>
      <c r="CM188" s="1824"/>
      <c r="CN188" s="1824"/>
      <c r="CO188" s="1824"/>
      <c r="CP188" s="1824"/>
      <c r="CQ188" s="1824"/>
      <c r="CR188" s="1824"/>
      <c r="CS188" s="1824"/>
      <c r="CT188" s="1824"/>
      <c r="CU188" s="1824"/>
      <c r="CV188" s="1824"/>
      <c r="CW188" s="1824"/>
      <c r="CX188" s="1824"/>
      <c r="CY188" s="1824"/>
      <c r="CZ188" s="1824"/>
    </row>
    <row r="189" s="608" customFormat="true" ht="15" customHeight="true" x14ac:dyDescent="0.2">
      <c r="A189" s="758"/>
      <c r="B189" s="776"/>
      <c r="C189" s="912"/>
      <c r="D189" s="913"/>
      <c r="E189" s="913"/>
      <c r="F189" s="913"/>
      <c r="G189" s="914"/>
      <c r="H189" s="915"/>
      <c r="I189" s="913"/>
      <c r="J189" s="913"/>
      <c r="K189" s="913"/>
      <c r="L189" s="916"/>
      <c r="M189" s="917"/>
      <c r="N189" s="913"/>
      <c r="O189" s="913"/>
      <c r="P189" s="913"/>
      <c r="Q189" s="914"/>
      <c r="R189" s="915"/>
      <c r="S189" s="913"/>
      <c r="T189" s="913"/>
      <c r="U189" s="913"/>
      <c r="V189" s="1715"/>
      <c r="W189" s="574"/>
      <c r="X189" s="574"/>
      <c r="Y189" s="574"/>
      <c r="Z189" s="574"/>
      <c r="AA189" s="574"/>
      <c r="AB189" s="574"/>
      <c r="AC189" s="574"/>
      <c r="AD189" s="574"/>
      <c r="AE189" s="574"/>
      <c r="AF189" s="574"/>
      <c r="AG189" s="574"/>
      <c r="AH189" s="574"/>
      <c r="AI189" s="574"/>
      <c r="AJ189" s="574"/>
      <c r="AK189" s="574"/>
      <c r="AL189" s="574"/>
      <c r="AM189" s="574"/>
      <c r="AN189" s="574"/>
      <c r="AO189" s="574"/>
      <c r="AP189" s="574"/>
      <c r="AQ189" s="574"/>
      <c r="AR189" s="574"/>
      <c r="AS189" s="574"/>
      <c r="AT189" s="574"/>
      <c r="AU189" s="574"/>
      <c r="AV189" s="574"/>
      <c r="AW189" s="574"/>
      <c r="AX189" s="574"/>
      <c r="AY189" s="574"/>
      <c r="AZ189" s="208"/>
      <c r="BA189" s="362"/>
      <c r="BB189" s="159"/>
      <c r="BC189" s="325"/>
      <c r="BD189" s="295"/>
      <c r="BE189" s="295"/>
      <c r="BF189" s="295"/>
      <c r="BG189" s="326"/>
      <c r="BH189" s="336"/>
      <c r="BI189" s="295"/>
      <c r="BJ189" s="295"/>
      <c r="BK189" s="295"/>
      <c r="BL189" s="326"/>
      <c r="BM189" s="336"/>
      <c r="BN189" s="295"/>
      <c r="BO189" s="295"/>
      <c r="BP189" s="295"/>
      <c r="BQ189" s="326"/>
      <c r="BR189" s="336"/>
      <c r="BS189" s="295"/>
      <c r="BT189" s="295"/>
      <c r="BU189" s="295"/>
      <c r="BV189" s="1757"/>
      <c r="BW189" s="1823"/>
      <c r="BX189" s="1823"/>
      <c r="BY189" s="1824"/>
      <c r="BZ189" s="1824"/>
      <c r="CA189" s="1824"/>
      <c r="CB189" s="1824"/>
      <c r="CC189" s="1824"/>
      <c r="CD189" s="1824"/>
      <c r="CE189" s="1824"/>
      <c r="CF189" s="1824"/>
      <c r="CG189" s="1824"/>
      <c r="CH189" s="1824"/>
      <c r="CI189" s="1824"/>
      <c r="CJ189" s="1824"/>
      <c r="CK189" s="1824"/>
      <c r="CL189" s="1824"/>
      <c r="CM189" s="1824"/>
      <c r="CN189" s="1824"/>
      <c r="CO189" s="1824"/>
      <c r="CP189" s="1824"/>
      <c r="CQ189" s="1824"/>
      <c r="CR189" s="1824"/>
      <c r="CS189" s="1824"/>
      <c r="CT189" s="1824"/>
      <c r="CU189" s="1824"/>
      <c r="CV189" s="1824"/>
      <c r="CW189" s="1824"/>
      <c r="CX189" s="1824"/>
      <c r="CY189" s="1824"/>
      <c r="CZ189" s="1824"/>
    </row>
    <row r="190" s="608" customFormat="true" ht="15" customHeight="true" x14ac:dyDescent="0.2">
      <c r="A190" s="758"/>
      <c r="B190" s="776"/>
      <c r="C190" s="912"/>
      <c r="D190" s="913"/>
      <c r="E190" s="913"/>
      <c r="F190" s="913"/>
      <c r="G190" s="914"/>
      <c r="H190" s="915"/>
      <c r="I190" s="913"/>
      <c r="J190" s="913"/>
      <c r="K190" s="913"/>
      <c r="L190" s="916"/>
      <c r="M190" s="917"/>
      <c r="N190" s="913"/>
      <c r="O190" s="913"/>
      <c r="P190" s="913"/>
      <c r="Q190" s="914"/>
      <c r="R190" s="915"/>
      <c r="S190" s="913"/>
      <c r="T190" s="913"/>
      <c r="U190" s="913"/>
      <c r="V190" s="1715"/>
      <c r="W190" s="574"/>
      <c r="X190" s="574"/>
      <c r="Y190" s="574"/>
      <c r="Z190" s="574"/>
      <c r="AA190" s="574"/>
      <c r="AB190" s="574"/>
      <c r="AC190" s="574"/>
      <c r="AD190" s="574"/>
      <c r="AE190" s="574"/>
      <c r="AF190" s="574"/>
      <c r="AG190" s="574"/>
      <c r="AH190" s="574"/>
      <c r="AI190" s="574"/>
      <c r="AJ190" s="574"/>
      <c r="AK190" s="574"/>
      <c r="AL190" s="574"/>
      <c r="AM190" s="574"/>
      <c r="AN190" s="574"/>
      <c r="AO190" s="574"/>
      <c r="AP190" s="574"/>
      <c r="AQ190" s="574"/>
      <c r="AR190" s="574"/>
      <c r="AS190" s="574"/>
      <c r="AT190" s="574"/>
      <c r="AU190" s="574"/>
      <c r="AV190" s="574"/>
      <c r="AW190" s="574"/>
      <c r="AX190" s="574"/>
      <c r="AY190" s="574"/>
      <c r="AZ190" s="208"/>
      <c r="BA190" s="362"/>
      <c r="BB190" s="159"/>
      <c r="BC190" s="325"/>
      <c r="BD190" s="295"/>
      <c r="BE190" s="295"/>
      <c r="BF190" s="295"/>
      <c r="BG190" s="326"/>
      <c r="BH190" s="336"/>
      <c r="BI190" s="295"/>
      <c r="BJ190" s="295"/>
      <c r="BK190" s="295"/>
      <c r="BL190" s="326"/>
      <c r="BM190" s="336"/>
      <c r="BN190" s="295"/>
      <c r="BO190" s="295"/>
      <c r="BP190" s="295"/>
      <c r="BQ190" s="326"/>
      <c r="BR190" s="336"/>
      <c r="BS190" s="295"/>
      <c r="BT190" s="295"/>
      <c r="BU190" s="295"/>
      <c r="BV190" s="1757"/>
      <c r="BW190" s="1823"/>
      <c r="BX190" s="1823"/>
      <c r="BY190" s="1824"/>
      <c r="BZ190" s="1824"/>
      <c r="CA190" s="1824"/>
      <c r="CB190" s="1824"/>
      <c r="CC190" s="1824"/>
      <c r="CD190" s="1824"/>
      <c r="CE190" s="1824"/>
      <c r="CF190" s="1824"/>
      <c r="CG190" s="1824"/>
      <c r="CH190" s="1824"/>
      <c r="CI190" s="1824"/>
      <c r="CJ190" s="1824"/>
      <c r="CK190" s="1824"/>
      <c r="CL190" s="1824"/>
      <c r="CM190" s="1824"/>
      <c r="CN190" s="1824"/>
      <c r="CO190" s="1824"/>
      <c r="CP190" s="1824"/>
      <c r="CQ190" s="1824"/>
      <c r="CR190" s="1824"/>
      <c r="CS190" s="1824"/>
      <c r="CT190" s="1824"/>
      <c r="CU190" s="1824"/>
      <c r="CV190" s="1824"/>
      <c r="CW190" s="1824"/>
      <c r="CX190" s="1824"/>
      <c r="CY190" s="1824"/>
      <c r="CZ190" s="1824"/>
    </row>
    <row r="191" s="608" customFormat="true" ht="15" customHeight="true" x14ac:dyDescent="0.2">
      <c r="A191" s="758"/>
      <c r="B191" s="776"/>
      <c r="C191" s="912"/>
      <c r="D191" s="913"/>
      <c r="E191" s="913"/>
      <c r="F191" s="913"/>
      <c r="G191" s="914"/>
      <c r="H191" s="915"/>
      <c r="I191" s="913"/>
      <c r="J191" s="913"/>
      <c r="K191" s="913"/>
      <c r="L191" s="916"/>
      <c r="M191" s="917"/>
      <c r="N191" s="913"/>
      <c r="O191" s="913"/>
      <c r="P191" s="913"/>
      <c r="Q191" s="914"/>
      <c r="R191" s="915"/>
      <c r="S191" s="913"/>
      <c r="T191" s="913"/>
      <c r="U191" s="913"/>
      <c r="V191" s="1715"/>
      <c r="W191" s="574"/>
      <c r="X191" s="574"/>
      <c r="Y191" s="574"/>
      <c r="Z191" s="574"/>
      <c r="AA191" s="574"/>
      <c r="AB191" s="574"/>
      <c r="AC191" s="574"/>
      <c r="AD191" s="574"/>
      <c r="AE191" s="574"/>
      <c r="AF191" s="574"/>
      <c r="AG191" s="574"/>
      <c r="AH191" s="574"/>
      <c r="AI191" s="574"/>
      <c r="AJ191" s="574"/>
      <c r="AK191" s="574"/>
      <c r="AL191" s="574"/>
      <c r="AM191" s="574"/>
      <c r="AN191" s="574"/>
      <c r="AO191" s="574"/>
      <c r="AP191" s="574"/>
      <c r="AQ191" s="574"/>
      <c r="AR191" s="574"/>
      <c r="AS191" s="574"/>
      <c r="AT191" s="574"/>
      <c r="AU191" s="574"/>
      <c r="AV191" s="574"/>
      <c r="AW191" s="574"/>
      <c r="AX191" s="574"/>
      <c r="AY191" s="574"/>
      <c r="AZ191" s="208"/>
      <c r="BA191" s="362"/>
      <c r="BB191" s="159"/>
      <c r="BC191" s="325"/>
      <c r="BD191" s="295"/>
      <c r="BE191" s="295"/>
      <c r="BF191" s="295"/>
      <c r="BG191" s="326"/>
      <c r="BH191" s="336"/>
      <c r="BI191" s="295"/>
      <c r="BJ191" s="295"/>
      <c r="BK191" s="295"/>
      <c r="BL191" s="326"/>
      <c r="BM191" s="336"/>
      <c r="BN191" s="295"/>
      <c r="BO191" s="295"/>
      <c r="BP191" s="295"/>
      <c r="BQ191" s="326"/>
      <c r="BR191" s="336"/>
      <c r="BS191" s="295"/>
      <c r="BT191" s="295"/>
      <c r="BU191" s="295"/>
      <c r="BV191" s="1757"/>
      <c r="BW191" s="1823"/>
      <c r="BX191" s="1823"/>
      <c r="BY191" s="1824"/>
      <c r="BZ191" s="1824"/>
      <c r="CA191" s="1824"/>
      <c r="CB191" s="1824"/>
      <c r="CC191" s="1824"/>
      <c r="CD191" s="1824"/>
      <c r="CE191" s="1824"/>
      <c r="CF191" s="1824"/>
      <c r="CG191" s="1824"/>
      <c r="CH191" s="1824"/>
      <c r="CI191" s="1824"/>
      <c r="CJ191" s="1824"/>
      <c r="CK191" s="1824"/>
      <c r="CL191" s="1824"/>
      <c r="CM191" s="1824"/>
      <c r="CN191" s="1824"/>
      <c r="CO191" s="1824"/>
      <c r="CP191" s="1824"/>
      <c r="CQ191" s="1824"/>
      <c r="CR191" s="1824"/>
      <c r="CS191" s="1824"/>
      <c r="CT191" s="1824"/>
      <c r="CU191" s="1824"/>
      <c r="CV191" s="1824"/>
      <c r="CW191" s="1824"/>
      <c r="CX191" s="1824"/>
      <c r="CY191" s="1824"/>
      <c r="CZ191" s="1824"/>
    </row>
    <row r="192" s="608" customFormat="true" ht="15" customHeight="true" x14ac:dyDescent="0.2">
      <c r="A192" s="758"/>
      <c r="B192" s="776"/>
      <c r="C192" s="912"/>
      <c r="D192" s="913"/>
      <c r="E192" s="913"/>
      <c r="F192" s="913"/>
      <c r="G192" s="914"/>
      <c r="H192" s="915"/>
      <c r="I192" s="913"/>
      <c r="J192" s="913"/>
      <c r="K192" s="913"/>
      <c r="L192" s="916"/>
      <c r="M192" s="917"/>
      <c r="N192" s="913"/>
      <c r="O192" s="913"/>
      <c r="P192" s="913"/>
      <c r="Q192" s="914"/>
      <c r="R192" s="915"/>
      <c r="S192" s="913"/>
      <c r="T192" s="913"/>
      <c r="U192" s="913"/>
      <c r="V192" s="1715"/>
      <c r="W192" s="574"/>
      <c r="X192" s="574"/>
      <c r="Y192" s="574"/>
      <c r="Z192" s="574"/>
      <c r="AA192" s="574"/>
      <c r="AB192" s="574"/>
      <c r="AC192" s="574"/>
      <c r="AD192" s="574"/>
      <c r="AE192" s="574"/>
      <c r="AF192" s="574"/>
      <c r="AG192" s="574"/>
      <c r="AH192" s="574"/>
      <c r="AI192" s="574"/>
      <c r="AJ192" s="574"/>
      <c r="AK192" s="574"/>
      <c r="AL192" s="574"/>
      <c r="AM192" s="574"/>
      <c r="AN192" s="574"/>
      <c r="AO192" s="574"/>
      <c r="AP192" s="574"/>
      <c r="AQ192" s="574"/>
      <c r="AR192" s="574"/>
      <c r="AS192" s="574"/>
      <c r="AT192" s="574"/>
      <c r="AU192" s="574"/>
      <c r="AV192" s="574"/>
      <c r="AW192" s="574"/>
      <c r="AX192" s="574"/>
      <c r="AY192" s="574"/>
      <c r="AZ192" s="208"/>
      <c r="BA192" s="362"/>
      <c r="BB192" s="159"/>
      <c r="BC192" s="325"/>
      <c r="BD192" s="295"/>
      <c r="BE192" s="295"/>
      <c r="BF192" s="295"/>
      <c r="BG192" s="326"/>
      <c r="BH192" s="336"/>
      <c r="BI192" s="295"/>
      <c r="BJ192" s="295"/>
      <c r="BK192" s="295"/>
      <c r="BL192" s="326"/>
      <c r="BM192" s="336"/>
      <c r="BN192" s="295"/>
      <c r="BO192" s="295"/>
      <c r="BP192" s="295"/>
      <c r="BQ192" s="326"/>
      <c r="BR192" s="336"/>
      <c r="BS192" s="295"/>
      <c r="BT192" s="295"/>
      <c r="BU192" s="295"/>
      <c r="BV192" s="1757"/>
      <c r="BW192" s="1823"/>
      <c r="BX192" s="1823"/>
      <c r="BY192" s="1824"/>
      <c r="BZ192" s="1824"/>
      <c r="CA192" s="1824"/>
      <c r="CB192" s="1824"/>
      <c r="CC192" s="1824"/>
      <c r="CD192" s="1824"/>
      <c r="CE192" s="1824"/>
      <c r="CF192" s="1824"/>
      <c r="CG192" s="1824"/>
      <c r="CH192" s="1824"/>
      <c r="CI192" s="1824"/>
      <c r="CJ192" s="1824"/>
      <c r="CK192" s="1824"/>
      <c r="CL192" s="1824"/>
      <c r="CM192" s="1824"/>
      <c r="CN192" s="1824"/>
      <c r="CO192" s="1824"/>
      <c r="CP192" s="1824"/>
      <c r="CQ192" s="1824"/>
      <c r="CR192" s="1824"/>
      <c r="CS192" s="1824"/>
      <c r="CT192" s="1824"/>
      <c r="CU192" s="1824"/>
      <c r="CV192" s="1824"/>
      <c r="CW192" s="1824"/>
      <c r="CX192" s="1824"/>
      <c r="CY192" s="1824"/>
      <c r="CZ192" s="1824"/>
    </row>
    <row r="193" s="608" customFormat="true" ht="15" customHeight="true" x14ac:dyDescent="0.2">
      <c r="A193" s="759"/>
      <c r="B193" s="777"/>
      <c r="C193" s="918"/>
      <c r="D193" s="919"/>
      <c r="E193" s="919"/>
      <c r="F193" s="919"/>
      <c r="G193" s="920"/>
      <c r="H193" s="921"/>
      <c r="I193" s="919"/>
      <c r="J193" s="919"/>
      <c r="K193" s="919"/>
      <c r="L193" s="922"/>
      <c r="M193" s="923"/>
      <c r="N193" s="919"/>
      <c r="O193" s="919"/>
      <c r="P193" s="919"/>
      <c r="Q193" s="920"/>
      <c r="R193" s="921"/>
      <c r="S193" s="919"/>
      <c r="T193" s="919"/>
      <c r="U193" s="919"/>
      <c r="V193" s="1716"/>
      <c r="W193" s="574"/>
      <c r="X193" s="574"/>
      <c r="Y193" s="574"/>
      <c r="Z193" s="574"/>
      <c r="AA193" s="574"/>
      <c r="AB193" s="574"/>
      <c r="AC193" s="574"/>
      <c r="AD193" s="574"/>
      <c r="AE193" s="574"/>
      <c r="AF193" s="574"/>
      <c r="AG193" s="574"/>
      <c r="AH193" s="574"/>
      <c r="AI193" s="574"/>
      <c r="AJ193" s="574"/>
      <c r="AK193" s="574"/>
      <c r="AL193" s="574"/>
      <c r="AM193" s="574"/>
      <c r="AN193" s="574"/>
      <c r="AO193" s="574"/>
      <c r="AP193" s="574"/>
      <c r="AQ193" s="574"/>
      <c r="AR193" s="574"/>
      <c r="AS193" s="574"/>
      <c r="AT193" s="574"/>
      <c r="AU193" s="574"/>
      <c r="AV193" s="574"/>
      <c r="AW193" s="574"/>
      <c r="AX193" s="574"/>
      <c r="AY193" s="574"/>
      <c r="AZ193" s="208"/>
      <c r="BA193" s="362"/>
      <c r="BB193" s="159"/>
      <c r="BC193" s="325"/>
      <c r="BD193" s="295"/>
      <c r="BE193" s="295"/>
      <c r="BF193" s="295"/>
      <c r="BG193" s="326"/>
      <c r="BH193" s="336"/>
      <c r="BI193" s="295"/>
      <c r="BJ193" s="295"/>
      <c r="BK193" s="295"/>
      <c r="BL193" s="326"/>
      <c r="BM193" s="336"/>
      <c r="BN193" s="295"/>
      <c r="BO193" s="295"/>
      <c r="BP193" s="295"/>
      <c r="BQ193" s="326"/>
      <c r="BR193" s="336"/>
      <c r="BS193" s="295"/>
      <c r="BT193" s="295"/>
      <c r="BU193" s="295"/>
      <c r="BV193" s="1757"/>
      <c r="BW193" s="1823"/>
      <c r="BX193" s="1823"/>
      <c r="BY193" s="1824"/>
      <c r="BZ193" s="1824"/>
      <c r="CA193" s="1824"/>
      <c r="CB193" s="1824"/>
      <c r="CC193" s="1824"/>
      <c r="CD193" s="1824"/>
      <c r="CE193" s="1824"/>
      <c r="CF193" s="1824"/>
      <c r="CG193" s="1824"/>
      <c r="CH193" s="1824"/>
      <c r="CI193" s="1824"/>
      <c r="CJ193" s="1824"/>
      <c r="CK193" s="1824"/>
      <c r="CL193" s="1824"/>
      <c r="CM193" s="1824"/>
      <c r="CN193" s="1824"/>
      <c r="CO193" s="1824"/>
      <c r="CP193" s="1824"/>
      <c r="CQ193" s="1824"/>
      <c r="CR193" s="1824"/>
      <c r="CS193" s="1824"/>
      <c r="CT193" s="1824"/>
      <c r="CU193" s="1824"/>
      <c r="CV193" s="1824"/>
      <c r="CW193" s="1824"/>
      <c r="CX193" s="1824"/>
      <c r="CY193" s="1824"/>
      <c r="CZ193" s="1824"/>
    </row>
    <row r="194" s="608" customFormat="true" ht="15" customHeight="true" x14ac:dyDescent="0.2">
      <c r="A194" s="684"/>
      <c r="B194" s="771"/>
      <c r="C194" s="849"/>
      <c r="D194" s="841"/>
      <c r="E194" s="841"/>
      <c r="F194" s="841"/>
      <c r="G194" s="842"/>
      <c r="H194" s="850"/>
      <c r="I194" s="841"/>
      <c r="J194" s="841"/>
      <c r="K194" s="841"/>
      <c r="L194" s="851"/>
      <c r="M194" s="849"/>
      <c r="N194" s="841"/>
      <c r="O194" s="841"/>
      <c r="P194" s="841"/>
      <c r="Q194" s="842"/>
      <c r="R194" s="850"/>
      <c r="S194" s="841"/>
      <c r="T194" s="841"/>
      <c r="U194" s="841"/>
      <c r="V194" s="851"/>
      <c r="W194" s="574"/>
      <c r="X194" s="574"/>
      <c r="Y194" s="574"/>
      <c r="Z194" s="574"/>
      <c r="AA194" s="574"/>
      <c r="AB194" s="574"/>
      <c r="AC194" s="574"/>
      <c r="AD194" s="574"/>
      <c r="AE194" s="574"/>
      <c r="AF194" s="574"/>
      <c r="AG194" s="574"/>
      <c r="AH194" s="574"/>
      <c r="AI194" s="574"/>
      <c r="AJ194" s="574"/>
      <c r="AK194" s="574"/>
      <c r="AL194" s="574"/>
      <c r="AM194" s="574"/>
      <c r="AN194" s="574"/>
      <c r="AO194" s="574"/>
      <c r="AP194" s="574"/>
      <c r="AQ194" s="574"/>
      <c r="AR194" s="574"/>
      <c r="AS194" s="574"/>
      <c r="AT194" s="574"/>
      <c r="AU194" s="574"/>
      <c r="AV194" s="574"/>
      <c r="AW194" s="574"/>
      <c r="AX194" s="574"/>
      <c r="AY194" s="574"/>
      <c r="AZ194" s="208"/>
      <c r="BA194" s="362"/>
      <c r="BB194" s="159"/>
      <c r="BC194" s="325"/>
      <c r="BD194" s="295"/>
      <c r="BE194" s="295"/>
      <c r="BF194" s="295"/>
      <c r="BG194" s="326"/>
      <c r="BH194" s="336"/>
      <c r="BI194" s="295"/>
      <c r="BJ194" s="295"/>
      <c r="BK194" s="295"/>
      <c r="BL194" s="326"/>
      <c r="BM194" s="336"/>
      <c r="BN194" s="295"/>
      <c r="BO194" s="295"/>
      <c r="BP194" s="295"/>
      <c r="BQ194" s="326"/>
      <c r="BR194" s="336"/>
      <c r="BS194" s="295"/>
      <c r="BT194" s="295"/>
      <c r="BU194" s="295"/>
      <c r="BV194" s="1757"/>
      <c r="BW194" s="1823"/>
      <c r="BX194" s="1823"/>
      <c r="BY194" s="1824"/>
      <c r="BZ194" s="1824"/>
      <c r="CA194" s="1824"/>
      <c r="CB194" s="1824"/>
      <c r="CC194" s="1824"/>
      <c r="CD194" s="1824"/>
      <c r="CE194" s="1824"/>
      <c r="CF194" s="1824"/>
      <c r="CG194" s="1824"/>
      <c r="CH194" s="1824"/>
      <c r="CI194" s="1824"/>
      <c r="CJ194" s="1824"/>
      <c r="CK194" s="1824"/>
      <c r="CL194" s="1824"/>
      <c r="CM194" s="1824"/>
      <c r="CN194" s="1824"/>
      <c r="CO194" s="1824"/>
      <c r="CP194" s="1824"/>
      <c r="CQ194" s="1824"/>
      <c r="CR194" s="1824"/>
      <c r="CS194" s="1824"/>
      <c r="CT194" s="1824"/>
      <c r="CU194" s="1824"/>
      <c r="CV194" s="1824"/>
      <c r="CW194" s="1824"/>
      <c r="CX194" s="1824"/>
      <c r="CY194" s="1824"/>
      <c r="CZ194" s="1824"/>
    </row>
    <row r="195" s="131" customFormat="true" ht="15" customHeight="true" x14ac:dyDescent="0.2">
      <c r="A195" s="684"/>
      <c r="B195" s="771"/>
      <c r="C195" s="849"/>
      <c r="D195" s="841"/>
      <c r="E195" s="841"/>
      <c r="F195" s="841"/>
      <c r="G195" s="842"/>
      <c r="H195" s="850"/>
      <c r="I195" s="841"/>
      <c r="J195" s="841"/>
      <c r="K195" s="841"/>
      <c r="L195" s="851"/>
      <c r="M195" s="849"/>
      <c r="N195" s="841"/>
      <c r="O195" s="841"/>
      <c r="P195" s="841"/>
      <c r="Q195" s="842"/>
      <c r="R195" s="850"/>
      <c r="S195" s="841"/>
      <c r="T195" s="841"/>
      <c r="U195" s="841"/>
      <c r="V195" s="851"/>
      <c r="W195" s="574"/>
      <c r="X195" s="574"/>
      <c r="Y195" s="574"/>
      <c r="Z195" s="574"/>
      <c r="AA195" s="574"/>
      <c r="AB195" s="574"/>
      <c r="AC195" s="574"/>
      <c r="AD195" s="574"/>
      <c r="AE195" s="574"/>
      <c r="AF195" s="574"/>
      <c r="AG195" s="574"/>
      <c r="AH195" s="574"/>
      <c r="AI195" s="574"/>
      <c r="AJ195" s="574"/>
      <c r="AK195" s="574"/>
      <c r="AL195" s="574"/>
      <c r="AM195" s="574"/>
      <c r="AN195" s="574"/>
      <c r="AO195" s="574"/>
      <c r="AP195" s="574"/>
      <c r="AQ195" s="574"/>
      <c r="AR195" s="574"/>
      <c r="AS195" s="574"/>
      <c r="AT195" s="574"/>
      <c r="AU195" s="574"/>
      <c r="AV195" s="574"/>
      <c r="AW195" s="574"/>
      <c r="AX195" s="574"/>
      <c r="AY195" s="574"/>
      <c r="AZ195" s="208"/>
      <c r="BA195" s="362"/>
      <c r="BB195" s="159"/>
      <c r="BC195" s="325"/>
      <c r="BD195" s="295"/>
      <c r="BE195" s="295"/>
      <c r="BF195" s="295"/>
      <c r="BG195" s="326"/>
      <c r="BH195" s="336"/>
      <c r="BI195" s="295"/>
      <c r="BJ195" s="295"/>
      <c r="BK195" s="295"/>
      <c r="BL195" s="326"/>
      <c r="BM195" s="336"/>
      <c r="BN195" s="295"/>
      <c r="BO195" s="295"/>
      <c r="BP195" s="295"/>
      <c r="BQ195" s="326"/>
      <c r="BR195" s="336"/>
      <c r="BS195" s="295"/>
      <c r="BT195" s="295"/>
      <c r="BU195" s="295"/>
      <c r="BV195" s="1757"/>
      <c r="BW195" s="1823"/>
      <c r="BX195" s="1823"/>
      <c r="BY195" s="1824"/>
      <c r="BZ195" s="1824"/>
      <c r="CA195" s="1824"/>
      <c r="CB195" s="1824"/>
      <c r="CC195" s="1824"/>
      <c r="CD195" s="1824"/>
      <c r="CE195" s="1824"/>
      <c r="CF195" s="1824"/>
      <c r="CG195" s="1824"/>
      <c r="CH195" s="1824"/>
      <c r="CI195" s="1824"/>
      <c r="CJ195" s="1824"/>
      <c r="CK195" s="1824"/>
      <c r="CL195" s="1824"/>
      <c r="CM195" s="1824"/>
      <c r="CN195" s="1824"/>
      <c r="CO195" s="1824"/>
      <c r="CP195" s="1824"/>
      <c r="CQ195" s="1824"/>
      <c r="CR195" s="1824"/>
      <c r="CS195" s="1824"/>
      <c r="CT195" s="1824"/>
      <c r="CU195" s="1824"/>
      <c r="CV195" s="1824"/>
      <c r="CW195" s="1824"/>
      <c r="CX195" s="1824"/>
      <c r="CY195" s="1824"/>
      <c r="CZ195" s="1824"/>
    </row>
    <row r="196" s="131" customFormat="true" ht="15" customHeight="true" x14ac:dyDescent="0.2">
      <c r="A196" s="684"/>
      <c r="B196" s="771"/>
      <c r="C196" s="849"/>
      <c r="D196" s="841"/>
      <c r="E196" s="841"/>
      <c r="F196" s="841"/>
      <c r="G196" s="842"/>
      <c r="H196" s="850"/>
      <c r="I196" s="841"/>
      <c r="J196" s="841"/>
      <c r="K196" s="841"/>
      <c r="L196" s="851"/>
      <c r="M196" s="849"/>
      <c r="N196" s="841"/>
      <c r="O196" s="841"/>
      <c r="P196" s="841"/>
      <c r="Q196" s="842"/>
      <c r="R196" s="850"/>
      <c r="S196" s="841"/>
      <c r="T196" s="841"/>
      <c r="U196" s="841"/>
      <c r="V196" s="851"/>
      <c r="W196" s="574"/>
      <c r="X196" s="574"/>
      <c r="Y196" s="574"/>
      <c r="Z196" s="574"/>
      <c r="AA196" s="574"/>
      <c r="AB196" s="574"/>
      <c r="AC196" s="574"/>
      <c r="AD196" s="574"/>
      <c r="AE196" s="574"/>
      <c r="AF196" s="574"/>
      <c r="AG196" s="574"/>
      <c r="AH196" s="574"/>
      <c r="AI196" s="574"/>
      <c r="AJ196" s="574"/>
      <c r="AK196" s="574"/>
      <c r="AL196" s="574"/>
      <c r="AM196" s="574"/>
      <c r="AN196" s="574"/>
      <c r="AO196" s="574"/>
      <c r="AP196" s="574"/>
      <c r="AQ196" s="574"/>
      <c r="AR196" s="574"/>
      <c r="AS196" s="574"/>
      <c r="AT196" s="574"/>
      <c r="AU196" s="574"/>
      <c r="AV196" s="574"/>
      <c r="AW196" s="574"/>
      <c r="AX196" s="574"/>
      <c r="AY196" s="574"/>
      <c r="AZ196" s="208"/>
      <c r="BA196" s="362"/>
      <c r="BB196" s="159"/>
      <c r="BC196" s="325"/>
      <c r="BD196" s="295"/>
      <c r="BE196" s="295"/>
      <c r="BF196" s="295"/>
      <c r="BG196" s="326"/>
      <c r="BH196" s="336"/>
      <c r="BI196" s="295"/>
      <c r="BJ196" s="295"/>
      <c r="BK196" s="295"/>
      <c r="BL196" s="326"/>
      <c r="BM196" s="336"/>
      <c r="BN196" s="295"/>
      <c r="BO196" s="295"/>
      <c r="BP196" s="295"/>
      <c r="BQ196" s="326"/>
      <c r="BR196" s="336"/>
      <c r="BS196" s="295"/>
      <c r="BT196" s="295"/>
      <c r="BU196" s="295"/>
      <c r="BV196" s="1757"/>
      <c r="BW196" s="1823"/>
      <c r="BX196" s="1823"/>
      <c r="BY196" s="1824"/>
      <c r="BZ196" s="1824"/>
      <c r="CA196" s="1824"/>
      <c r="CB196" s="1824"/>
      <c r="CC196" s="1824"/>
      <c r="CD196" s="1824"/>
      <c r="CE196" s="1824"/>
      <c r="CF196" s="1824"/>
      <c r="CG196" s="1824"/>
      <c r="CH196" s="1824"/>
      <c r="CI196" s="1824"/>
      <c r="CJ196" s="1824"/>
      <c r="CK196" s="1824"/>
      <c r="CL196" s="1824"/>
      <c r="CM196" s="1824"/>
      <c r="CN196" s="1824"/>
      <c r="CO196" s="1824"/>
      <c r="CP196" s="1824"/>
      <c r="CQ196" s="1824"/>
      <c r="CR196" s="1824"/>
      <c r="CS196" s="1824"/>
      <c r="CT196" s="1824"/>
      <c r="CU196" s="1824"/>
      <c r="CV196" s="1824"/>
      <c r="CW196" s="1824"/>
      <c r="CX196" s="1824"/>
      <c r="CY196" s="1824"/>
      <c r="CZ196" s="1824"/>
    </row>
    <row r="197" s="131" customFormat="true" ht="15" customHeight="true" x14ac:dyDescent="0.2">
      <c r="A197" s="684"/>
      <c r="B197" s="771"/>
      <c r="C197" s="849"/>
      <c r="D197" s="841"/>
      <c r="E197" s="841"/>
      <c r="F197" s="841"/>
      <c r="G197" s="842"/>
      <c r="H197" s="850"/>
      <c r="I197" s="841"/>
      <c r="J197" s="841"/>
      <c r="K197" s="841"/>
      <c r="L197" s="851"/>
      <c r="M197" s="849"/>
      <c r="N197" s="841"/>
      <c r="O197" s="841"/>
      <c r="P197" s="841"/>
      <c r="Q197" s="842"/>
      <c r="R197" s="850"/>
      <c r="S197" s="841"/>
      <c r="T197" s="841"/>
      <c r="U197" s="841"/>
      <c r="V197" s="851"/>
      <c r="W197" s="574"/>
      <c r="X197" s="574"/>
      <c r="Y197" s="574"/>
      <c r="Z197" s="574"/>
      <c r="AA197" s="574"/>
      <c r="AB197" s="574"/>
      <c r="AC197" s="574"/>
      <c r="AD197" s="574"/>
      <c r="AE197" s="574"/>
      <c r="AF197" s="574"/>
      <c r="AG197" s="574"/>
      <c r="AH197" s="574"/>
      <c r="AI197" s="574"/>
      <c r="AJ197" s="574"/>
      <c r="AK197" s="574"/>
      <c r="AL197" s="574"/>
      <c r="AM197" s="574"/>
      <c r="AN197" s="574"/>
      <c r="AO197" s="574"/>
      <c r="AP197" s="574"/>
      <c r="AQ197" s="574"/>
      <c r="AR197" s="574"/>
      <c r="AS197" s="574"/>
      <c r="AT197" s="574"/>
      <c r="AU197" s="574"/>
      <c r="AV197" s="574"/>
      <c r="AW197" s="574"/>
      <c r="AX197" s="574"/>
      <c r="AY197" s="574"/>
      <c r="AZ197" s="208"/>
      <c r="BA197" s="362"/>
      <c r="BB197" s="159"/>
      <c r="BC197" s="325"/>
      <c r="BD197" s="295"/>
      <c r="BE197" s="295"/>
      <c r="BF197" s="295"/>
      <c r="BG197" s="326"/>
      <c r="BH197" s="336"/>
      <c r="BI197" s="295"/>
      <c r="BJ197" s="295"/>
      <c r="BK197" s="295"/>
      <c r="BL197" s="326"/>
      <c r="BM197" s="336"/>
      <c r="BN197" s="295"/>
      <c r="BO197" s="295"/>
      <c r="BP197" s="295"/>
      <c r="BQ197" s="326"/>
      <c r="BR197" s="336"/>
      <c r="BS197" s="295"/>
      <c r="BT197" s="295"/>
      <c r="BU197" s="295"/>
      <c r="BV197" s="1757"/>
      <c r="BW197" s="1823"/>
      <c r="BX197" s="1823"/>
      <c r="BY197" s="1824"/>
      <c r="BZ197" s="1824"/>
      <c r="CA197" s="1824"/>
      <c r="CB197" s="1824"/>
      <c r="CC197" s="1824"/>
      <c r="CD197" s="1824"/>
      <c r="CE197" s="1824"/>
      <c r="CF197" s="1824"/>
      <c r="CG197" s="1824"/>
      <c r="CH197" s="1824"/>
      <c r="CI197" s="1824"/>
      <c r="CJ197" s="1824"/>
      <c r="CK197" s="1824"/>
      <c r="CL197" s="1824"/>
      <c r="CM197" s="1824"/>
      <c r="CN197" s="1824"/>
      <c r="CO197" s="1824"/>
      <c r="CP197" s="1824"/>
      <c r="CQ197" s="1824"/>
      <c r="CR197" s="1824"/>
      <c r="CS197" s="1824"/>
      <c r="CT197" s="1824"/>
      <c r="CU197" s="1824"/>
      <c r="CV197" s="1824"/>
      <c r="CW197" s="1824"/>
      <c r="CX197" s="1824"/>
      <c r="CY197" s="1824"/>
      <c r="CZ197" s="1824"/>
    </row>
    <row r="198" s="131" customFormat="true" ht="15" customHeight="true" x14ac:dyDescent="0.2">
      <c r="A198" s="684"/>
      <c r="B198" s="771"/>
      <c r="C198" s="849"/>
      <c r="D198" s="841"/>
      <c r="E198" s="841"/>
      <c r="F198" s="841"/>
      <c r="G198" s="842"/>
      <c r="H198" s="850"/>
      <c r="I198" s="841"/>
      <c r="J198" s="841"/>
      <c r="K198" s="841"/>
      <c r="L198" s="851"/>
      <c r="M198" s="849"/>
      <c r="N198" s="841"/>
      <c r="O198" s="841"/>
      <c r="P198" s="841"/>
      <c r="Q198" s="842"/>
      <c r="R198" s="850"/>
      <c r="S198" s="841"/>
      <c r="T198" s="841"/>
      <c r="U198" s="841"/>
      <c r="V198" s="851"/>
      <c r="W198" s="574"/>
      <c r="X198" s="574"/>
      <c r="Y198" s="574"/>
      <c r="Z198" s="574"/>
      <c r="AA198" s="574"/>
      <c r="AB198" s="574"/>
      <c r="AC198" s="574"/>
      <c r="AD198" s="574"/>
      <c r="AE198" s="574"/>
      <c r="AF198" s="574"/>
      <c r="AG198" s="574"/>
      <c r="AH198" s="574"/>
      <c r="AI198" s="574"/>
      <c r="AJ198" s="574"/>
      <c r="AK198" s="574"/>
      <c r="AL198" s="574"/>
      <c r="AM198" s="574"/>
      <c r="AN198" s="574"/>
      <c r="AO198" s="574"/>
      <c r="AP198" s="574"/>
      <c r="AQ198" s="574"/>
      <c r="AR198" s="574"/>
      <c r="AS198" s="574"/>
      <c r="AT198" s="574"/>
      <c r="AU198" s="574"/>
      <c r="AV198" s="574"/>
      <c r="AW198" s="574"/>
      <c r="AX198" s="574"/>
      <c r="AY198" s="574"/>
      <c r="AZ198" s="208"/>
      <c r="BA198" s="362"/>
      <c r="BB198" s="159"/>
      <c r="BC198" s="325"/>
      <c r="BD198" s="295"/>
      <c r="BE198" s="295"/>
      <c r="BF198" s="295"/>
      <c r="BG198" s="326"/>
      <c r="BH198" s="336"/>
      <c r="BI198" s="295"/>
      <c r="BJ198" s="295"/>
      <c r="BK198" s="295"/>
      <c r="BL198" s="326"/>
      <c r="BM198" s="336"/>
      <c r="BN198" s="295"/>
      <c r="BO198" s="295"/>
      <c r="BP198" s="295"/>
      <c r="BQ198" s="326"/>
      <c r="BR198" s="336"/>
      <c r="BS198" s="295"/>
      <c r="BT198" s="295"/>
      <c r="BU198" s="295"/>
      <c r="BV198" s="1757"/>
      <c r="BW198" s="1823"/>
      <c r="BX198" s="1823"/>
      <c r="BY198" s="1824"/>
      <c r="BZ198" s="1824"/>
      <c r="CA198" s="1824"/>
      <c r="CB198" s="1824"/>
      <c r="CC198" s="1824"/>
      <c r="CD198" s="1824"/>
      <c r="CE198" s="1824"/>
      <c r="CF198" s="1824"/>
      <c r="CG198" s="1824"/>
      <c r="CH198" s="1824"/>
      <c r="CI198" s="1824"/>
      <c r="CJ198" s="1824"/>
      <c r="CK198" s="1824"/>
      <c r="CL198" s="1824"/>
      <c r="CM198" s="1824"/>
      <c r="CN198" s="1824"/>
      <c r="CO198" s="1824"/>
      <c r="CP198" s="1824"/>
      <c r="CQ198" s="1824"/>
      <c r="CR198" s="1824"/>
      <c r="CS198" s="1824"/>
      <c r="CT198" s="1824"/>
      <c r="CU198" s="1824"/>
      <c r="CV198" s="1824"/>
      <c r="CW198" s="1824"/>
      <c r="CX198" s="1824"/>
      <c r="CY198" s="1824"/>
      <c r="CZ198" s="1824"/>
    </row>
    <row r="199" s="131" customFormat="true" ht="15" customHeight="true" x14ac:dyDescent="0.2">
      <c r="A199" s="684"/>
      <c r="B199" s="771"/>
      <c r="C199" s="849"/>
      <c r="D199" s="841"/>
      <c r="E199" s="841"/>
      <c r="F199" s="841"/>
      <c r="G199" s="842"/>
      <c r="H199" s="850"/>
      <c r="I199" s="841"/>
      <c r="J199" s="841"/>
      <c r="K199" s="841"/>
      <c r="L199" s="851"/>
      <c r="M199" s="849"/>
      <c r="N199" s="841"/>
      <c r="O199" s="841"/>
      <c r="P199" s="841"/>
      <c r="Q199" s="842"/>
      <c r="R199" s="850"/>
      <c r="S199" s="841"/>
      <c r="T199" s="841"/>
      <c r="U199" s="841"/>
      <c r="V199" s="851"/>
      <c r="W199" s="574"/>
      <c r="X199" s="574"/>
      <c r="Y199" s="574"/>
      <c r="Z199" s="574"/>
      <c r="AA199" s="574"/>
      <c r="AB199" s="574"/>
      <c r="AC199" s="574"/>
      <c r="AD199" s="574"/>
      <c r="AE199" s="574"/>
      <c r="AF199" s="574"/>
      <c r="AG199" s="574"/>
      <c r="AH199" s="574"/>
      <c r="AI199" s="574"/>
      <c r="AJ199" s="574"/>
      <c r="AK199" s="574"/>
      <c r="AL199" s="574"/>
      <c r="AM199" s="574"/>
      <c r="AN199" s="574"/>
      <c r="AO199" s="574"/>
      <c r="AP199" s="574"/>
      <c r="AQ199" s="574"/>
      <c r="AR199" s="574"/>
      <c r="AS199" s="574"/>
      <c r="AT199" s="574"/>
      <c r="AU199" s="574"/>
      <c r="AV199" s="574"/>
      <c r="AW199" s="574"/>
      <c r="AX199" s="574"/>
      <c r="AY199" s="574"/>
      <c r="AZ199" s="208"/>
      <c r="BA199" s="362"/>
      <c r="BB199" s="159"/>
      <c r="BC199" s="325"/>
      <c r="BD199" s="295"/>
      <c r="BE199" s="295"/>
      <c r="BF199" s="295"/>
      <c r="BG199" s="326"/>
      <c r="BH199" s="336"/>
      <c r="BI199" s="295"/>
      <c r="BJ199" s="295"/>
      <c r="BK199" s="295"/>
      <c r="BL199" s="326"/>
      <c r="BM199" s="336"/>
      <c r="BN199" s="295"/>
      <c r="BO199" s="295"/>
      <c r="BP199" s="295"/>
      <c r="BQ199" s="326"/>
      <c r="BR199" s="336"/>
      <c r="BS199" s="295"/>
      <c r="BT199" s="295"/>
      <c r="BU199" s="295"/>
      <c r="BV199" s="1757"/>
      <c r="BW199" s="1823"/>
      <c r="BX199" s="1823"/>
      <c r="BY199" s="1824"/>
      <c r="BZ199" s="1824"/>
      <c r="CA199" s="1824"/>
      <c r="CB199" s="1824"/>
      <c r="CC199" s="1824"/>
      <c r="CD199" s="1824"/>
      <c r="CE199" s="1824"/>
      <c r="CF199" s="1824"/>
      <c r="CG199" s="1824"/>
      <c r="CH199" s="1824"/>
      <c r="CI199" s="1824"/>
      <c r="CJ199" s="1824"/>
      <c r="CK199" s="1824"/>
      <c r="CL199" s="1824"/>
      <c r="CM199" s="1824"/>
      <c r="CN199" s="1824"/>
      <c r="CO199" s="1824"/>
      <c r="CP199" s="1824"/>
      <c r="CQ199" s="1824"/>
      <c r="CR199" s="1824"/>
      <c r="CS199" s="1824"/>
      <c r="CT199" s="1824"/>
      <c r="CU199" s="1824"/>
      <c r="CV199" s="1824"/>
      <c r="CW199" s="1824"/>
      <c r="CX199" s="1824"/>
      <c r="CY199" s="1824"/>
      <c r="CZ199" s="1824"/>
    </row>
    <row r="200" s="131" customFormat="true" ht="15" customHeight="true" x14ac:dyDescent="0.2">
      <c r="A200" s="684"/>
      <c r="B200" s="771"/>
      <c r="C200" s="849"/>
      <c r="D200" s="841"/>
      <c r="E200" s="841"/>
      <c r="F200" s="841"/>
      <c r="G200" s="842"/>
      <c r="H200" s="850"/>
      <c r="I200" s="841"/>
      <c r="J200" s="841"/>
      <c r="K200" s="841"/>
      <c r="L200" s="851"/>
      <c r="M200" s="849"/>
      <c r="N200" s="841"/>
      <c r="O200" s="841"/>
      <c r="P200" s="841"/>
      <c r="Q200" s="842"/>
      <c r="R200" s="850"/>
      <c r="S200" s="841"/>
      <c r="T200" s="841"/>
      <c r="U200" s="841"/>
      <c r="V200" s="851"/>
      <c r="W200" s="574"/>
      <c r="X200" s="574"/>
      <c r="Y200" s="574"/>
      <c r="Z200" s="574"/>
      <c r="AA200" s="574"/>
      <c r="AB200" s="574"/>
      <c r="AC200" s="574"/>
      <c r="AD200" s="574"/>
      <c r="AE200" s="574"/>
      <c r="AF200" s="574"/>
      <c r="AG200" s="574"/>
      <c r="AH200" s="574"/>
      <c r="AI200" s="574"/>
      <c r="AJ200" s="574"/>
      <c r="AK200" s="574"/>
      <c r="AL200" s="574"/>
      <c r="AM200" s="574"/>
      <c r="AN200" s="574"/>
      <c r="AO200" s="574"/>
      <c r="AP200" s="574"/>
      <c r="AQ200" s="574"/>
      <c r="AR200" s="574"/>
      <c r="AS200" s="574"/>
      <c r="AT200" s="574"/>
      <c r="AU200" s="574"/>
      <c r="AV200" s="574"/>
      <c r="AW200" s="574"/>
      <c r="AX200" s="574"/>
      <c r="AY200" s="574"/>
      <c r="AZ200" s="208"/>
      <c r="BA200" s="362"/>
      <c r="BB200" s="159"/>
      <c r="BC200" s="325"/>
      <c r="BD200" s="295"/>
      <c r="BE200" s="295"/>
      <c r="BF200" s="295"/>
      <c r="BG200" s="326"/>
      <c r="BH200" s="336"/>
      <c r="BI200" s="295"/>
      <c r="BJ200" s="295"/>
      <c r="BK200" s="295"/>
      <c r="BL200" s="326"/>
      <c r="BM200" s="336"/>
      <c r="BN200" s="295"/>
      <c r="BO200" s="295"/>
      <c r="BP200" s="295"/>
      <c r="BQ200" s="326"/>
      <c r="BR200" s="336"/>
      <c r="BS200" s="295"/>
      <c r="BT200" s="295"/>
      <c r="BU200" s="295"/>
      <c r="BV200" s="1757"/>
      <c r="BW200" s="1823"/>
      <c r="BX200" s="1823"/>
      <c r="BY200" s="1824"/>
      <c r="BZ200" s="1824"/>
      <c r="CA200" s="1824"/>
      <c r="CB200" s="1824"/>
      <c r="CC200" s="1824"/>
      <c r="CD200" s="1824"/>
      <c r="CE200" s="1824"/>
      <c r="CF200" s="1824"/>
      <c r="CG200" s="1824"/>
      <c r="CH200" s="1824"/>
      <c r="CI200" s="1824"/>
      <c r="CJ200" s="1824"/>
      <c r="CK200" s="1824"/>
      <c r="CL200" s="1824"/>
      <c r="CM200" s="1824"/>
      <c r="CN200" s="1824"/>
      <c r="CO200" s="1824"/>
      <c r="CP200" s="1824"/>
      <c r="CQ200" s="1824"/>
      <c r="CR200" s="1824"/>
      <c r="CS200" s="1824"/>
      <c r="CT200" s="1824"/>
      <c r="CU200" s="1824"/>
      <c r="CV200" s="1824"/>
      <c r="CW200" s="1824"/>
      <c r="CX200" s="1824"/>
      <c r="CY200" s="1824"/>
      <c r="CZ200" s="1824"/>
    </row>
    <row r="201" s="131" customFormat="true" ht="15" customHeight="true" x14ac:dyDescent="0.2">
      <c r="A201" s="684"/>
      <c r="B201" s="771"/>
      <c r="C201" s="849"/>
      <c r="D201" s="841"/>
      <c r="E201" s="841"/>
      <c r="F201" s="841"/>
      <c r="G201" s="842"/>
      <c r="H201" s="850"/>
      <c r="I201" s="841"/>
      <c r="J201" s="841"/>
      <c r="K201" s="841"/>
      <c r="L201" s="851"/>
      <c r="M201" s="849"/>
      <c r="N201" s="841"/>
      <c r="O201" s="841"/>
      <c r="P201" s="841"/>
      <c r="Q201" s="842"/>
      <c r="R201" s="850"/>
      <c r="S201" s="841"/>
      <c r="T201" s="841"/>
      <c r="U201" s="841"/>
      <c r="V201" s="851"/>
      <c r="W201" s="574"/>
      <c r="X201" s="574"/>
      <c r="Y201" s="574"/>
      <c r="Z201" s="574"/>
      <c r="AA201" s="574"/>
      <c r="AB201" s="574"/>
      <c r="AC201" s="574"/>
      <c r="AD201" s="574"/>
      <c r="AE201" s="574"/>
      <c r="AF201" s="574"/>
      <c r="AG201" s="574"/>
      <c r="AH201" s="574"/>
      <c r="AI201" s="574"/>
      <c r="AJ201" s="574"/>
      <c r="AK201" s="574"/>
      <c r="AL201" s="574"/>
      <c r="AM201" s="574"/>
      <c r="AN201" s="574"/>
      <c r="AO201" s="574"/>
      <c r="AP201" s="574"/>
      <c r="AQ201" s="574"/>
      <c r="AR201" s="574"/>
      <c r="AS201" s="574"/>
      <c r="AT201" s="574"/>
      <c r="AU201" s="574"/>
      <c r="AV201" s="574"/>
      <c r="AW201" s="574"/>
      <c r="AX201" s="574"/>
      <c r="AY201" s="574"/>
      <c r="AZ201" s="208"/>
      <c r="BA201" s="362"/>
      <c r="BB201" s="159"/>
      <c r="BC201" s="325"/>
      <c r="BD201" s="295"/>
      <c r="BE201" s="295"/>
      <c r="BF201" s="295"/>
      <c r="BG201" s="326"/>
      <c r="BH201" s="336"/>
      <c r="BI201" s="295"/>
      <c r="BJ201" s="295"/>
      <c r="BK201" s="295"/>
      <c r="BL201" s="326"/>
      <c r="BM201" s="336"/>
      <c r="BN201" s="295"/>
      <c r="BO201" s="295"/>
      <c r="BP201" s="295"/>
      <c r="BQ201" s="326"/>
      <c r="BR201" s="336"/>
      <c r="BS201" s="295"/>
      <c r="BT201" s="295"/>
      <c r="BU201" s="295"/>
      <c r="BV201" s="1757"/>
      <c r="BW201" s="1823"/>
      <c r="BX201" s="1823"/>
      <c r="BY201" s="1824"/>
      <c r="BZ201" s="1824"/>
      <c r="CA201" s="1824"/>
      <c r="CB201" s="1824"/>
      <c r="CC201" s="1824"/>
      <c r="CD201" s="1824"/>
      <c r="CE201" s="1824"/>
      <c r="CF201" s="1824"/>
      <c r="CG201" s="1824"/>
      <c r="CH201" s="1824"/>
      <c r="CI201" s="1824"/>
      <c r="CJ201" s="1824"/>
      <c r="CK201" s="1824"/>
      <c r="CL201" s="1824"/>
      <c r="CM201" s="1824"/>
      <c r="CN201" s="1824"/>
      <c r="CO201" s="1824"/>
      <c r="CP201" s="1824"/>
      <c r="CQ201" s="1824"/>
      <c r="CR201" s="1824"/>
      <c r="CS201" s="1824"/>
      <c r="CT201" s="1824"/>
      <c r="CU201" s="1824"/>
      <c r="CV201" s="1824"/>
      <c r="CW201" s="1824"/>
      <c r="CX201" s="1824"/>
      <c r="CY201" s="1824"/>
      <c r="CZ201" s="1824"/>
    </row>
    <row r="202" s="131" customFormat="true" ht="15" customHeight="true" x14ac:dyDescent="0.2">
      <c r="A202" s="684"/>
      <c r="B202" s="771"/>
      <c r="C202" s="849"/>
      <c r="D202" s="841"/>
      <c r="E202" s="841"/>
      <c r="F202" s="841"/>
      <c r="G202" s="842"/>
      <c r="H202" s="850"/>
      <c r="I202" s="841"/>
      <c r="J202" s="841"/>
      <c r="K202" s="841"/>
      <c r="L202" s="851"/>
      <c r="M202" s="849"/>
      <c r="N202" s="841"/>
      <c r="O202" s="841"/>
      <c r="P202" s="841"/>
      <c r="Q202" s="842"/>
      <c r="R202" s="850"/>
      <c r="S202" s="841"/>
      <c r="T202" s="841"/>
      <c r="U202" s="841"/>
      <c r="V202" s="851"/>
      <c r="W202" s="574"/>
      <c r="X202" s="574"/>
      <c r="Y202" s="574"/>
      <c r="Z202" s="574"/>
      <c r="AA202" s="574"/>
      <c r="AB202" s="574"/>
      <c r="AC202" s="574"/>
      <c r="AD202" s="574"/>
      <c r="AE202" s="574"/>
      <c r="AF202" s="574"/>
      <c r="AG202" s="574"/>
      <c r="AH202" s="574"/>
      <c r="AI202" s="574"/>
      <c r="AJ202" s="574"/>
      <c r="AK202" s="574"/>
      <c r="AL202" s="574"/>
      <c r="AM202" s="574"/>
      <c r="AN202" s="574"/>
      <c r="AO202" s="574"/>
      <c r="AP202" s="574"/>
      <c r="AQ202" s="574"/>
      <c r="AR202" s="574"/>
      <c r="AS202" s="574"/>
      <c r="AT202" s="574"/>
      <c r="AU202" s="574"/>
      <c r="AV202" s="574"/>
      <c r="AW202" s="574"/>
      <c r="AX202" s="574"/>
      <c r="AY202" s="574"/>
      <c r="AZ202" s="208"/>
      <c r="BA202" s="362"/>
      <c r="BB202" s="159"/>
      <c r="BC202" s="325"/>
      <c r="BD202" s="295"/>
      <c r="BE202" s="295"/>
      <c r="BF202" s="295"/>
      <c r="BG202" s="326"/>
      <c r="BH202" s="336"/>
      <c r="BI202" s="295"/>
      <c r="BJ202" s="295"/>
      <c r="BK202" s="295"/>
      <c r="BL202" s="326"/>
      <c r="BM202" s="336"/>
      <c r="BN202" s="295"/>
      <c r="BO202" s="295"/>
      <c r="BP202" s="295"/>
      <c r="BQ202" s="326"/>
      <c r="BR202" s="336"/>
      <c r="BS202" s="295"/>
      <c r="BT202" s="295"/>
      <c r="BU202" s="295"/>
      <c r="BV202" s="1757"/>
      <c r="BW202" s="1823"/>
      <c r="BX202" s="1823"/>
      <c r="BY202" s="1824"/>
      <c r="BZ202" s="1824"/>
      <c r="CA202" s="1824"/>
      <c r="CB202" s="1824"/>
      <c r="CC202" s="1824"/>
      <c r="CD202" s="1824"/>
      <c r="CE202" s="1824"/>
      <c r="CF202" s="1824"/>
      <c r="CG202" s="1824"/>
      <c r="CH202" s="1824"/>
      <c r="CI202" s="1824"/>
      <c r="CJ202" s="1824"/>
      <c r="CK202" s="1824"/>
      <c r="CL202" s="1824"/>
      <c r="CM202" s="1824"/>
      <c r="CN202" s="1824"/>
      <c r="CO202" s="1824"/>
      <c r="CP202" s="1824"/>
      <c r="CQ202" s="1824"/>
      <c r="CR202" s="1824"/>
      <c r="CS202" s="1824"/>
      <c r="CT202" s="1824"/>
      <c r="CU202" s="1824"/>
      <c r="CV202" s="1824"/>
      <c r="CW202" s="1824"/>
      <c r="CX202" s="1824"/>
      <c r="CY202" s="1824"/>
      <c r="CZ202" s="1824"/>
    </row>
    <row r="203" s="610" customFormat="true" ht="15" customHeight="true" x14ac:dyDescent="0.2">
      <c r="A203" s="756"/>
      <c r="B203" s="975"/>
      <c r="C203" s="885"/>
      <c r="D203" s="886"/>
      <c r="E203" s="886"/>
      <c r="F203" s="886"/>
      <c r="G203" s="887"/>
      <c r="H203" s="888"/>
      <c r="I203" s="886"/>
      <c r="J203" s="886"/>
      <c r="K203" s="886"/>
      <c r="L203" s="889"/>
      <c r="M203" s="890"/>
      <c r="N203" s="886"/>
      <c r="O203" s="886"/>
      <c r="P203" s="886"/>
      <c r="Q203" s="887"/>
      <c r="R203" s="888"/>
      <c r="S203" s="886"/>
      <c r="T203" s="886"/>
      <c r="U203" s="886"/>
      <c r="V203" s="1706"/>
      <c r="W203" s="1726"/>
      <c r="X203" s="1726"/>
      <c r="Y203" s="1726"/>
      <c r="Z203" s="1726"/>
      <c r="AA203" s="1726"/>
      <c r="AB203" s="1726"/>
      <c r="AC203" s="1726"/>
      <c r="AD203" s="1726"/>
      <c r="AE203" s="1726"/>
      <c r="AF203" s="1726"/>
      <c r="AG203" s="1726"/>
      <c r="AH203" s="1726"/>
      <c r="AI203" s="1726"/>
      <c r="AJ203" s="1726"/>
      <c r="AK203" s="1726"/>
      <c r="AL203" s="1726"/>
      <c r="AM203" s="1726"/>
      <c r="AN203" s="1726"/>
      <c r="AO203" s="1726"/>
      <c r="AP203" s="1726"/>
      <c r="AQ203" s="1726"/>
      <c r="AR203" s="1726"/>
      <c r="AS203" s="1726"/>
      <c r="AT203" s="1726"/>
      <c r="AU203" s="1726"/>
      <c r="AV203" s="1726"/>
      <c r="AW203" s="1726"/>
      <c r="AX203" s="1726"/>
      <c r="AY203" s="1726"/>
      <c r="AZ203" s="611"/>
      <c r="BA203" s="362"/>
      <c r="BB203" s="159"/>
      <c r="BC203" s="325"/>
      <c r="BD203" s="295"/>
      <c r="BE203" s="295"/>
      <c r="BF203" s="295"/>
      <c r="BG203" s="326"/>
      <c r="BH203" s="336"/>
      <c r="BI203" s="295"/>
      <c r="BJ203" s="295"/>
      <c r="BK203" s="295"/>
      <c r="BL203" s="326"/>
      <c r="BM203" s="336"/>
      <c r="BN203" s="295"/>
      <c r="BO203" s="295"/>
      <c r="BP203" s="295"/>
      <c r="BQ203" s="326"/>
      <c r="BR203" s="336"/>
      <c r="BS203" s="295"/>
      <c r="BT203" s="295"/>
      <c r="BU203" s="295"/>
      <c r="BV203" s="1757"/>
      <c r="BW203" s="1823"/>
      <c r="BX203" s="1823"/>
      <c r="BY203" s="1824"/>
      <c r="BZ203" s="1824"/>
      <c r="CA203" s="1824"/>
      <c r="CB203" s="1824"/>
      <c r="CC203" s="1824"/>
      <c r="CD203" s="1824"/>
      <c r="CE203" s="1824"/>
      <c r="CF203" s="1824"/>
      <c r="CG203" s="1824"/>
      <c r="CH203" s="1824"/>
      <c r="CI203" s="1824"/>
      <c r="CJ203" s="1824"/>
      <c r="CK203" s="1824"/>
      <c r="CL203" s="1824"/>
      <c r="CM203" s="1824"/>
      <c r="CN203" s="1824"/>
      <c r="CO203" s="1824"/>
      <c r="CP203" s="1824"/>
      <c r="CQ203" s="1824"/>
      <c r="CR203" s="1824"/>
      <c r="CS203" s="1824"/>
      <c r="CT203" s="1824"/>
      <c r="CU203" s="1824"/>
      <c r="CV203" s="1824"/>
      <c r="CW203" s="1824"/>
      <c r="CX203" s="1824"/>
      <c r="CY203" s="1824"/>
      <c r="CZ203" s="1824"/>
    </row>
    <row r="204" s="610" customFormat="true" ht="15" customHeight="true" x14ac:dyDescent="0.2">
      <c r="A204" s="756"/>
      <c r="B204" s="975"/>
      <c r="C204" s="885"/>
      <c r="D204" s="886"/>
      <c r="E204" s="886"/>
      <c r="F204" s="886"/>
      <c r="G204" s="887"/>
      <c r="H204" s="888"/>
      <c r="I204" s="886"/>
      <c r="J204" s="886"/>
      <c r="K204" s="886"/>
      <c r="L204" s="889"/>
      <c r="M204" s="890"/>
      <c r="N204" s="886"/>
      <c r="O204" s="886"/>
      <c r="P204" s="886"/>
      <c r="Q204" s="887"/>
      <c r="R204" s="888"/>
      <c r="S204" s="886"/>
      <c r="T204" s="886"/>
      <c r="U204" s="886"/>
      <c r="V204" s="1706"/>
      <c r="W204" s="1726"/>
      <c r="X204" s="1726"/>
      <c r="Y204" s="1726"/>
      <c r="Z204" s="1726"/>
      <c r="AA204" s="1726"/>
      <c r="AB204" s="1726"/>
      <c r="AC204" s="1726"/>
      <c r="AD204" s="1726"/>
      <c r="AE204" s="1726"/>
      <c r="AF204" s="1726"/>
      <c r="AG204" s="1726"/>
      <c r="AH204" s="1726"/>
      <c r="AI204" s="1726"/>
      <c r="AJ204" s="1726"/>
      <c r="AK204" s="1726"/>
      <c r="AL204" s="1726"/>
      <c r="AM204" s="1726"/>
      <c r="AN204" s="1726"/>
      <c r="AO204" s="1726"/>
      <c r="AP204" s="1726"/>
      <c r="AQ204" s="1726"/>
      <c r="AR204" s="1726"/>
      <c r="AS204" s="1726"/>
      <c r="AT204" s="1726"/>
      <c r="AU204" s="1726"/>
      <c r="AV204" s="1726"/>
      <c r="AW204" s="1726"/>
      <c r="AX204" s="1726"/>
      <c r="AY204" s="1726"/>
      <c r="AZ204" s="611"/>
      <c r="BA204" s="362"/>
      <c r="BB204" s="159"/>
      <c r="BC204" s="325"/>
      <c r="BD204" s="295"/>
      <c r="BE204" s="295"/>
      <c r="BF204" s="295"/>
      <c r="BG204" s="326"/>
      <c r="BH204" s="336"/>
      <c r="BI204" s="295"/>
      <c r="BJ204" s="295"/>
      <c r="BK204" s="295"/>
      <c r="BL204" s="326"/>
      <c r="BM204" s="336"/>
      <c r="BN204" s="295"/>
      <c r="BO204" s="295"/>
      <c r="BP204" s="295"/>
      <c r="BQ204" s="326"/>
      <c r="BR204" s="336"/>
      <c r="BS204" s="295"/>
      <c r="BT204" s="295"/>
      <c r="BU204" s="295"/>
      <c r="BV204" s="1757"/>
      <c r="BW204" s="1823"/>
      <c r="BX204" s="1823"/>
      <c r="BY204" s="1824"/>
      <c r="BZ204" s="1824"/>
      <c r="CA204" s="1824"/>
      <c r="CB204" s="1824"/>
      <c r="CC204" s="1824"/>
      <c r="CD204" s="1824"/>
      <c r="CE204" s="1824"/>
      <c r="CF204" s="1824"/>
      <c r="CG204" s="1824"/>
      <c r="CH204" s="1824"/>
      <c r="CI204" s="1824"/>
      <c r="CJ204" s="1824"/>
      <c r="CK204" s="1824"/>
      <c r="CL204" s="1824"/>
      <c r="CM204" s="1824"/>
      <c r="CN204" s="1824"/>
      <c r="CO204" s="1824"/>
      <c r="CP204" s="1824"/>
      <c r="CQ204" s="1824"/>
      <c r="CR204" s="1824"/>
      <c r="CS204" s="1824"/>
      <c r="CT204" s="1824"/>
      <c r="CU204" s="1824"/>
      <c r="CV204" s="1824"/>
      <c r="CW204" s="1824"/>
      <c r="CX204" s="1824"/>
      <c r="CY204" s="1824"/>
      <c r="CZ204" s="1824"/>
    </row>
    <row r="205" s="610" customFormat="true" ht="15" customHeight="true" x14ac:dyDescent="0.2">
      <c r="A205" s="768"/>
      <c r="B205" s="977"/>
      <c r="C205" s="924"/>
      <c r="D205" s="925"/>
      <c r="E205" s="925"/>
      <c r="F205" s="925"/>
      <c r="G205" s="926"/>
      <c r="H205" s="927"/>
      <c r="I205" s="925"/>
      <c r="J205" s="925"/>
      <c r="K205" s="925"/>
      <c r="L205" s="928"/>
      <c r="M205" s="929"/>
      <c r="N205" s="925"/>
      <c r="O205" s="925"/>
      <c r="P205" s="925"/>
      <c r="Q205" s="926"/>
      <c r="R205" s="927"/>
      <c r="S205" s="925"/>
      <c r="T205" s="925"/>
      <c r="U205" s="925"/>
      <c r="V205" s="1717"/>
      <c r="W205" s="1726"/>
      <c r="X205" s="1726"/>
      <c r="Y205" s="1726"/>
      <c r="Z205" s="1726"/>
      <c r="AA205" s="1726"/>
      <c r="AB205" s="1726"/>
      <c r="AC205" s="1726"/>
      <c r="AD205" s="1726"/>
      <c r="AE205" s="1726"/>
      <c r="AF205" s="1726"/>
      <c r="AG205" s="1726"/>
      <c r="AH205" s="1726"/>
      <c r="AI205" s="1726"/>
      <c r="AJ205" s="1726"/>
      <c r="AK205" s="1726"/>
      <c r="AL205" s="1726"/>
      <c r="AM205" s="1726"/>
      <c r="AN205" s="1726"/>
      <c r="AO205" s="1726"/>
      <c r="AP205" s="1726"/>
      <c r="AQ205" s="1726"/>
      <c r="AR205" s="1726"/>
      <c r="AS205" s="1726"/>
      <c r="AT205" s="1726"/>
      <c r="AU205" s="1726"/>
      <c r="AV205" s="1726"/>
      <c r="AW205" s="1726"/>
      <c r="AX205" s="1726"/>
      <c r="AY205" s="1726"/>
      <c r="AZ205" s="611"/>
      <c r="BA205" s="362"/>
      <c r="BB205" s="159"/>
      <c r="BC205" s="343"/>
      <c r="BD205" s="341"/>
      <c r="BE205" s="341"/>
      <c r="BF205" s="341"/>
      <c r="BG205" s="342"/>
      <c r="BH205" s="340"/>
      <c r="BI205" s="341"/>
      <c r="BJ205" s="341"/>
      <c r="BK205" s="341"/>
      <c r="BL205" s="342"/>
      <c r="BM205" s="340"/>
      <c r="BN205" s="341"/>
      <c r="BO205" s="341"/>
      <c r="BP205" s="341"/>
      <c r="BQ205" s="342"/>
      <c r="BR205" s="340"/>
      <c r="BS205" s="341"/>
      <c r="BT205" s="341"/>
      <c r="BU205" s="341"/>
      <c r="BV205" s="1758"/>
      <c r="BW205" s="1823"/>
      <c r="BX205" s="1823"/>
      <c r="BY205" s="1824"/>
      <c r="BZ205" s="1824"/>
      <c r="CA205" s="1824"/>
      <c r="CB205" s="1824"/>
      <c r="CC205" s="1824"/>
      <c r="CD205" s="1824"/>
      <c r="CE205" s="1824"/>
      <c r="CF205" s="1824"/>
      <c r="CG205" s="1824"/>
      <c r="CH205" s="1824"/>
      <c r="CI205" s="1824"/>
      <c r="CJ205" s="1824"/>
      <c r="CK205" s="1824"/>
      <c r="CL205" s="1824"/>
      <c r="CM205" s="1824"/>
      <c r="CN205" s="1824"/>
      <c r="CO205" s="1824"/>
      <c r="CP205" s="1824"/>
      <c r="CQ205" s="1824"/>
      <c r="CR205" s="1824"/>
      <c r="CS205" s="1824"/>
      <c r="CT205" s="1824"/>
      <c r="CU205" s="1824"/>
      <c r="CV205" s="1824"/>
      <c r="CW205" s="1824"/>
      <c r="CX205" s="1824"/>
      <c r="CY205" s="1824"/>
      <c r="CZ205" s="1824"/>
    </row>
    <row r="206" s="621" customFormat="true" ht="250.15" customHeight="true" x14ac:dyDescent="0.2">
      <c r="B206" s="622"/>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2"/>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63" t="str">
        <f>A1026</f>
        <v>Turkey</v>
      </c>
      <c r="B208" s="2064"/>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2003</v>
      </c>
      <c r="B209" s="139"/>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64" t="s">
        <v>111</v>
      </c>
      <c r="B210" s="141"/>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65" t="s">
        <v>97</v>
      </c>
      <c r="B212" s="214"/>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DHS03</v>
      </c>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6"/>
      <c r="B216" s="614"/>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6"/>
      <c r="B217" s="615"/>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6"/>
      <c r="B218" s="614"/>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7"/>
      <c r="B219" s="618"/>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607" customFormat="true" ht="15" customHeight="true" x14ac:dyDescent="0.2">
      <c r="A220" s="114" t="s">
        <v>86</v>
      </c>
      <c r="B220" s="198"/>
      <c r="C220" s="2065" t="s">
        <v>114</v>
      </c>
      <c r="D220" s="2066"/>
      <c r="E220" s="2066"/>
      <c r="F220" s="2066"/>
      <c r="G220" s="2067"/>
      <c r="H220" s="2068" t="s">
        <v>38</v>
      </c>
      <c r="I220" s="2069"/>
      <c r="J220" s="2069"/>
      <c r="K220" s="2069"/>
      <c r="L220" s="2070"/>
      <c r="M220" s="2083" t="s">
        <v>37</v>
      </c>
      <c r="N220" s="2084"/>
      <c r="O220" s="2084"/>
      <c r="P220" s="2084"/>
      <c r="Q220" s="2085"/>
      <c r="R220" s="1655" t="s">
        <v>137</v>
      </c>
      <c r="S220" s="1687"/>
      <c r="T220" s="1687"/>
      <c r="U220" s="1687"/>
      <c r="V220" s="1688"/>
      <c r="W220" s="1726"/>
      <c r="X220" s="1726"/>
      <c r="Y220" s="1726"/>
      <c r="Z220" s="1726"/>
      <c r="AA220" s="1726"/>
      <c r="AB220" s="1726"/>
      <c r="AC220" s="1726"/>
      <c r="AD220" s="1726"/>
      <c r="AE220" s="1726"/>
      <c r="AF220" s="1726"/>
      <c r="AG220" s="1726"/>
      <c r="AH220" s="1726"/>
      <c r="AI220" s="1726"/>
      <c r="AJ220" s="1726"/>
      <c r="AK220" s="1726"/>
      <c r="AL220" s="1726"/>
      <c r="AM220" s="1726"/>
      <c r="AN220" s="1726"/>
      <c r="AO220" s="1726"/>
      <c r="AP220" s="1726"/>
      <c r="AQ220" s="1726"/>
      <c r="AR220" s="1726"/>
      <c r="AS220" s="1726"/>
      <c r="AT220" s="1726"/>
      <c r="AU220" s="1726"/>
      <c r="AV220" s="1726"/>
      <c r="AW220" s="1726"/>
      <c r="AX220" s="1726"/>
      <c r="AY220" s="1726"/>
      <c r="AZ220" s="611"/>
      <c r="BA220" s="209" t="s">
        <v>128</v>
      </c>
      <c r="BB220" s="114" t="s">
        <v>86</v>
      </c>
      <c r="BC220" s="2161" t="s">
        <v>114</v>
      </c>
      <c r="BD220" s="2162"/>
      <c r="BE220" s="2162"/>
      <c r="BF220" s="2162"/>
      <c r="BG220" s="2163"/>
      <c r="BH220" s="2164" t="s">
        <v>38</v>
      </c>
      <c r="BI220" s="2162"/>
      <c r="BJ220" s="2162"/>
      <c r="BK220" s="2162"/>
      <c r="BL220" s="2163"/>
      <c r="BM220" s="2164" t="s">
        <v>37</v>
      </c>
      <c r="BN220" s="2162"/>
      <c r="BO220" s="2162"/>
      <c r="BP220" s="2162"/>
      <c r="BQ220" s="2165"/>
      <c r="BR220" s="1671" t="s">
        <v>137</v>
      </c>
      <c r="BS220" s="1672"/>
      <c r="BT220" s="1672"/>
      <c r="BU220" s="1672"/>
      <c r="BV220" s="1672"/>
      <c r="BW220" s="1825"/>
      <c r="BX220" s="1825"/>
      <c r="BY220" s="1826"/>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607" customFormat="true" ht="12.75" x14ac:dyDescent="0.2">
      <c r="A221" s="182" t="s">
        <v>87</v>
      </c>
      <c r="B221" s="239"/>
      <c r="C221" s="277" t="s">
        <v>0</v>
      </c>
      <c r="D221" s="278" t="s">
        <v>1</v>
      </c>
      <c r="E221" s="278" t="s">
        <v>2</v>
      </c>
      <c r="F221" s="278" t="s">
        <v>3</v>
      </c>
      <c r="G221" s="279" t="s">
        <v>4</v>
      </c>
      <c r="H221" s="731" t="s">
        <v>0</v>
      </c>
      <c r="I221" s="681" t="s">
        <v>1</v>
      </c>
      <c r="J221" s="681" t="s">
        <v>2</v>
      </c>
      <c r="K221" s="681" t="s">
        <v>3</v>
      </c>
      <c r="L221" s="682" t="s">
        <v>4</v>
      </c>
      <c r="M221" s="718" t="s">
        <v>0</v>
      </c>
      <c r="N221" s="681" t="s">
        <v>1</v>
      </c>
      <c r="O221" s="681" t="s">
        <v>2</v>
      </c>
      <c r="P221" s="681" t="s">
        <v>3</v>
      </c>
      <c r="Q221" s="747" t="s">
        <v>4</v>
      </c>
      <c r="R221" s="731" t="s">
        <v>148</v>
      </c>
      <c r="S221" s="681" t="s">
        <v>149</v>
      </c>
      <c r="T221" s="681" t="s">
        <v>150</v>
      </c>
      <c r="U221" s="681" t="s">
        <v>151</v>
      </c>
      <c r="V221" s="683" t="s">
        <v>152</v>
      </c>
      <c r="W221" s="1726"/>
      <c r="X221" s="1726"/>
      <c r="Y221" s="1726"/>
      <c r="Z221" s="1726"/>
      <c r="AA221" s="1726"/>
      <c r="AB221" s="1726"/>
      <c r="AC221" s="1726"/>
      <c r="AD221" s="1726"/>
      <c r="AE221" s="1726"/>
      <c r="AF221" s="1726"/>
      <c r="AG221" s="1726"/>
      <c r="AH221" s="1726"/>
      <c r="AI221" s="1726"/>
      <c r="AJ221" s="1726"/>
      <c r="AK221" s="1726"/>
      <c r="AL221" s="1726"/>
      <c r="AM221" s="1726"/>
      <c r="AN221" s="1726"/>
      <c r="AO221" s="1726"/>
      <c r="AP221" s="1726"/>
      <c r="AQ221" s="1726"/>
      <c r="AR221" s="1726"/>
      <c r="AS221" s="1726"/>
      <c r="AT221" s="1726"/>
      <c r="AU221" s="1726"/>
      <c r="AV221" s="1726"/>
      <c r="AW221" s="1726"/>
      <c r="AX221" s="1726"/>
      <c r="AY221" s="1726"/>
      <c r="AZ221" s="611"/>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148</v>
      </c>
      <c r="BS221" s="171" t="s">
        <v>149</v>
      </c>
      <c r="BT221" s="171" t="s">
        <v>150</v>
      </c>
      <c r="BU221" s="171" t="s">
        <v>151</v>
      </c>
      <c r="BV221" s="1759" t="s">
        <v>152</v>
      </c>
      <c r="BW221" s="1827"/>
      <c r="BX221" s="1827"/>
      <c r="BY221" s="1828"/>
      <c r="BZ221" s="1828"/>
      <c r="CA221" s="1828"/>
      <c r="CB221" s="1828"/>
      <c r="CC221" s="1828"/>
      <c r="CD221" s="1828"/>
      <c r="CE221" s="1828"/>
      <c r="CF221" s="1828"/>
      <c r="CG221" s="1828"/>
      <c r="CH221" s="1828"/>
      <c r="CI221" s="1828"/>
      <c r="CJ221" s="1828"/>
      <c r="CK221" s="1828"/>
      <c r="CL221" s="1828"/>
      <c r="CM221" s="1828"/>
      <c r="CN221" s="1828"/>
      <c r="CO221" s="1828"/>
      <c r="CP221" s="1828"/>
      <c r="CQ221" s="1828"/>
      <c r="CR221" s="1828"/>
      <c r="CS221" s="1828"/>
      <c r="CT221" s="1828"/>
      <c r="CU221" s="1828"/>
      <c r="CV221" s="1828"/>
      <c r="CW221" s="1828"/>
      <c r="CX221" s="1828"/>
      <c r="CY221" s="1828"/>
      <c r="CZ221" s="1828"/>
    </row>
    <row r="222" s="607" customFormat="true" ht="15" customHeight="true" x14ac:dyDescent="0.2">
      <c r="A222" s="2086" t="s">
        <v>36</v>
      </c>
      <c r="B222" s="978" t="s">
        <v>15</v>
      </c>
      <c r="C222" s="994" t="s">
        <v>35</v>
      </c>
      <c r="D222" s="1005" t="s">
        <v>35</v>
      </c>
      <c r="E222" s="1005" t="s">
        <v>35</v>
      </c>
      <c r="F222" s="1005" t="s">
        <v>35</v>
      </c>
      <c r="G222" s="1016" t="s">
        <v>35</v>
      </c>
      <c r="H222" s="1027" t="s">
        <v>35</v>
      </c>
      <c r="I222" s="1005" t="s">
        <v>35</v>
      </c>
      <c r="J222" s="1005" t="s">
        <v>35</v>
      </c>
      <c r="K222" s="1005" t="s">
        <v>35</v>
      </c>
      <c r="L222" s="1038" t="s">
        <v>35</v>
      </c>
      <c r="M222" s="1047" t="s">
        <v>35</v>
      </c>
      <c r="N222" s="1005" t="s">
        <v>35</v>
      </c>
      <c r="O222" s="1005" t="s">
        <v>35</v>
      </c>
      <c r="P222" s="1005" t="s">
        <v>35</v>
      </c>
      <c r="Q222" s="1016" t="s">
        <v>35</v>
      </c>
      <c r="R222" s="1027" t="s">
        <v>35</v>
      </c>
      <c r="S222" s="1005" t="s">
        <v>35</v>
      </c>
      <c r="T222" s="1005" t="s">
        <v>35</v>
      </c>
      <c r="U222" s="1005" t="s">
        <v>35</v>
      </c>
      <c r="V222" s="1718" t="s">
        <v>35</v>
      </c>
      <c r="W222" s="1726"/>
      <c r="X222" s="1726"/>
      <c r="Y222" s="1726"/>
      <c r="Z222" s="1726"/>
      <c r="AA222" s="1726"/>
      <c r="AB222" s="1726"/>
      <c r="AC222" s="1726"/>
      <c r="AD222" s="1726"/>
      <c r="AE222" s="1726"/>
      <c r="AF222" s="1726"/>
      <c r="AG222" s="1726"/>
      <c r="AH222" s="1726"/>
      <c r="AI222" s="1726"/>
      <c r="AJ222" s="1726"/>
      <c r="AK222" s="1726"/>
      <c r="AL222" s="1726"/>
      <c r="AM222" s="1726"/>
      <c r="AN222" s="1726"/>
      <c r="AO222" s="1726"/>
      <c r="AP222" s="1726"/>
      <c r="AQ222" s="1726"/>
      <c r="AR222" s="1726"/>
      <c r="AS222" s="1726"/>
      <c r="AT222" s="1726"/>
      <c r="AU222" s="1726"/>
      <c r="AV222" s="1726"/>
      <c r="AW222" s="1726"/>
      <c r="AX222" s="1726"/>
      <c r="AY222" s="1726"/>
      <c r="AZ222" s="611"/>
      <c r="BA222" s="2193" t="s">
        <v>36</v>
      </c>
      <c r="BB222" s="160" t="s">
        <v>15</v>
      </c>
      <c r="BC222" s="1061" t="s">
        <v>35</v>
      </c>
      <c r="BD222" s="1080" t="s">
        <v>35</v>
      </c>
      <c r="BE222" s="1080" t="s">
        <v>35</v>
      </c>
      <c r="BF222" s="1080" t="s">
        <v>35</v>
      </c>
      <c r="BG222" s="1100" t="s">
        <v>35</v>
      </c>
      <c r="BH222" s="1120" t="s">
        <v>35</v>
      </c>
      <c r="BI222" s="1080" t="s">
        <v>35</v>
      </c>
      <c r="BJ222" s="1080" t="s">
        <v>35</v>
      </c>
      <c r="BK222" s="1080" t="s">
        <v>35</v>
      </c>
      <c r="BL222" s="1100" t="s">
        <v>35</v>
      </c>
      <c r="BM222" s="1120" t="s">
        <v>35</v>
      </c>
      <c r="BN222" s="1080" t="s">
        <v>35</v>
      </c>
      <c r="BO222" s="1080" t="s">
        <v>35</v>
      </c>
      <c r="BP222" s="1080" t="s">
        <v>35</v>
      </c>
      <c r="BQ222" s="1100" t="s">
        <v>35</v>
      </c>
      <c r="BR222" s="1120" t="s">
        <v>35</v>
      </c>
      <c r="BS222" s="1080" t="s">
        <v>35</v>
      </c>
      <c r="BT222" s="1080" t="s">
        <v>35</v>
      </c>
      <c r="BU222" s="1080" t="s">
        <v>35</v>
      </c>
      <c r="BV222" s="1760" t="s">
        <v>35</v>
      </c>
      <c r="BW222" s="1829"/>
      <c r="BX222" s="1829"/>
      <c r="BY222" s="1830"/>
      <c r="BZ222" s="1830"/>
      <c r="CA222" s="1830"/>
      <c r="CB222" s="1830"/>
      <c r="CC222" s="1830"/>
      <c r="CD222" s="1830"/>
      <c r="CE222" s="1830"/>
      <c r="CF222" s="1830"/>
      <c r="CG222" s="1830"/>
      <c r="CH222" s="1830"/>
      <c r="CI222" s="1830"/>
      <c r="CJ222" s="1830"/>
      <c r="CK222" s="1830"/>
      <c r="CL222" s="1830"/>
      <c r="CM222" s="1830"/>
      <c r="CN222" s="1830"/>
      <c r="CO222" s="1830"/>
      <c r="CP222" s="1830"/>
      <c r="CQ222" s="1830"/>
      <c r="CR222" s="1830"/>
      <c r="CS222" s="1830"/>
      <c r="CT222" s="1830"/>
      <c r="CU222" s="1830"/>
      <c r="CV222" s="1830"/>
      <c r="CW222" s="1830"/>
      <c r="CX222" s="1830"/>
      <c r="CY222" s="1830"/>
      <c r="CZ222" s="1831"/>
    </row>
    <row r="223" s="607" customFormat="true" ht="15" customHeight="true" x14ac:dyDescent="0.2">
      <c r="A223" s="2087"/>
      <c r="B223" s="979" t="s">
        <v>16</v>
      </c>
      <c r="C223" s="995" t="s">
        <v>35</v>
      </c>
      <c r="D223" s="1006" t="s">
        <v>35</v>
      </c>
      <c r="E223" s="1006" t="s">
        <v>35</v>
      </c>
      <c r="F223" s="1006" t="s">
        <v>35</v>
      </c>
      <c r="G223" s="1017" t="s">
        <v>35</v>
      </c>
      <c r="H223" s="1028" t="s">
        <v>35</v>
      </c>
      <c r="I223" s="1006" t="s">
        <v>35</v>
      </c>
      <c r="J223" s="1006" t="s">
        <v>35</v>
      </c>
      <c r="K223" s="1006" t="s">
        <v>35</v>
      </c>
      <c r="L223" s="1039" t="s">
        <v>35</v>
      </c>
      <c r="M223" s="1048" t="s">
        <v>35</v>
      </c>
      <c r="N223" s="1006" t="s">
        <v>35</v>
      </c>
      <c r="O223" s="1006" t="s">
        <v>35</v>
      </c>
      <c r="P223" s="1006" t="s">
        <v>35</v>
      </c>
      <c r="Q223" s="1017" t="s">
        <v>35</v>
      </c>
      <c r="R223" s="1028" t="s">
        <v>35</v>
      </c>
      <c r="S223" s="1006" t="s">
        <v>35</v>
      </c>
      <c r="T223" s="1006" t="s">
        <v>35</v>
      </c>
      <c r="U223" s="1006" t="s">
        <v>35</v>
      </c>
      <c r="V223" s="1719" t="s">
        <v>35</v>
      </c>
      <c r="W223" s="1726"/>
      <c r="X223" s="1726"/>
      <c r="Y223" s="1726"/>
      <c r="Z223" s="1726"/>
      <c r="AA223" s="1726"/>
      <c r="AB223" s="1726"/>
      <c r="AC223" s="1726"/>
      <c r="AD223" s="1726"/>
      <c r="AE223" s="1726"/>
      <c r="AF223" s="1726"/>
      <c r="AG223" s="1726"/>
      <c r="AH223" s="1726"/>
      <c r="AI223" s="1726"/>
      <c r="AJ223" s="1726"/>
      <c r="AK223" s="1726"/>
      <c r="AL223" s="1726"/>
      <c r="AM223" s="1726"/>
      <c r="AN223" s="1726"/>
      <c r="AO223" s="1726"/>
      <c r="AP223" s="1726"/>
      <c r="AQ223" s="1726"/>
      <c r="AR223" s="1726"/>
      <c r="AS223" s="1726"/>
      <c r="AT223" s="1726"/>
      <c r="AU223" s="1726"/>
      <c r="AV223" s="1726"/>
      <c r="AW223" s="1726"/>
      <c r="AX223" s="1726"/>
      <c r="AY223" s="1726"/>
      <c r="AZ223" s="611"/>
      <c r="BA223" s="2194"/>
      <c r="BB223" s="161" t="s">
        <v>16</v>
      </c>
      <c r="BC223" s="1062" t="s">
        <v>35</v>
      </c>
      <c r="BD223" s="1081" t="s">
        <v>35</v>
      </c>
      <c r="BE223" s="1081" t="s">
        <v>35</v>
      </c>
      <c r="BF223" s="1081" t="s">
        <v>35</v>
      </c>
      <c r="BG223" s="1101" t="s">
        <v>35</v>
      </c>
      <c r="BH223" s="1121" t="s">
        <v>35</v>
      </c>
      <c r="BI223" s="1081" t="s">
        <v>35</v>
      </c>
      <c r="BJ223" s="1081" t="s">
        <v>35</v>
      </c>
      <c r="BK223" s="1081" t="s">
        <v>35</v>
      </c>
      <c r="BL223" s="1101" t="s">
        <v>35</v>
      </c>
      <c r="BM223" s="1121" t="s">
        <v>35</v>
      </c>
      <c r="BN223" s="1081" t="s">
        <v>35</v>
      </c>
      <c r="BO223" s="1081" t="s">
        <v>35</v>
      </c>
      <c r="BP223" s="1081" t="s">
        <v>35</v>
      </c>
      <c r="BQ223" s="1101" t="s">
        <v>35</v>
      </c>
      <c r="BR223" s="1121" t="s">
        <v>35</v>
      </c>
      <c r="BS223" s="1081" t="s">
        <v>35</v>
      </c>
      <c r="BT223" s="1081" t="s">
        <v>35</v>
      </c>
      <c r="BU223" s="1081" t="s">
        <v>35</v>
      </c>
      <c r="BV223" s="1761" t="s">
        <v>35</v>
      </c>
      <c r="BW223" s="1832"/>
      <c r="BX223" s="1832"/>
      <c r="BY223" s="1833"/>
      <c r="BZ223" s="1833"/>
      <c r="CA223" s="1833"/>
      <c r="CB223" s="1833"/>
      <c r="CC223" s="1833"/>
      <c r="CD223" s="1833"/>
      <c r="CE223" s="1833"/>
      <c r="CF223" s="1833"/>
      <c r="CG223" s="1833"/>
      <c r="CH223" s="1833"/>
      <c r="CI223" s="1833"/>
      <c r="CJ223" s="1833"/>
      <c r="CK223" s="1833"/>
      <c r="CL223" s="1833"/>
      <c r="CM223" s="1833"/>
      <c r="CN223" s="1833"/>
      <c r="CO223" s="1833"/>
      <c r="CP223" s="1833"/>
      <c r="CQ223" s="1833"/>
      <c r="CR223" s="1833"/>
      <c r="CS223" s="1833"/>
      <c r="CT223" s="1833"/>
      <c r="CU223" s="1833"/>
      <c r="CV223" s="1833"/>
      <c r="CW223" s="1833"/>
      <c r="CX223" s="1833"/>
      <c r="CY223" s="1833"/>
      <c r="CZ223" s="1834"/>
    </row>
    <row r="224" s="607" customFormat="true" ht="15" customHeight="true" x14ac:dyDescent="0.2">
      <c r="A224" s="2088"/>
      <c r="B224" s="980" t="s">
        <v>20</v>
      </c>
      <c r="C224" s="996" t="s">
        <v>35</v>
      </c>
      <c r="D224" s="1007" t="s">
        <v>35</v>
      </c>
      <c r="E224" s="1007" t="s">
        <v>35</v>
      </c>
      <c r="F224" s="1007" t="s">
        <v>35</v>
      </c>
      <c r="G224" s="1018" t="s">
        <v>35</v>
      </c>
      <c r="H224" s="1029" t="s">
        <v>35</v>
      </c>
      <c r="I224" s="1007" t="s">
        <v>35</v>
      </c>
      <c r="J224" s="1007" t="s">
        <v>35</v>
      </c>
      <c r="K224" s="1007" t="s">
        <v>35</v>
      </c>
      <c r="L224" s="1040" t="s">
        <v>35</v>
      </c>
      <c r="M224" s="1049" t="s">
        <v>35</v>
      </c>
      <c r="N224" s="1007" t="s">
        <v>35</v>
      </c>
      <c r="O224" s="1007" t="s">
        <v>35</v>
      </c>
      <c r="P224" s="1007" t="s">
        <v>35</v>
      </c>
      <c r="Q224" s="1018" t="s">
        <v>35</v>
      </c>
      <c r="R224" s="1029" t="s">
        <v>35</v>
      </c>
      <c r="S224" s="1007" t="s">
        <v>35</v>
      </c>
      <c r="T224" s="1007" t="s">
        <v>35</v>
      </c>
      <c r="U224" s="1007" t="s">
        <v>35</v>
      </c>
      <c r="V224" s="1720" t="s">
        <v>35</v>
      </c>
      <c r="W224" s="1726"/>
      <c r="X224" s="1726"/>
      <c r="Y224" s="1726"/>
      <c r="Z224" s="1726"/>
      <c r="AA224" s="1726"/>
      <c r="AB224" s="1726"/>
      <c r="AC224" s="1726"/>
      <c r="AD224" s="1726"/>
      <c r="AE224" s="1726"/>
      <c r="AF224" s="1726"/>
      <c r="AG224" s="1726"/>
      <c r="AH224" s="1726"/>
      <c r="AI224" s="1726"/>
      <c r="AJ224" s="1726"/>
      <c r="AK224" s="1726"/>
      <c r="AL224" s="1726"/>
      <c r="AM224" s="1726"/>
      <c r="AN224" s="1726"/>
      <c r="AO224" s="1726"/>
      <c r="AP224" s="1726"/>
      <c r="AQ224" s="1726"/>
      <c r="AR224" s="1726"/>
      <c r="AS224" s="1726"/>
      <c r="AT224" s="1726"/>
      <c r="AU224" s="1726"/>
      <c r="AV224" s="1726"/>
      <c r="AW224" s="1726"/>
      <c r="AX224" s="1726"/>
      <c r="AY224" s="1726"/>
      <c r="AZ224" s="611"/>
      <c r="BA224" s="2194"/>
      <c r="BB224" s="161" t="s">
        <v>20</v>
      </c>
      <c r="BC224" s="1062" t="s">
        <v>35</v>
      </c>
      <c r="BD224" s="1081" t="s">
        <v>35</v>
      </c>
      <c r="BE224" s="1081" t="s">
        <v>35</v>
      </c>
      <c r="BF224" s="1081" t="s">
        <v>35</v>
      </c>
      <c r="BG224" s="1101" t="s">
        <v>35</v>
      </c>
      <c r="BH224" s="1121" t="s">
        <v>35</v>
      </c>
      <c r="BI224" s="1081" t="s">
        <v>35</v>
      </c>
      <c r="BJ224" s="1081" t="s">
        <v>35</v>
      </c>
      <c r="BK224" s="1081" t="s">
        <v>35</v>
      </c>
      <c r="BL224" s="1101" t="s">
        <v>35</v>
      </c>
      <c r="BM224" s="1121" t="s">
        <v>35</v>
      </c>
      <c r="BN224" s="1081" t="s">
        <v>35</v>
      </c>
      <c r="BO224" s="1081" t="s">
        <v>35</v>
      </c>
      <c r="BP224" s="1081" t="s">
        <v>35</v>
      </c>
      <c r="BQ224" s="1101" t="s">
        <v>35</v>
      </c>
      <c r="BR224" s="1121" t="s">
        <v>35</v>
      </c>
      <c r="BS224" s="1081" t="s">
        <v>35</v>
      </c>
      <c r="BT224" s="1081" t="s">
        <v>35</v>
      </c>
      <c r="BU224" s="1081" t="s">
        <v>35</v>
      </c>
      <c r="BV224" s="1761" t="s">
        <v>35</v>
      </c>
      <c r="BW224" s="1832"/>
      <c r="BX224" s="1832"/>
      <c r="BY224" s="1833"/>
      <c r="BZ224" s="1833"/>
      <c r="CA224" s="1833"/>
      <c r="CB224" s="1833"/>
      <c r="CC224" s="1833"/>
      <c r="CD224" s="1833"/>
      <c r="CE224" s="1833"/>
      <c r="CF224" s="1833"/>
      <c r="CG224" s="1833"/>
      <c r="CH224" s="1833"/>
      <c r="CI224" s="1833"/>
      <c r="CJ224" s="1833"/>
      <c r="CK224" s="1833"/>
      <c r="CL224" s="1833"/>
      <c r="CM224" s="1833"/>
      <c r="CN224" s="1833"/>
      <c r="CO224" s="1833"/>
      <c r="CP224" s="1833"/>
      <c r="CQ224" s="1833"/>
      <c r="CR224" s="1833"/>
      <c r="CS224" s="1833"/>
      <c r="CT224" s="1833"/>
      <c r="CU224" s="1833"/>
      <c r="CV224" s="1833"/>
      <c r="CW224" s="1833"/>
      <c r="CX224" s="1833"/>
      <c r="CY224" s="1833"/>
      <c r="CZ224" s="1834"/>
    </row>
    <row r="225" s="607" customFormat="true" ht="15" customHeight="true" x14ac:dyDescent="0.2">
      <c r="A225" s="951"/>
      <c r="B225" s="778"/>
      <c r="C225" s="891"/>
      <c r="D225" s="790"/>
      <c r="E225" s="790"/>
      <c r="F225" s="790"/>
      <c r="G225" s="791"/>
      <c r="H225" s="892"/>
      <c r="I225" s="790"/>
      <c r="J225" s="790"/>
      <c r="K225" s="790"/>
      <c r="L225" s="893"/>
      <c r="M225" s="891"/>
      <c r="N225" s="790"/>
      <c r="O225" s="790"/>
      <c r="P225" s="790"/>
      <c r="Q225" s="791"/>
      <c r="R225" s="892"/>
      <c r="S225" s="790"/>
      <c r="T225" s="790"/>
      <c r="U225" s="790"/>
      <c r="V225" s="893"/>
      <c r="W225" s="1726"/>
      <c r="X225" s="1726"/>
      <c r="Y225" s="1726"/>
      <c r="Z225" s="1726"/>
      <c r="AA225" s="1726"/>
      <c r="AB225" s="1726"/>
      <c r="AC225" s="1726"/>
      <c r="AD225" s="1726"/>
      <c r="AE225" s="1726"/>
      <c r="AF225" s="1726"/>
      <c r="AG225" s="1726"/>
      <c r="AH225" s="1726"/>
      <c r="AI225" s="1726"/>
      <c r="AJ225" s="1726"/>
      <c r="AK225" s="1726"/>
      <c r="AL225" s="1726"/>
      <c r="AM225" s="1726"/>
      <c r="AN225" s="1726"/>
      <c r="AO225" s="1726"/>
      <c r="AP225" s="1726"/>
      <c r="AQ225" s="1726"/>
      <c r="AR225" s="1726"/>
      <c r="AS225" s="1726"/>
      <c r="AT225" s="1726"/>
      <c r="AU225" s="1726"/>
      <c r="AV225" s="1726"/>
      <c r="AW225" s="1726"/>
      <c r="AX225" s="1726"/>
      <c r="AY225" s="1726"/>
      <c r="AZ225" s="611"/>
      <c r="BA225" s="2194" t="s">
        <v>70</v>
      </c>
      <c r="BB225" s="161" t="s">
        <v>71</v>
      </c>
      <c r="BC225" s="1062" t="s">
        <v>35</v>
      </c>
      <c r="BD225" s="1081" t="s">
        <v>35</v>
      </c>
      <c r="BE225" s="1081" t="s">
        <v>35</v>
      </c>
      <c r="BF225" s="1081" t="s">
        <v>35</v>
      </c>
      <c r="BG225" s="1101" t="s">
        <v>35</v>
      </c>
      <c r="BH225" s="1121" t="s">
        <v>35</v>
      </c>
      <c r="BI225" s="1081" t="s">
        <v>35</v>
      </c>
      <c r="BJ225" s="1081" t="s">
        <v>35</v>
      </c>
      <c r="BK225" s="1081" t="s">
        <v>35</v>
      </c>
      <c r="BL225" s="1101" t="s">
        <v>35</v>
      </c>
      <c r="BM225" s="1121" t="s">
        <v>35</v>
      </c>
      <c r="BN225" s="1081" t="s">
        <v>35</v>
      </c>
      <c r="BO225" s="1081" t="s">
        <v>35</v>
      </c>
      <c r="BP225" s="1081" t="s">
        <v>35</v>
      </c>
      <c r="BQ225" s="1101" t="s">
        <v>35</v>
      </c>
      <c r="BR225" s="1121" t="s">
        <v>35</v>
      </c>
      <c r="BS225" s="1081" t="s">
        <v>35</v>
      </c>
      <c r="BT225" s="1081" t="s">
        <v>35</v>
      </c>
      <c r="BU225" s="1081" t="s">
        <v>35</v>
      </c>
      <c r="BV225" s="1761" t="s">
        <v>35</v>
      </c>
      <c r="BW225" s="1835"/>
      <c r="BX225" s="1835"/>
      <c r="BY225" s="1834"/>
      <c r="BZ225" s="1834"/>
      <c r="CA225" s="1834"/>
      <c r="CB225" s="1834"/>
      <c r="CC225" s="1834"/>
      <c r="CD225" s="1834"/>
      <c r="CE225" s="1834"/>
      <c r="CF225" s="1834"/>
      <c r="CG225" s="1834"/>
      <c r="CH225" s="1834"/>
      <c r="CI225" s="1834"/>
      <c r="CJ225" s="1834"/>
      <c r="CK225" s="1834"/>
      <c r="CL225" s="1834"/>
      <c r="CM225" s="1834"/>
      <c r="CN225" s="1834"/>
      <c r="CO225" s="1834"/>
      <c r="CP225" s="1834"/>
      <c r="CQ225" s="1834"/>
      <c r="CR225" s="1834"/>
      <c r="CS225" s="1834"/>
      <c r="CT225" s="1834"/>
      <c r="CU225" s="1834"/>
      <c r="CV225" s="1834"/>
      <c r="CW225" s="1834"/>
      <c r="CX225" s="1834"/>
      <c r="CY225" s="1834"/>
      <c r="CZ225" s="1834"/>
    </row>
    <row r="226" s="607" customFormat="true" ht="15" customHeight="true" x14ac:dyDescent="0.2">
      <c r="A226" s="760"/>
      <c r="B226" s="981"/>
      <c r="C226" s="697"/>
      <c r="D226" s="698"/>
      <c r="E226" s="698"/>
      <c r="F226" s="698"/>
      <c r="G226" s="745"/>
      <c r="H226" s="732"/>
      <c r="I226" s="698"/>
      <c r="J226" s="698"/>
      <c r="K226" s="698"/>
      <c r="L226" s="707"/>
      <c r="M226" s="719"/>
      <c r="N226" s="698"/>
      <c r="O226" s="698"/>
      <c r="P226" s="698"/>
      <c r="Q226" s="745"/>
      <c r="R226" s="732"/>
      <c r="S226" s="698"/>
      <c r="T226" s="698"/>
      <c r="U226" s="698"/>
      <c r="V226" s="1721"/>
      <c r="W226" s="1726"/>
      <c r="X226" s="1726"/>
      <c r="Y226" s="1726"/>
      <c r="Z226" s="1726"/>
      <c r="AA226" s="1726"/>
      <c r="AB226" s="1726"/>
      <c r="AC226" s="1726"/>
      <c r="AD226" s="1726"/>
      <c r="AE226" s="1726"/>
      <c r="AF226" s="1726"/>
      <c r="AG226" s="1726"/>
      <c r="AH226" s="1726"/>
      <c r="AI226" s="1726"/>
      <c r="AJ226" s="1726"/>
      <c r="AK226" s="1726"/>
      <c r="AL226" s="1726"/>
      <c r="AM226" s="1726"/>
      <c r="AN226" s="1726"/>
      <c r="AO226" s="1726"/>
      <c r="AP226" s="1726"/>
      <c r="AQ226" s="1726"/>
      <c r="AR226" s="1726"/>
      <c r="AS226" s="1726"/>
      <c r="AT226" s="1726"/>
      <c r="AU226" s="1726"/>
      <c r="AV226" s="1726"/>
      <c r="AW226" s="1726"/>
      <c r="AX226" s="1726"/>
      <c r="AY226" s="1726"/>
      <c r="AZ226" s="611"/>
      <c r="BA226" s="2194"/>
      <c r="BB226" s="161" t="s">
        <v>72</v>
      </c>
      <c r="BC226" s="1062" t="s">
        <v>35</v>
      </c>
      <c r="BD226" s="1081" t="s">
        <v>35</v>
      </c>
      <c r="BE226" s="1081" t="s">
        <v>35</v>
      </c>
      <c r="BF226" s="1081" t="s">
        <v>35</v>
      </c>
      <c r="BG226" s="1101" t="s">
        <v>35</v>
      </c>
      <c r="BH226" s="1121" t="s">
        <v>35</v>
      </c>
      <c r="BI226" s="1081" t="s">
        <v>35</v>
      </c>
      <c r="BJ226" s="1081" t="s">
        <v>35</v>
      </c>
      <c r="BK226" s="1081" t="s">
        <v>35</v>
      </c>
      <c r="BL226" s="1101" t="s">
        <v>35</v>
      </c>
      <c r="BM226" s="1121" t="s">
        <v>35</v>
      </c>
      <c r="BN226" s="1081" t="s">
        <v>35</v>
      </c>
      <c r="BO226" s="1081" t="s">
        <v>35</v>
      </c>
      <c r="BP226" s="1081" t="s">
        <v>35</v>
      </c>
      <c r="BQ226" s="1101" t="s">
        <v>35</v>
      </c>
      <c r="BR226" s="1121" t="s">
        <v>35</v>
      </c>
      <c r="BS226" s="1081" t="s">
        <v>35</v>
      </c>
      <c r="BT226" s="1081" t="s">
        <v>35</v>
      </c>
      <c r="BU226" s="1081" t="s">
        <v>35</v>
      </c>
      <c r="BV226" s="1761" t="s">
        <v>35</v>
      </c>
      <c r="BW226" s="1835"/>
      <c r="BX226" s="1835"/>
      <c r="BY226" s="1834"/>
      <c r="BZ226" s="1834"/>
      <c r="CA226" s="1834"/>
      <c r="CB226" s="1834"/>
      <c r="CC226" s="1834"/>
      <c r="CD226" s="1834"/>
      <c r="CE226" s="1834"/>
      <c r="CF226" s="1834"/>
      <c r="CG226" s="1834"/>
      <c r="CH226" s="1834"/>
      <c r="CI226" s="1834"/>
      <c r="CJ226" s="1834"/>
      <c r="CK226" s="1834"/>
      <c r="CL226" s="1834"/>
      <c r="CM226" s="1834"/>
      <c r="CN226" s="1834"/>
      <c r="CO226" s="1834"/>
      <c r="CP226" s="1834"/>
      <c r="CQ226" s="1834"/>
      <c r="CR226" s="1834"/>
      <c r="CS226" s="1834"/>
      <c r="CT226" s="1834"/>
      <c r="CU226" s="1834"/>
      <c r="CV226" s="1834"/>
      <c r="CW226" s="1834"/>
      <c r="CX226" s="1834"/>
      <c r="CY226" s="1834"/>
      <c r="CZ226" s="1834"/>
    </row>
    <row r="227" s="607" customFormat="true" ht="15" customHeight="true" x14ac:dyDescent="0.2">
      <c r="A227" s="761"/>
      <c r="B227" s="982"/>
      <c r="C227" s="699"/>
      <c r="D227" s="700"/>
      <c r="E227" s="700"/>
      <c r="F227" s="700"/>
      <c r="G227" s="746"/>
      <c r="H227" s="733"/>
      <c r="I227" s="700"/>
      <c r="J227" s="700"/>
      <c r="K227" s="700"/>
      <c r="L227" s="708"/>
      <c r="M227" s="720"/>
      <c r="N227" s="700"/>
      <c r="O227" s="700"/>
      <c r="P227" s="700"/>
      <c r="Q227" s="746"/>
      <c r="R227" s="733"/>
      <c r="S227" s="700"/>
      <c r="T227" s="700"/>
      <c r="U227" s="700"/>
      <c r="V227" s="1722"/>
      <c r="W227" s="1726"/>
      <c r="X227" s="1726"/>
      <c r="Y227" s="1726"/>
      <c r="Z227" s="1726"/>
      <c r="AA227" s="1726"/>
      <c r="AB227" s="1726"/>
      <c r="AC227" s="1726"/>
      <c r="AD227" s="1726"/>
      <c r="AE227" s="1726"/>
      <c r="AF227" s="1726"/>
      <c r="AG227" s="1726"/>
      <c r="AH227" s="1726"/>
      <c r="AI227" s="1726"/>
      <c r="AJ227" s="1726"/>
      <c r="AK227" s="1726"/>
      <c r="AL227" s="1726"/>
      <c r="AM227" s="1726"/>
      <c r="AN227" s="1726"/>
      <c r="AO227" s="1726"/>
      <c r="AP227" s="1726"/>
      <c r="AQ227" s="1726"/>
      <c r="AR227" s="1726"/>
      <c r="AS227" s="1726"/>
      <c r="AT227" s="1726"/>
      <c r="AU227" s="1726"/>
      <c r="AV227" s="1726"/>
      <c r="AW227" s="1726"/>
      <c r="AX227" s="1726"/>
      <c r="AY227" s="1726"/>
      <c r="AZ227" s="611"/>
      <c r="BA227" s="2194" t="s">
        <v>94</v>
      </c>
      <c r="BB227" s="161" t="s">
        <v>61</v>
      </c>
      <c r="BC227" s="1062" t="s">
        <v>35</v>
      </c>
      <c r="BD227" s="1081" t="s">
        <v>35</v>
      </c>
      <c r="BE227" s="1081" t="s">
        <v>35</v>
      </c>
      <c r="BF227" s="1081" t="s">
        <v>35</v>
      </c>
      <c r="BG227" s="1101" t="s">
        <v>35</v>
      </c>
      <c r="BH227" s="1121" t="s">
        <v>35</v>
      </c>
      <c r="BI227" s="1081" t="s">
        <v>35</v>
      </c>
      <c r="BJ227" s="1081" t="s">
        <v>35</v>
      </c>
      <c r="BK227" s="1081" t="s">
        <v>35</v>
      </c>
      <c r="BL227" s="1101" t="s">
        <v>35</v>
      </c>
      <c r="BM227" s="1121" t="s">
        <v>35</v>
      </c>
      <c r="BN227" s="1081" t="s">
        <v>35</v>
      </c>
      <c r="BO227" s="1081" t="s">
        <v>35</v>
      </c>
      <c r="BP227" s="1081" t="s">
        <v>35</v>
      </c>
      <c r="BQ227" s="1101" t="s">
        <v>35</v>
      </c>
      <c r="BR227" s="1121" t="s">
        <v>35</v>
      </c>
      <c r="BS227" s="1081" t="s">
        <v>35</v>
      </c>
      <c r="BT227" s="1081" t="s">
        <v>35</v>
      </c>
      <c r="BU227" s="1081" t="s">
        <v>35</v>
      </c>
      <c r="BV227" s="1761" t="s">
        <v>35</v>
      </c>
      <c r="BW227" s="1835"/>
      <c r="BX227" s="1835"/>
      <c r="BY227" s="1834"/>
      <c r="BZ227" s="1834"/>
      <c r="CA227" s="1834"/>
      <c r="CB227" s="1834"/>
      <c r="CC227" s="1834"/>
      <c r="CD227" s="1834"/>
      <c r="CE227" s="1834"/>
      <c r="CF227" s="1834"/>
      <c r="CG227" s="1834"/>
      <c r="CH227" s="1834"/>
      <c r="CI227" s="1834"/>
      <c r="CJ227" s="1834"/>
      <c r="CK227" s="1834"/>
      <c r="CL227" s="1834"/>
      <c r="CM227" s="1834"/>
      <c r="CN227" s="1834"/>
      <c r="CO227" s="1834"/>
      <c r="CP227" s="1834"/>
      <c r="CQ227" s="1834"/>
      <c r="CR227" s="1834"/>
      <c r="CS227" s="1834"/>
      <c r="CT227" s="1834"/>
      <c r="CU227" s="1834"/>
      <c r="CV227" s="1834"/>
      <c r="CW227" s="1834"/>
      <c r="CX227" s="1834"/>
      <c r="CY227" s="1834"/>
      <c r="CZ227" s="1834"/>
    </row>
    <row r="228" s="607" customFormat="true" ht="15" customHeight="true" x14ac:dyDescent="0.2">
      <c r="A228" s="762"/>
      <c r="B228" s="983"/>
      <c r="C228" s="930"/>
      <c r="D228" s="931"/>
      <c r="E228" s="931"/>
      <c r="F228" s="931"/>
      <c r="G228" s="932"/>
      <c r="H228" s="933"/>
      <c r="I228" s="931"/>
      <c r="J228" s="931"/>
      <c r="K228" s="931"/>
      <c r="L228" s="934"/>
      <c r="M228" s="935"/>
      <c r="N228" s="931"/>
      <c r="O228" s="931"/>
      <c r="P228" s="931"/>
      <c r="Q228" s="932"/>
      <c r="R228" s="933"/>
      <c r="S228" s="931"/>
      <c r="T228" s="931"/>
      <c r="U228" s="931"/>
      <c r="V228" s="1723"/>
      <c r="W228" s="1726"/>
      <c r="X228" s="1726"/>
      <c r="Y228" s="1726"/>
      <c r="Z228" s="1726"/>
      <c r="AA228" s="1726"/>
      <c r="AB228" s="1726"/>
      <c r="AC228" s="1726"/>
      <c r="AD228" s="1726"/>
      <c r="AE228" s="1726"/>
      <c r="AF228" s="1726"/>
      <c r="AG228" s="1726"/>
      <c r="AH228" s="1726"/>
      <c r="AI228" s="1726"/>
      <c r="AJ228" s="1726"/>
      <c r="AK228" s="1726"/>
      <c r="AL228" s="1726"/>
      <c r="AM228" s="1726"/>
      <c r="AN228" s="1726"/>
      <c r="AO228" s="1726"/>
      <c r="AP228" s="1726"/>
      <c r="AQ228" s="1726"/>
      <c r="AR228" s="1726"/>
      <c r="AS228" s="1726"/>
      <c r="AT228" s="1726"/>
      <c r="AU228" s="1726"/>
      <c r="AV228" s="1726"/>
      <c r="AW228" s="1726"/>
      <c r="AX228" s="1726"/>
      <c r="AY228" s="1726"/>
      <c r="AZ228" s="611"/>
      <c r="BA228" s="2194"/>
      <c r="BB228" s="161" t="s">
        <v>91</v>
      </c>
      <c r="BC228" s="1062" t="s">
        <v>35</v>
      </c>
      <c r="BD228" s="1081" t="s">
        <v>35</v>
      </c>
      <c r="BE228" s="1081" t="s">
        <v>35</v>
      </c>
      <c r="BF228" s="1081" t="s">
        <v>35</v>
      </c>
      <c r="BG228" s="1101" t="s">
        <v>35</v>
      </c>
      <c r="BH228" s="1121" t="s">
        <v>35</v>
      </c>
      <c r="BI228" s="1081" t="s">
        <v>35</v>
      </c>
      <c r="BJ228" s="1081" t="s">
        <v>35</v>
      </c>
      <c r="BK228" s="1081" t="s">
        <v>35</v>
      </c>
      <c r="BL228" s="1101" t="s">
        <v>35</v>
      </c>
      <c r="BM228" s="1121" t="s">
        <v>35</v>
      </c>
      <c r="BN228" s="1081" t="s">
        <v>35</v>
      </c>
      <c r="BO228" s="1081" t="s">
        <v>35</v>
      </c>
      <c r="BP228" s="1081" t="s">
        <v>35</v>
      </c>
      <c r="BQ228" s="1101" t="s">
        <v>35</v>
      </c>
      <c r="BR228" s="1121" t="s">
        <v>35</v>
      </c>
      <c r="BS228" s="1081" t="s">
        <v>35</v>
      </c>
      <c r="BT228" s="1081" t="s">
        <v>35</v>
      </c>
      <c r="BU228" s="1081" t="s">
        <v>35</v>
      </c>
      <c r="BV228" s="1761" t="s">
        <v>35</v>
      </c>
      <c r="BW228" s="1835"/>
      <c r="BX228" s="1835"/>
      <c r="BY228" s="1834"/>
      <c r="BZ228" s="1834"/>
      <c r="CA228" s="1834"/>
      <c r="CB228" s="1834"/>
      <c r="CC228" s="1834"/>
      <c r="CD228" s="1834"/>
      <c r="CE228" s="1834"/>
      <c r="CF228" s="1834"/>
      <c r="CG228" s="1834"/>
      <c r="CH228" s="1834"/>
      <c r="CI228" s="1834"/>
      <c r="CJ228" s="1834"/>
      <c r="CK228" s="1834"/>
      <c r="CL228" s="1834"/>
      <c r="CM228" s="1834"/>
      <c r="CN228" s="1834"/>
      <c r="CO228" s="1834"/>
      <c r="CP228" s="1834"/>
      <c r="CQ228" s="1834"/>
      <c r="CR228" s="1834"/>
      <c r="CS228" s="1834"/>
      <c r="CT228" s="1834"/>
      <c r="CU228" s="1834"/>
      <c r="CV228" s="1834"/>
      <c r="CW228" s="1834"/>
      <c r="CX228" s="1834"/>
      <c r="CY228" s="1834"/>
      <c r="CZ228" s="1834"/>
    </row>
    <row r="229" s="607" customFormat="true" ht="15" customHeight="true" x14ac:dyDescent="0.2">
      <c r="A229" s="763"/>
      <c r="B229" s="984"/>
      <c r="C229" s="936"/>
      <c r="D229" s="937"/>
      <c r="E229" s="937"/>
      <c r="F229" s="937"/>
      <c r="G229" s="938"/>
      <c r="H229" s="939"/>
      <c r="I229" s="937"/>
      <c r="J229" s="937"/>
      <c r="K229" s="937"/>
      <c r="L229" s="940"/>
      <c r="M229" s="941"/>
      <c r="N229" s="937"/>
      <c r="O229" s="937"/>
      <c r="P229" s="937"/>
      <c r="Q229" s="938"/>
      <c r="R229" s="939"/>
      <c r="S229" s="937"/>
      <c r="T229" s="937"/>
      <c r="U229" s="937"/>
      <c r="V229" s="1724"/>
      <c r="W229" s="1726"/>
      <c r="X229" s="1726"/>
      <c r="Y229" s="1726"/>
      <c r="Z229" s="1726"/>
      <c r="AA229" s="1726"/>
      <c r="AB229" s="1726"/>
      <c r="AC229" s="1726"/>
      <c r="AD229" s="1726"/>
      <c r="AE229" s="1726"/>
      <c r="AF229" s="1726"/>
      <c r="AG229" s="1726"/>
      <c r="AH229" s="1726"/>
      <c r="AI229" s="1726"/>
      <c r="AJ229" s="1726"/>
      <c r="AK229" s="1726"/>
      <c r="AL229" s="1726"/>
      <c r="AM229" s="1726"/>
      <c r="AN229" s="1726"/>
      <c r="AO229" s="1726"/>
      <c r="AP229" s="1726"/>
      <c r="AQ229" s="1726"/>
      <c r="AR229" s="1726"/>
      <c r="AS229" s="1726"/>
      <c r="AT229" s="1726"/>
      <c r="AU229" s="1726"/>
      <c r="AV229" s="1726"/>
      <c r="AW229" s="1726"/>
      <c r="AX229" s="1726"/>
      <c r="AY229" s="1726"/>
      <c r="AZ229" s="611"/>
      <c r="BA229" s="2194"/>
      <c r="BB229" s="161" t="s">
        <v>92</v>
      </c>
      <c r="BC229" s="1062" t="s">
        <v>35</v>
      </c>
      <c r="BD229" s="1081" t="s">
        <v>35</v>
      </c>
      <c r="BE229" s="1081" t="s">
        <v>35</v>
      </c>
      <c r="BF229" s="1081" t="s">
        <v>35</v>
      </c>
      <c r="BG229" s="1101" t="s">
        <v>35</v>
      </c>
      <c r="BH229" s="1121" t="s">
        <v>35</v>
      </c>
      <c r="BI229" s="1081" t="s">
        <v>35</v>
      </c>
      <c r="BJ229" s="1081" t="s">
        <v>35</v>
      </c>
      <c r="BK229" s="1081" t="s">
        <v>35</v>
      </c>
      <c r="BL229" s="1101" t="s">
        <v>35</v>
      </c>
      <c r="BM229" s="1121" t="s">
        <v>35</v>
      </c>
      <c r="BN229" s="1081" t="s">
        <v>35</v>
      </c>
      <c r="BO229" s="1081" t="s">
        <v>35</v>
      </c>
      <c r="BP229" s="1081" t="s">
        <v>35</v>
      </c>
      <c r="BQ229" s="1101" t="s">
        <v>35</v>
      </c>
      <c r="BR229" s="1121" t="s">
        <v>35</v>
      </c>
      <c r="BS229" s="1081" t="s">
        <v>35</v>
      </c>
      <c r="BT229" s="1081" t="s">
        <v>35</v>
      </c>
      <c r="BU229" s="1081" t="s">
        <v>35</v>
      </c>
      <c r="BV229" s="1761" t="s">
        <v>35</v>
      </c>
      <c r="BW229" s="1835"/>
      <c r="BX229" s="1835"/>
      <c r="BY229" s="1834"/>
      <c r="BZ229" s="1834"/>
      <c r="CA229" s="1834"/>
      <c r="CB229" s="1834"/>
      <c r="CC229" s="1834"/>
      <c r="CD229" s="1834"/>
      <c r="CE229" s="1834"/>
      <c r="CF229" s="1834"/>
      <c r="CG229" s="1834"/>
      <c r="CH229" s="1834"/>
      <c r="CI229" s="1834"/>
      <c r="CJ229" s="1834"/>
      <c r="CK229" s="1834"/>
      <c r="CL229" s="1834"/>
      <c r="CM229" s="1834"/>
      <c r="CN229" s="1834"/>
      <c r="CO229" s="1834"/>
      <c r="CP229" s="1834"/>
      <c r="CQ229" s="1834"/>
      <c r="CR229" s="1834"/>
      <c r="CS229" s="1834"/>
      <c r="CT229" s="1834"/>
      <c r="CU229" s="1834"/>
      <c r="CV229" s="1834"/>
      <c r="CW229" s="1834"/>
      <c r="CX229" s="1834"/>
      <c r="CY229" s="1834"/>
      <c r="CZ229" s="1834"/>
    </row>
    <row r="230" s="607" customFormat="true" ht="15" customHeight="true" x14ac:dyDescent="0.2">
      <c r="A230" s="764"/>
      <c r="B230" s="985"/>
      <c r="C230" s="942"/>
      <c r="D230" s="943"/>
      <c r="E230" s="943"/>
      <c r="F230" s="943"/>
      <c r="G230" s="944"/>
      <c r="H230" s="945"/>
      <c r="I230" s="943"/>
      <c r="J230" s="943"/>
      <c r="K230" s="943"/>
      <c r="L230" s="946"/>
      <c r="M230" s="947"/>
      <c r="N230" s="943"/>
      <c r="O230" s="943"/>
      <c r="P230" s="943"/>
      <c r="Q230" s="944"/>
      <c r="R230" s="945"/>
      <c r="S230" s="943"/>
      <c r="T230" s="943"/>
      <c r="U230" s="943"/>
      <c r="V230" s="1725"/>
      <c r="W230" s="1726"/>
      <c r="X230" s="1726"/>
      <c r="Y230" s="1726"/>
      <c r="Z230" s="1726"/>
      <c r="AA230" s="1726"/>
      <c r="AB230" s="1726"/>
      <c r="AC230" s="1726"/>
      <c r="AD230" s="1726"/>
      <c r="AE230" s="1726"/>
      <c r="AF230" s="1726"/>
      <c r="AG230" s="1726"/>
      <c r="AH230" s="1726"/>
      <c r="AI230" s="1726"/>
      <c r="AJ230" s="1726"/>
      <c r="AK230" s="1726"/>
      <c r="AL230" s="1726"/>
      <c r="AM230" s="1726"/>
      <c r="AN230" s="1726"/>
      <c r="AO230" s="1726"/>
      <c r="AP230" s="1726"/>
      <c r="AQ230" s="1726"/>
      <c r="AR230" s="1726"/>
      <c r="AS230" s="1726"/>
      <c r="AT230" s="1726"/>
      <c r="AU230" s="1726"/>
      <c r="AV230" s="1726"/>
      <c r="AW230" s="1726"/>
      <c r="AX230" s="1726"/>
      <c r="AY230" s="1726"/>
      <c r="AZ230" s="611"/>
      <c r="BA230" s="2194"/>
      <c r="BB230" s="161" t="s">
        <v>93</v>
      </c>
      <c r="BC230" s="1062" t="s">
        <v>35</v>
      </c>
      <c r="BD230" s="1081" t="s">
        <v>35</v>
      </c>
      <c r="BE230" s="1081" t="s">
        <v>35</v>
      </c>
      <c r="BF230" s="1081" t="s">
        <v>35</v>
      </c>
      <c r="BG230" s="1101" t="s">
        <v>35</v>
      </c>
      <c r="BH230" s="1121" t="s">
        <v>35</v>
      </c>
      <c r="BI230" s="1081" t="s">
        <v>35</v>
      </c>
      <c r="BJ230" s="1081" t="s">
        <v>35</v>
      </c>
      <c r="BK230" s="1081" t="s">
        <v>35</v>
      </c>
      <c r="BL230" s="1101" t="s">
        <v>35</v>
      </c>
      <c r="BM230" s="1121" t="s">
        <v>35</v>
      </c>
      <c r="BN230" s="1081" t="s">
        <v>35</v>
      </c>
      <c r="BO230" s="1081" t="s">
        <v>35</v>
      </c>
      <c r="BP230" s="1081" t="s">
        <v>35</v>
      </c>
      <c r="BQ230" s="1101" t="s">
        <v>35</v>
      </c>
      <c r="BR230" s="1121" t="s">
        <v>35</v>
      </c>
      <c r="BS230" s="1081" t="s">
        <v>35</v>
      </c>
      <c r="BT230" s="1081" t="s">
        <v>35</v>
      </c>
      <c r="BU230" s="1081" t="s">
        <v>35</v>
      </c>
      <c r="BV230" s="1761" t="s">
        <v>35</v>
      </c>
      <c r="BW230" s="1835"/>
      <c r="BX230" s="1835"/>
      <c r="BY230" s="1834"/>
      <c r="BZ230" s="1834"/>
      <c r="CA230" s="1834"/>
      <c r="CB230" s="1834"/>
      <c r="CC230" s="1834"/>
      <c r="CD230" s="1834"/>
      <c r="CE230" s="1834"/>
      <c r="CF230" s="1834"/>
      <c r="CG230" s="1834"/>
      <c r="CH230" s="1834"/>
      <c r="CI230" s="1834"/>
      <c r="CJ230" s="1834"/>
      <c r="CK230" s="1834"/>
      <c r="CL230" s="1834"/>
      <c r="CM230" s="1834"/>
      <c r="CN230" s="1834"/>
      <c r="CO230" s="1834"/>
      <c r="CP230" s="1834"/>
      <c r="CQ230" s="1834"/>
      <c r="CR230" s="1834"/>
      <c r="CS230" s="1834"/>
      <c r="CT230" s="1834"/>
      <c r="CU230" s="1834"/>
      <c r="CV230" s="1834"/>
      <c r="CW230" s="1834"/>
      <c r="CX230" s="1834"/>
      <c r="CY230" s="1834"/>
      <c r="CZ230" s="1834"/>
    </row>
    <row r="231" s="607" customFormat="true" ht="15" customHeight="true" x14ac:dyDescent="0.2">
      <c r="A231" s="952"/>
      <c r="B231" s="775"/>
      <c r="C231" s="891"/>
      <c r="D231" s="790"/>
      <c r="E231" s="790"/>
      <c r="F231" s="790"/>
      <c r="G231" s="791"/>
      <c r="H231" s="892"/>
      <c r="I231" s="790"/>
      <c r="J231" s="790"/>
      <c r="K231" s="790"/>
      <c r="L231" s="893"/>
      <c r="M231" s="891"/>
      <c r="N231" s="790"/>
      <c r="O231" s="790"/>
      <c r="P231" s="790"/>
      <c r="Q231" s="791"/>
      <c r="R231" s="892"/>
      <c r="S231" s="790"/>
      <c r="T231" s="790"/>
      <c r="U231" s="790"/>
      <c r="V231" s="893"/>
      <c r="W231" s="1726"/>
      <c r="X231" s="1726"/>
      <c r="Y231" s="1726"/>
      <c r="Z231" s="1726"/>
      <c r="AA231" s="1726"/>
      <c r="AB231" s="1726"/>
      <c r="AC231" s="1726"/>
      <c r="AD231" s="1726"/>
      <c r="AE231" s="1726"/>
      <c r="AF231" s="1726"/>
      <c r="AG231" s="1726"/>
      <c r="AH231" s="1726"/>
      <c r="AI231" s="1726"/>
      <c r="AJ231" s="1726"/>
      <c r="AK231" s="1726"/>
      <c r="AL231" s="1726"/>
      <c r="AM231" s="1726"/>
      <c r="AN231" s="1726"/>
      <c r="AO231" s="1726"/>
      <c r="AP231" s="1726"/>
      <c r="AQ231" s="1726"/>
      <c r="AR231" s="1726"/>
      <c r="AS231" s="1726"/>
      <c r="AT231" s="1726"/>
      <c r="AU231" s="1726"/>
      <c r="AV231" s="1726"/>
      <c r="AW231" s="1726"/>
      <c r="AX231" s="1726"/>
      <c r="AY231" s="1726"/>
      <c r="AZ231" s="611"/>
      <c r="BA231" s="612"/>
      <c r="BB231" s="161"/>
      <c r="BC231" s="329"/>
      <c r="BD231" s="296"/>
      <c r="BE231" s="296"/>
      <c r="BF231" s="296"/>
      <c r="BG231" s="330"/>
      <c r="BH231" s="338"/>
      <c r="BI231" s="296"/>
      <c r="BJ231" s="296"/>
      <c r="BK231" s="296"/>
      <c r="BL231" s="330"/>
      <c r="BM231" s="338"/>
      <c r="BN231" s="296"/>
      <c r="BO231" s="296"/>
      <c r="BP231" s="296"/>
      <c r="BQ231" s="330"/>
      <c r="BR231" s="338"/>
      <c r="BS231" s="296"/>
      <c r="BT231" s="296"/>
      <c r="BU231" s="296"/>
      <c r="BV231" s="1762"/>
      <c r="BW231" s="1836"/>
      <c r="BX231" s="1836"/>
      <c r="BY231" s="1837"/>
      <c r="BZ231" s="1837"/>
      <c r="CA231" s="1837"/>
      <c r="CB231" s="1837"/>
      <c r="CC231" s="1837"/>
      <c r="CD231" s="1837"/>
      <c r="CE231" s="1837"/>
      <c r="CF231" s="1837"/>
      <c r="CG231" s="1837"/>
      <c r="CH231" s="1837"/>
      <c r="CI231" s="1837"/>
      <c r="CJ231" s="1837"/>
      <c r="CK231" s="1837"/>
      <c r="CL231" s="1837"/>
      <c r="CM231" s="1837"/>
      <c r="CN231" s="1837"/>
      <c r="CO231" s="1837"/>
      <c r="CP231" s="1837"/>
      <c r="CQ231" s="1837"/>
      <c r="CR231" s="1837"/>
      <c r="CS231" s="1837"/>
      <c r="CT231" s="1837"/>
      <c r="CU231" s="1837"/>
      <c r="CV231" s="1837"/>
      <c r="CW231" s="1837"/>
      <c r="CX231" s="1837"/>
      <c r="CY231" s="1837"/>
      <c r="CZ231" s="1837"/>
    </row>
    <row r="232" s="607" customFormat="true" ht="15" customHeight="true" x14ac:dyDescent="0.2">
      <c r="A232" s="952"/>
      <c r="B232" s="775"/>
      <c r="C232" s="891"/>
      <c r="D232" s="790"/>
      <c r="E232" s="790"/>
      <c r="F232" s="790"/>
      <c r="G232" s="791"/>
      <c r="H232" s="892"/>
      <c r="I232" s="790"/>
      <c r="J232" s="790"/>
      <c r="K232" s="790"/>
      <c r="L232" s="893"/>
      <c r="M232" s="891"/>
      <c r="N232" s="790"/>
      <c r="O232" s="790"/>
      <c r="P232" s="790"/>
      <c r="Q232" s="791"/>
      <c r="R232" s="892"/>
      <c r="S232" s="790"/>
      <c r="T232" s="790"/>
      <c r="U232" s="790"/>
      <c r="V232" s="893"/>
      <c r="W232" s="1726"/>
      <c r="X232" s="1726"/>
      <c r="Y232" s="1726"/>
      <c r="Z232" s="1726"/>
      <c r="AA232" s="1726"/>
      <c r="AB232" s="1726"/>
      <c r="AC232" s="1726"/>
      <c r="AD232" s="1726"/>
      <c r="AE232" s="1726"/>
      <c r="AF232" s="1726"/>
      <c r="AG232" s="1726"/>
      <c r="AH232" s="1726"/>
      <c r="AI232" s="1726"/>
      <c r="AJ232" s="1726"/>
      <c r="AK232" s="1726"/>
      <c r="AL232" s="1726"/>
      <c r="AM232" s="1726"/>
      <c r="AN232" s="1726"/>
      <c r="AO232" s="1726"/>
      <c r="AP232" s="1726"/>
      <c r="AQ232" s="1726"/>
      <c r="AR232" s="1726"/>
      <c r="AS232" s="1726"/>
      <c r="AT232" s="1726"/>
      <c r="AU232" s="1726"/>
      <c r="AV232" s="1726"/>
      <c r="AW232" s="1726"/>
      <c r="AX232" s="1726"/>
      <c r="AY232" s="1726"/>
      <c r="AZ232" s="611"/>
      <c r="BA232" s="363"/>
      <c r="BB232" s="161"/>
      <c r="BC232" s="329"/>
      <c r="BD232" s="296"/>
      <c r="BE232" s="296"/>
      <c r="BF232" s="296"/>
      <c r="BG232" s="330"/>
      <c r="BH232" s="338"/>
      <c r="BI232" s="296"/>
      <c r="BJ232" s="296"/>
      <c r="BK232" s="296"/>
      <c r="BL232" s="330"/>
      <c r="BM232" s="338"/>
      <c r="BN232" s="296"/>
      <c r="BO232" s="296"/>
      <c r="BP232" s="296"/>
      <c r="BQ232" s="330"/>
      <c r="BR232" s="338"/>
      <c r="BS232" s="296"/>
      <c r="BT232" s="296"/>
      <c r="BU232" s="296"/>
      <c r="BV232" s="1762"/>
      <c r="BW232" s="1836"/>
      <c r="BX232" s="1836"/>
      <c r="BY232" s="1837"/>
      <c r="BZ232" s="1837"/>
      <c r="CA232" s="1837"/>
      <c r="CB232" s="1837"/>
      <c r="CC232" s="1837"/>
      <c r="CD232" s="1837"/>
      <c r="CE232" s="1837"/>
      <c r="CF232" s="1837"/>
      <c r="CG232" s="1837"/>
      <c r="CH232" s="1837"/>
      <c r="CI232" s="1837"/>
      <c r="CJ232" s="1837"/>
      <c r="CK232" s="1837"/>
      <c r="CL232" s="1837"/>
      <c r="CM232" s="1837"/>
      <c r="CN232" s="1837"/>
      <c r="CO232" s="1837"/>
      <c r="CP232" s="1837"/>
      <c r="CQ232" s="1837"/>
      <c r="CR232" s="1837"/>
      <c r="CS232" s="1837"/>
      <c r="CT232" s="1837"/>
      <c r="CU232" s="1837"/>
      <c r="CV232" s="1837"/>
      <c r="CW232" s="1837"/>
      <c r="CX232" s="1837"/>
      <c r="CY232" s="1837"/>
      <c r="CZ232" s="1837"/>
    </row>
    <row r="233" s="607" customFormat="true" ht="15" customHeight="true" x14ac:dyDescent="0.2">
      <c r="A233" s="952"/>
      <c r="B233" s="775"/>
      <c r="C233" s="891"/>
      <c r="D233" s="790"/>
      <c r="E233" s="790"/>
      <c r="F233" s="790"/>
      <c r="G233" s="791"/>
      <c r="H233" s="892"/>
      <c r="I233" s="790"/>
      <c r="J233" s="790"/>
      <c r="K233" s="790"/>
      <c r="L233" s="893"/>
      <c r="M233" s="891"/>
      <c r="N233" s="790"/>
      <c r="O233" s="790"/>
      <c r="P233" s="790"/>
      <c r="Q233" s="791"/>
      <c r="R233" s="892"/>
      <c r="S233" s="790"/>
      <c r="T233" s="790"/>
      <c r="U233" s="790"/>
      <c r="V233" s="893"/>
      <c r="W233" s="1726"/>
      <c r="X233" s="1726"/>
      <c r="Y233" s="1726"/>
      <c r="Z233" s="1726"/>
      <c r="AA233" s="1726"/>
      <c r="AB233" s="1726"/>
      <c r="AC233" s="1726"/>
      <c r="AD233" s="1726"/>
      <c r="AE233" s="1726"/>
      <c r="AF233" s="1726"/>
      <c r="AG233" s="1726"/>
      <c r="AH233" s="1726"/>
      <c r="AI233" s="1726"/>
      <c r="AJ233" s="1726"/>
      <c r="AK233" s="1726"/>
      <c r="AL233" s="1726"/>
      <c r="AM233" s="1726"/>
      <c r="AN233" s="1726"/>
      <c r="AO233" s="1726"/>
      <c r="AP233" s="1726"/>
      <c r="AQ233" s="1726"/>
      <c r="AR233" s="1726"/>
      <c r="AS233" s="1726"/>
      <c r="AT233" s="1726"/>
      <c r="AU233" s="1726"/>
      <c r="AV233" s="1726"/>
      <c r="AW233" s="1726"/>
      <c r="AX233" s="1726"/>
      <c r="AY233" s="1726"/>
      <c r="AZ233" s="611"/>
      <c r="BA233" s="363"/>
      <c r="BB233" s="161"/>
      <c r="BC233" s="329"/>
      <c r="BD233" s="296"/>
      <c r="BE233" s="296"/>
      <c r="BF233" s="296"/>
      <c r="BG233" s="330"/>
      <c r="BH233" s="338"/>
      <c r="BI233" s="296"/>
      <c r="BJ233" s="296"/>
      <c r="BK233" s="296"/>
      <c r="BL233" s="330"/>
      <c r="BM233" s="338"/>
      <c r="BN233" s="296"/>
      <c r="BO233" s="296"/>
      <c r="BP233" s="296"/>
      <c r="BQ233" s="330"/>
      <c r="BR233" s="338"/>
      <c r="BS233" s="296"/>
      <c r="BT233" s="296"/>
      <c r="BU233" s="296"/>
      <c r="BV233" s="1762"/>
      <c r="BW233" s="1836"/>
      <c r="BX233" s="1836"/>
      <c r="BY233" s="1837"/>
      <c r="BZ233" s="1837"/>
      <c r="CA233" s="1837"/>
      <c r="CB233" s="1837"/>
      <c r="CC233" s="1837"/>
      <c r="CD233" s="1837"/>
      <c r="CE233" s="1837"/>
      <c r="CF233" s="1837"/>
      <c r="CG233" s="1837"/>
      <c r="CH233" s="1837"/>
      <c r="CI233" s="1837"/>
      <c r="CJ233" s="1837"/>
      <c r="CK233" s="1837"/>
      <c r="CL233" s="1837"/>
      <c r="CM233" s="1837"/>
      <c r="CN233" s="1837"/>
      <c r="CO233" s="1837"/>
      <c r="CP233" s="1837"/>
      <c r="CQ233" s="1837"/>
      <c r="CR233" s="1837"/>
      <c r="CS233" s="1837"/>
      <c r="CT233" s="1837"/>
      <c r="CU233" s="1837"/>
      <c r="CV233" s="1837"/>
      <c r="CW233" s="1837"/>
      <c r="CX233" s="1837"/>
      <c r="CY233" s="1837"/>
      <c r="CZ233" s="1837"/>
    </row>
    <row r="234" s="607" customFormat="true" ht="15" customHeight="true" x14ac:dyDescent="0.2">
      <c r="A234" s="952"/>
      <c r="B234" s="775"/>
      <c r="C234" s="891"/>
      <c r="D234" s="790"/>
      <c r="E234" s="790"/>
      <c r="F234" s="790"/>
      <c r="G234" s="791"/>
      <c r="H234" s="892"/>
      <c r="I234" s="790"/>
      <c r="J234" s="790"/>
      <c r="K234" s="790"/>
      <c r="L234" s="893"/>
      <c r="M234" s="891"/>
      <c r="N234" s="790"/>
      <c r="O234" s="790"/>
      <c r="P234" s="790"/>
      <c r="Q234" s="791"/>
      <c r="R234" s="892"/>
      <c r="S234" s="790"/>
      <c r="T234" s="790"/>
      <c r="U234" s="790"/>
      <c r="V234" s="893"/>
      <c r="W234" s="1726"/>
      <c r="X234" s="1726"/>
      <c r="Y234" s="1726"/>
      <c r="Z234" s="1726"/>
      <c r="AA234" s="1726"/>
      <c r="AB234" s="1726"/>
      <c r="AC234" s="1726"/>
      <c r="AD234" s="1726"/>
      <c r="AE234" s="1726"/>
      <c r="AF234" s="1726"/>
      <c r="AG234" s="1726"/>
      <c r="AH234" s="1726"/>
      <c r="AI234" s="1726"/>
      <c r="AJ234" s="1726"/>
      <c r="AK234" s="1726"/>
      <c r="AL234" s="1726"/>
      <c r="AM234" s="1726"/>
      <c r="AN234" s="1726"/>
      <c r="AO234" s="1726"/>
      <c r="AP234" s="1726"/>
      <c r="AQ234" s="1726"/>
      <c r="AR234" s="1726"/>
      <c r="AS234" s="1726"/>
      <c r="AT234" s="1726"/>
      <c r="AU234" s="1726"/>
      <c r="AV234" s="1726"/>
      <c r="AW234" s="1726"/>
      <c r="AX234" s="1726"/>
      <c r="AY234" s="1726"/>
      <c r="AZ234" s="611"/>
      <c r="BA234" s="363"/>
      <c r="BB234" s="161"/>
      <c r="BC234" s="329"/>
      <c r="BD234" s="296"/>
      <c r="BE234" s="296"/>
      <c r="BF234" s="296"/>
      <c r="BG234" s="330"/>
      <c r="BH234" s="338"/>
      <c r="BI234" s="296"/>
      <c r="BJ234" s="296"/>
      <c r="BK234" s="296"/>
      <c r="BL234" s="330"/>
      <c r="BM234" s="338"/>
      <c r="BN234" s="296"/>
      <c r="BO234" s="296"/>
      <c r="BP234" s="296"/>
      <c r="BQ234" s="330"/>
      <c r="BR234" s="338"/>
      <c r="BS234" s="296"/>
      <c r="BT234" s="296"/>
      <c r="BU234" s="296"/>
      <c r="BV234" s="1762"/>
      <c r="BW234" s="1836"/>
      <c r="BX234" s="1836"/>
      <c r="BY234" s="1837"/>
      <c r="BZ234" s="1837"/>
      <c r="CA234" s="1837"/>
      <c r="CB234" s="1837"/>
      <c r="CC234" s="1837"/>
      <c r="CD234" s="1837"/>
      <c r="CE234" s="1837"/>
      <c r="CF234" s="1837"/>
      <c r="CG234" s="1837"/>
      <c r="CH234" s="1837"/>
      <c r="CI234" s="1837"/>
      <c r="CJ234" s="1837"/>
      <c r="CK234" s="1837"/>
      <c r="CL234" s="1837"/>
      <c r="CM234" s="1837"/>
      <c r="CN234" s="1837"/>
      <c r="CO234" s="1837"/>
      <c r="CP234" s="1837"/>
      <c r="CQ234" s="1837"/>
      <c r="CR234" s="1837"/>
      <c r="CS234" s="1837"/>
      <c r="CT234" s="1837"/>
      <c r="CU234" s="1837"/>
      <c r="CV234" s="1837"/>
      <c r="CW234" s="1837"/>
      <c r="CX234" s="1837"/>
      <c r="CY234" s="1837"/>
      <c r="CZ234" s="1837"/>
    </row>
    <row r="235" s="607" customFormat="true" ht="15" customHeight="true" x14ac:dyDescent="0.2">
      <c r="A235" s="952"/>
      <c r="B235" s="775"/>
      <c r="C235" s="891"/>
      <c r="D235" s="790"/>
      <c r="E235" s="790"/>
      <c r="F235" s="790"/>
      <c r="G235" s="791"/>
      <c r="H235" s="892"/>
      <c r="I235" s="790"/>
      <c r="J235" s="790"/>
      <c r="K235" s="790"/>
      <c r="L235" s="893"/>
      <c r="M235" s="891"/>
      <c r="N235" s="790"/>
      <c r="O235" s="790"/>
      <c r="P235" s="790"/>
      <c r="Q235" s="791"/>
      <c r="R235" s="892"/>
      <c r="S235" s="790"/>
      <c r="T235" s="790"/>
      <c r="U235" s="790"/>
      <c r="V235" s="893"/>
      <c r="W235" s="1726"/>
      <c r="X235" s="1726"/>
      <c r="Y235" s="1726"/>
      <c r="Z235" s="1726"/>
      <c r="AA235" s="1726"/>
      <c r="AB235" s="1726"/>
      <c r="AC235" s="1726"/>
      <c r="AD235" s="1726"/>
      <c r="AE235" s="1726"/>
      <c r="AF235" s="1726"/>
      <c r="AG235" s="1726"/>
      <c r="AH235" s="1726"/>
      <c r="AI235" s="1726"/>
      <c r="AJ235" s="1726"/>
      <c r="AK235" s="1726"/>
      <c r="AL235" s="1726"/>
      <c r="AM235" s="1726"/>
      <c r="AN235" s="1726"/>
      <c r="AO235" s="1726"/>
      <c r="AP235" s="1726"/>
      <c r="AQ235" s="1726"/>
      <c r="AR235" s="1726"/>
      <c r="AS235" s="1726"/>
      <c r="AT235" s="1726"/>
      <c r="AU235" s="1726"/>
      <c r="AV235" s="1726"/>
      <c r="AW235" s="1726"/>
      <c r="AX235" s="1726"/>
      <c r="AY235" s="1726"/>
      <c r="AZ235" s="611"/>
      <c r="BA235" s="363"/>
      <c r="BB235" s="161"/>
      <c r="BC235" s="329"/>
      <c r="BD235" s="296"/>
      <c r="BE235" s="296"/>
      <c r="BF235" s="296"/>
      <c r="BG235" s="330"/>
      <c r="BH235" s="338"/>
      <c r="BI235" s="296"/>
      <c r="BJ235" s="296"/>
      <c r="BK235" s="296"/>
      <c r="BL235" s="330"/>
      <c r="BM235" s="338"/>
      <c r="BN235" s="296"/>
      <c r="BO235" s="296"/>
      <c r="BP235" s="296"/>
      <c r="BQ235" s="330"/>
      <c r="BR235" s="338"/>
      <c r="BS235" s="296"/>
      <c r="BT235" s="296"/>
      <c r="BU235" s="296"/>
      <c r="BV235" s="1762"/>
      <c r="BW235" s="1836"/>
      <c r="BX235" s="1836"/>
      <c r="BY235" s="1837"/>
      <c r="BZ235" s="1837"/>
      <c r="CA235" s="1837"/>
      <c r="CB235" s="1837"/>
      <c r="CC235" s="1837"/>
      <c r="CD235" s="1837"/>
      <c r="CE235" s="1837"/>
      <c r="CF235" s="1837"/>
      <c r="CG235" s="1837"/>
      <c r="CH235" s="1837"/>
      <c r="CI235" s="1837"/>
      <c r="CJ235" s="1837"/>
      <c r="CK235" s="1837"/>
      <c r="CL235" s="1837"/>
      <c r="CM235" s="1837"/>
      <c r="CN235" s="1837"/>
      <c r="CO235" s="1837"/>
      <c r="CP235" s="1837"/>
      <c r="CQ235" s="1837"/>
      <c r="CR235" s="1837"/>
      <c r="CS235" s="1837"/>
      <c r="CT235" s="1837"/>
      <c r="CU235" s="1837"/>
      <c r="CV235" s="1837"/>
      <c r="CW235" s="1837"/>
      <c r="CX235" s="1837"/>
      <c r="CY235" s="1837"/>
      <c r="CZ235" s="1837"/>
    </row>
    <row r="236" s="607" customFormat="true" ht="15" customHeight="true" x14ac:dyDescent="0.2">
      <c r="A236" s="952"/>
      <c r="B236" s="775"/>
      <c r="C236" s="891"/>
      <c r="D236" s="790"/>
      <c r="E236" s="790"/>
      <c r="F236" s="790"/>
      <c r="G236" s="791"/>
      <c r="H236" s="892"/>
      <c r="I236" s="790"/>
      <c r="J236" s="790"/>
      <c r="K236" s="790"/>
      <c r="L236" s="893"/>
      <c r="M236" s="891"/>
      <c r="N236" s="790"/>
      <c r="O236" s="790"/>
      <c r="P236" s="790"/>
      <c r="Q236" s="791"/>
      <c r="R236" s="892"/>
      <c r="S236" s="790"/>
      <c r="T236" s="790"/>
      <c r="U236" s="790"/>
      <c r="V236" s="893"/>
      <c r="W236" s="1726"/>
      <c r="X236" s="1726"/>
      <c r="Y236" s="1726"/>
      <c r="Z236" s="1726"/>
      <c r="AA236" s="1726"/>
      <c r="AB236" s="1726"/>
      <c r="AC236" s="1726"/>
      <c r="AD236" s="1726"/>
      <c r="AE236" s="1726"/>
      <c r="AF236" s="1726"/>
      <c r="AG236" s="1726"/>
      <c r="AH236" s="1726"/>
      <c r="AI236" s="1726"/>
      <c r="AJ236" s="1726"/>
      <c r="AK236" s="1726"/>
      <c r="AL236" s="1726"/>
      <c r="AM236" s="1726"/>
      <c r="AN236" s="1726"/>
      <c r="AO236" s="1726"/>
      <c r="AP236" s="1726"/>
      <c r="AQ236" s="1726"/>
      <c r="AR236" s="1726"/>
      <c r="AS236" s="1726"/>
      <c r="AT236" s="1726"/>
      <c r="AU236" s="1726"/>
      <c r="AV236" s="1726"/>
      <c r="AW236" s="1726"/>
      <c r="AX236" s="1726"/>
      <c r="AY236" s="1726"/>
      <c r="AZ236" s="611"/>
      <c r="BA236" s="363"/>
      <c r="BB236" s="161"/>
      <c r="BC236" s="329"/>
      <c r="BD236" s="296"/>
      <c r="BE236" s="296"/>
      <c r="BF236" s="296"/>
      <c r="BG236" s="330"/>
      <c r="BH236" s="338"/>
      <c r="BI236" s="296"/>
      <c r="BJ236" s="296"/>
      <c r="BK236" s="296"/>
      <c r="BL236" s="330"/>
      <c r="BM236" s="338"/>
      <c r="BN236" s="296"/>
      <c r="BO236" s="296"/>
      <c r="BP236" s="296"/>
      <c r="BQ236" s="330"/>
      <c r="BR236" s="338"/>
      <c r="BS236" s="296"/>
      <c r="BT236" s="296"/>
      <c r="BU236" s="296"/>
      <c r="BV236" s="1762"/>
      <c r="BW236" s="1836"/>
      <c r="BX236" s="1836"/>
      <c r="BY236" s="1837"/>
      <c r="BZ236" s="1837"/>
      <c r="CA236" s="1837"/>
      <c r="CB236" s="1837"/>
      <c r="CC236" s="1837"/>
      <c r="CD236" s="1837"/>
      <c r="CE236" s="1837"/>
      <c r="CF236" s="1837"/>
      <c r="CG236" s="1837"/>
      <c r="CH236" s="1837"/>
      <c r="CI236" s="1837"/>
      <c r="CJ236" s="1837"/>
      <c r="CK236" s="1837"/>
      <c r="CL236" s="1837"/>
      <c r="CM236" s="1837"/>
      <c r="CN236" s="1837"/>
      <c r="CO236" s="1837"/>
      <c r="CP236" s="1837"/>
      <c r="CQ236" s="1837"/>
      <c r="CR236" s="1837"/>
      <c r="CS236" s="1837"/>
      <c r="CT236" s="1837"/>
      <c r="CU236" s="1837"/>
      <c r="CV236" s="1837"/>
      <c r="CW236" s="1837"/>
      <c r="CX236" s="1837"/>
      <c r="CY236" s="1837"/>
      <c r="CZ236" s="1837"/>
    </row>
    <row r="237" s="607" customFormat="true" ht="15" customHeight="true" x14ac:dyDescent="0.2">
      <c r="A237" s="952"/>
      <c r="B237" s="775"/>
      <c r="C237" s="891"/>
      <c r="D237" s="790"/>
      <c r="E237" s="790"/>
      <c r="F237" s="790"/>
      <c r="G237" s="791"/>
      <c r="H237" s="892"/>
      <c r="I237" s="790"/>
      <c r="J237" s="790"/>
      <c r="K237" s="790"/>
      <c r="L237" s="893"/>
      <c r="M237" s="891"/>
      <c r="N237" s="790"/>
      <c r="O237" s="790"/>
      <c r="P237" s="790"/>
      <c r="Q237" s="791"/>
      <c r="R237" s="892"/>
      <c r="S237" s="790"/>
      <c r="T237" s="790"/>
      <c r="U237" s="790"/>
      <c r="V237" s="893"/>
      <c r="W237" s="1726"/>
      <c r="X237" s="1726"/>
      <c r="Y237" s="1726"/>
      <c r="Z237" s="1726"/>
      <c r="AA237" s="1726"/>
      <c r="AB237" s="1726"/>
      <c r="AC237" s="1726"/>
      <c r="AD237" s="1726"/>
      <c r="AE237" s="1726"/>
      <c r="AF237" s="1726"/>
      <c r="AG237" s="1726"/>
      <c r="AH237" s="1726"/>
      <c r="AI237" s="1726"/>
      <c r="AJ237" s="1726"/>
      <c r="AK237" s="1726"/>
      <c r="AL237" s="1726"/>
      <c r="AM237" s="1726"/>
      <c r="AN237" s="1726"/>
      <c r="AO237" s="1726"/>
      <c r="AP237" s="1726"/>
      <c r="AQ237" s="1726"/>
      <c r="AR237" s="1726"/>
      <c r="AS237" s="1726"/>
      <c r="AT237" s="1726"/>
      <c r="AU237" s="1726"/>
      <c r="AV237" s="1726"/>
      <c r="AW237" s="1726"/>
      <c r="AX237" s="1726"/>
      <c r="AY237" s="1726"/>
      <c r="AZ237" s="611"/>
      <c r="BA237" s="363"/>
      <c r="BB237" s="161"/>
      <c r="BC237" s="329"/>
      <c r="BD237" s="296"/>
      <c r="BE237" s="296"/>
      <c r="BF237" s="296"/>
      <c r="BG237" s="330"/>
      <c r="BH237" s="338"/>
      <c r="BI237" s="296"/>
      <c r="BJ237" s="296"/>
      <c r="BK237" s="296"/>
      <c r="BL237" s="330"/>
      <c r="BM237" s="338"/>
      <c r="BN237" s="296"/>
      <c r="BO237" s="296"/>
      <c r="BP237" s="296"/>
      <c r="BQ237" s="330"/>
      <c r="BR237" s="338"/>
      <c r="BS237" s="296"/>
      <c r="BT237" s="296"/>
      <c r="BU237" s="296"/>
      <c r="BV237" s="1762"/>
      <c r="BW237" s="1836"/>
      <c r="BX237" s="1836"/>
      <c r="BY237" s="1837"/>
      <c r="BZ237" s="1837"/>
      <c r="CA237" s="1837"/>
      <c r="CB237" s="1837"/>
      <c r="CC237" s="1837"/>
      <c r="CD237" s="1837"/>
      <c r="CE237" s="1837"/>
      <c r="CF237" s="1837"/>
      <c r="CG237" s="1837"/>
      <c r="CH237" s="1837"/>
      <c r="CI237" s="1837"/>
      <c r="CJ237" s="1837"/>
      <c r="CK237" s="1837"/>
      <c r="CL237" s="1837"/>
      <c r="CM237" s="1837"/>
      <c r="CN237" s="1837"/>
      <c r="CO237" s="1837"/>
      <c r="CP237" s="1837"/>
      <c r="CQ237" s="1837"/>
      <c r="CR237" s="1837"/>
      <c r="CS237" s="1837"/>
      <c r="CT237" s="1837"/>
      <c r="CU237" s="1837"/>
      <c r="CV237" s="1837"/>
      <c r="CW237" s="1837"/>
      <c r="CX237" s="1837"/>
      <c r="CY237" s="1837"/>
      <c r="CZ237" s="1837"/>
    </row>
    <row r="238" s="607" customFormat="true" ht="15" customHeight="true" x14ac:dyDescent="0.2">
      <c r="A238" s="952"/>
      <c r="B238" s="775"/>
      <c r="C238" s="891"/>
      <c r="D238" s="790"/>
      <c r="E238" s="790"/>
      <c r="F238" s="790"/>
      <c r="G238" s="791"/>
      <c r="H238" s="892"/>
      <c r="I238" s="790"/>
      <c r="J238" s="790"/>
      <c r="K238" s="790"/>
      <c r="L238" s="893"/>
      <c r="M238" s="891"/>
      <c r="N238" s="790"/>
      <c r="O238" s="790"/>
      <c r="P238" s="790"/>
      <c r="Q238" s="791"/>
      <c r="R238" s="892"/>
      <c r="S238" s="790"/>
      <c r="T238" s="790"/>
      <c r="U238" s="790"/>
      <c r="V238" s="893"/>
      <c r="W238" s="1726"/>
      <c r="X238" s="1726"/>
      <c r="Y238" s="1726"/>
      <c r="Z238" s="1726"/>
      <c r="AA238" s="1726"/>
      <c r="AB238" s="1726"/>
      <c r="AC238" s="1726"/>
      <c r="AD238" s="1726"/>
      <c r="AE238" s="1726"/>
      <c r="AF238" s="1726"/>
      <c r="AG238" s="1726"/>
      <c r="AH238" s="1726"/>
      <c r="AI238" s="1726"/>
      <c r="AJ238" s="1726"/>
      <c r="AK238" s="1726"/>
      <c r="AL238" s="1726"/>
      <c r="AM238" s="1726"/>
      <c r="AN238" s="1726"/>
      <c r="AO238" s="1726"/>
      <c r="AP238" s="1726"/>
      <c r="AQ238" s="1726"/>
      <c r="AR238" s="1726"/>
      <c r="AS238" s="1726"/>
      <c r="AT238" s="1726"/>
      <c r="AU238" s="1726"/>
      <c r="AV238" s="1726"/>
      <c r="AW238" s="1726"/>
      <c r="AX238" s="1726"/>
      <c r="AY238" s="1726"/>
      <c r="AZ238" s="611"/>
      <c r="BA238" s="363"/>
      <c r="BB238" s="161"/>
      <c r="BC238" s="329"/>
      <c r="BD238" s="296"/>
      <c r="BE238" s="296"/>
      <c r="BF238" s="296"/>
      <c r="BG238" s="330"/>
      <c r="BH238" s="338"/>
      <c r="BI238" s="296"/>
      <c r="BJ238" s="296"/>
      <c r="BK238" s="296"/>
      <c r="BL238" s="330"/>
      <c r="BM238" s="338"/>
      <c r="BN238" s="296"/>
      <c r="BO238" s="296"/>
      <c r="BP238" s="296"/>
      <c r="BQ238" s="330"/>
      <c r="BR238" s="338"/>
      <c r="BS238" s="296"/>
      <c r="BT238" s="296"/>
      <c r="BU238" s="296"/>
      <c r="BV238" s="1762"/>
      <c r="BW238" s="1836"/>
      <c r="BX238" s="1836"/>
      <c r="BY238" s="1837"/>
      <c r="BZ238" s="1837"/>
      <c r="CA238" s="1837"/>
      <c r="CB238" s="1837"/>
      <c r="CC238" s="1837"/>
      <c r="CD238" s="1837"/>
      <c r="CE238" s="1837"/>
      <c r="CF238" s="1837"/>
      <c r="CG238" s="1837"/>
      <c r="CH238" s="1837"/>
      <c r="CI238" s="1837"/>
      <c r="CJ238" s="1837"/>
      <c r="CK238" s="1837"/>
      <c r="CL238" s="1837"/>
      <c r="CM238" s="1837"/>
      <c r="CN238" s="1837"/>
      <c r="CO238" s="1837"/>
      <c r="CP238" s="1837"/>
      <c r="CQ238" s="1837"/>
      <c r="CR238" s="1837"/>
      <c r="CS238" s="1837"/>
      <c r="CT238" s="1837"/>
      <c r="CU238" s="1837"/>
      <c r="CV238" s="1837"/>
      <c r="CW238" s="1837"/>
      <c r="CX238" s="1837"/>
      <c r="CY238" s="1837"/>
      <c r="CZ238" s="1837"/>
    </row>
    <row r="239" s="607" customFormat="true" ht="15" customHeight="true" x14ac:dyDescent="0.2">
      <c r="A239" s="952"/>
      <c r="B239" s="775"/>
      <c r="C239" s="891"/>
      <c r="D239" s="790"/>
      <c r="E239" s="790"/>
      <c r="F239" s="790"/>
      <c r="G239" s="791"/>
      <c r="H239" s="892"/>
      <c r="I239" s="790"/>
      <c r="J239" s="790"/>
      <c r="K239" s="790"/>
      <c r="L239" s="893"/>
      <c r="M239" s="891"/>
      <c r="N239" s="790"/>
      <c r="O239" s="790"/>
      <c r="P239" s="790"/>
      <c r="Q239" s="791"/>
      <c r="R239" s="892"/>
      <c r="S239" s="790"/>
      <c r="T239" s="790"/>
      <c r="U239" s="790"/>
      <c r="V239" s="893"/>
      <c r="W239" s="1726"/>
      <c r="X239" s="1726"/>
      <c r="Y239" s="1726"/>
      <c r="Z239" s="1726"/>
      <c r="AA239" s="1726"/>
      <c r="AB239" s="1726"/>
      <c r="AC239" s="1726"/>
      <c r="AD239" s="1726"/>
      <c r="AE239" s="1726"/>
      <c r="AF239" s="1726"/>
      <c r="AG239" s="1726"/>
      <c r="AH239" s="1726"/>
      <c r="AI239" s="1726"/>
      <c r="AJ239" s="1726"/>
      <c r="AK239" s="1726"/>
      <c r="AL239" s="1726"/>
      <c r="AM239" s="1726"/>
      <c r="AN239" s="1726"/>
      <c r="AO239" s="1726"/>
      <c r="AP239" s="1726"/>
      <c r="AQ239" s="1726"/>
      <c r="AR239" s="1726"/>
      <c r="AS239" s="1726"/>
      <c r="AT239" s="1726"/>
      <c r="AU239" s="1726"/>
      <c r="AV239" s="1726"/>
      <c r="AW239" s="1726"/>
      <c r="AX239" s="1726"/>
      <c r="AY239" s="1726"/>
      <c r="AZ239" s="611"/>
      <c r="BA239" s="363"/>
      <c r="BB239" s="161"/>
      <c r="BC239" s="329"/>
      <c r="BD239" s="296"/>
      <c r="BE239" s="296"/>
      <c r="BF239" s="296"/>
      <c r="BG239" s="330"/>
      <c r="BH239" s="338"/>
      <c r="BI239" s="296"/>
      <c r="BJ239" s="296"/>
      <c r="BK239" s="296"/>
      <c r="BL239" s="330"/>
      <c r="BM239" s="338"/>
      <c r="BN239" s="296"/>
      <c r="BO239" s="296"/>
      <c r="BP239" s="296"/>
      <c r="BQ239" s="330"/>
      <c r="BR239" s="338"/>
      <c r="BS239" s="296"/>
      <c r="BT239" s="296"/>
      <c r="BU239" s="296"/>
      <c r="BV239" s="1762"/>
      <c r="BW239" s="1836"/>
      <c r="BX239" s="1836"/>
      <c r="BY239" s="1837"/>
      <c r="BZ239" s="1837"/>
      <c r="CA239" s="1837"/>
      <c r="CB239" s="1837"/>
      <c r="CC239" s="1837"/>
      <c r="CD239" s="1837"/>
      <c r="CE239" s="1837"/>
      <c r="CF239" s="1837"/>
      <c r="CG239" s="1837"/>
      <c r="CH239" s="1837"/>
      <c r="CI239" s="1837"/>
      <c r="CJ239" s="1837"/>
      <c r="CK239" s="1837"/>
      <c r="CL239" s="1837"/>
      <c r="CM239" s="1837"/>
      <c r="CN239" s="1837"/>
      <c r="CO239" s="1837"/>
      <c r="CP239" s="1837"/>
      <c r="CQ239" s="1837"/>
      <c r="CR239" s="1837"/>
      <c r="CS239" s="1837"/>
      <c r="CT239" s="1837"/>
      <c r="CU239" s="1837"/>
      <c r="CV239" s="1837"/>
      <c r="CW239" s="1837"/>
      <c r="CX239" s="1837"/>
      <c r="CY239" s="1837"/>
      <c r="CZ239" s="1837"/>
    </row>
    <row r="240" s="607" customFormat="true" ht="15" customHeight="true" x14ac:dyDescent="0.2">
      <c r="A240" s="952"/>
      <c r="B240" s="775"/>
      <c r="C240" s="891"/>
      <c r="D240" s="790"/>
      <c r="E240" s="790"/>
      <c r="F240" s="790"/>
      <c r="G240" s="791"/>
      <c r="H240" s="892"/>
      <c r="I240" s="790"/>
      <c r="J240" s="790"/>
      <c r="K240" s="790"/>
      <c r="L240" s="893"/>
      <c r="M240" s="891"/>
      <c r="N240" s="790"/>
      <c r="O240" s="790"/>
      <c r="P240" s="790"/>
      <c r="Q240" s="791"/>
      <c r="R240" s="892"/>
      <c r="S240" s="790"/>
      <c r="T240" s="790"/>
      <c r="U240" s="790"/>
      <c r="V240" s="893"/>
      <c r="W240" s="1726"/>
      <c r="X240" s="1726"/>
      <c r="Y240" s="1726"/>
      <c r="Z240" s="1726"/>
      <c r="AA240" s="1726"/>
      <c r="AB240" s="1726"/>
      <c r="AC240" s="1726"/>
      <c r="AD240" s="1726"/>
      <c r="AE240" s="1726"/>
      <c r="AF240" s="1726"/>
      <c r="AG240" s="1726"/>
      <c r="AH240" s="1726"/>
      <c r="AI240" s="1726"/>
      <c r="AJ240" s="1726"/>
      <c r="AK240" s="1726"/>
      <c r="AL240" s="1726"/>
      <c r="AM240" s="1726"/>
      <c r="AN240" s="1726"/>
      <c r="AO240" s="1726"/>
      <c r="AP240" s="1726"/>
      <c r="AQ240" s="1726"/>
      <c r="AR240" s="1726"/>
      <c r="AS240" s="1726"/>
      <c r="AT240" s="1726"/>
      <c r="AU240" s="1726"/>
      <c r="AV240" s="1726"/>
      <c r="AW240" s="1726"/>
      <c r="AX240" s="1726"/>
      <c r="AY240" s="1726"/>
      <c r="AZ240" s="611"/>
      <c r="BA240" s="363"/>
      <c r="BB240" s="161"/>
      <c r="BC240" s="329"/>
      <c r="BD240" s="296"/>
      <c r="BE240" s="296"/>
      <c r="BF240" s="296"/>
      <c r="BG240" s="330"/>
      <c r="BH240" s="338"/>
      <c r="BI240" s="296"/>
      <c r="BJ240" s="296"/>
      <c r="BK240" s="296"/>
      <c r="BL240" s="330"/>
      <c r="BM240" s="338"/>
      <c r="BN240" s="296"/>
      <c r="BO240" s="296"/>
      <c r="BP240" s="296"/>
      <c r="BQ240" s="330"/>
      <c r="BR240" s="338"/>
      <c r="BS240" s="296"/>
      <c r="BT240" s="296"/>
      <c r="BU240" s="296"/>
      <c r="BV240" s="1762"/>
      <c r="BW240" s="1836"/>
      <c r="BX240" s="1836"/>
      <c r="BY240" s="1837"/>
      <c r="BZ240" s="1837"/>
      <c r="CA240" s="1837"/>
      <c r="CB240" s="1837"/>
      <c r="CC240" s="1837"/>
      <c r="CD240" s="1837"/>
      <c r="CE240" s="1837"/>
      <c r="CF240" s="1837"/>
      <c r="CG240" s="1837"/>
      <c r="CH240" s="1837"/>
      <c r="CI240" s="1837"/>
      <c r="CJ240" s="1837"/>
      <c r="CK240" s="1837"/>
      <c r="CL240" s="1837"/>
      <c r="CM240" s="1837"/>
      <c r="CN240" s="1837"/>
      <c r="CO240" s="1837"/>
      <c r="CP240" s="1837"/>
      <c r="CQ240" s="1837"/>
      <c r="CR240" s="1837"/>
      <c r="CS240" s="1837"/>
      <c r="CT240" s="1837"/>
      <c r="CU240" s="1837"/>
      <c r="CV240" s="1837"/>
      <c r="CW240" s="1837"/>
      <c r="CX240" s="1837"/>
      <c r="CY240" s="1837"/>
      <c r="CZ240" s="1837"/>
    </row>
    <row r="241" s="607" customFormat="true" ht="15" customHeight="true" x14ac:dyDescent="0.2">
      <c r="A241" s="952"/>
      <c r="B241" s="775"/>
      <c r="C241" s="891"/>
      <c r="D241" s="790"/>
      <c r="E241" s="790"/>
      <c r="F241" s="790"/>
      <c r="G241" s="791"/>
      <c r="H241" s="892"/>
      <c r="I241" s="790"/>
      <c r="J241" s="790"/>
      <c r="K241" s="790"/>
      <c r="L241" s="893"/>
      <c r="M241" s="891"/>
      <c r="N241" s="790"/>
      <c r="O241" s="790"/>
      <c r="P241" s="790"/>
      <c r="Q241" s="791"/>
      <c r="R241" s="892"/>
      <c r="S241" s="790"/>
      <c r="T241" s="790"/>
      <c r="U241" s="790"/>
      <c r="V241" s="893"/>
      <c r="W241" s="1726"/>
      <c r="X241" s="1726"/>
      <c r="Y241" s="1726"/>
      <c r="Z241" s="1726"/>
      <c r="AA241" s="1726"/>
      <c r="AB241" s="1726"/>
      <c r="AC241" s="1726"/>
      <c r="AD241" s="1726"/>
      <c r="AE241" s="1726"/>
      <c r="AF241" s="1726"/>
      <c r="AG241" s="1726"/>
      <c r="AH241" s="1726"/>
      <c r="AI241" s="1726"/>
      <c r="AJ241" s="1726"/>
      <c r="AK241" s="1726"/>
      <c r="AL241" s="1726"/>
      <c r="AM241" s="1726"/>
      <c r="AN241" s="1726"/>
      <c r="AO241" s="1726"/>
      <c r="AP241" s="1726"/>
      <c r="AQ241" s="1726"/>
      <c r="AR241" s="1726"/>
      <c r="AS241" s="1726"/>
      <c r="AT241" s="1726"/>
      <c r="AU241" s="1726"/>
      <c r="AV241" s="1726"/>
      <c r="AW241" s="1726"/>
      <c r="AX241" s="1726"/>
      <c r="AY241" s="1726"/>
      <c r="AZ241" s="611"/>
      <c r="BA241" s="363"/>
      <c r="BB241" s="161"/>
      <c r="BC241" s="329"/>
      <c r="BD241" s="296"/>
      <c r="BE241" s="296"/>
      <c r="BF241" s="296"/>
      <c r="BG241" s="330"/>
      <c r="BH241" s="338"/>
      <c r="BI241" s="296"/>
      <c r="BJ241" s="296"/>
      <c r="BK241" s="296"/>
      <c r="BL241" s="330"/>
      <c r="BM241" s="338"/>
      <c r="BN241" s="296"/>
      <c r="BO241" s="296"/>
      <c r="BP241" s="296"/>
      <c r="BQ241" s="330"/>
      <c r="BR241" s="338"/>
      <c r="BS241" s="296"/>
      <c r="BT241" s="296"/>
      <c r="BU241" s="296"/>
      <c r="BV241" s="1762"/>
      <c r="BW241" s="1836"/>
      <c r="BX241" s="1836"/>
      <c r="BY241" s="1837"/>
      <c r="BZ241" s="1837"/>
      <c r="CA241" s="1837"/>
      <c r="CB241" s="1837"/>
      <c r="CC241" s="1837"/>
      <c r="CD241" s="1837"/>
      <c r="CE241" s="1837"/>
      <c r="CF241" s="1837"/>
      <c r="CG241" s="1837"/>
      <c r="CH241" s="1837"/>
      <c r="CI241" s="1837"/>
      <c r="CJ241" s="1837"/>
      <c r="CK241" s="1837"/>
      <c r="CL241" s="1837"/>
      <c r="CM241" s="1837"/>
      <c r="CN241" s="1837"/>
      <c r="CO241" s="1837"/>
      <c r="CP241" s="1837"/>
      <c r="CQ241" s="1837"/>
      <c r="CR241" s="1837"/>
      <c r="CS241" s="1837"/>
      <c r="CT241" s="1837"/>
      <c r="CU241" s="1837"/>
      <c r="CV241" s="1837"/>
      <c r="CW241" s="1837"/>
      <c r="CX241" s="1837"/>
      <c r="CY241" s="1837"/>
      <c r="CZ241" s="1837"/>
    </row>
    <row r="242" s="607" customFormat="true" ht="15" customHeight="true" x14ac:dyDescent="0.2">
      <c r="A242" s="952"/>
      <c r="B242" s="775"/>
      <c r="C242" s="891"/>
      <c r="D242" s="790"/>
      <c r="E242" s="790"/>
      <c r="F242" s="790"/>
      <c r="G242" s="791"/>
      <c r="H242" s="892"/>
      <c r="I242" s="790"/>
      <c r="J242" s="790"/>
      <c r="K242" s="790"/>
      <c r="L242" s="893"/>
      <c r="M242" s="891"/>
      <c r="N242" s="790"/>
      <c r="O242" s="790"/>
      <c r="P242" s="790"/>
      <c r="Q242" s="791"/>
      <c r="R242" s="892"/>
      <c r="S242" s="790"/>
      <c r="T242" s="790"/>
      <c r="U242" s="790"/>
      <c r="V242" s="893"/>
      <c r="W242" s="1726"/>
      <c r="X242" s="1726"/>
      <c r="Y242" s="1726"/>
      <c r="Z242" s="1726"/>
      <c r="AA242" s="1726"/>
      <c r="AB242" s="1726"/>
      <c r="AC242" s="1726"/>
      <c r="AD242" s="1726"/>
      <c r="AE242" s="1726"/>
      <c r="AF242" s="1726"/>
      <c r="AG242" s="1726"/>
      <c r="AH242" s="1726"/>
      <c r="AI242" s="1726"/>
      <c r="AJ242" s="1726"/>
      <c r="AK242" s="1726"/>
      <c r="AL242" s="1726"/>
      <c r="AM242" s="1726"/>
      <c r="AN242" s="1726"/>
      <c r="AO242" s="1726"/>
      <c r="AP242" s="1726"/>
      <c r="AQ242" s="1726"/>
      <c r="AR242" s="1726"/>
      <c r="AS242" s="1726"/>
      <c r="AT242" s="1726"/>
      <c r="AU242" s="1726"/>
      <c r="AV242" s="1726"/>
      <c r="AW242" s="1726"/>
      <c r="AX242" s="1726"/>
      <c r="AY242" s="1726"/>
      <c r="AZ242" s="611"/>
      <c r="BA242" s="363"/>
      <c r="BB242" s="161"/>
      <c r="BC242" s="329"/>
      <c r="BD242" s="296"/>
      <c r="BE242" s="296"/>
      <c r="BF242" s="296"/>
      <c r="BG242" s="330"/>
      <c r="BH242" s="338"/>
      <c r="BI242" s="296"/>
      <c r="BJ242" s="296"/>
      <c r="BK242" s="296"/>
      <c r="BL242" s="330"/>
      <c r="BM242" s="338"/>
      <c r="BN242" s="296"/>
      <c r="BO242" s="296"/>
      <c r="BP242" s="296"/>
      <c r="BQ242" s="330"/>
      <c r="BR242" s="338"/>
      <c r="BS242" s="296"/>
      <c r="BT242" s="296"/>
      <c r="BU242" s="296"/>
      <c r="BV242" s="1762"/>
      <c r="BW242" s="1836"/>
      <c r="BX242" s="1836"/>
      <c r="BY242" s="1837"/>
      <c r="BZ242" s="1837"/>
      <c r="CA242" s="1837"/>
      <c r="CB242" s="1837"/>
      <c r="CC242" s="1837"/>
      <c r="CD242" s="1837"/>
      <c r="CE242" s="1837"/>
      <c r="CF242" s="1837"/>
      <c r="CG242" s="1837"/>
      <c r="CH242" s="1837"/>
      <c r="CI242" s="1837"/>
      <c r="CJ242" s="1837"/>
      <c r="CK242" s="1837"/>
      <c r="CL242" s="1837"/>
      <c r="CM242" s="1837"/>
      <c r="CN242" s="1837"/>
      <c r="CO242" s="1837"/>
      <c r="CP242" s="1837"/>
      <c r="CQ242" s="1837"/>
      <c r="CR242" s="1837"/>
      <c r="CS242" s="1837"/>
      <c r="CT242" s="1837"/>
      <c r="CU242" s="1837"/>
      <c r="CV242" s="1837"/>
      <c r="CW242" s="1837"/>
      <c r="CX242" s="1837"/>
      <c r="CY242" s="1837"/>
      <c r="CZ242" s="1837"/>
    </row>
    <row r="243" s="607" customFormat="true" ht="15" customHeight="true" x14ac:dyDescent="0.2">
      <c r="A243" s="952"/>
      <c r="B243" s="775"/>
      <c r="C243" s="891"/>
      <c r="D243" s="790"/>
      <c r="E243" s="790"/>
      <c r="F243" s="790"/>
      <c r="G243" s="791"/>
      <c r="H243" s="892"/>
      <c r="I243" s="790"/>
      <c r="J243" s="790"/>
      <c r="K243" s="790"/>
      <c r="L243" s="893"/>
      <c r="M243" s="891"/>
      <c r="N243" s="790"/>
      <c r="O243" s="790"/>
      <c r="P243" s="790"/>
      <c r="Q243" s="791"/>
      <c r="R243" s="892"/>
      <c r="S243" s="790"/>
      <c r="T243" s="790"/>
      <c r="U243" s="790"/>
      <c r="V243" s="893"/>
      <c r="W243" s="1726"/>
      <c r="X243" s="1726"/>
      <c r="Y243" s="1726"/>
      <c r="Z243" s="1726"/>
      <c r="AA243" s="1726"/>
      <c r="AB243" s="1726"/>
      <c r="AC243" s="1726"/>
      <c r="AD243" s="1726"/>
      <c r="AE243" s="1726"/>
      <c r="AF243" s="1726"/>
      <c r="AG243" s="1726"/>
      <c r="AH243" s="1726"/>
      <c r="AI243" s="1726"/>
      <c r="AJ243" s="1726"/>
      <c r="AK243" s="1726"/>
      <c r="AL243" s="1726"/>
      <c r="AM243" s="1726"/>
      <c r="AN243" s="1726"/>
      <c r="AO243" s="1726"/>
      <c r="AP243" s="1726"/>
      <c r="AQ243" s="1726"/>
      <c r="AR243" s="1726"/>
      <c r="AS243" s="1726"/>
      <c r="AT243" s="1726"/>
      <c r="AU243" s="1726"/>
      <c r="AV243" s="1726"/>
      <c r="AW243" s="1726"/>
      <c r="AX243" s="1726"/>
      <c r="AY243" s="1726"/>
      <c r="AZ243" s="611"/>
      <c r="BA243" s="363"/>
      <c r="BB243" s="161"/>
      <c r="BC243" s="329"/>
      <c r="BD243" s="296"/>
      <c r="BE243" s="296"/>
      <c r="BF243" s="296"/>
      <c r="BG243" s="330"/>
      <c r="BH243" s="338"/>
      <c r="BI243" s="296"/>
      <c r="BJ243" s="296"/>
      <c r="BK243" s="296"/>
      <c r="BL243" s="330"/>
      <c r="BM243" s="338"/>
      <c r="BN243" s="296"/>
      <c r="BO243" s="296"/>
      <c r="BP243" s="296"/>
      <c r="BQ243" s="330"/>
      <c r="BR243" s="338"/>
      <c r="BS243" s="296"/>
      <c r="BT243" s="296"/>
      <c r="BU243" s="296"/>
      <c r="BV243" s="1762"/>
      <c r="BW243" s="1836"/>
      <c r="BX243" s="1836"/>
      <c r="BY243" s="1837"/>
      <c r="BZ243" s="1837"/>
      <c r="CA243" s="1837"/>
      <c r="CB243" s="1837"/>
      <c r="CC243" s="1837"/>
      <c r="CD243" s="1837"/>
      <c r="CE243" s="1837"/>
      <c r="CF243" s="1837"/>
      <c r="CG243" s="1837"/>
      <c r="CH243" s="1837"/>
      <c r="CI243" s="1837"/>
      <c r="CJ243" s="1837"/>
      <c r="CK243" s="1837"/>
      <c r="CL243" s="1837"/>
      <c r="CM243" s="1837"/>
      <c r="CN243" s="1837"/>
      <c r="CO243" s="1837"/>
      <c r="CP243" s="1837"/>
      <c r="CQ243" s="1837"/>
      <c r="CR243" s="1837"/>
      <c r="CS243" s="1837"/>
      <c r="CT243" s="1837"/>
      <c r="CU243" s="1837"/>
      <c r="CV243" s="1837"/>
      <c r="CW243" s="1837"/>
      <c r="CX243" s="1837"/>
      <c r="CY243" s="1837"/>
      <c r="CZ243" s="1837"/>
    </row>
    <row r="244" s="607" customFormat="true" ht="15" customHeight="true" x14ac:dyDescent="0.2">
      <c r="A244" s="952"/>
      <c r="B244" s="775"/>
      <c r="C244" s="891"/>
      <c r="D244" s="790"/>
      <c r="E244" s="790"/>
      <c r="F244" s="790"/>
      <c r="G244" s="791"/>
      <c r="H244" s="892"/>
      <c r="I244" s="790"/>
      <c r="J244" s="790"/>
      <c r="K244" s="790"/>
      <c r="L244" s="893"/>
      <c r="M244" s="891"/>
      <c r="N244" s="790"/>
      <c r="O244" s="790"/>
      <c r="P244" s="790"/>
      <c r="Q244" s="791"/>
      <c r="R244" s="892"/>
      <c r="S244" s="790"/>
      <c r="T244" s="790"/>
      <c r="U244" s="790"/>
      <c r="V244" s="893"/>
      <c r="W244" s="1726"/>
      <c r="X244" s="1726"/>
      <c r="Y244" s="1726"/>
      <c r="Z244" s="1726"/>
      <c r="AA244" s="1726"/>
      <c r="AB244" s="1726"/>
      <c r="AC244" s="1726"/>
      <c r="AD244" s="1726"/>
      <c r="AE244" s="1726"/>
      <c r="AF244" s="1726"/>
      <c r="AG244" s="1726"/>
      <c r="AH244" s="1726"/>
      <c r="AI244" s="1726"/>
      <c r="AJ244" s="1726"/>
      <c r="AK244" s="1726"/>
      <c r="AL244" s="1726"/>
      <c r="AM244" s="1726"/>
      <c r="AN244" s="1726"/>
      <c r="AO244" s="1726"/>
      <c r="AP244" s="1726"/>
      <c r="AQ244" s="1726"/>
      <c r="AR244" s="1726"/>
      <c r="AS244" s="1726"/>
      <c r="AT244" s="1726"/>
      <c r="AU244" s="1726"/>
      <c r="AV244" s="1726"/>
      <c r="AW244" s="1726"/>
      <c r="AX244" s="1726"/>
      <c r="AY244" s="1726"/>
      <c r="AZ244" s="611"/>
      <c r="BA244" s="363"/>
      <c r="BB244" s="161"/>
      <c r="BC244" s="329"/>
      <c r="BD244" s="296"/>
      <c r="BE244" s="296"/>
      <c r="BF244" s="296"/>
      <c r="BG244" s="330"/>
      <c r="BH244" s="338"/>
      <c r="BI244" s="296"/>
      <c r="BJ244" s="296"/>
      <c r="BK244" s="296"/>
      <c r="BL244" s="330"/>
      <c r="BM244" s="338"/>
      <c r="BN244" s="296"/>
      <c r="BO244" s="296"/>
      <c r="BP244" s="296"/>
      <c r="BQ244" s="330"/>
      <c r="BR244" s="338"/>
      <c r="BS244" s="296"/>
      <c r="BT244" s="296"/>
      <c r="BU244" s="296"/>
      <c r="BV244" s="1762"/>
      <c r="BW244" s="1836"/>
      <c r="BX244" s="1836"/>
      <c r="BY244" s="1837"/>
      <c r="BZ244" s="1837"/>
      <c r="CA244" s="1837"/>
      <c r="CB244" s="1837"/>
      <c r="CC244" s="1837"/>
      <c r="CD244" s="1837"/>
      <c r="CE244" s="1837"/>
      <c r="CF244" s="1837"/>
      <c r="CG244" s="1837"/>
      <c r="CH244" s="1837"/>
      <c r="CI244" s="1837"/>
      <c r="CJ244" s="1837"/>
      <c r="CK244" s="1837"/>
      <c r="CL244" s="1837"/>
      <c r="CM244" s="1837"/>
      <c r="CN244" s="1837"/>
      <c r="CO244" s="1837"/>
      <c r="CP244" s="1837"/>
      <c r="CQ244" s="1837"/>
      <c r="CR244" s="1837"/>
      <c r="CS244" s="1837"/>
      <c r="CT244" s="1837"/>
      <c r="CU244" s="1837"/>
      <c r="CV244" s="1837"/>
      <c r="CW244" s="1837"/>
      <c r="CX244" s="1837"/>
      <c r="CY244" s="1837"/>
      <c r="CZ244" s="1837"/>
    </row>
    <row r="245" s="607" customFormat="true" ht="15" customHeight="true" x14ac:dyDescent="0.2">
      <c r="A245" s="952"/>
      <c r="B245" s="775"/>
      <c r="C245" s="891"/>
      <c r="D245" s="790"/>
      <c r="E245" s="790"/>
      <c r="F245" s="790"/>
      <c r="G245" s="791"/>
      <c r="H245" s="892"/>
      <c r="I245" s="790"/>
      <c r="J245" s="790"/>
      <c r="K245" s="790"/>
      <c r="L245" s="893"/>
      <c r="M245" s="891"/>
      <c r="N245" s="790"/>
      <c r="O245" s="790"/>
      <c r="P245" s="790"/>
      <c r="Q245" s="791"/>
      <c r="R245" s="892"/>
      <c r="S245" s="790"/>
      <c r="T245" s="790"/>
      <c r="U245" s="790"/>
      <c r="V245" s="893"/>
      <c r="W245" s="1726"/>
      <c r="X245" s="1726"/>
      <c r="Y245" s="1726"/>
      <c r="Z245" s="1726"/>
      <c r="AA245" s="1726"/>
      <c r="AB245" s="1726"/>
      <c r="AC245" s="1726"/>
      <c r="AD245" s="1726"/>
      <c r="AE245" s="1726"/>
      <c r="AF245" s="1726"/>
      <c r="AG245" s="1726"/>
      <c r="AH245" s="1726"/>
      <c r="AI245" s="1726"/>
      <c r="AJ245" s="1726"/>
      <c r="AK245" s="1726"/>
      <c r="AL245" s="1726"/>
      <c r="AM245" s="1726"/>
      <c r="AN245" s="1726"/>
      <c r="AO245" s="1726"/>
      <c r="AP245" s="1726"/>
      <c r="AQ245" s="1726"/>
      <c r="AR245" s="1726"/>
      <c r="AS245" s="1726"/>
      <c r="AT245" s="1726"/>
      <c r="AU245" s="1726"/>
      <c r="AV245" s="1726"/>
      <c r="AW245" s="1726"/>
      <c r="AX245" s="1726"/>
      <c r="AY245" s="1726"/>
      <c r="AZ245" s="611"/>
      <c r="BA245" s="363"/>
      <c r="BB245" s="161"/>
      <c r="BC245" s="329"/>
      <c r="BD245" s="296"/>
      <c r="BE245" s="296"/>
      <c r="BF245" s="296"/>
      <c r="BG245" s="330"/>
      <c r="BH245" s="338"/>
      <c r="BI245" s="296"/>
      <c r="BJ245" s="296"/>
      <c r="BK245" s="296"/>
      <c r="BL245" s="330"/>
      <c r="BM245" s="338"/>
      <c r="BN245" s="296"/>
      <c r="BO245" s="296"/>
      <c r="BP245" s="296"/>
      <c r="BQ245" s="330"/>
      <c r="BR245" s="338"/>
      <c r="BS245" s="296"/>
      <c r="BT245" s="296"/>
      <c r="BU245" s="296"/>
      <c r="BV245" s="1762"/>
      <c r="BW245" s="1836"/>
      <c r="BX245" s="1836"/>
      <c r="BY245" s="1837"/>
      <c r="BZ245" s="1837"/>
      <c r="CA245" s="1837"/>
      <c r="CB245" s="1837"/>
      <c r="CC245" s="1837"/>
      <c r="CD245" s="1837"/>
      <c r="CE245" s="1837"/>
      <c r="CF245" s="1837"/>
      <c r="CG245" s="1837"/>
      <c r="CH245" s="1837"/>
      <c r="CI245" s="1837"/>
      <c r="CJ245" s="1837"/>
      <c r="CK245" s="1837"/>
      <c r="CL245" s="1837"/>
      <c r="CM245" s="1837"/>
      <c r="CN245" s="1837"/>
      <c r="CO245" s="1837"/>
      <c r="CP245" s="1837"/>
      <c r="CQ245" s="1837"/>
      <c r="CR245" s="1837"/>
      <c r="CS245" s="1837"/>
      <c r="CT245" s="1837"/>
      <c r="CU245" s="1837"/>
      <c r="CV245" s="1837"/>
      <c r="CW245" s="1837"/>
      <c r="CX245" s="1837"/>
      <c r="CY245" s="1837"/>
      <c r="CZ245" s="1837"/>
    </row>
    <row r="246" s="607" customFormat="true" ht="15" customHeight="true" x14ac:dyDescent="0.2">
      <c r="A246" s="952"/>
      <c r="B246" s="775"/>
      <c r="C246" s="891"/>
      <c r="D246" s="790"/>
      <c r="E246" s="790"/>
      <c r="F246" s="790"/>
      <c r="G246" s="791"/>
      <c r="H246" s="892"/>
      <c r="I246" s="790"/>
      <c r="J246" s="790"/>
      <c r="K246" s="790"/>
      <c r="L246" s="893"/>
      <c r="M246" s="891"/>
      <c r="N246" s="790"/>
      <c r="O246" s="790"/>
      <c r="P246" s="790"/>
      <c r="Q246" s="791"/>
      <c r="R246" s="892"/>
      <c r="S246" s="790"/>
      <c r="T246" s="790"/>
      <c r="U246" s="790"/>
      <c r="V246" s="893"/>
      <c r="W246" s="1726"/>
      <c r="X246" s="1726"/>
      <c r="Y246" s="1726"/>
      <c r="Z246" s="1726"/>
      <c r="AA246" s="1726"/>
      <c r="AB246" s="1726"/>
      <c r="AC246" s="1726"/>
      <c r="AD246" s="1726"/>
      <c r="AE246" s="1726"/>
      <c r="AF246" s="1726"/>
      <c r="AG246" s="1726"/>
      <c r="AH246" s="1726"/>
      <c r="AI246" s="1726"/>
      <c r="AJ246" s="1726"/>
      <c r="AK246" s="1726"/>
      <c r="AL246" s="1726"/>
      <c r="AM246" s="1726"/>
      <c r="AN246" s="1726"/>
      <c r="AO246" s="1726"/>
      <c r="AP246" s="1726"/>
      <c r="AQ246" s="1726"/>
      <c r="AR246" s="1726"/>
      <c r="AS246" s="1726"/>
      <c r="AT246" s="1726"/>
      <c r="AU246" s="1726"/>
      <c r="AV246" s="1726"/>
      <c r="AW246" s="1726"/>
      <c r="AX246" s="1726"/>
      <c r="AY246" s="1726"/>
      <c r="AZ246" s="611"/>
      <c r="BA246" s="363"/>
      <c r="BB246" s="161"/>
      <c r="BC246" s="329"/>
      <c r="BD246" s="296"/>
      <c r="BE246" s="296"/>
      <c r="BF246" s="296"/>
      <c r="BG246" s="330"/>
      <c r="BH246" s="338"/>
      <c r="BI246" s="296"/>
      <c r="BJ246" s="296"/>
      <c r="BK246" s="296"/>
      <c r="BL246" s="330"/>
      <c r="BM246" s="338"/>
      <c r="BN246" s="296"/>
      <c r="BO246" s="296"/>
      <c r="BP246" s="296"/>
      <c r="BQ246" s="330"/>
      <c r="BR246" s="338"/>
      <c r="BS246" s="296"/>
      <c r="BT246" s="296"/>
      <c r="BU246" s="296"/>
      <c r="BV246" s="1762"/>
      <c r="BW246" s="1836"/>
      <c r="BX246" s="1836"/>
      <c r="BY246" s="1837"/>
      <c r="BZ246" s="1837"/>
      <c r="CA246" s="1837"/>
      <c r="CB246" s="1837"/>
      <c r="CC246" s="1837"/>
      <c r="CD246" s="1837"/>
      <c r="CE246" s="1837"/>
      <c r="CF246" s="1837"/>
      <c r="CG246" s="1837"/>
      <c r="CH246" s="1837"/>
      <c r="CI246" s="1837"/>
      <c r="CJ246" s="1837"/>
      <c r="CK246" s="1837"/>
      <c r="CL246" s="1837"/>
      <c r="CM246" s="1837"/>
      <c r="CN246" s="1837"/>
      <c r="CO246" s="1837"/>
      <c r="CP246" s="1837"/>
      <c r="CQ246" s="1837"/>
      <c r="CR246" s="1837"/>
      <c r="CS246" s="1837"/>
      <c r="CT246" s="1837"/>
      <c r="CU246" s="1837"/>
      <c r="CV246" s="1837"/>
      <c r="CW246" s="1837"/>
      <c r="CX246" s="1837"/>
      <c r="CY246" s="1837"/>
      <c r="CZ246" s="1837"/>
    </row>
    <row r="247" s="607" customFormat="true" ht="15" customHeight="true" x14ac:dyDescent="0.2">
      <c r="A247" s="952"/>
      <c r="B247" s="775"/>
      <c r="C247" s="891"/>
      <c r="D247" s="790"/>
      <c r="E247" s="790"/>
      <c r="F247" s="790"/>
      <c r="G247" s="791"/>
      <c r="H247" s="892"/>
      <c r="I247" s="790"/>
      <c r="J247" s="790"/>
      <c r="K247" s="790"/>
      <c r="L247" s="893"/>
      <c r="M247" s="891"/>
      <c r="N247" s="790"/>
      <c r="O247" s="790"/>
      <c r="P247" s="790"/>
      <c r="Q247" s="791"/>
      <c r="R247" s="892"/>
      <c r="S247" s="790"/>
      <c r="T247" s="790"/>
      <c r="U247" s="790"/>
      <c r="V247" s="893"/>
      <c r="W247" s="1726"/>
      <c r="X247" s="1726"/>
      <c r="Y247" s="1726"/>
      <c r="Z247" s="1726"/>
      <c r="AA247" s="1726"/>
      <c r="AB247" s="1726"/>
      <c r="AC247" s="1726"/>
      <c r="AD247" s="1726"/>
      <c r="AE247" s="1726"/>
      <c r="AF247" s="1726"/>
      <c r="AG247" s="1726"/>
      <c r="AH247" s="1726"/>
      <c r="AI247" s="1726"/>
      <c r="AJ247" s="1726"/>
      <c r="AK247" s="1726"/>
      <c r="AL247" s="1726"/>
      <c r="AM247" s="1726"/>
      <c r="AN247" s="1726"/>
      <c r="AO247" s="1726"/>
      <c r="AP247" s="1726"/>
      <c r="AQ247" s="1726"/>
      <c r="AR247" s="1726"/>
      <c r="AS247" s="1726"/>
      <c r="AT247" s="1726"/>
      <c r="AU247" s="1726"/>
      <c r="AV247" s="1726"/>
      <c r="AW247" s="1726"/>
      <c r="AX247" s="1726"/>
      <c r="AY247" s="1726"/>
      <c r="AZ247" s="611"/>
      <c r="BA247" s="363"/>
      <c r="BB247" s="161"/>
      <c r="BC247" s="329"/>
      <c r="BD247" s="296"/>
      <c r="BE247" s="296"/>
      <c r="BF247" s="296"/>
      <c r="BG247" s="330"/>
      <c r="BH247" s="338"/>
      <c r="BI247" s="296"/>
      <c r="BJ247" s="296"/>
      <c r="BK247" s="296"/>
      <c r="BL247" s="330"/>
      <c r="BM247" s="338"/>
      <c r="BN247" s="296"/>
      <c r="BO247" s="296"/>
      <c r="BP247" s="296"/>
      <c r="BQ247" s="330"/>
      <c r="BR247" s="338"/>
      <c r="BS247" s="296"/>
      <c r="BT247" s="296"/>
      <c r="BU247" s="296"/>
      <c r="BV247" s="1762"/>
      <c r="BW247" s="1836"/>
      <c r="BX247" s="1836"/>
      <c r="BY247" s="1837"/>
      <c r="BZ247" s="1837"/>
      <c r="CA247" s="1837"/>
      <c r="CB247" s="1837"/>
      <c r="CC247" s="1837"/>
      <c r="CD247" s="1837"/>
      <c r="CE247" s="1837"/>
      <c r="CF247" s="1837"/>
      <c r="CG247" s="1837"/>
      <c r="CH247" s="1837"/>
      <c r="CI247" s="1837"/>
      <c r="CJ247" s="1837"/>
      <c r="CK247" s="1837"/>
      <c r="CL247" s="1837"/>
      <c r="CM247" s="1837"/>
      <c r="CN247" s="1837"/>
      <c r="CO247" s="1837"/>
      <c r="CP247" s="1837"/>
      <c r="CQ247" s="1837"/>
      <c r="CR247" s="1837"/>
      <c r="CS247" s="1837"/>
      <c r="CT247" s="1837"/>
      <c r="CU247" s="1837"/>
      <c r="CV247" s="1837"/>
      <c r="CW247" s="1837"/>
      <c r="CX247" s="1837"/>
      <c r="CY247" s="1837"/>
      <c r="CZ247" s="1837"/>
    </row>
    <row r="248" s="607" customFormat="true" ht="15" customHeight="true" x14ac:dyDescent="0.2">
      <c r="A248" s="953"/>
      <c r="B248" s="779"/>
      <c r="C248" s="948"/>
      <c r="D248" s="797"/>
      <c r="E248" s="797"/>
      <c r="F248" s="797"/>
      <c r="G248" s="798"/>
      <c r="H248" s="949"/>
      <c r="I248" s="797"/>
      <c r="J248" s="797"/>
      <c r="K248" s="797"/>
      <c r="L248" s="950"/>
      <c r="M248" s="948"/>
      <c r="N248" s="797"/>
      <c r="O248" s="797"/>
      <c r="P248" s="797"/>
      <c r="Q248" s="798"/>
      <c r="R248" s="949"/>
      <c r="S248" s="797"/>
      <c r="T248" s="797"/>
      <c r="U248" s="797"/>
      <c r="V248" s="950"/>
      <c r="W248" s="1726"/>
      <c r="X248" s="1726"/>
      <c r="Y248" s="1726"/>
      <c r="Z248" s="1726"/>
      <c r="AA248" s="1726"/>
      <c r="AB248" s="1726"/>
      <c r="AC248" s="1726"/>
      <c r="AD248" s="1726"/>
      <c r="AE248" s="1726"/>
      <c r="AF248" s="1726"/>
      <c r="AG248" s="1726"/>
      <c r="AH248" s="1726"/>
      <c r="AI248" s="1726"/>
      <c r="AJ248" s="1726"/>
      <c r="AK248" s="1726"/>
      <c r="AL248" s="1726"/>
      <c r="AM248" s="1726"/>
      <c r="AN248" s="1726"/>
      <c r="AO248" s="1726"/>
      <c r="AP248" s="1726"/>
      <c r="AQ248" s="1726"/>
      <c r="AR248" s="1726"/>
      <c r="AS248" s="1726"/>
      <c r="AT248" s="1726"/>
      <c r="AU248" s="1726"/>
      <c r="AV248" s="1726"/>
      <c r="AW248" s="1726"/>
      <c r="AX248" s="1726"/>
      <c r="AY248" s="1726"/>
      <c r="AZ248" s="611"/>
      <c r="BA248" s="363"/>
      <c r="BB248" s="161"/>
      <c r="BC248" s="331"/>
      <c r="BD248" s="332"/>
      <c r="BE248" s="332"/>
      <c r="BF248" s="332"/>
      <c r="BG248" s="333"/>
      <c r="BH248" s="339"/>
      <c r="BI248" s="332"/>
      <c r="BJ248" s="332"/>
      <c r="BK248" s="332"/>
      <c r="BL248" s="333"/>
      <c r="BM248" s="339"/>
      <c r="BN248" s="332"/>
      <c r="BO248" s="332"/>
      <c r="BP248" s="332"/>
      <c r="BQ248" s="333"/>
      <c r="BR248" s="339"/>
      <c r="BS248" s="332"/>
      <c r="BT248" s="332"/>
      <c r="BU248" s="332"/>
      <c r="BV248" s="1763"/>
      <c r="BW248" s="1836"/>
      <c r="BX248" s="1836"/>
      <c r="BY248" s="1837"/>
      <c r="BZ248" s="1837"/>
      <c r="CA248" s="1837"/>
      <c r="CB248" s="1837"/>
      <c r="CC248" s="1837"/>
      <c r="CD248" s="1837"/>
      <c r="CE248" s="1837"/>
      <c r="CF248" s="1837"/>
      <c r="CG248" s="1837"/>
      <c r="CH248" s="1837"/>
      <c r="CI248" s="1837"/>
      <c r="CJ248" s="1837"/>
      <c r="CK248" s="1837"/>
      <c r="CL248" s="1837"/>
      <c r="CM248" s="1837"/>
      <c r="CN248" s="1837"/>
      <c r="CO248" s="1837"/>
      <c r="CP248" s="1837"/>
      <c r="CQ248" s="1837"/>
      <c r="CR248" s="1837"/>
      <c r="CS248" s="1837"/>
      <c r="CT248" s="1837"/>
      <c r="CU248" s="1837"/>
      <c r="CV248" s="1837"/>
      <c r="CW248" s="1837"/>
      <c r="CX248" s="1837"/>
      <c r="CY248" s="1837"/>
      <c r="CZ248" s="1837"/>
    </row>
    <row r="249" s="607" customFormat="true" ht="250.15" customHeight="true" x14ac:dyDescent="0.2">
      <c r="W249" s="611"/>
      <c r="X249" s="611"/>
      <c r="Y249" s="611"/>
      <c r="Z249" s="611"/>
      <c r="AA249" s="611"/>
      <c r="AB249" s="611"/>
      <c r="AC249" s="611"/>
      <c r="AD249" s="611"/>
      <c r="AE249" s="611"/>
      <c r="AF249" s="611"/>
      <c r="AG249" s="611"/>
      <c r="AH249" s="611"/>
      <c r="AI249" s="611"/>
      <c r="AJ249" s="611"/>
      <c r="AK249" s="611"/>
      <c r="AL249" s="611"/>
      <c r="AM249" s="611"/>
      <c r="AN249" s="611"/>
      <c r="AO249" s="611"/>
      <c r="AP249" s="611"/>
      <c r="AQ249" s="611"/>
      <c r="AR249" s="611"/>
      <c r="AS249" s="611"/>
      <c r="AT249" s="611"/>
      <c r="AU249" s="611"/>
      <c r="AV249" s="611"/>
      <c r="AW249" s="611"/>
      <c r="AX249" s="611"/>
      <c r="AY249" s="611"/>
      <c r="AZ249" s="611"/>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2"/>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67" customFormat="true" ht="19.15" customHeight="true" x14ac:dyDescent="0.2">
      <c r="W250" s="559"/>
      <c r="X250" s="559"/>
      <c r="Y250" s="559"/>
      <c r="Z250" s="559"/>
      <c r="AA250" s="559"/>
      <c r="AB250" s="559"/>
      <c r="AC250" s="559"/>
      <c r="AD250" s="559"/>
      <c r="AE250" s="559"/>
      <c r="AF250" s="559"/>
      <c r="AG250" s="559"/>
      <c r="AH250" s="559"/>
      <c r="AI250" s="559"/>
      <c r="AJ250" s="559"/>
      <c r="AK250" s="559"/>
      <c r="AL250" s="559"/>
      <c r="AM250" s="559"/>
      <c r="AN250" s="559"/>
      <c r="AO250" s="559"/>
      <c r="AP250" s="559"/>
      <c r="AQ250" s="559"/>
      <c r="AR250" s="559"/>
      <c r="AS250" s="559"/>
      <c r="AT250" s="559"/>
      <c r="AU250" s="559"/>
      <c r="AV250" s="559"/>
      <c r="AW250" s="559"/>
      <c r="AX250" s="559"/>
      <c r="AY250" s="559"/>
      <c r="AZ250" s="559"/>
      <c r="BA250" s="366"/>
      <c r="BB250" s="230"/>
      <c r="BC250" s="366"/>
      <c r="BD250" s="366"/>
      <c r="BE250" s="366"/>
      <c r="BF250" s="366"/>
      <c r="BG250" s="366"/>
      <c r="BH250" s="366"/>
      <c r="BI250" s="366"/>
      <c r="BJ250" s="366"/>
      <c r="BK250" s="366"/>
      <c r="BL250" s="366"/>
      <c r="BM250" s="366"/>
      <c r="BN250" s="366"/>
      <c r="BO250" s="366"/>
      <c r="BP250" s="366"/>
      <c r="BQ250" s="366"/>
      <c r="BR250" s="366"/>
      <c r="BS250" s="366"/>
      <c r="BT250" s="366"/>
      <c r="BU250" s="366"/>
      <c r="BV250" s="366"/>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67" customFormat="true" ht="12.75" x14ac:dyDescent="0.2">
      <c r="W251" s="559"/>
      <c r="X251" s="559"/>
      <c r="Y251" s="559"/>
      <c r="Z251" s="559"/>
      <c r="AA251" s="559"/>
      <c r="AB251" s="559"/>
      <c r="AC251" s="559"/>
      <c r="AD251" s="559"/>
      <c r="AE251" s="559"/>
      <c r="AF251" s="559"/>
      <c r="AG251" s="559"/>
      <c r="AH251" s="559"/>
      <c r="AI251" s="559"/>
      <c r="AJ251" s="559"/>
      <c r="AK251" s="559"/>
      <c r="AL251" s="559"/>
      <c r="AM251" s="559"/>
      <c r="AN251" s="559"/>
      <c r="AO251" s="559"/>
      <c r="AP251" s="559"/>
      <c r="AQ251" s="559"/>
      <c r="AR251" s="559"/>
      <c r="AS251" s="559"/>
      <c r="AT251" s="559"/>
      <c r="AU251" s="559"/>
      <c r="AV251" s="559"/>
      <c r="AW251" s="559"/>
      <c r="AX251" s="559"/>
      <c r="AY251" s="559"/>
      <c r="AZ251" s="559"/>
      <c r="BA251" s="366"/>
      <c r="BB251" s="230"/>
      <c r="BC251" s="366"/>
      <c r="BD251" s="366"/>
      <c r="BE251" s="366"/>
      <c r="BF251" s="366"/>
      <c r="BG251" s="366"/>
      <c r="BH251" s="366"/>
      <c r="BI251" s="366"/>
      <c r="BJ251" s="366"/>
      <c r="BK251" s="366"/>
      <c r="BL251" s="366"/>
      <c r="BM251" s="366"/>
      <c r="BN251" s="366"/>
      <c r="BO251" s="366"/>
      <c r="BP251" s="366"/>
      <c r="BQ251" s="366"/>
      <c r="BR251" s="366"/>
      <c r="BS251" s="366"/>
      <c r="BT251" s="366"/>
      <c r="BU251" s="366"/>
      <c r="BV251" s="366"/>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67" customFormat="true" ht="12.75" x14ac:dyDescent="0.2">
      <c r="W252" s="559"/>
      <c r="X252" s="559"/>
      <c r="Y252" s="559"/>
      <c r="Z252" s="559"/>
      <c r="AA252" s="559"/>
      <c r="AB252" s="559"/>
      <c r="AC252" s="559"/>
      <c r="AD252" s="559"/>
      <c r="AE252" s="559"/>
      <c r="AF252" s="559"/>
      <c r="AG252" s="559"/>
      <c r="AH252" s="559"/>
      <c r="AI252" s="559"/>
      <c r="AJ252" s="559"/>
      <c r="AK252" s="559"/>
      <c r="AL252" s="559"/>
      <c r="AM252" s="559"/>
      <c r="AN252" s="559"/>
      <c r="AO252" s="559"/>
      <c r="AP252" s="559"/>
      <c r="AQ252" s="559"/>
      <c r="AR252" s="559"/>
      <c r="AS252" s="559"/>
      <c r="AT252" s="559"/>
      <c r="AU252" s="559"/>
      <c r="AV252" s="559"/>
      <c r="AW252" s="559"/>
      <c r="AX252" s="559"/>
      <c r="AY252" s="559"/>
      <c r="AZ252" s="559"/>
      <c r="BA252" s="366"/>
      <c r="BB252" s="230"/>
      <c r="BC252" s="366"/>
      <c r="BD252" s="366"/>
      <c r="BE252" s="366"/>
      <c r="BF252" s="366"/>
      <c r="BG252" s="366"/>
      <c r="BH252" s="366"/>
      <c r="BI252" s="366"/>
      <c r="BJ252" s="366"/>
      <c r="BK252" s="366"/>
      <c r="BL252" s="366"/>
      <c r="BM252" s="366"/>
      <c r="BN252" s="366"/>
      <c r="BO252" s="366"/>
      <c r="BP252" s="366"/>
      <c r="BQ252" s="366"/>
      <c r="BR252" s="366"/>
      <c r="BS252" s="366"/>
      <c r="BT252" s="366"/>
      <c r="BU252" s="366"/>
      <c r="BV252" s="366"/>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67" customFormat="true" ht="12.75" x14ac:dyDescent="0.2">
      <c r="W253" s="559"/>
      <c r="X253" s="559"/>
      <c r="Y253" s="559"/>
      <c r="Z253" s="559"/>
      <c r="AA253" s="559"/>
      <c r="AB253" s="559"/>
      <c r="AC253" s="559"/>
      <c r="AD253" s="559"/>
      <c r="AE253" s="559"/>
      <c r="AF253" s="559"/>
      <c r="AG253" s="559"/>
      <c r="AH253" s="559"/>
      <c r="AI253" s="559"/>
      <c r="AJ253" s="559"/>
      <c r="AK253" s="559"/>
      <c r="AL253" s="559"/>
      <c r="AM253" s="559"/>
      <c r="AN253" s="559"/>
      <c r="AO253" s="559"/>
      <c r="AP253" s="559"/>
      <c r="AQ253" s="559"/>
      <c r="AR253" s="559"/>
      <c r="AS253" s="559"/>
      <c r="AT253" s="559"/>
      <c r="AU253" s="559"/>
      <c r="AV253" s="559"/>
      <c r="AW253" s="559"/>
      <c r="AX253" s="559"/>
      <c r="AY253" s="559"/>
      <c r="AZ253" s="559"/>
      <c r="BA253" s="366"/>
      <c r="BB253" s="230"/>
      <c r="BC253" s="366"/>
      <c r="BD253" s="366"/>
      <c r="BE253" s="366"/>
      <c r="BF253" s="366"/>
      <c r="BG253" s="366"/>
      <c r="BH253" s="366"/>
      <c r="BI253" s="366"/>
      <c r="BJ253" s="366"/>
      <c r="BK253" s="366"/>
      <c r="BL253" s="366"/>
      <c r="BM253" s="366"/>
      <c r="BN253" s="366"/>
      <c r="BO253" s="366"/>
      <c r="BP253" s="366"/>
      <c r="BQ253" s="366"/>
      <c r="BR253" s="366"/>
      <c r="BS253" s="366"/>
      <c r="BT253" s="366"/>
      <c r="BU253" s="366"/>
      <c r="BV253" s="366"/>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67" customFormat="true" ht="12.75" x14ac:dyDescent="0.2">
      <c r="W254" s="559"/>
      <c r="X254" s="559"/>
      <c r="Y254" s="559"/>
      <c r="Z254" s="559"/>
      <c r="AA254" s="559"/>
      <c r="AB254" s="559"/>
      <c r="AC254" s="559"/>
      <c r="AD254" s="559"/>
      <c r="AE254" s="559"/>
      <c r="AF254" s="559"/>
      <c r="AG254" s="559"/>
      <c r="AH254" s="559"/>
      <c r="AI254" s="559"/>
      <c r="AJ254" s="559"/>
      <c r="AK254" s="559"/>
      <c r="AL254" s="559"/>
      <c r="AM254" s="559"/>
      <c r="AN254" s="559"/>
      <c r="AO254" s="559"/>
      <c r="AP254" s="559"/>
      <c r="AQ254" s="559"/>
      <c r="AR254" s="559"/>
      <c r="AS254" s="559"/>
      <c r="AT254" s="559"/>
      <c r="AU254" s="559"/>
      <c r="AV254" s="559"/>
      <c r="AW254" s="559"/>
      <c r="AX254" s="559"/>
      <c r="AY254" s="559"/>
      <c r="AZ254" s="559"/>
      <c r="BA254" s="366"/>
      <c r="BB254" s="230"/>
      <c r="BC254" s="366"/>
      <c r="BD254" s="366"/>
      <c r="BE254" s="366"/>
      <c r="BF254" s="366"/>
      <c r="BG254" s="366"/>
      <c r="BH254" s="366"/>
      <c r="BI254" s="366"/>
      <c r="BJ254" s="366"/>
      <c r="BK254" s="366"/>
      <c r="BL254" s="366"/>
      <c r="BM254" s="366"/>
      <c r="BN254" s="366"/>
      <c r="BO254" s="366"/>
      <c r="BP254" s="366"/>
      <c r="BQ254" s="366"/>
      <c r="BR254" s="366"/>
      <c r="BS254" s="366"/>
      <c r="BT254" s="366"/>
      <c r="BU254" s="366"/>
      <c r="BV254" s="366"/>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67" customFormat="true" ht="12.75" x14ac:dyDescent="0.2">
      <c r="W255" s="559"/>
      <c r="X255" s="559"/>
      <c r="Y255" s="559"/>
      <c r="Z255" s="559"/>
      <c r="AA255" s="559"/>
      <c r="AB255" s="559"/>
      <c r="AC255" s="559"/>
      <c r="AD255" s="559"/>
      <c r="AE255" s="559"/>
      <c r="AF255" s="559"/>
      <c r="AG255" s="559"/>
      <c r="AH255" s="559"/>
      <c r="AI255" s="559"/>
      <c r="AJ255" s="559"/>
      <c r="AK255" s="559"/>
      <c r="AL255" s="559"/>
      <c r="AM255" s="559"/>
      <c r="AN255" s="559"/>
      <c r="AO255" s="559"/>
      <c r="AP255" s="559"/>
      <c r="AQ255" s="559"/>
      <c r="AR255" s="559"/>
      <c r="AS255" s="559"/>
      <c r="AT255" s="559"/>
      <c r="AU255" s="559"/>
      <c r="AV255" s="559"/>
      <c r="AW255" s="559"/>
      <c r="AX255" s="559"/>
      <c r="AY255" s="559"/>
      <c r="AZ255" s="559"/>
      <c r="BA255" s="366"/>
      <c r="BB255" s="230"/>
      <c r="BC255" s="366"/>
      <c r="BD255" s="366"/>
      <c r="BE255" s="366"/>
      <c r="BF255" s="366"/>
      <c r="BG255" s="366"/>
      <c r="BH255" s="366"/>
      <c r="BI255" s="366"/>
      <c r="BJ255" s="366"/>
      <c r="BK255" s="366"/>
      <c r="BL255" s="366"/>
      <c r="BM255" s="366"/>
      <c r="BN255" s="366"/>
      <c r="BO255" s="366"/>
      <c r="BP255" s="366"/>
      <c r="BQ255" s="366"/>
      <c r="BR255" s="366"/>
      <c r="BS255" s="366"/>
      <c r="BT255" s="366"/>
      <c r="BU255" s="366"/>
      <c r="BV255" s="366"/>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67" customFormat="true" ht="12.75" x14ac:dyDescent="0.2">
      <c r="W256" s="559"/>
      <c r="X256" s="559"/>
      <c r="Y256" s="559"/>
      <c r="Z256" s="559"/>
      <c r="AA256" s="559"/>
      <c r="AB256" s="559"/>
      <c r="AC256" s="559"/>
      <c r="AD256" s="559"/>
      <c r="AE256" s="559"/>
      <c r="AF256" s="559"/>
      <c r="AG256" s="559"/>
      <c r="AH256" s="559"/>
      <c r="AI256" s="559"/>
      <c r="AJ256" s="559"/>
      <c r="AK256" s="559"/>
      <c r="AL256" s="559"/>
      <c r="AM256" s="559"/>
      <c r="AN256" s="559"/>
      <c r="AO256" s="559"/>
      <c r="AP256" s="559"/>
      <c r="AQ256" s="559"/>
      <c r="AR256" s="559"/>
      <c r="AS256" s="559"/>
      <c r="AT256" s="559"/>
      <c r="AU256" s="559"/>
      <c r="AV256" s="559"/>
      <c r="AW256" s="559"/>
      <c r="AX256" s="559"/>
      <c r="AY256" s="559"/>
      <c r="AZ256" s="559"/>
      <c r="BA256" s="366"/>
      <c r="BB256" s="230"/>
      <c r="BC256" s="366"/>
      <c r="BD256" s="366"/>
      <c r="BE256" s="366"/>
      <c r="BF256" s="366"/>
      <c r="BG256" s="366"/>
      <c r="BH256" s="366"/>
      <c r="BI256" s="366"/>
      <c r="BJ256" s="366"/>
      <c r="BK256" s="366"/>
      <c r="BL256" s="366"/>
      <c r="BM256" s="366"/>
      <c r="BN256" s="366"/>
      <c r="BO256" s="366"/>
      <c r="BP256" s="366"/>
      <c r="BQ256" s="366"/>
      <c r="BR256" s="366"/>
      <c r="BS256" s="366"/>
      <c r="BT256" s="366"/>
      <c r="BU256" s="366"/>
      <c r="BV256" s="366"/>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67" customFormat="true" ht="18" customHeight="true" x14ac:dyDescent="0.2">
      <c r="W257" s="559"/>
      <c r="X257" s="559"/>
      <c r="Y257" s="559"/>
      <c r="Z257" s="559"/>
      <c r="AA257" s="559"/>
      <c r="AB257" s="559"/>
      <c r="AC257" s="559"/>
      <c r="AD257" s="559"/>
      <c r="AE257" s="559"/>
      <c r="AF257" s="559"/>
      <c r="AG257" s="559"/>
      <c r="AH257" s="559"/>
      <c r="AI257" s="559"/>
      <c r="AJ257" s="559"/>
      <c r="AK257" s="559"/>
      <c r="AL257" s="559"/>
      <c r="AM257" s="559"/>
      <c r="AN257" s="559"/>
      <c r="AO257" s="559"/>
      <c r="AP257" s="559"/>
      <c r="AQ257" s="559"/>
      <c r="AR257" s="559"/>
      <c r="AS257" s="559"/>
      <c r="AT257" s="559"/>
      <c r="AU257" s="559"/>
      <c r="AV257" s="559"/>
      <c r="AW257" s="559"/>
      <c r="AX257" s="559"/>
      <c r="AY257" s="559"/>
      <c r="AZ257" s="559"/>
      <c r="BA257" s="366"/>
      <c r="BB257" s="230"/>
      <c r="BC257" s="366"/>
      <c r="BD257" s="366"/>
      <c r="BE257" s="366"/>
      <c r="BF257" s="366"/>
      <c r="BG257" s="366"/>
      <c r="BH257" s="366"/>
      <c r="BI257" s="366"/>
      <c r="BJ257" s="366"/>
      <c r="BK257" s="366"/>
      <c r="BL257" s="366"/>
      <c r="BM257" s="366"/>
      <c r="BN257" s="366"/>
      <c r="BO257" s="366"/>
      <c r="BP257" s="366"/>
      <c r="BQ257" s="366"/>
      <c r="BR257" s="366"/>
      <c r="BS257" s="366"/>
      <c r="BT257" s="366"/>
      <c r="BU257" s="366"/>
      <c r="BV257" s="366"/>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67" customFormat="true" ht="18" customHeight="true" x14ac:dyDescent="0.2">
      <c r="W258" s="559"/>
      <c r="X258" s="559"/>
      <c r="Y258" s="559"/>
      <c r="Z258" s="559"/>
      <c r="AA258" s="559"/>
      <c r="AB258" s="559"/>
      <c r="AC258" s="559"/>
      <c r="AD258" s="559"/>
      <c r="AE258" s="559"/>
      <c r="AF258" s="559"/>
      <c r="AG258" s="559"/>
      <c r="AH258" s="559"/>
      <c r="AI258" s="559"/>
      <c r="AJ258" s="559"/>
      <c r="AK258" s="559"/>
      <c r="AL258" s="559"/>
      <c r="AM258" s="559"/>
      <c r="AN258" s="559"/>
      <c r="AO258" s="559"/>
      <c r="AP258" s="559"/>
      <c r="AQ258" s="559"/>
      <c r="AR258" s="559"/>
      <c r="AS258" s="559"/>
      <c r="AT258" s="559"/>
      <c r="AU258" s="559"/>
      <c r="AV258" s="559"/>
      <c r="AW258" s="559"/>
      <c r="AX258" s="559"/>
      <c r="AY258" s="559"/>
      <c r="AZ258" s="559"/>
      <c r="BA258" s="366"/>
      <c r="BB258" s="230"/>
      <c r="BC258" s="366"/>
      <c r="BD258" s="366"/>
      <c r="BE258" s="366"/>
      <c r="BF258" s="366"/>
      <c r="BG258" s="366"/>
      <c r="BH258" s="366"/>
      <c r="BI258" s="366"/>
      <c r="BJ258" s="366"/>
      <c r="BK258" s="366"/>
      <c r="BL258" s="366"/>
      <c r="BM258" s="366"/>
      <c r="BN258" s="366"/>
      <c r="BO258" s="366"/>
      <c r="BP258" s="366"/>
      <c r="BQ258" s="366"/>
      <c r="BR258" s="366"/>
      <c r="BS258" s="366"/>
      <c r="BT258" s="366"/>
      <c r="BU258" s="366"/>
      <c r="BV258" s="366"/>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607" customFormat="true" ht="15" customHeight="true" x14ac:dyDescent="0.2">
      <c r="W259" s="611"/>
      <c r="X259" s="611"/>
      <c r="Y259" s="611"/>
      <c r="Z259" s="611"/>
      <c r="AA259" s="611"/>
      <c r="AB259" s="611"/>
      <c r="AC259" s="611"/>
      <c r="AD259" s="611"/>
      <c r="AE259" s="611"/>
      <c r="AF259" s="611"/>
      <c r="AG259" s="611"/>
      <c r="AH259" s="611"/>
      <c r="AI259" s="611"/>
      <c r="AJ259" s="611"/>
      <c r="AK259" s="611"/>
      <c r="AL259" s="611"/>
      <c r="AM259" s="611"/>
      <c r="AN259" s="611"/>
      <c r="AO259" s="611"/>
      <c r="AP259" s="611"/>
      <c r="AQ259" s="611"/>
      <c r="AR259" s="611"/>
      <c r="AS259" s="611"/>
      <c r="AT259" s="611"/>
      <c r="AU259" s="611"/>
      <c r="AV259" s="611"/>
      <c r="AW259" s="611"/>
      <c r="AX259" s="611"/>
      <c r="AY259" s="611"/>
      <c r="AZ259" s="611"/>
      <c r="BA259" s="209" t="s">
        <v>128</v>
      </c>
      <c r="BB259" s="137" t="s">
        <v>85</v>
      </c>
      <c r="BC259" s="2195" t="s">
        <v>114</v>
      </c>
      <c r="BD259" s="2196"/>
      <c r="BE259" s="2196"/>
      <c r="BF259" s="2196"/>
      <c r="BG259" s="2197"/>
      <c r="BH259" s="2198" t="s">
        <v>38</v>
      </c>
      <c r="BI259" s="2196"/>
      <c r="BJ259" s="2196"/>
      <c r="BK259" s="2196"/>
      <c r="BL259" s="2197"/>
      <c r="BM259" s="2198" t="s">
        <v>37</v>
      </c>
      <c r="BN259" s="2196"/>
      <c r="BO259" s="2196"/>
      <c r="BP259" s="2196"/>
      <c r="BQ259" s="2199"/>
      <c r="BR259" s="1673" t="s">
        <v>137</v>
      </c>
      <c r="BS259" s="1674"/>
      <c r="BT259" s="1674"/>
      <c r="BU259" s="1674"/>
      <c r="BV259" s="1674"/>
      <c r="BW259" s="1838"/>
      <c r="BX259" s="1838"/>
      <c r="BY259" s="1839"/>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607" customFormat="true" ht="12.75" x14ac:dyDescent="0.2">
      <c r="W260" s="611"/>
      <c r="X260" s="611"/>
      <c r="Y260" s="611"/>
      <c r="Z260" s="611"/>
      <c r="AA260" s="611"/>
      <c r="AB260" s="611"/>
      <c r="AC260" s="611"/>
      <c r="AD260" s="611"/>
      <c r="AE260" s="611"/>
      <c r="AF260" s="611"/>
      <c r="AG260" s="611"/>
      <c r="AH260" s="611"/>
      <c r="AI260" s="611"/>
      <c r="AJ260" s="611"/>
      <c r="AK260" s="611"/>
      <c r="AL260" s="611"/>
      <c r="AM260" s="611"/>
      <c r="AN260" s="611"/>
      <c r="AO260" s="611"/>
      <c r="AP260" s="611"/>
      <c r="AQ260" s="611"/>
      <c r="AR260" s="611"/>
      <c r="AS260" s="611"/>
      <c r="AT260" s="611"/>
      <c r="AU260" s="611"/>
      <c r="AV260" s="611"/>
      <c r="AW260" s="611"/>
      <c r="AX260" s="611"/>
      <c r="AY260" s="611"/>
      <c r="AZ260" s="611"/>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148</v>
      </c>
      <c r="BS260" s="172" t="s">
        <v>149</v>
      </c>
      <c r="BT260" s="172" t="s">
        <v>150</v>
      </c>
      <c r="BU260" s="172" t="s">
        <v>151</v>
      </c>
      <c r="BV260" s="1764" t="s">
        <v>152</v>
      </c>
      <c r="BW260" s="1840"/>
      <c r="BX260" s="1840"/>
      <c r="BY260" s="1841"/>
      <c r="BZ260" s="1841"/>
      <c r="CA260" s="1841"/>
      <c r="CB260" s="1841"/>
      <c r="CC260" s="1841"/>
      <c r="CD260" s="1841"/>
      <c r="CE260" s="1841"/>
      <c r="CF260" s="1841"/>
      <c r="CG260" s="1841"/>
      <c r="CH260" s="1841"/>
      <c r="CI260" s="1841"/>
      <c r="CJ260" s="1841"/>
      <c r="CK260" s="1841"/>
      <c r="CL260" s="1841"/>
      <c r="CM260" s="1841"/>
      <c r="CN260" s="1841"/>
      <c r="CO260" s="1841"/>
      <c r="CP260" s="1841"/>
      <c r="CQ260" s="1841"/>
      <c r="CR260" s="1841"/>
      <c r="CS260" s="1841"/>
      <c r="CT260" s="1841"/>
      <c r="CU260" s="1841"/>
      <c r="CV260" s="1841"/>
      <c r="CW260" s="1841"/>
      <c r="CX260" s="1841"/>
      <c r="CY260" s="1841"/>
      <c r="CZ260" s="1841"/>
    </row>
    <row r="261" s="607" customFormat="true" ht="15" customHeight="true" x14ac:dyDescent="0.2">
      <c r="W261" s="611"/>
      <c r="X261" s="611"/>
      <c r="Y261" s="611"/>
      <c r="Z261" s="611"/>
      <c r="AA261" s="611"/>
      <c r="AB261" s="611"/>
      <c r="AC261" s="611"/>
      <c r="AD261" s="611"/>
      <c r="AE261" s="611"/>
      <c r="AF261" s="611"/>
      <c r="AG261" s="611"/>
      <c r="AH261" s="611"/>
      <c r="AI261" s="611"/>
      <c r="AJ261" s="611"/>
      <c r="AK261" s="611"/>
      <c r="AL261" s="611"/>
      <c r="AM261" s="611"/>
      <c r="AN261" s="611"/>
      <c r="AO261" s="611"/>
      <c r="AP261" s="611"/>
      <c r="AQ261" s="611"/>
      <c r="AR261" s="611"/>
      <c r="AS261" s="611"/>
      <c r="AT261" s="611"/>
      <c r="AU261" s="611"/>
      <c r="AV261" s="611"/>
      <c r="AW261" s="611"/>
      <c r="AX261" s="611"/>
      <c r="AY261" s="611"/>
      <c r="AZ261" s="611"/>
      <c r="BA261" s="2200" t="s">
        <v>73</v>
      </c>
      <c r="BB261" s="286" t="s">
        <v>49</v>
      </c>
      <c r="BC261" s="1063" t="s">
        <v>35</v>
      </c>
      <c r="BD261" s="1082" t="s">
        <v>35</v>
      </c>
      <c r="BE261" s="1082" t="s">
        <v>35</v>
      </c>
      <c r="BF261" s="1082" t="s">
        <v>35</v>
      </c>
      <c r="BG261" s="1102" t="s">
        <v>35</v>
      </c>
      <c r="BH261" s="1122" t="s">
        <v>35</v>
      </c>
      <c r="BI261" s="1082" t="s">
        <v>35</v>
      </c>
      <c r="BJ261" s="1082" t="s">
        <v>35</v>
      </c>
      <c r="BK261" s="1082" t="s">
        <v>35</v>
      </c>
      <c r="BL261" s="1102" t="s">
        <v>35</v>
      </c>
      <c r="BM261" s="1122" t="s">
        <v>35</v>
      </c>
      <c r="BN261" s="1082" t="s">
        <v>35</v>
      </c>
      <c r="BO261" s="1082" t="s">
        <v>35</v>
      </c>
      <c r="BP261" s="1082" t="s">
        <v>35</v>
      </c>
      <c r="BQ261" s="1102" t="s">
        <v>35</v>
      </c>
      <c r="BR261" s="1122" t="s">
        <v>35</v>
      </c>
      <c r="BS261" s="1082" t="s">
        <v>35</v>
      </c>
      <c r="BT261" s="1082" t="s">
        <v>35</v>
      </c>
      <c r="BU261" s="1082" t="s">
        <v>35</v>
      </c>
      <c r="BV261" s="1765" t="s">
        <v>35</v>
      </c>
      <c r="BW261" s="1842"/>
      <c r="BX261" s="1842"/>
      <c r="BY261" s="1843"/>
      <c r="BZ261" s="1843"/>
      <c r="CA261" s="1843"/>
      <c r="CB261" s="1843"/>
      <c r="CC261" s="1843"/>
      <c r="CD261" s="1843"/>
      <c r="CE261" s="1843"/>
      <c r="CF261" s="1843"/>
      <c r="CG261" s="1843"/>
      <c r="CH261" s="1843"/>
      <c r="CI261" s="1843"/>
      <c r="CJ261" s="1843"/>
      <c r="CK261" s="1843"/>
      <c r="CL261" s="1843"/>
      <c r="CM261" s="1843"/>
      <c r="CN261" s="1843"/>
      <c r="CO261" s="1843"/>
      <c r="CP261" s="1843"/>
      <c r="CQ261" s="1843"/>
      <c r="CR261" s="1843"/>
      <c r="CS261" s="1843"/>
      <c r="CT261" s="1843"/>
      <c r="CU261" s="1843"/>
      <c r="CV261" s="1843"/>
      <c r="CW261" s="1843"/>
      <c r="CX261" s="1843"/>
      <c r="CY261" s="1843"/>
      <c r="CZ261" s="1843"/>
    </row>
    <row r="262" s="607" customFormat="true" ht="15" customHeight="true" x14ac:dyDescent="0.2">
      <c r="W262" s="611"/>
      <c r="X262" s="611"/>
      <c r="Y262" s="611"/>
      <c r="Z262" s="611"/>
      <c r="AA262" s="611"/>
      <c r="AB262" s="611"/>
      <c r="AC262" s="611"/>
      <c r="AD262" s="611"/>
      <c r="AE262" s="611"/>
      <c r="AF262" s="611"/>
      <c r="AG262" s="611"/>
      <c r="AH262" s="611"/>
      <c r="AI262" s="611"/>
      <c r="AJ262" s="611"/>
      <c r="AK262" s="611"/>
      <c r="AL262" s="611"/>
      <c r="AM262" s="611"/>
      <c r="AN262" s="611"/>
      <c r="AO262" s="611"/>
      <c r="AP262" s="611"/>
      <c r="AQ262" s="611"/>
      <c r="AR262" s="611"/>
      <c r="AS262" s="611"/>
      <c r="AT262" s="611"/>
      <c r="AU262" s="611"/>
      <c r="AV262" s="611"/>
      <c r="AW262" s="611"/>
      <c r="AX262" s="611"/>
      <c r="AY262" s="611"/>
      <c r="AZ262" s="611"/>
      <c r="BA262" s="2185"/>
      <c r="BB262" s="287" t="s">
        <v>48</v>
      </c>
      <c r="BC262" s="1064" t="s">
        <v>35</v>
      </c>
      <c r="BD262" s="1083" t="s">
        <v>35</v>
      </c>
      <c r="BE262" s="1083" t="s">
        <v>35</v>
      </c>
      <c r="BF262" s="1083" t="s">
        <v>35</v>
      </c>
      <c r="BG262" s="1103" t="s">
        <v>35</v>
      </c>
      <c r="BH262" s="1123" t="s">
        <v>35</v>
      </c>
      <c r="BI262" s="1083" t="s">
        <v>35</v>
      </c>
      <c r="BJ262" s="1083" t="s">
        <v>35</v>
      </c>
      <c r="BK262" s="1083" t="s">
        <v>35</v>
      </c>
      <c r="BL262" s="1103" t="s">
        <v>35</v>
      </c>
      <c r="BM262" s="1123" t="s">
        <v>35</v>
      </c>
      <c r="BN262" s="1083" t="s">
        <v>35</v>
      </c>
      <c r="BO262" s="1083" t="s">
        <v>35</v>
      </c>
      <c r="BP262" s="1083" t="s">
        <v>35</v>
      </c>
      <c r="BQ262" s="1103" t="s">
        <v>35</v>
      </c>
      <c r="BR262" s="1123" t="s">
        <v>35</v>
      </c>
      <c r="BS262" s="1083" t="s">
        <v>35</v>
      </c>
      <c r="BT262" s="1083" t="s">
        <v>35</v>
      </c>
      <c r="BU262" s="1083" t="s">
        <v>35</v>
      </c>
      <c r="BV262" s="1766" t="s">
        <v>35</v>
      </c>
      <c r="BW262" s="1844"/>
      <c r="BX262" s="1844"/>
      <c r="BY262" s="1845"/>
      <c r="BZ262" s="1845"/>
      <c r="CA262" s="1845"/>
      <c r="CB262" s="1845"/>
      <c r="CC262" s="1845"/>
      <c r="CD262" s="1845"/>
      <c r="CE262" s="1845"/>
      <c r="CF262" s="1845"/>
      <c r="CG262" s="1845"/>
      <c r="CH262" s="1845"/>
      <c r="CI262" s="1845"/>
      <c r="CJ262" s="1845"/>
      <c r="CK262" s="1845"/>
      <c r="CL262" s="1845"/>
      <c r="CM262" s="1845"/>
      <c r="CN262" s="1845"/>
      <c r="CO262" s="1845"/>
      <c r="CP262" s="1845"/>
      <c r="CQ262" s="1845"/>
      <c r="CR262" s="1845"/>
      <c r="CS262" s="1845"/>
      <c r="CT262" s="1845"/>
      <c r="CU262" s="1845"/>
      <c r="CV262" s="1845"/>
      <c r="CW262" s="1845"/>
      <c r="CX262" s="1845"/>
      <c r="CY262" s="1845"/>
      <c r="CZ262" s="1845"/>
    </row>
    <row r="263" s="607" customFormat="true" ht="15" customHeight="true" x14ac:dyDescent="0.2">
      <c r="W263" s="611"/>
      <c r="X263" s="611"/>
      <c r="Y263" s="611"/>
      <c r="Z263" s="611"/>
      <c r="AA263" s="611"/>
      <c r="AB263" s="611"/>
      <c r="AC263" s="611"/>
      <c r="AD263" s="611"/>
      <c r="AE263" s="611"/>
      <c r="AF263" s="611"/>
      <c r="AG263" s="611"/>
      <c r="AH263" s="611"/>
      <c r="AI263" s="611"/>
      <c r="AJ263" s="611"/>
      <c r="AK263" s="611"/>
      <c r="AL263" s="611"/>
      <c r="AM263" s="611"/>
      <c r="AN263" s="611"/>
      <c r="AO263" s="611"/>
      <c r="AP263" s="611"/>
      <c r="AQ263" s="611"/>
      <c r="AR263" s="611"/>
      <c r="AS263" s="611"/>
      <c r="AT263" s="611"/>
      <c r="AU263" s="611"/>
      <c r="AV263" s="611"/>
      <c r="AW263" s="611"/>
      <c r="AX263" s="611"/>
      <c r="AY263" s="611"/>
      <c r="AZ263" s="611"/>
      <c r="BA263" s="2185"/>
      <c r="BB263" s="287" t="s">
        <v>112</v>
      </c>
      <c r="BC263" s="1064" t="s">
        <v>35</v>
      </c>
      <c r="BD263" s="1083" t="s">
        <v>35</v>
      </c>
      <c r="BE263" s="1083" t="s">
        <v>35</v>
      </c>
      <c r="BF263" s="1083" t="s">
        <v>35</v>
      </c>
      <c r="BG263" s="1103" t="s">
        <v>35</v>
      </c>
      <c r="BH263" s="1123" t="s">
        <v>35</v>
      </c>
      <c r="BI263" s="1083" t="s">
        <v>35</v>
      </c>
      <c r="BJ263" s="1083" t="s">
        <v>35</v>
      </c>
      <c r="BK263" s="1083" t="s">
        <v>35</v>
      </c>
      <c r="BL263" s="1103" t="s">
        <v>35</v>
      </c>
      <c r="BM263" s="1123" t="s">
        <v>35</v>
      </c>
      <c r="BN263" s="1083" t="s">
        <v>35</v>
      </c>
      <c r="BO263" s="1083" t="s">
        <v>35</v>
      </c>
      <c r="BP263" s="1083" t="s">
        <v>35</v>
      </c>
      <c r="BQ263" s="1103" t="s">
        <v>35</v>
      </c>
      <c r="BR263" s="1123" t="s">
        <v>35</v>
      </c>
      <c r="BS263" s="1083" t="s">
        <v>35</v>
      </c>
      <c r="BT263" s="1083" t="s">
        <v>35</v>
      </c>
      <c r="BU263" s="1083" t="s">
        <v>35</v>
      </c>
      <c r="BV263" s="1766" t="s">
        <v>35</v>
      </c>
      <c r="BW263" s="1844"/>
      <c r="BX263" s="1844"/>
      <c r="BY263" s="1845"/>
      <c r="BZ263" s="1845"/>
      <c r="CA263" s="1845"/>
      <c r="CB263" s="1845"/>
      <c r="CC263" s="1845"/>
      <c r="CD263" s="1845"/>
      <c r="CE263" s="1845"/>
      <c r="CF263" s="1845"/>
      <c r="CG263" s="1845"/>
      <c r="CH263" s="1845"/>
      <c r="CI263" s="1845"/>
      <c r="CJ263" s="1845"/>
      <c r="CK263" s="1845"/>
      <c r="CL263" s="1845"/>
      <c r="CM263" s="1845"/>
      <c r="CN263" s="1845"/>
      <c r="CO263" s="1845"/>
      <c r="CP263" s="1845"/>
      <c r="CQ263" s="1845"/>
      <c r="CR263" s="1845"/>
      <c r="CS263" s="1845"/>
      <c r="CT263" s="1845"/>
      <c r="CU263" s="1845"/>
      <c r="CV263" s="1845"/>
      <c r="CW263" s="1845"/>
      <c r="CX263" s="1845"/>
      <c r="CY263" s="1845"/>
      <c r="CZ263" s="1845"/>
    </row>
    <row r="264" s="607" customFormat="true" ht="15" customHeight="true" x14ac:dyDescent="0.2">
      <c r="W264" s="611"/>
      <c r="X264" s="611"/>
      <c r="Y264" s="611"/>
      <c r="Z264" s="611"/>
      <c r="AA264" s="611"/>
      <c r="AB264" s="611"/>
      <c r="AC264" s="611"/>
      <c r="AD264" s="611"/>
      <c r="AE264" s="611"/>
      <c r="AF264" s="611"/>
      <c r="AG264" s="611"/>
      <c r="AH264" s="611"/>
      <c r="AI264" s="611"/>
      <c r="AJ264" s="611"/>
      <c r="AK264" s="611"/>
      <c r="AL264" s="611"/>
      <c r="AM264" s="611"/>
      <c r="AN264" s="611"/>
      <c r="AO264" s="611"/>
      <c r="AP264" s="611"/>
      <c r="AQ264" s="611"/>
      <c r="AR264" s="611"/>
      <c r="AS264" s="611"/>
      <c r="AT264" s="611"/>
      <c r="AU264" s="611"/>
      <c r="AV264" s="611"/>
      <c r="AW264" s="611"/>
      <c r="AX264" s="611"/>
      <c r="AY264" s="611"/>
      <c r="AZ264" s="611"/>
      <c r="BA264" s="2185" t="s">
        <v>74</v>
      </c>
      <c r="BB264" s="287" t="s">
        <v>88</v>
      </c>
      <c r="BC264" s="1064" t="s">
        <v>35</v>
      </c>
      <c r="BD264" s="1083" t="s">
        <v>35</v>
      </c>
      <c r="BE264" s="1083" t="s">
        <v>35</v>
      </c>
      <c r="BF264" s="1083" t="s">
        <v>35</v>
      </c>
      <c r="BG264" s="1103" t="s">
        <v>35</v>
      </c>
      <c r="BH264" s="1123" t="s">
        <v>35</v>
      </c>
      <c r="BI264" s="1083" t="s">
        <v>35</v>
      </c>
      <c r="BJ264" s="1083" t="s">
        <v>35</v>
      </c>
      <c r="BK264" s="1083" t="s">
        <v>35</v>
      </c>
      <c r="BL264" s="1103" t="s">
        <v>35</v>
      </c>
      <c r="BM264" s="1123" t="s">
        <v>35</v>
      </c>
      <c r="BN264" s="1083" t="s">
        <v>35</v>
      </c>
      <c r="BO264" s="1083" t="s">
        <v>35</v>
      </c>
      <c r="BP264" s="1083" t="s">
        <v>35</v>
      </c>
      <c r="BQ264" s="1103" t="s">
        <v>35</v>
      </c>
      <c r="BR264" s="1123" t="s">
        <v>35</v>
      </c>
      <c r="BS264" s="1083" t="s">
        <v>35</v>
      </c>
      <c r="BT264" s="1083" t="s">
        <v>35</v>
      </c>
      <c r="BU264" s="1083" t="s">
        <v>35</v>
      </c>
      <c r="BV264" s="1766" t="s">
        <v>35</v>
      </c>
      <c r="BW264" s="1844"/>
      <c r="BX264" s="1844"/>
      <c r="BY264" s="1845"/>
      <c r="BZ264" s="1845"/>
      <c r="CA264" s="1845"/>
      <c r="CB264" s="1845"/>
      <c r="CC264" s="1845"/>
      <c r="CD264" s="1845"/>
      <c r="CE264" s="1845"/>
      <c r="CF264" s="1845"/>
      <c r="CG264" s="1845"/>
      <c r="CH264" s="1845"/>
      <c r="CI264" s="1845"/>
      <c r="CJ264" s="1845"/>
      <c r="CK264" s="1845"/>
      <c r="CL264" s="1845"/>
      <c r="CM264" s="1845"/>
      <c r="CN264" s="1845"/>
      <c r="CO264" s="1845"/>
      <c r="CP264" s="1845"/>
      <c r="CQ264" s="1845"/>
      <c r="CR264" s="1845"/>
      <c r="CS264" s="1845"/>
      <c r="CT264" s="1845"/>
      <c r="CU264" s="1845"/>
      <c r="CV264" s="1845"/>
      <c r="CW264" s="1845"/>
      <c r="CX264" s="1845"/>
      <c r="CY264" s="1845"/>
      <c r="CZ264" s="1845"/>
    </row>
    <row r="265" s="607" customFormat="true" ht="15" customHeight="true" x14ac:dyDescent="0.2">
      <c r="W265" s="611"/>
      <c r="X265" s="611"/>
      <c r="Y265" s="611"/>
      <c r="Z265" s="611"/>
      <c r="AA265" s="611"/>
      <c r="AB265" s="611"/>
      <c r="AC265" s="611"/>
      <c r="AD265" s="611"/>
      <c r="AE265" s="611"/>
      <c r="AF265" s="611"/>
      <c r="AG265" s="611"/>
      <c r="AH265" s="611"/>
      <c r="AI265" s="611"/>
      <c r="AJ265" s="611"/>
      <c r="AK265" s="611"/>
      <c r="AL265" s="611"/>
      <c r="AM265" s="611"/>
      <c r="AN265" s="611"/>
      <c r="AO265" s="611"/>
      <c r="AP265" s="611"/>
      <c r="AQ265" s="611"/>
      <c r="AR265" s="611"/>
      <c r="AS265" s="611"/>
      <c r="AT265" s="611"/>
      <c r="AU265" s="611"/>
      <c r="AV265" s="611"/>
      <c r="AW265" s="611"/>
      <c r="AX265" s="611"/>
      <c r="AY265" s="611"/>
      <c r="AZ265" s="611"/>
      <c r="BA265" s="2185"/>
      <c r="BB265" s="287" t="s">
        <v>89</v>
      </c>
      <c r="BC265" s="1064" t="s">
        <v>35</v>
      </c>
      <c r="BD265" s="1083" t="s">
        <v>35</v>
      </c>
      <c r="BE265" s="1083" t="s">
        <v>35</v>
      </c>
      <c r="BF265" s="1083" t="s">
        <v>35</v>
      </c>
      <c r="BG265" s="1103" t="s">
        <v>35</v>
      </c>
      <c r="BH265" s="1123" t="s">
        <v>35</v>
      </c>
      <c r="BI265" s="1083" t="s">
        <v>35</v>
      </c>
      <c r="BJ265" s="1083" t="s">
        <v>35</v>
      </c>
      <c r="BK265" s="1083" t="s">
        <v>35</v>
      </c>
      <c r="BL265" s="1103" t="s">
        <v>35</v>
      </c>
      <c r="BM265" s="1123" t="s">
        <v>35</v>
      </c>
      <c r="BN265" s="1083" t="s">
        <v>35</v>
      </c>
      <c r="BO265" s="1083" t="s">
        <v>35</v>
      </c>
      <c r="BP265" s="1083" t="s">
        <v>35</v>
      </c>
      <c r="BQ265" s="1103" t="s">
        <v>35</v>
      </c>
      <c r="BR265" s="1123" t="s">
        <v>35</v>
      </c>
      <c r="BS265" s="1083" t="s">
        <v>35</v>
      </c>
      <c r="BT265" s="1083" t="s">
        <v>35</v>
      </c>
      <c r="BU265" s="1083" t="s">
        <v>35</v>
      </c>
      <c r="BV265" s="1766" t="s">
        <v>35</v>
      </c>
      <c r="BW265" s="1844"/>
      <c r="BX265" s="1844"/>
      <c r="BY265" s="1845"/>
      <c r="BZ265" s="1845"/>
      <c r="CA265" s="1845"/>
      <c r="CB265" s="1845"/>
      <c r="CC265" s="1845"/>
      <c r="CD265" s="1845"/>
      <c r="CE265" s="1845"/>
      <c r="CF265" s="1845"/>
      <c r="CG265" s="1845"/>
      <c r="CH265" s="1845"/>
      <c r="CI265" s="1845"/>
      <c r="CJ265" s="1845"/>
      <c r="CK265" s="1845"/>
      <c r="CL265" s="1845"/>
      <c r="CM265" s="1845"/>
      <c r="CN265" s="1845"/>
      <c r="CO265" s="1845"/>
      <c r="CP265" s="1845"/>
      <c r="CQ265" s="1845"/>
      <c r="CR265" s="1845"/>
      <c r="CS265" s="1845"/>
      <c r="CT265" s="1845"/>
      <c r="CU265" s="1845"/>
      <c r="CV265" s="1845"/>
      <c r="CW265" s="1845"/>
      <c r="CX265" s="1845"/>
      <c r="CY265" s="1845"/>
      <c r="CZ265" s="1845"/>
    </row>
    <row r="266" s="607" customFormat="true" ht="15" customHeight="true" x14ac:dyDescent="0.2">
      <c r="W266" s="611"/>
      <c r="X266" s="611"/>
      <c r="Y266" s="611"/>
      <c r="Z266" s="611"/>
      <c r="AA266" s="611"/>
      <c r="AB266" s="611"/>
      <c r="AC266" s="611"/>
      <c r="AD266" s="611"/>
      <c r="AE266" s="611"/>
      <c r="AF266" s="611"/>
      <c r="AG266" s="611"/>
      <c r="AH266" s="611"/>
      <c r="AI266" s="611"/>
      <c r="AJ266" s="611"/>
      <c r="AK266" s="611"/>
      <c r="AL266" s="611"/>
      <c r="AM266" s="611"/>
      <c r="AN266" s="611"/>
      <c r="AO266" s="611"/>
      <c r="AP266" s="611"/>
      <c r="AQ266" s="611"/>
      <c r="AR266" s="611"/>
      <c r="AS266" s="611"/>
      <c r="AT266" s="611"/>
      <c r="AU266" s="611"/>
      <c r="AV266" s="611"/>
      <c r="AW266" s="611"/>
      <c r="AX266" s="611"/>
      <c r="AY266" s="611"/>
      <c r="AZ266" s="611"/>
      <c r="BA266" s="2185"/>
      <c r="BB266" s="287" t="s">
        <v>90</v>
      </c>
      <c r="BC266" s="1064" t="s">
        <v>35</v>
      </c>
      <c r="BD266" s="1083" t="s">
        <v>35</v>
      </c>
      <c r="BE266" s="1083" t="s">
        <v>35</v>
      </c>
      <c r="BF266" s="1083" t="s">
        <v>35</v>
      </c>
      <c r="BG266" s="1103" t="s">
        <v>35</v>
      </c>
      <c r="BH266" s="1123" t="s">
        <v>35</v>
      </c>
      <c r="BI266" s="1083" t="s">
        <v>35</v>
      </c>
      <c r="BJ266" s="1083" t="s">
        <v>35</v>
      </c>
      <c r="BK266" s="1083" t="s">
        <v>35</v>
      </c>
      <c r="BL266" s="1103" t="s">
        <v>35</v>
      </c>
      <c r="BM266" s="1123" t="s">
        <v>35</v>
      </c>
      <c r="BN266" s="1083" t="s">
        <v>35</v>
      </c>
      <c r="BO266" s="1083" t="s">
        <v>35</v>
      </c>
      <c r="BP266" s="1083" t="s">
        <v>35</v>
      </c>
      <c r="BQ266" s="1103" t="s">
        <v>35</v>
      </c>
      <c r="BR266" s="1123" t="s">
        <v>35</v>
      </c>
      <c r="BS266" s="1083" t="s">
        <v>35</v>
      </c>
      <c r="BT266" s="1083" t="s">
        <v>35</v>
      </c>
      <c r="BU266" s="1083" t="s">
        <v>35</v>
      </c>
      <c r="BV266" s="1766" t="s">
        <v>35</v>
      </c>
      <c r="BW266" s="1844"/>
      <c r="BX266" s="1844"/>
      <c r="BY266" s="1845"/>
      <c r="BZ266" s="1845"/>
      <c r="CA266" s="1845"/>
      <c r="CB266" s="1845"/>
      <c r="CC266" s="1845"/>
      <c r="CD266" s="1845"/>
      <c r="CE266" s="1845"/>
      <c r="CF266" s="1845"/>
      <c r="CG266" s="1845"/>
      <c r="CH266" s="1845"/>
      <c r="CI266" s="1845"/>
      <c r="CJ266" s="1845"/>
      <c r="CK266" s="1845"/>
      <c r="CL266" s="1845"/>
      <c r="CM266" s="1845"/>
      <c r="CN266" s="1845"/>
      <c r="CO266" s="1845"/>
      <c r="CP266" s="1845"/>
      <c r="CQ266" s="1845"/>
      <c r="CR266" s="1845"/>
      <c r="CS266" s="1845"/>
      <c r="CT266" s="1845"/>
      <c r="CU266" s="1845"/>
      <c r="CV266" s="1845"/>
      <c r="CW266" s="1845"/>
      <c r="CX266" s="1845"/>
      <c r="CY266" s="1845"/>
      <c r="CZ266" s="1845"/>
    </row>
    <row r="267" s="607" customFormat="true" ht="15" customHeight="true" x14ac:dyDescent="0.2">
      <c r="W267" s="611"/>
      <c r="X267" s="611"/>
      <c r="Y267" s="611"/>
      <c r="Z267" s="611"/>
      <c r="AA267" s="611"/>
      <c r="AB267" s="611"/>
      <c r="AC267" s="611"/>
      <c r="AD267" s="611"/>
      <c r="AE267" s="611"/>
      <c r="AF267" s="611"/>
      <c r="AG267" s="611"/>
      <c r="AH267" s="611"/>
      <c r="AI267" s="611"/>
      <c r="AJ267" s="611"/>
      <c r="AK267" s="611"/>
      <c r="AL267" s="611"/>
      <c r="AM267" s="611"/>
      <c r="AN267" s="611"/>
      <c r="AO267" s="611"/>
      <c r="AP267" s="611"/>
      <c r="AQ267" s="611"/>
      <c r="AR267" s="611"/>
      <c r="AS267" s="611"/>
      <c r="AT267" s="611"/>
      <c r="AU267" s="611"/>
      <c r="AV267" s="611"/>
      <c r="AW267" s="611"/>
      <c r="AX267" s="611"/>
      <c r="AY267" s="611"/>
      <c r="AZ267" s="611"/>
      <c r="BA267" s="2185"/>
      <c r="BB267" s="287" t="s">
        <v>112</v>
      </c>
      <c r="BC267" s="1064" t="s">
        <v>35</v>
      </c>
      <c r="BD267" s="1083" t="s">
        <v>35</v>
      </c>
      <c r="BE267" s="1083" t="s">
        <v>35</v>
      </c>
      <c r="BF267" s="1083" t="s">
        <v>35</v>
      </c>
      <c r="BG267" s="1103" t="s">
        <v>35</v>
      </c>
      <c r="BH267" s="1123" t="s">
        <v>35</v>
      </c>
      <c r="BI267" s="1083" t="s">
        <v>35</v>
      </c>
      <c r="BJ267" s="1083" t="s">
        <v>35</v>
      </c>
      <c r="BK267" s="1083" t="s">
        <v>35</v>
      </c>
      <c r="BL267" s="1103" t="s">
        <v>35</v>
      </c>
      <c r="BM267" s="1123" t="s">
        <v>35</v>
      </c>
      <c r="BN267" s="1083" t="s">
        <v>35</v>
      </c>
      <c r="BO267" s="1083" t="s">
        <v>35</v>
      </c>
      <c r="BP267" s="1083" t="s">
        <v>35</v>
      </c>
      <c r="BQ267" s="1103" t="s">
        <v>35</v>
      </c>
      <c r="BR267" s="1123" t="s">
        <v>35</v>
      </c>
      <c r="BS267" s="1083" t="s">
        <v>35</v>
      </c>
      <c r="BT267" s="1083" t="s">
        <v>35</v>
      </c>
      <c r="BU267" s="1083" t="s">
        <v>35</v>
      </c>
      <c r="BV267" s="1766" t="s">
        <v>35</v>
      </c>
      <c r="BW267" s="1844"/>
      <c r="BX267" s="1844"/>
      <c r="BY267" s="1845"/>
      <c r="BZ267" s="1845"/>
      <c r="CA267" s="1845"/>
      <c r="CB267" s="1845"/>
      <c r="CC267" s="1845"/>
      <c r="CD267" s="1845"/>
      <c r="CE267" s="1845"/>
      <c r="CF267" s="1845"/>
      <c r="CG267" s="1845"/>
      <c r="CH267" s="1845"/>
      <c r="CI267" s="1845"/>
      <c r="CJ267" s="1845"/>
      <c r="CK267" s="1845"/>
      <c r="CL267" s="1845"/>
      <c r="CM267" s="1845"/>
      <c r="CN267" s="1845"/>
      <c r="CO267" s="1845"/>
      <c r="CP267" s="1845"/>
      <c r="CQ267" s="1845"/>
      <c r="CR267" s="1845"/>
      <c r="CS267" s="1845"/>
      <c r="CT267" s="1845"/>
      <c r="CU267" s="1845"/>
      <c r="CV267" s="1845"/>
      <c r="CW267" s="1845"/>
      <c r="CX267" s="1845"/>
      <c r="CY267" s="1845"/>
      <c r="CZ267" s="1845"/>
    </row>
    <row r="268" s="607" customFormat="true" ht="15" customHeight="true" x14ac:dyDescent="0.2">
      <c r="W268" s="611"/>
      <c r="X268" s="611"/>
      <c r="Y268" s="611"/>
      <c r="Z268" s="611"/>
      <c r="AA268" s="611"/>
      <c r="AB268" s="611"/>
      <c r="AC268" s="611"/>
      <c r="AD268" s="611"/>
      <c r="AE268" s="611"/>
      <c r="AF268" s="611"/>
      <c r="AG268" s="611"/>
      <c r="AH268" s="611"/>
      <c r="AI268" s="611"/>
      <c r="AJ268" s="611"/>
      <c r="AK268" s="611"/>
      <c r="AL268" s="611"/>
      <c r="AM268" s="611"/>
      <c r="AN268" s="611"/>
      <c r="AO268" s="611"/>
      <c r="AP268" s="611"/>
      <c r="AQ268" s="611"/>
      <c r="AR268" s="611"/>
      <c r="AS268" s="611"/>
      <c r="AT268" s="611"/>
      <c r="AU268" s="611"/>
      <c r="AV268" s="611"/>
      <c r="AW268" s="611"/>
      <c r="AX268" s="611"/>
      <c r="AY268" s="611"/>
      <c r="AZ268" s="611"/>
      <c r="BA268" s="2185" t="s">
        <v>115</v>
      </c>
      <c r="BB268" s="287" t="s">
        <v>88</v>
      </c>
      <c r="BC268" s="1064" t="s">
        <v>35</v>
      </c>
      <c r="BD268" s="1083" t="s">
        <v>35</v>
      </c>
      <c r="BE268" s="1083" t="s">
        <v>35</v>
      </c>
      <c r="BF268" s="1083" t="s">
        <v>35</v>
      </c>
      <c r="BG268" s="1103" t="s">
        <v>35</v>
      </c>
      <c r="BH268" s="1123" t="s">
        <v>35</v>
      </c>
      <c r="BI268" s="1083" t="s">
        <v>35</v>
      </c>
      <c r="BJ268" s="1083" t="s">
        <v>35</v>
      </c>
      <c r="BK268" s="1083" t="s">
        <v>35</v>
      </c>
      <c r="BL268" s="1103" t="s">
        <v>35</v>
      </c>
      <c r="BM268" s="1123" t="s">
        <v>35</v>
      </c>
      <c r="BN268" s="1083" t="s">
        <v>35</v>
      </c>
      <c r="BO268" s="1083" t="s">
        <v>35</v>
      </c>
      <c r="BP268" s="1083" t="s">
        <v>35</v>
      </c>
      <c r="BQ268" s="1103" t="s">
        <v>35</v>
      </c>
      <c r="BR268" s="1123" t="s">
        <v>35</v>
      </c>
      <c r="BS268" s="1083" t="s">
        <v>35</v>
      </c>
      <c r="BT268" s="1083" t="s">
        <v>35</v>
      </c>
      <c r="BU268" s="1083" t="s">
        <v>35</v>
      </c>
      <c r="BV268" s="1766" t="s">
        <v>35</v>
      </c>
      <c r="BW268" s="1844"/>
      <c r="BX268" s="1844"/>
      <c r="BY268" s="1845"/>
      <c r="BZ268" s="1845"/>
      <c r="CA268" s="1845"/>
      <c r="CB268" s="1845"/>
      <c r="CC268" s="1845"/>
      <c r="CD268" s="1845"/>
      <c r="CE268" s="1845"/>
      <c r="CF268" s="1845"/>
      <c r="CG268" s="1845"/>
      <c r="CH268" s="1845"/>
      <c r="CI268" s="1845"/>
      <c r="CJ268" s="1845"/>
      <c r="CK268" s="1845"/>
      <c r="CL268" s="1845"/>
      <c r="CM268" s="1845"/>
      <c r="CN268" s="1845"/>
      <c r="CO268" s="1845"/>
      <c r="CP268" s="1845"/>
      <c r="CQ268" s="1845"/>
      <c r="CR268" s="1845"/>
      <c r="CS268" s="1845"/>
      <c r="CT268" s="1845"/>
      <c r="CU268" s="1845"/>
      <c r="CV268" s="1845"/>
      <c r="CW268" s="1845"/>
      <c r="CX268" s="1845"/>
      <c r="CY268" s="1845"/>
      <c r="CZ268" s="1845"/>
    </row>
    <row r="269" s="607" customFormat="true" ht="15" customHeight="true" x14ac:dyDescent="0.2">
      <c r="W269" s="611"/>
      <c r="X269" s="611"/>
      <c r="Y269" s="611"/>
      <c r="Z269" s="611"/>
      <c r="AA269" s="611"/>
      <c r="AB269" s="611"/>
      <c r="AC269" s="611"/>
      <c r="AD269" s="611"/>
      <c r="AE269" s="611"/>
      <c r="AF269" s="611"/>
      <c r="AG269" s="611"/>
      <c r="AH269" s="611"/>
      <c r="AI269" s="611"/>
      <c r="AJ269" s="611"/>
      <c r="AK269" s="611"/>
      <c r="AL269" s="611"/>
      <c r="AM269" s="611"/>
      <c r="AN269" s="611"/>
      <c r="AO269" s="611"/>
      <c r="AP269" s="611"/>
      <c r="AQ269" s="611"/>
      <c r="AR269" s="611"/>
      <c r="AS269" s="611"/>
      <c r="AT269" s="611"/>
      <c r="AU269" s="611"/>
      <c r="AV269" s="611"/>
      <c r="AW269" s="611"/>
      <c r="AX269" s="611"/>
      <c r="AY269" s="611"/>
      <c r="AZ269" s="611"/>
      <c r="BA269" s="2185"/>
      <c r="BB269" s="287" t="s">
        <v>89</v>
      </c>
      <c r="BC269" s="1064" t="s">
        <v>35</v>
      </c>
      <c r="BD269" s="1083" t="s">
        <v>35</v>
      </c>
      <c r="BE269" s="1083" t="s">
        <v>35</v>
      </c>
      <c r="BF269" s="1083" t="s">
        <v>35</v>
      </c>
      <c r="BG269" s="1103" t="s">
        <v>35</v>
      </c>
      <c r="BH269" s="1123" t="s">
        <v>35</v>
      </c>
      <c r="BI269" s="1083" t="s">
        <v>35</v>
      </c>
      <c r="BJ269" s="1083" t="s">
        <v>35</v>
      </c>
      <c r="BK269" s="1083" t="s">
        <v>35</v>
      </c>
      <c r="BL269" s="1103" t="s">
        <v>35</v>
      </c>
      <c r="BM269" s="1123" t="s">
        <v>35</v>
      </c>
      <c r="BN269" s="1083" t="s">
        <v>35</v>
      </c>
      <c r="BO269" s="1083" t="s">
        <v>35</v>
      </c>
      <c r="BP269" s="1083" t="s">
        <v>35</v>
      </c>
      <c r="BQ269" s="1103" t="s">
        <v>35</v>
      </c>
      <c r="BR269" s="1123" t="s">
        <v>35</v>
      </c>
      <c r="BS269" s="1083" t="s">
        <v>35</v>
      </c>
      <c r="BT269" s="1083" t="s">
        <v>35</v>
      </c>
      <c r="BU269" s="1083" t="s">
        <v>35</v>
      </c>
      <c r="BV269" s="1766" t="s">
        <v>35</v>
      </c>
      <c r="BW269" s="1844"/>
      <c r="BX269" s="1844"/>
      <c r="BY269" s="1845"/>
      <c r="BZ269" s="1845"/>
      <c r="CA269" s="1845"/>
      <c r="CB269" s="1845"/>
      <c r="CC269" s="1845"/>
      <c r="CD269" s="1845"/>
      <c r="CE269" s="1845"/>
      <c r="CF269" s="1845"/>
      <c r="CG269" s="1845"/>
      <c r="CH269" s="1845"/>
      <c r="CI269" s="1845"/>
      <c r="CJ269" s="1845"/>
      <c r="CK269" s="1845"/>
      <c r="CL269" s="1845"/>
      <c r="CM269" s="1845"/>
      <c r="CN269" s="1845"/>
      <c r="CO269" s="1845"/>
      <c r="CP269" s="1845"/>
      <c r="CQ269" s="1845"/>
      <c r="CR269" s="1845"/>
      <c r="CS269" s="1845"/>
      <c r="CT269" s="1845"/>
      <c r="CU269" s="1845"/>
      <c r="CV269" s="1845"/>
      <c r="CW269" s="1845"/>
      <c r="CX269" s="1845"/>
      <c r="CY269" s="1845"/>
      <c r="CZ269" s="1845"/>
    </row>
    <row r="270" s="607" customFormat="true" ht="15" customHeight="true" x14ac:dyDescent="0.2">
      <c r="W270" s="611"/>
      <c r="X270" s="611"/>
      <c r="Y270" s="611"/>
      <c r="Z270" s="611"/>
      <c r="AA270" s="611"/>
      <c r="AB270" s="611"/>
      <c r="AC270" s="611"/>
      <c r="AD270" s="611"/>
      <c r="AE270" s="611"/>
      <c r="AF270" s="611"/>
      <c r="AG270" s="611"/>
      <c r="AH270" s="611"/>
      <c r="AI270" s="611"/>
      <c r="AJ270" s="611"/>
      <c r="AK270" s="611"/>
      <c r="AL270" s="611"/>
      <c r="AM270" s="611"/>
      <c r="AN270" s="611"/>
      <c r="AO270" s="611"/>
      <c r="AP270" s="611"/>
      <c r="AQ270" s="611"/>
      <c r="AR270" s="611"/>
      <c r="AS270" s="611"/>
      <c r="AT270" s="611"/>
      <c r="AU270" s="611"/>
      <c r="AV270" s="611"/>
      <c r="AW270" s="611"/>
      <c r="AX270" s="611"/>
      <c r="AY270" s="611"/>
      <c r="AZ270" s="611"/>
      <c r="BA270" s="2185"/>
      <c r="BB270" s="287" t="s">
        <v>90</v>
      </c>
      <c r="BC270" s="1064" t="s">
        <v>35</v>
      </c>
      <c r="BD270" s="1083" t="s">
        <v>35</v>
      </c>
      <c r="BE270" s="1083" t="s">
        <v>35</v>
      </c>
      <c r="BF270" s="1083" t="s">
        <v>35</v>
      </c>
      <c r="BG270" s="1103" t="s">
        <v>35</v>
      </c>
      <c r="BH270" s="1123" t="s">
        <v>35</v>
      </c>
      <c r="BI270" s="1083" t="s">
        <v>35</v>
      </c>
      <c r="BJ270" s="1083" t="s">
        <v>35</v>
      </c>
      <c r="BK270" s="1083" t="s">
        <v>35</v>
      </c>
      <c r="BL270" s="1103" t="s">
        <v>35</v>
      </c>
      <c r="BM270" s="1123" t="s">
        <v>35</v>
      </c>
      <c r="BN270" s="1083" t="s">
        <v>35</v>
      </c>
      <c r="BO270" s="1083" t="s">
        <v>35</v>
      </c>
      <c r="BP270" s="1083" t="s">
        <v>35</v>
      </c>
      <c r="BQ270" s="1103" t="s">
        <v>35</v>
      </c>
      <c r="BR270" s="1123" t="s">
        <v>35</v>
      </c>
      <c r="BS270" s="1083" t="s">
        <v>35</v>
      </c>
      <c r="BT270" s="1083" t="s">
        <v>35</v>
      </c>
      <c r="BU270" s="1083" t="s">
        <v>35</v>
      </c>
      <c r="BV270" s="1766" t="s">
        <v>35</v>
      </c>
      <c r="BW270" s="1844"/>
      <c r="BX270" s="1844"/>
      <c r="BY270" s="1845"/>
      <c r="BZ270" s="1845"/>
      <c r="CA270" s="1845"/>
      <c r="CB270" s="1845"/>
      <c r="CC270" s="1845"/>
      <c r="CD270" s="1845"/>
      <c r="CE270" s="1845"/>
      <c r="CF270" s="1845"/>
      <c r="CG270" s="1845"/>
      <c r="CH270" s="1845"/>
      <c r="CI270" s="1845"/>
      <c r="CJ270" s="1845"/>
      <c r="CK270" s="1845"/>
      <c r="CL270" s="1845"/>
      <c r="CM270" s="1845"/>
      <c r="CN270" s="1845"/>
      <c r="CO270" s="1845"/>
      <c r="CP270" s="1845"/>
      <c r="CQ270" s="1845"/>
      <c r="CR270" s="1845"/>
      <c r="CS270" s="1845"/>
      <c r="CT270" s="1845"/>
      <c r="CU270" s="1845"/>
      <c r="CV270" s="1845"/>
      <c r="CW270" s="1845"/>
      <c r="CX270" s="1845"/>
      <c r="CY270" s="1845"/>
      <c r="CZ270" s="1845"/>
    </row>
    <row r="271" s="607" customFormat="true" ht="15" customHeight="true" x14ac:dyDescent="0.2">
      <c r="W271" s="611"/>
      <c r="X271" s="611"/>
      <c r="Y271" s="611"/>
      <c r="Z271" s="611"/>
      <c r="AA271" s="611"/>
      <c r="AB271" s="611"/>
      <c r="AC271" s="611"/>
      <c r="AD271" s="611"/>
      <c r="AE271" s="611"/>
      <c r="AF271" s="611"/>
      <c r="AG271" s="611"/>
      <c r="AH271" s="611"/>
      <c r="AI271" s="611"/>
      <c r="AJ271" s="611"/>
      <c r="AK271" s="611"/>
      <c r="AL271" s="611"/>
      <c r="AM271" s="611"/>
      <c r="AN271" s="611"/>
      <c r="AO271" s="611"/>
      <c r="AP271" s="611"/>
      <c r="AQ271" s="611"/>
      <c r="AR271" s="611"/>
      <c r="AS271" s="611"/>
      <c r="AT271" s="611"/>
      <c r="AU271" s="611"/>
      <c r="AV271" s="611"/>
      <c r="AW271" s="611"/>
      <c r="AX271" s="611"/>
      <c r="AY271" s="611"/>
      <c r="AZ271" s="611"/>
      <c r="BA271" s="2185" t="s">
        <v>75</v>
      </c>
      <c r="BB271" s="287" t="s">
        <v>49</v>
      </c>
      <c r="BC271" s="1064" t="s">
        <v>35</v>
      </c>
      <c r="BD271" s="1084" t="s">
        <v>35</v>
      </c>
      <c r="BE271" s="1084" t="s">
        <v>35</v>
      </c>
      <c r="BF271" s="1084" t="s">
        <v>35</v>
      </c>
      <c r="BG271" s="1104" t="s">
        <v>35</v>
      </c>
      <c r="BH271" s="1064" t="s">
        <v>35</v>
      </c>
      <c r="BI271" s="1084" t="s">
        <v>35</v>
      </c>
      <c r="BJ271" s="1084" t="s">
        <v>35</v>
      </c>
      <c r="BK271" s="1084" t="s">
        <v>35</v>
      </c>
      <c r="BL271" s="1104" t="s">
        <v>35</v>
      </c>
      <c r="BM271" s="1064" t="s">
        <v>35</v>
      </c>
      <c r="BN271" s="1084" t="s">
        <v>35</v>
      </c>
      <c r="BO271" s="1084" t="s">
        <v>35</v>
      </c>
      <c r="BP271" s="1084" t="s">
        <v>35</v>
      </c>
      <c r="BQ271" s="1104" t="s">
        <v>35</v>
      </c>
      <c r="BR271" s="1064" t="s">
        <v>35</v>
      </c>
      <c r="BS271" s="1084" t="s">
        <v>35</v>
      </c>
      <c r="BT271" s="1084" t="s">
        <v>35</v>
      </c>
      <c r="BU271" s="1084" t="s">
        <v>35</v>
      </c>
      <c r="BV271" s="1128" t="s">
        <v>35</v>
      </c>
      <c r="BW271" s="1846"/>
      <c r="BX271" s="1846"/>
      <c r="BY271" s="1846"/>
      <c r="BZ271" s="1846"/>
      <c r="CA271" s="1846"/>
      <c r="CB271" s="1846"/>
      <c r="CC271" s="1846"/>
      <c r="CD271" s="1846"/>
      <c r="CE271" s="1846"/>
      <c r="CF271" s="1846"/>
      <c r="CG271" s="1846"/>
      <c r="CH271" s="1846"/>
      <c r="CI271" s="1846"/>
      <c r="CJ271" s="1846"/>
      <c r="CK271" s="1846"/>
      <c r="CL271" s="1846"/>
      <c r="CM271" s="1846"/>
      <c r="CN271" s="1846"/>
      <c r="CO271" s="1846"/>
      <c r="CP271" s="1846"/>
      <c r="CQ271" s="1846"/>
      <c r="CR271" s="1846"/>
      <c r="CS271" s="1846"/>
      <c r="CT271" s="1846"/>
      <c r="CU271" s="1846"/>
      <c r="CV271" s="1846"/>
      <c r="CW271" s="1846"/>
      <c r="CX271" s="1846"/>
      <c r="CY271" s="1846"/>
      <c r="CZ271" s="1846"/>
    </row>
    <row r="272" s="607" customFormat="true" ht="15" customHeight="true" x14ac:dyDescent="0.2">
      <c r="W272" s="611"/>
      <c r="X272" s="611"/>
      <c r="Y272" s="611"/>
      <c r="Z272" s="611"/>
      <c r="AA272" s="611"/>
      <c r="AB272" s="611"/>
      <c r="AC272" s="611"/>
      <c r="AD272" s="611"/>
      <c r="AE272" s="611"/>
      <c r="AF272" s="611"/>
      <c r="AG272" s="611"/>
      <c r="AH272" s="611"/>
      <c r="AI272" s="611"/>
      <c r="AJ272" s="611"/>
      <c r="AK272" s="611"/>
      <c r="AL272" s="611"/>
      <c r="AM272" s="611"/>
      <c r="AN272" s="611"/>
      <c r="AO272" s="611"/>
      <c r="AP272" s="611"/>
      <c r="AQ272" s="611"/>
      <c r="AR272" s="611"/>
      <c r="AS272" s="611"/>
      <c r="AT272" s="611"/>
      <c r="AU272" s="611"/>
      <c r="AV272" s="611"/>
      <c r="AW272" s="611"/>
      <c r="AX272" s="611"/>
      <c r="AY272" s="611"/>
      <c r="AZ272" s="611"/>
      <c r="BA272" s="2185"/>
      <c r="BB272" s="287" t="s">
        <v>48</v>
      </c>
      <c r="BC272" s="1064" t="s">
        <v>35</v>
      </c>
      <c r="BD272" s="1084" t="s">
        <v>35</v>
      </c>
      <c r="BE272" s="1084" t="s">
        <v>35</v>
      </c>
      <c r="BF272" s="1084" t="s">
        <v>35</v>
      </c>
      <c r="BG272" s="1104" t="s">
        <v>35</v>
      </c>
      <c r="BH272" s="1064" t="s">
        <v>35</v>
      </c>
      <c r="BI272" s="1084" t="s">
        <v>35</v>
      </c>
      <c r="BJ272" s="1084" t="s">
        <v>35</v>
      </c>
      <c r="BK272" s="1084" t="s">
        <v>35</v>
      </c>
      <c r="BL272" s="1104" t="s">
        <v>35</v>
      </c>
      <c r="BM272" s="1064" t="s">
        <v>35</v>
      </c>
      <c r="BN272" s="1084" t="s">
        <v>35</v>
      </c>
      <c r="BO272" s="1084" t="s">
        <v>35</v>
      </c>
      <c r="BP272" s="1084" t="s">
        <v>35</v>
      </c>
      <c r="BQ272" s="1104" t="s">
        <v>35</v>
      </c>
      <c r="BR272" s="1064" t="s">
        <v>35</v>
      </c>
      <c r="BS272" s="1084" t="s">
        <v>35</v>
      </c>
      <c r="BT272" s="1084" t="s">
        <v>35</v>
      </c>
      <c r="BU272" s="1084" t="s">
        <v>35</v>
      </c>
      <c r="BV272" s="1128" t="s">
        <v>35</v>
      </c>
      <c r="BW272" s="1846"/>
      <c r="BX272" s="1846"/>
      <c r="BY272" s="1846"/>
      <c r="BZ272" s="1846"/>
      <c r="CA272" s="1846"/>
      <c r="CB272" s="1846"/>
      <c r="CC272" s="1846"/>
      <c r="CD272" s="1846"/>
      <c r="CE272" s="1846"/>
      <c r="CF272" s="1846"/>
      <c r="CG272" s="1846"/>
      <c r="CH272" s="1846"/>
      <c r="CI272" s="1846"/>
      <c r="CJ272" s="1846"/>
      <c r="CK272" s="1846"/>
      <c r="CL272" s="1846"/>
      <c r="CM272" s="1846"/>
      <c r="CN272" s="1846"/>
      <c r="CO272" s="1846"/>
      <c r="CP272" s="1846"/>
      <c r="CQ272" s="1846"/>
      <c r="CR272" s="1846"/>
      <c r="CS272" s="1846"/>
      <c r="CT272" s="1846"/>
      <c r="CU272" s="1846"/>
      <c r="CV272" s="1846"/>
      <c r="CW272" s="1846"/>
      <c r="CX272" s="1846"/>
      <c r="CY272" s="1846"/>
      <c r="CZ272" s="1846"/>
    </row>
    <row r="273" s="607" customFormat="true" ht="15" customHeight="true" x14ac:dyDescent="0.2">
      <c r="W273" s="611"/>
      <c r="X273" s="611"/>
      <c r="Y273" s="611"/>
      <c r="Z273" s="611"/>
      <c r="AA273" s="611"/>
      <c r="AB273" s="611"/>
      <c r="AC273" s="611"/>
      <c r="AD273" s="611"/>
      <c r="AE273" s="611"/>
      <c r="AF273" s="611"/>
      <c r="AG273" s="611"/>
      <c r="AH273" s="611"/>
      <c r="AI273" s="611"/>
      <c r="AJ273" s="611"/>
      <c r="AK273" s="611"/>
      <c r="AL273" s="611"/>
      <c r="AM273" s="611"/>
      <c r="AN273" s="611"/>
      <c r="AO273" s="611"/>
      <c r="AP273" s="611"/>
      <c r="AQ273" s="611"/>
      <c r="AR273" s="611"/>
      <c r="AS273" s="611"/>
      <c r="AT273" s="611"/>
      <c r="AU273" s="611"/>
      <c r="AV273" s="611"/>
      <c r="AW273" s="611"/>
      <c r="AX273" s="611"/>
      <c r="AY273" s="611"/>
      <c r="AZ273" s="611"/>
      <c r="BA273" s="2185"/>
      <c r="BB273" s="287" t="s">
        <v>112</v>
      </c>
      <c r="BC273" s="1064" t="s">
        <v>35</v>
      </c>
      <c r="BD273" s="1084" t="s">
        <v>35</v>
      </c>
      <c r="BE273" s="1084" t="s">
        <v>35</v>
      </c>
      <c r="BF273" s="1084" t="s">
        <v>35</v>
      </c>
      <c r="BG273" s="1104" t="s">
        <v>35</v>
      </c>
      <c r="BH273" s="1064" t="s">
        <v>35</v>
      </c>
      <c r="BI273" s="1084" t="s">
        <v>35</v>
      </c>
      <c r="BJ273" s="1084" t="s">
        <v>35</v>
      </c>
      <c r="BK273" s="1084" t="s">
        <v>35</v>
      </c>
      <c r="BL273" s="1104" t="s">
        <v>35</v>
      </c>
      <c r="BM273" s="1064" t="s">
        <v>35</v>
      </c>
      <c r="BN273" s="1084" t="s">
        <v>35</v>
      </c>
      <c r="BO273" s="1084" t="s">
        <v>35</v>
      </c>
      <c r="BP273" s="1084" t="s">
        <v>35</v>
      </c>
      <c r="BQ273" s="1104" t="s">
        <v>35</v>
      </c>
      <c r="BR273" s="1064" t="s">
        <v>35</v>
      </c>
      <c r="BS273" s="1084" t="s">
        <v>35</v>
      </c>
      <c r="BT273" s="1084" t="s">
        <v>35</v>
      </c>
      <c r="BU273" s="1084" t="s">
        <v>35</v>
      </c>
      <c r="BV273" s="1128" t="s">
        <v>35</v>
      </c>
      <c r="BW273" s="1846"/>
      <c r="BX273" s="1846"/>
      <c r="BY273" s="1846"/>
      <c r="BZ273" s="1846"/>
      <c r="CA273" s="1846"/>
      <c r="CB273" s="1846"/>
      <c r="CC273" s="1846"/>
      <c r="CD273" s="1846"/>
      <c r="CE273" s="1846"/>
      <c r="CF273" s="1846"/>
      <c r="CG273" s="1846"/>
      <c r="CH273" s="1846"/>
      <c r="CI273" s="1846"/>
      <c r="CJ273" s="1846"/>
      <c r="CK273" s="1846"/>
      <c r="CL273" s="1846"/>
      <c r="CM273" s="1846"/>
      <c r="CN273" s="1846"/>
      <c r="CO273" s="1846"/>
      <c r="CP273" s="1846"/>
      <c r="CQ273" s="1846"/>
      <c r="CR273" s="1846"/>
      <c r="CS273" s="1846"/>
      <c r="CT273" s="1846"/>
      <c r="CU273" s="1846"/>
      <c r="CV273" s="1846"/>
      <c r="CW273" s="1846"/>
      <c r="CX273" s="1846"/>
      <c r="CY273" s="1846"/>
      <c r="CZ273" s="1846"/>
    </row>
    <row r="274" s="607" customFormat="true" ht="15" customHeight="true" x14ac:dyDescent="0.2">
      <c r="W274" s="611"/>
      <c r="X274" s="611"/>
      <c r="Y274" s="611"/>
      <c r="Z274" s="611"/>
      <c r="AA274" s="611"/>
      <c r="AB274" s="611"/>
      <c r="AC274" s="611"/>
      <c r="AD274" s="611"/>
      <c r="AE274" s="611"/>
      <c r="AF274" s="611"/>
      <c r="AG274" s="611"/>
      <c r="AH274" s="611"/>
      <c r="AI274" s="611"/>
      <c r="AJ274" s="611"/>
      <c r="AK274" s="611"/>
      <c r="AL274" s="611"/>
      <c r="AM274" s="611"/>
      <c r="AN274" s="611"/>
      <c r="AO274" s="611"/>
      <c r="AP274" s="611"/>
      <c r="AQ274" s="611"/>
      <c r="AR274" s="611"/>
      <c r="AS274" s="611"/>
      <c r="AT274" s="611"/>
      <c r="AU274" s="611"/>
      <c r="AV274" s="611"/>
      <c r="AW274" s="611"/>
      <c r="AX274" s="611"/>
      <c r="AY274" s="611"/>
      <c r="AZ274" s="611"/>
      <c r="BA274" s="2185" t="s">
        <v>76</v>
      </c>
      <c r="BB274" s="287" t="s">
        <v>49</v>
      </c>
      <c r="BC274" s="1064" t="s">
        <v>35</v>
      </c>
      <c r="BD274" s="1083" t="s">
        <v>35</v>
      </c>
      <c r="BE274" s="1083" t="s">
        <v>35</v>
      </c>
      <c r="BF274" s="1083" t="s">
        <v>35</v>
      </c>
      <c r="BG274" s="1103" t="s">
        <v>35</v>
      </c>
      <c r="BH274" s="1123" t="s">
        <v>35</v>
      </c>
      <c r="BI274" s="1083" t="s">
        <v>35</v>
      </c>
      <c r="BJ274" s="1083" t="s">
        <v>35</v>
      </c>
      <c r="BK274" s="1083" t="s">
        <v>35</v>
      </c>
      <c r="BL274" s="1103" t="s">
        <v>35</v>
      </c>
      <c r="BM274" s="1123" t="s">
        <v>35</v>
      </c>
      <c r="BN274" s="1083" t="s">
        <v>35</v>
      </c>
      <c r="BO274" s="1083" t="s">
        <v>35</v>
      </c>
      <c r="BP274" s="1083" t="s">
        <v>35</v>
      </c>
      <c r="BQ274" s="1103" t="s">
        <v>35</v>
      </c>
      <c r="BR274" s="1123" t="s">
        <v>35</v>
      </c>
      <c r="BS274" s="1083" t="s">
        <v>35</v>
      </c>
      <c r="BT274" s="1083" t="s">
        <v>35</v>
      </c>
      <c r="BU274" s="1083" t="s">
        <v>35</v>
      </c>
      <c r="BV274" s="1766" t="s">
        <v>35</v>
      </c>
      <c r="BW274" s="1844"/>
      <c r="BX274" s="1844"/>
      <c r="BY274" s="1845"/>
      <c r="BZ274" s="1845"/>
      <c r="CA274" s="1845"/>
      <c r="CB274" s="1845"/>
      <c r="CC274" s="1845"/>
      <c r="CD274" s="1845"/>
      <c r="CE274" s="1845"/>
      <c r="CF274" s="1845"/>
      <c r="CG274" s="1845"/>
      <c r="CH274" s="1845"/>
      <c r="CI274" s="1845"/>
      <c r="CJ274" s="1845"/>
      <c r="CK274" s="1845"/>
      <c r="CL274" s="1845"/>
      <c r="CM274" s="1845"/>
      <c r="CN274" s="1845"/>
      <c r="CO274" s="1845"/>
      <c r="CP274" s="1845"/>
      <c r="CQ274" s="1845"/>
      <c r="CR274" s="1845"/>
      <c r="CS274" s="1845"/>
      <c r="CT274" s="1845"/>
      <c r="CU274" s="1845"/>
      <c r="CV274" s="1845"/>
      <c r="CW274" s="1845"/>
      <c r="CX274" s="1845"/>
      <c r="CY274" s="1845"/>
      <c r="CZ274" s="1845"/>
    </row>
    <row r="275" s="607" customFormat="true" ht="15" customHeight="true" x14ac:dyDescent="0.2">
      <c r="W275" s="611"/>
      <c r="X275" s="611"/>
      <c r="Y275" s="611"/>
      <c r="Z275" s="611"/>
      <c r="AA275" s="611"/>
      <c r="AB275" s="611"/>
      <c r="AC275" s="611"/>
      <c r="AD275" s="611"/>
      <c r="AE275" s="611"/>
      <c r="AF275" s="611"/>
      <c r="AG275" s="611"/>
      <c r="AH275" s="611"/>
      <c r="AI275" s="611"/>
      <c r="AJ275" s="611"/>
      <c r="AK275" s="611"/>
      <c r="AL275" s="611"/>
      <c r="AM275" s="611"/>
      <c r="AN275" s="611"/>
      <c r="AO275" s="611"/>
      <c r="AP275" s="611"/>
      <c r="AQ275" s="611"/>
      <c r="AR275" s="611"/>
      <c r="AS275" s="611"/>
      <c r="AT275" s="611"/>
      <c r="AU275" s="611"/>
      <c r="AV275" s="611"/>
      <c r="AW275" s="611"/>
      <c r="AX275" s="611"/>
      <c r="AY275" s="611"/>
      <c r="AZ275" s="611"/>
      <c r="BA275" s="2185"/>
      <c r="BB275" s="287" t="s">
        <v>48</v>
      </c>
      <c r="BC275" s="1064" t="s">
        <v>35</v>
      </c>
      <c r="BD275" s="1083" t="s">
        <v>35</v>
      </c>
      <c r="BE275" s="1083" t="s">
        <v>35</v>
      </c>
      <c r="BF275" s="1083" t="s">
        <v>35</v>
      </c>
      <c r="BG275" s="1103" t="s">
        <v>35</v>
      </c>
      <c r="BH275" s="1123" t="s">
        <v>35</v>
      </c>
      <c r="BI275" s="1083" t="s">
        <v>35</v>
      </c>
      <c r="BJ275" s="1083" t="s">
        <v>35</v>
      </c>
      <c r="BK275" s="1083" t="s">
        <v>35</v>
      </c>
      <c r="BL275" s="1103" t="s">
        <v>35</v>
      </c>
      <c r="BM275" s="1123" t="s">
        <v>35</v>
      </c>
      <c r="BN275" s="1083" t="s">
        <v>35</v>
      </c>
      <c r="BO275" s="1083" t="s">
        <v>35</v>
      </c>
      <c r="BP275" s="1083" t="s">
        <v>35</v>
      </c>
      <c r="BQ275" s="1103" t="s">
        <v>35</v>
      </c>
      <c r="BR275" s="1123" t="s">
        <v>35</v>
      </c>
      <c r="BS275" s="1083" t="s">
        <v>35</v>
      </c>
      <c r="BT275" s="1083" t="s">
        <v>35</v>
      </c>
      <c r="BU275" s="1083" t="s">
        <v>35</v>
      </c>
      <c r="BV275" s="1766" t="s">
        <v>35</v>
      </c>
      <c r="BW275" s="1844"/>
      <c r="BX275" s="1844"/>
      <c r="BY275" s="1845"/>
      <c r="BZ275" s="1845"/>
      <c r="CA275" s="1845"/>
      <c r="CB275" s="1845"/>
      <c r="CC275" s="1845"/>
      <c r="CD275" s="1845"/>
      <c r="CE275" s="1845"/>
      <c r="CF275" s="1845"/>
      <c r="CG275" s="1845"/>
      <c r="CH275" s="1845"/>
      <c r="CI275" s="1845"/>
      <c r="CJ275" s="1845"/>
      <c r="CK275" s="1845"/>
      <c r="CL275" s="1845"/>
      <c r="CM275" s="1845"/>
      <c r="CN275" s="1845"/>
      <c r="CO275" s="1845"/>
      <c r="CP275" s="1845"/>
      <c r="CQ275" s="1845"/>
      <c r="CR275" s="1845"/>
      <c r="CS275" s="1845"/>
      <c r="CT275" s="1845"/>
      <c r="CU275" s="1845"/>
      <c r="CV275" s="1845"/>
      <c r="CW275" s="1845"/>
      <c r="CX275" s="1845"/>
      <c r="CY275" s="1845"/>
      <c r="CZ275" s="1845"/>
    </row>
    <row r="276" s="607" customFormat="true" ht="15" customHeight="true" x14ac:dyDescent="0.2">
      <c r="W276" s="611"/>
      <c r="X276" s="611"/>
      <c r="Y276" s="611"/>
      <c r="Z276" s="611"/>
      <c r="AA276" s="611"/>
      <c r="AB276" s="611"/>
      <c r="AC276" s="611"/>
      <c r="AD276" s="611"/>
      <c r="AE276" s="611"/>
      <c r="AF276" s="611"/>
      <c r="AG276" s="611"/>
      <c r="AH276" s="611"/>
      <c r="AI276" s="611"/>
      <c r="AJ276" s="611"/>
      <c r="AK276" s="611"/>
      <c r="AL276" s="611"/>
      <c r="AM276" s="611"/>
      <c r="AN276" s="611"/>
      <c r="AO276" s="611"/>
      <c r="AP276" s="611"/>
      <c r="AQ276" s="611"/>
      <c r="AR276" s="611"/>
      <c r="AS276" s="611"/>
      <c r="AT276" s="611"/>
      <c r="AU276" s="611"/>
      <c r="AV276" s="611"/>
      <c r="AW276" s="611"/>
      <c r="AX276" s="611"/>
      <c r="AY276" s="611"/>
      <c r="AZ276" s="611"/>
      <c r="BA276" s="2185"/>
      <c r="BB276" s="287" t="s">
        <v>113</v>
      </c>
      <c r="BC276" s="1064" t="s">
        <v>35</v>
      </c>
      <c r="BD276" s="1083" t="s">
        <v>35</v>
      </c>
      <c r="BE276" s="1083" t="s">
        <v>35</v>
      </c>
      <c r="BF276" s="1083" t="s">
        <v>35</v>
      </c>
      <c r="BG276" s="1103" t="s">
        <v>35</v>
      </c>
      <c r="BH276" s="1123" t="s">
        <v>35</v>
      </c>
      <c r="BI276" s="1083" t="s">
        <v>35</v>
      </c>
      <c r="BJ276" s="1083" t="s">
        <v>35</v>
      </c>
      <c r="BK276" s="1083" t="s">
        <v>35</v>
      </c>
      <c r="BL276" s="1103" t="s">
        <v>35</v>
      </c>
      <c r="BM276" s="1123" t="s">
        <v>35</v>
      </c>
      <c r="BN276" s="1083" t="s">
        <v>35</v>
      </c>
      <c r="BO276" s="1083" t="s">
        <v>35</v>
      </c>
      <c r="BP276" s="1083" t="s">
        <v>35</v>
      </c>
      <c r="BQ276" s="1103" t="s">
        <v>35</v>
      </c>
      <c r="BR276" s="1123" t="s">
        <v>35</v>
      </c>
      <c r="BS276" s="1083" t="s">
        <v>35</v>
      </c>
      <c r="BT276" s="1083" t="s">
        <v>35</v>
      </c>
      <c r="BU276" s="1083" t="s">
        <v>35</v>
      </c>
      <c r="BV276" s="1766" t="s">
        <v>35</v>
      </c>
      <c r="BW276" s="1844"/>
      <c r="BX276" s="1844"/>
      <c r="BY276" s="1845"/>
      <c r="BZ276" s="1845"/>
      <c r="CA276" s="1845"/>
      <c r="CB276" s="1845"/>
      <c r="CC276" s="1845"/>
      <c r="CD276" s="1845"/>
      <c r="CE276" s="1845"/>
      <c r="CF276" s="1845"/>
      <c r="CG276" s="1845"/>
      <c r="CH276" s="1845"/>
      <c r="CI276" s="1845"/>
      <c r="CJ276" s="1845"/>
      <c r="CK276" s="1845"/>
      <c r="CL276" s="1845"/>
      <c r="CM276" s="1845"/>
      <c r="CN276" s="1845"/>
      <c r="CO276" s="1845"/>
      <c r="CP276" s="1845"/>
      <c r="CQ276" s="1845"/>
      <c r="CR276" s="1845"/>
      <c r="CS276" s="1845"/>
      <c r="CT276" s="1845"/>
      <c r="CU276" s="1845"/>
      <c r="CV276" s="1845"/>
      <c r="CW276" s="1845"/>
      <c r="CX276" s="1845"/>
      <c r="CY276" s="1845"/>
      <c r="CZ276" s="1845"/>
    </row>
    <row r="277" s="607" customFormat="true" ht="15" customHeight="true" x14ac:dyDescent="0.2">
      <c r="W277" s="611"/>
      <c r="X277" s="611"/>
      <c r="Y277" s="611"/>
      <c r="Z277" s="611"/>
      <c r="AA277" s="611"/>
      <c r="AB277" s="611"/>
      <c r="AC277" s="611"/>
      <c r="AD277" s="611"/>
      <c r="AE277" s="611"/>
      <c r="AF277" s="611"/>
      <c r="AG277" s="611"/>
      <c r="AH277" s="611"/>
      <c r="AI277" s="611"/>
      <c r="AJ277" s="611"/>
      <c r="AK277" s="611"/>
      <c r="AL277" s="611"/>
      <c r="AM277" s="611"/>
      <c r="AN277" s="611"/>
      <c r="AO277" s="611"/>
      <c r="AP277" s="611"/>
      <c r="AQ277" s="611"/>
      <c r="AR277" s="611"/>
      <c r="AS277" s="611"/>
      <c r="AT277" s="611"/>
      <c r="AU277" s="611"/>
      <c r="AV277" s="611"/>
      <c r="AW277" s="611"/>
      <c r="AX277" s="611"/>
      <c r="AY277" s="611"/>
      <c r="AZ277" s="611"/>
      <c r="BA277" s="2185" t="s">
        <v>77</v>
      </c>
      <c r="BB277" s="287" t="s">
        <v>78</v>
      </c>
      <c r="BC277" s="1064" t="s">
        <v>35</v>
      </c>
      <c r="BD277" s="1083" t="s">
        <v>35</v>
      </c>
      <c r="BE277" s="1083" t="s">
        <v>35</v>
      </c>
      <c r="BF277" s="1083" t="s">
        <v>35</v>
      </c>
      <c r="BG277" s="1103" t="s">
        <v>35</v>
      </c>
      <c r="BH277" s="1123" t="s">
        <v>35</v>
      </c>
      <c r="BI277" s="1083" t="s">
        <v>35</v>
      </c>
      <c r="BJ277" s="1083" t="s">
        <v>35</v>
      </c>
      <c r="BK277" s="1083" t="s">
        <v>35</v>
      </c>
      <c r="BL277" s="1103" t="s">
        <v>35</v>
      </c>
      <c r="BM277" s="1123" t="s">
        <v>35</v>
      </c>
      <c r="BN277" s="1083" t="s">
        <v>35</v>
      </c>
      <c r="BO277" s="1083" t="s">
        <v>35</v>
      </c>
      <c r="BP277" s="1083" t="s">
        <v>35</v>
      </c>
      <c r="BQ277" s="1103" t="s">
        <v>35</v>
      </c>
      <c r="BR277" s="1123" t="s">
        <v>35</v>
      </c>
      <c r="BS277" s="1083" t="s">
        <v>35</v>
      </c>
      <c r="BT277" s="1083" t="s">
        <v>35</v>
      </c>
      <c r="BU277" s="1083" t="s">
        <v>35</v>
      </c>
      <c r="BV277" s="1766" t="s">
        <v>35</v>
      </c>
      <c r="BW277" s="1844"/>
      <c r="BX277" s="1844"/>
      <c r="BY277" s="1845"/>
      <c r="BZ277" s="1845"/>
      <c r="CA277" s="1845"/>
      <c r="CB277" s="1845"/>
      <c r="CC277" s="1845"/>
      <c r="CD277" s="1845"/>
      <c r="CE277" s="1845"/>
      <c r="CF277" s="1845"/>
      <c r="CG277" s="1845"/>
      <c r="CH277" s="1845"/>
      <c r="CI277" s="1845"/>
      <c r="CJ277" s="1845"/>
      <c r="CK277" s="1845"/>
      <c r="CL277" s="1845"/>
      <c r="CM277" s="1845"/>
      <c r="CN277" s="1845"/>
      <c r="CO277" s="1845"/>
      <c r="CP277" s="1845"/>
      <c r="CQ277" s="1845"/>
      <c r="CR277" s="1845"/>
      <c r="CS277" s="1845"/>
      <c r="CT277" s="1845"/>
      <c r="CU277" s="1845"/>
      <c r="CV277" s="1845"/>
      <c r="CW277" s="1845"/>
      <c r="CX277" s="1845"/>
      <c r="CY277" s="1845"/>
      <c r="CZ277" s="1845"/>
    </row>
    <row r="278" s="607" customFormat="true" ht="15" customHeight="true" x14ac:dyDescent="0.2">
      <c r="W278" s="611"/>
      <c r="X278" s="611"/>
      <c r="Y278" s="611"/>
      <c r="Z278" s="611"/>
      <c r="AA278" s="611"/>
      <c r="AB278" s="611"/>
      <c r="AC278" s="611"/>
      <c r="AD278" s="611"/>
      <c r="AE278" s="611"/>
      <c r="AF278" s="611"/>
      <c r="AG278" s="611"/>
      <c r="AH278" s="611"/>
      <c r="AI278" s="611"/>
      <c r="AJ278" s="611"/>
      <c r="AK278" s="611"/>
      <c r="AL278" s="611"/>
      <c r="AM278" s="611"/>
      <c r="AN278" s="611"/>
      <c r="AO278" s="611"/>
      <c r="AP278" s="611"/>
      <c r="AQ278" s="611"/>
      <c r="AR278" s="611"/>
      <c r="AS278" s="611"/>
      <c r="AT278" s="611"/>
      <c r="AU278" s="611"/>
      <c r="AV278" s="611"/>
      <c r="AW278" s="611"/>
      <c r="AX278" s="611"/>
      <c r="AY278" s="611"/>
      <c r="AZ278" s="611"/>
      <c r="BA278" s="2185"/>
      <c r="BB278" s="287" t="s">
        <v>79</v>
      </c>
      <c r="BC278" s="1064" t="s">
        <v>35</v>
      </c>
      <c r="BD278" s="1083" t="s">
        <v>35</v>
      </c>
      <c r="BE278" s="1083" t="s">
        <v>35</v>
      </c>
      <c r="BF278" s="1083" t="s">
        <v>35</v>
      </c>
      <c r="BG278" s="1103" t="s">
        <v>35</v>
      </c>
      <c r="BH278" s="1123" t="s">
        <v>35</v>
      </c>
      <c r="BI278" s="1083" t="s">
        <v>35</v>
      </c>
      <c r="BJ278" s="1083" t="s">
        <v>35</v>
      </c>
      <c r="BK278" s="1083" t="s">
        <v>35</v>
      </c>
      <c r="BL278" s="1103" t="s">
        <v>35</v>
      </c>
      <c r="BM278" s="1123" t="s">
        <v>35</v>
      </c>
      <c r="BN278" s="1083" t="s">
        <v>35</v>
      </c>
      <c r="BO278" s="1083" t="s">
        <v>35</v>
      </c>
      <c r="BP278" s="1083" t="s">
        <v>35</v>
      </c>
      <c r="BQ278" s="1103" t="s">
        <v>35</v>
      </c>
      <c r="BR278" s="1123" t="s">
        <v>35</v>
      </c>
      <c r="BS278" s="1083" t="s">
        <v>35</v>
      </c>
      <c r="BT278" s="1083" t="s">
        <v>35</v>
      </c>
      <c r="BU278" s="1083" t="s">
        <v>35</v>
      </c>
      <c r="BV278" s="1766" t="s">
        <v>35</v>
      </c>
      <c r="BW278" s="1844"/>
      <c r="BX278" s="1844"/>
      <c r="BY278" s="1845"/>
      <c r="BZ278" s="1845"/>
      <c r="CA278" s="1845"/>
      <c r="CB278" s="1845"/>
      <c r="CC278" s="1845"/>
      <c r="CD278" s="1845"/>
      <c r="CE278" s="1845"/>
      <c r="CF278" s="1845"/>
      <c r="CG278" s="1845"/>
      <c r="CH278" s="1845"/>
      <c r="CI278" s="1845"/>
      <c r="CJ278" s="1845"/>
      <c r="CK278" s="1845"/>
      <c r="CL278" s="1845"/>
      <c r="CM278" s="1845"/>
      <c r="CN278" s="1845"/>
      <c r="CO278" s="1845"/>
      <c r="CP278" s="1845"/>
      <c r="CQ278" s="1845"/>
      <c r="CR278" s="1845"/>
      <c r="CS278" s="1845"/>
      <c r="CT278" s="1845"/>
      <c r="CU278" s="1845"/>
      <c r="CV278" s="1845"/>
      <c r="CW278" s="1845"/>
      <c r="CX278" s="1845"/>
      <c r="CY278" s="1845"/>
      <c r="CZ278" s="1845"/>
    </row>
    <row r="279" s="607" customFormat="true" ht="15" customHeight="true" x14ac:dyDescent="0.2">
      <c r="W279" s="611"/>
      <c r="X279" s="611"/>
      <c r="Y279" s="611"/>
      <c r="Z279" s="611"/>
      <c r="AA279" s="611"/>
      <c r="AB279" s="611"/>
      <c r="AC279" s="611"/>
      <c r="AD279" s="611"/>
      <c r="AE279" s="611"/>
      <c r="AF279" s="611"/>
      <c r="AG279" s="611"/>
      <c r="AH279" s="611"/>
      <c r="AI279" s="611"/>
      <c r="AJ279" s="611"/>
      <c r="AK279" s="611"/>
      <c r="AL279" s="611"/>
      <c r="AM279" s="611"/>
      <c r="AN279" s="611"/>
      <c r="AO279" s="611"/>
      <c r="AP279" s="611"/>
      <c r="AQ279" s="611"/>
      <c r="AR279" s="611"/>
      <c r="AS279" s="611"/>
      <c r="AT279" s="611"/>
      <c r="AU279" s="611"/>
      <c r="AV279" s="611"/>
      <c r="AW279" s="611"/>
      <c r="AX279" s="611"/>
      <c r="AY279" s="611"/>
      <c r="AZ279" s="611"/>
      <c r="BA279" s="2185"/>
      <c r="BB279" s="287" t="s">
        <v>80</v>
      </c>
      <c r="BC279" s="1064" t="s">
        <v>35</v>
      </c>
      <c r="BD279" s="1084" t="s">
        <v>35</v>
      </c>
      <c r="BE279" s="1084" t="s">
        <v>35</v>
      </c>
      <c r="BF279" s="1084" t="s">
        <v>35</v>
      </c>
      <c r="BG279" s="1104" t="s">
        <v>35</v>
      </c>
      <c r="BH279" s="1064" t="s">
        <v>35</v>
      </c>
      <c r="BI279" s="1084" t="s">
        <v>35</v>
      </c>
      <c r="BJ279" s="1084" t="s">
        <v>35</v>
      </c>
      <c r="BK279" s="1084" t="s">
        <v>35</v>
      </c>
      <c r="BL279" s="1104" t="s">
        <v>35</v>
      </c>
      <c r="BM279" s="1064" t="s">
        <v>35</v>
      </c>
      <c r="BN279" s="1084" t="s">
        <v>35</v>
      </c>
      <c r="BO279" s="1084" t="s">
        <v>35</v>
      </c>
      <c r="BP279" s="1084" t="s">
        <v>35</v>
      </c>
      <c r="BQ279" s="1104" t="s">
        <v>35</v>
      </c>
      <c r="BR279" s="1064" t="s">
        <v>35</v>
      </c>
      <c r="BS279" s="1084" t="s">
        <v>35</v>
      </c>
      <c r="BT279" s="1084" t="s">
        <v>35</v>
      </c>
      <c r="BU279" s="1084" t="s">
        <v>35</v>
      </c>
      <c r="BV279" s="1128" t="s">
        <v>35</v>
      </c>
      <c r="BW279" s="1846"/>
      <c r="BX279" s="1846"/>
      <c r="BY279" s="1846"/>
      <c r="BZ279" s="1846"/>
      <c r="CA279" s="1846"/>
      <c r="CB279" s="1846"/>
      <c r="CC279" s="1846"/>
      <c r="CD279" s="1846"/>
      <c r="CE279" s="1846"/>
      <c r="CF279" s="1846"/>
      <c r="CG279" s="1846"/>
      <c r="CH279" s="1846"/>
      <c r="CI279" s="1846"/>
      <c r="CJ279" s="1846"/>
      <c r="CK279" s="1846"/>
      <c r="CL279" s="1846"/>
      <c r="CM279" s="1846"/>
      <c r="CN279" s="1846"/>
      <c r="CO279" s="1846"/>
      <c r="CP279" s="1846"/>
      <c r="CQ279" s="1846"/>
      <c r="CR279" s="1846"/>
      <c r="CS279" s="1846"/>
      <c r="CT279" s="1846"/>
      <c r="CU279" s="1846"/>
      <c r="CV279" s="1846"/>
      <c r="CW279" s="1846"/>
      <c r="CX279" s="1846"/>
      <c r="CY279" s="1846"/>
      <c r="CZ279" s="1846"/>
    </row>
    <row r="280" s="608" customFormat="true" ht="15" customHeight="true" x14ac:dyDescent="0.2">
      <c r="B280" s="609"/>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185"/>
      <c r="BB280" s="287" t="s">
        <v>81</v>
      </c>
      <c r="BC280" s="1064" t="s">
        <v>35</v>
      </c>
      <c r="BD280" s="1084" t="s">
        <v>35</v>
      </c>
      <c r="BE280" s="1084" t="s">
        <v>35</v>
      </c>
      <c r="BF280" s="1084" t="s">
        <v>35</v>
      </c>
      <c r="BG280" s="1104" t="s">
        <v>35</v>
      </c>
      <c r="BH280" s="1064" t="s">
        <v>35</v>
      </c>
      <c r="BI280" s="1084" t="s">
        <v>35</v>
      </c>
      <c r="BJ280" s="1084" t="s">
        <v>35</v>
      </c>
      <c r="BK280" s="1084" t="s">
        <v>35</v>
      </c>
      <c r="BL280" s="1104" t="s">
        <v>35</v>
      </c>
      <c r="BM280" s="1064" t="s">
        <v>35</v>
      </c>
      <c r="BN280" s="1084" t="s">
        <v>35</v>
      </c>
      <c r="BO280" s="1084" t="s">
        <v>35</v>
      </c>
      <c r="BP280" s="1084" t="s">
        <v>35</v>
      </c>
      <c r="BQ280" s="1104" t="s">
        <v>35</v>
      </c>
      <c r="BR280" s="1064" t="s">
        <v>35</v>
      </c>
      <c r="BS280" s="1084" t="s">
        <v>35</v>
      </c>
      <c r="BT280" s="1084" t="s">
        <v>35</v>
      </c>
      <c r="BU280" s="1084" t="s">
        <v>35</v>
      </c>
      <c r="BV280" s="1128" t="s">
        <v>35</v>
      </c>
      <c r="BW280" s="1846"/>
      <c r="BX280" s="1846"/>
      <c r="BY280" s="1846"/>
      <c r="BZ280" s="1846"/>
      <c r="CA280" s="1846"/>
      <c r="CB280" s="1846"/>
      <c r="CC280" s="1846"/>
      <c r="CD280" s="1846"/>
      <c r="CE280" s="1846"/>
      <c r="CF280" s="1846"/>
      <c r="CG280" s="1846"/>
      <c r="CH280" s="1846"/>
      <c r="CI280" s="1846"/>
      <c r="CJ280" s="1846"/>
      <c r="CK280" s="1846"/>
      <c r="CL280" s="1846"/>
      <c r="CM280" s="1846"/>
      <c r="CN280" s="1846"/>
      <c r="CO280" s="1846"/>
      <c r="CP280" s="1846"/>
      <c r="CQ280" s="1846"/>
      <c r="CR280" s="1846"/>
      <c r="CS280" s="1846"/>
      <c r="CT280" s="1846"/>
      <c r="CU280" s="1846"/>
      <c r="CV280" s="1846"/>
      <c r="CW280" s="1846"/>
      <c r="CX280" s="1846"/>
      <c r="CY280" s="1846"/>
      <c r="CZ280" s="1846"/>
    </row>
    <row r="281" s="608" customFormat="true" ht="15" customHeight="true" x14ac:dyDescent="0.2">
      <c r="B281" s="609"/>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185"/>
      <c r="BB281" s="287" t="s">
        <v>82</v>
      </c>
      <c r="BC281" s="1064" t="s">
        <v>35</v>
      </c>
      <c r="BD281" s="1084" t="s">
        <v>35</v>
      </c>
      <c r="BE281" s="1084" t="s">
        <v>35</v>
      </c>
      <c r="BF281" s="1084" t="s">
        <v>35</v>
      </c>
      <c r="BG281" s="1104" t="s">
        <v>35</v>
      </c>
      <c r="BH281" s="1064" t="s">
        <v>35</v>
      </c>
      <c r="BI281" s="1084" t="s">
        <v>35</v>
      </c>
      <c r="BJ281" s="1084" t="s">
        <v>35</v>
      </c>
      <c r="BK281" s="1084" t="s">
        <v>35</v>
      </c>
      <c r="BL281" s="1104" t="s">
        <v>35</v>
      </c>
      <c r="BM281" s="1064" t="s">
        <v>35</v>
      </c>
      <c r="BN281" s="1084" t="s">
        <v>35</v>
      </c>
      <c r="BO281" s="1084" t="s">
        <v>35</v>
      </c>
      <c r="BP281" s="1084" t="s">
        <v>35</v>
      </c>
      <c r="BQ281" s="1104" t="s">
        <v>35</v>
      </c>
      <c r="BR281" s="1064" t="s">
        <v>35</v>
      </c>
      <c r="BS281" s="1084" t="s">
        <v>35</v>
      </c>
      <c r="BT281" s="1084" t="s">
        <v>35</v>
      </c>
      <c r="BU281" s="1084" t="s">
        <v>35</v>
      </c>
      <c r="BV281" s="1128" t="s">
        <v>35</v>
      </c>
      <c r="BW281" s="1846"/>
      <c r="BX281" s="1846"/>
      <c r="BY281" s="1846"/>
      <c r="BZ281" s="1846"/>
      <c r="CA281" s="1846"/>
      <c r="CB281" s="1846"/>
      <c r="CC281" s="1846"/>
      <c r="CD281" s="1846"/>
      <c r="CE281" s="1846"/>
      <c r="CF281" s="1846"/>
      <c r="CG281" s="1846"/>
      <c r="CH281" s="1846"/>
      <c r="CI281" s="1846"/>
      <c r="CJ281" s="1846"/>
      <c r="CK281" s="1846"/>
      <c r="CL281" s="1846"/>
      <c r="CM281" s="1846"/>
      <c r="CN281" s="1846"/>
      <c r="CO281" s="1846"/>
      <c r="CP281" s="1846"/>
      <c r="CQ281" s="1846"/>
      <c r="CR281" s="1846"/>
      <c r="CS281" s="1846"/>
      <c r="CT281" s="1846"/>
      <c r="CU281" s="1846"/>
      <c r="CV281" s="1846"/>
      <c r="CW281" s="1846"/>
      <c r="CX281" s="1846"/>
      <c r="CY281" s="1846"/>
      <c r="CZ281" s="1846"/>
    </row>
    <row r="282" s="608" customFormat="true" ht="15" customHeight="true" x14ac:dyDescent="0.2">
      <c r="B282" s="609"/>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185"/>
      <c r="BB282" s="287" t="s">
        <v>83</v>
      </c>
      <c r="BC282" s="1064" t="s">
        <v>35</v>
      </c>
      <c r="BD282" s="1084" t="s">
        <v>35</v>
      </c>
      <c r="BE282" s="1084" t="s">
        <v>35</v>
      </c>
      <c r="BF282" s="1084" t="s">
        <v>35</v>
      </c>
      <c r="BG282" s="1104" t="s">
        <v>35</v>
      </c>
      <c r="BH282" s="1064" t="s">
        <v>35</v>
      </c>
      <c r="BI282" s="1084" t="s">
        <v>35</v>
      </c>
      <c r="BJ282" s="1084" t="s">
        <v>35</v>
      </c>
      <c r="BK282" s="1084" t="s">
        <v>35</v>
      </c>
      <c r="BL282" s="1104" t="s">
        <v>35</v>
      </c>
      <c r="BM282" s="1064" t="s">
        <v>35</v>
      </c>
      <c r="BN282" s="1084" t="s">
        <v>35</v>
      </c>
      <c r="BO282" s="1084" t="s">
        <v>35</v>
      </c>
      <c r="BP282" s="1084" t="s">
        <v>35</v>
      </c>
      <c r="BQ282" s="1104" t="s">
        <v>35</v>
      </c>
      <c r="BR282" s="1064" t="s">
        <v>35</v>
      </c>
      <c r="BS282" s="1084" t="s">
        <v>35</v>
      </c>
      <c r="BT282" s="1084" t="s">
        <v>35</v>
      </c>
      <c r="BU282" s="1084" t="s">
        <v>35</v>
      </c>
      <c r="BV282" s="1128" t="s">
        <v>35</v>
      </c>
      <c r="BW282" s="1846"/>
      <c r="BX282" s="1846"/>
      <c r="BY282" s="1846"/>
      <c r="BZ282" s="1846"/>
      <c r="CA282" s="1846"/>
      <c r="CB282" s="1846"/>
      <c r="CC282" s="1846"/>
      <c r="CD282" s="1846"/>
      <c r="CE282" s="1846"/>
      <c r="CF282" s="1846"/>
      <c r="CG282" s="1846"/>
      <c r="CH282" s="1846"/>
      <c r="CI282" s="1846"/>
      <c r="CJ282" s="1846"/>
      <c r="CK282" s="1846"/>
      <c r="CL282" s="1846"/>
      <c r="CM282" s="1846"/>
      <c r="CN282" s="1846"/>
      <c r="CO282" s="1846"/>
      <c r="CP282" s="1846"/>
      <c r="CQ282" s="1846"/>
      <c r="CR282" s="1846"/>
      <c r="CS282" s="1846"/>
      <c r="CT282" s="1846"/>
      <c r="CU282" s="1846"/>
      <c r="CV282" s="1846"/>
      <c r="CW282" s="1846"/>
      <c r="CX282" s="1846"/>
      <c r="CY282" s="1846"/>
      <c r="CZ282" s="1846"/>
    </row>
    <row r="283" s="608" customFormat="true" ht="15" customHeight="true" x14ac:dyDescent="0.2">
      <c r="B283" s="609"/>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185"/>
      <c r="BB283" s="287" t="s">
        <v>84</v>
      </c>
      <c r="BC283" s="1064" t="s">
        <v>35</v>
      </c>
      <c r="BD283" s="1084" t="s">
        <v>35</v>
      </c>
      <c r="BE283" s="1084" t="s">
        <v>35</v>
      </c>
      <c r="BF283" s="1084" t="s">
        <v>35</v>
      </c>
      <c r="BG283" s="1104" t="s">
        <v>35</v>
      </c>
      <c r="BH283" s="1064" t="s">
        <v>35</v>
      </c>
      <c r="BI283" s="1084" t="s">
        <v>35</v>
      </c>
      <c r="BJ283" s="1084" t="s">
        <v>35</v>
      </c>
      <c r="BK283" s="1084" t="s">
        <v>35</v>
      </c>
      <c r="BL283" s="1104" t="s">
        <v>35</v>
      </c>
      <c r="BM283" s="1064" t="s">
        <v>35</v>
      </c>
      <c r="BN283" s="1084" t="s">
        <v>35</v>
      </c>
      <c r="BO283" s="1084" t="s">
        <v>35</v>
      </c>
      <c r="BP283" s="1084" t="s">
        <v>35</v>
      </c>
      <c r="BQ283" s="1104" t="s">
        <v>35</v>
      </c>
      <c r="BR283" s="1064" t="s">
        <v>35</v>
      </c>
      <c r="BS283" s="1084" t="s">
        <v>35</v>
      </c>
      <c r="BT283" s="1084" t="s">
        <v>35</v>
      </c>
      <c r="BU283" s="1084" t="s">
        <v>35</v>
      </c>
      <c r="BV283" s="1128" t="s">
        <v>35</v>
      </c>
      <c r="BW283" s="1846"/>
      <c r="BX283" s="1846"/>
      <c r="BY283" s="1846"/>
      <c r="BZ283" s="1846"/>
      <c r="CA283" s="1846"/>
      <c r="CB283" s="1846"/>
      <c r="CC283" s="1846"/>
      <c r="CD283" s="1846"/>
      <c r="CE283" s="1846"/>
      <c r="CF283" s="1846"/>
      <c r="CG283" s="1846"/>
      <c r="CH283" s="1846"/>
      <c r="CI283" s="1846"/>
      <c r="CJ283" s="1846"/>
      <c r="CK283" s="1846"/>
      <c r="CL283" s="1846"/>
      <c r="CM283" s="1846"/>
      <c r="CN283" s="1846"/>
      <c r="CO283" s="1846"/>
      <c r="CP283" s="1846"/>
      <c r="CQ283" s="1846"/>
      <c r="CR283" s="1846"/>
      <c r="CS283" s="1846"/>
      <c r="CT283" s="1846"/>
      <c r="CU283" s="1846"/>
      <c r="CV283" s="1846"/>
      <c r="CW283" s="1846"/>
      <c r="CX283" s="1846"/>
      <c r="CY283" s="1846"/>
      <c r="CZ283" s="1846"/>
    </row>
    <row r="284" s="608" customFormat="true" ht="15" customHeight="true" x14ac:dyDescent="0.2">
      <c r="B284" s="609"/>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186"/>
      <c r="BB284" s="288" t="s">
        <v>113</v>
      </c>
      <c r="BC284" s="1065" t="s">
        <v>35</v>
      </c>
      <c r="BD284" s="1085" t="s">
        <v>35</v>
      </c>
      <c r="BE284" s="1085" t="s">
        <v>35</v>
      </c>
      <c r="BF284" s="1085" t="s">
        <v>35</v>
      </c>
      <c r="BG284" s="1105" t="s">
        <v>35</v>
      </c>
      <c r="BH284" s="1124" t="s">
        <v>35</v>
      </c>
      <c r="BI284" s="1085" t="s">
        <v>35</v>
      </c>
      <c r="BJ284" s="1085" t="s">
        <v>35</v>
      </c>
      <c r="BK284" s="1085" t="s">
        <v>35</v>
      </c>
      <c r="BL284" s="1105" t="s">
        <v>35</v>
      </c>
      <c r="BM284" s="1124" t="s">
        <v>35</v>
      </c>
      <c r="BN284" s="1085" t="s">
        <v>35</v>
      </c>
      <c r="BO284" s="1085" t="s">
        <v>35</v>
      </c>
      <c r="BP284" s="1085" t="s">
        <v>35</v>
      </c>
      <c r="BQ284" s="1105" t="s">
        <v>35</v>
      </c>
      <c r="BR284" s="1124" t="s">
        <v>35</v>
      </c>
      <c r="BS284" s="1085" t="s">
        <v>35</v>
      </c>
      <c r="BT284" s="1085" t="s">
        <v>35</v>
      </c>
      <c r="BU284" s="1085" t="s">
        <v>35</v>
      </c>
      <c r="BV284" s="1767" t="s">
        <v>35</v>
      </c>
      <c r="BW284" s="1847"/>
      <c r="BX284" s="1847"/>
      <c r="BY284" s="1848"/>
      <c r="BZ284" s="1848"/>
      <c r="CA284" s="1848"/>
      <c r="CB284" s="1848"/>
      <c r="CC284" s="1848"/>
      <c r="CD284" s="1848"/>
      <c r="CE284" s="1848"/>
      <c r="CF284" s="1848"/>
      <c r="CG284" s="1848"/>
      <c r="CH284" s="1848"/>
      <c r="CI284" s="1848"/>
      <c r="CJ284" s="1848"/>
      <c r="CK284" s="1848"/>
      <c r="CL284" s="1848"/>
      <c r="CM284" s="1848"/>
      <c r="CN284" s="1848"/>
      <c r="CO284" s="1848"/>
      <c r="CP284" s="1848"/>
      <c r="CQ284" s="1848"/>
      <c r="CR284" s="1848"/>
      <c r="CS284" s="1848"/>
      <c r="CT284" s="1848"/>
      <c r="CU284" s="1848"/>
      <c r="CV284" s="1848"/>
      <c r="CW284" s="1848"/>
      <c r="CX284" s="1848"/>
      <c r="CY284" s="1848"/>
      <c r="CZ284" s="1848"/>
    </row>
    <row r="285" s="608" customFormat="true" ht="15" customHeight="true" x14ac:dyDescent="0.2">
      <c r="B285" s="609"/>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2"/>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608" customFormat="true" ht="15" customHeight="true" x14ac:dyDescent="0.2">
      <c r="B286" s="609"/>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2"/>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608" customFormat="true" ht="15" customHeight="true" x14ac:dyDescent="0.2">
      <c r="B287" s="609"/>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2"/>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608" customFormat="true" ht="15" customHeight="true" x14ac:dyDescent="0.2">
      <c r="B288" s="609"/>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2"/>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608" customFormat="true" ht="15" customHeight="true" x14ac:dyDescent="0.2">
      <c r="A289" s="379"/>
      <c r="B289" s="380"/>
      <c r="C289" s="381"/>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2"/>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608" customFormat="true" ht="15" customHeight="true" x14ac:dyDescent="0.2">
      <c r="A290" s="623"/>
      <c r="B290" s="624"/>
      <c r="C290" s="625"/>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2"/>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608" customFormat="true" ht="15" customHeight="true" x14ac:dyDescent="0.2">
      <c r="A291" s="626"/>
      <c r="B291" s="627"/>
      <c r="C291" s="62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2"/>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608" customFormat="true" ht="15" customHeight="true" x14ac:dyDescent="0.2">
      <c r="A292" s="629"/>
      <c r="B292" s="630"/>
      <c r="C292" s="631"/>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2"/>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608" customFormat="true" ht="15" customHeight="true" x14ac:dyDescent="0.2">
      <c r="A293" s="632"/>
      <c r="B293" s="633"/>
      <c r="C293" s="634"/>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2"/>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608" customFormat="true" ht="15" customHeight="true" x14ac:dyDescent="0.2">
      <c r="A294" s="635"/>
      <c r="B294" s="636"/>
      <c r="C294" s="637"/>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2"/>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608" customFormat="true" ht="15" customHeight="true" x14ac:dyDescent="0.2">
      <c r="A295" s="635"/>
      <c r="B295" s="636"/>
      <c r="C295" s="637"/>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2"/>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608" customFormat="true" ht="15" customHeight="true" x14ac:dyDescent="0.2">
      <c r="A296" s="635"/>
      <c r="B296" s="638"/>
      <c r="C296" s="637"/>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2"/>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608" customFormat="true" ht="15" customHeight="true" x14ac:dyDescent="0.2">
      <c r="A297" s="639"/>
      <c r="B297" s="640"/>
      <c r="C297" s="641"/>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2"/>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608" customFormat="true" ht="15" customHeight="true" x14ac:dyDescent="0.2">
      <c r="B298" s="609"/>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2"/>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608" customFormat="true" ht="15" customHeight="true" x14ac:dyDescent="0.2">
      <c r="A299" s="382"/>
      <c r="B299" s="383"/>
      <c r="C299" s="384"/>
      <c r="D299" s="385"/>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2"/>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608" customFormat="true" ht="15" customHeight="true" x14ac:dyDescent="0.2">
      <c r="A300" s="642"/>
      <c r="B300" s="643"/>
      <c r="C300" s="644"/>
      <c r="D300" s="645"/>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2"/>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608" customFormat="true" ht="15" customHeight="true" x14ac:dyDescent="0.2">
      <c r="A301" s="646"/>
      <c r="B301" s="647"/>
      <c r="C301" s="648"/>
      <c r="D301" s="649"/>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2"/>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608" customFormat="true" ht="15" customHeight="true" x14ac:dyDescent="0.2">
      <c r="A302" s="650"/>
      <c r="B302" s="651"/>
      <c r="C302" s="652"/>
      <c r="D302" s="653"/>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2"/>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608" customFormat="true" ht="15" customHeight="true" x14ac:dyDescent="0.2">
      <c r="A303" s="654"/>
      <c r="B303" s="655"/>
      <c r="C303" s="656"/>
      <c r="D303" s="657"/>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2"/>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608" customFormat="true" ht="15" customHeight="true" x14ac:dyDescent="0.2">
      <c r="A304" s="658"/>
      <c r="B304" s="659"/>
      <c r="C304" s="660"/>
      <c r="D304" s="661"/>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2"/>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608" customFormat="true" ht="15" customHeight="true" x14ac:dyDescent="0.2">
      <c r="A305" s="662"/>
      <c r="B305" s="663"/>
      <c r="C305" s="664"/>
      <c r="D305" s="665"/>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2"/>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608" customFormat="true" ht="15" customHeight="true" x14ac:dyDescent="0.2">
      <c r="B306" s="609"/>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2"/>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608" customFormat="true" ht="15" customHeight="true" x14ac:dyDescent="0.2">
      <c r="B307" s="609"/>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2"/>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608" customFormat="true" ht="15" customHeight="true" x14ac:dyDescent="0.2">
      <c r="B308" s="609"/>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2"/>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608" customFormat="true" ht="15" customHeight="true" x14ac:dyDescent="0.2">
      <c r="B309" s="609"/>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2"/>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608" customFormat="true" ht="15" customHeight="true" x14ac:dyDescent="0.2">
      <c r="B310" s="609"/>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2"/>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608" customFormat="true" ht="15" customHeight="true" x14ac:dyDescent="0.2">
      <c r="B311" s="609"/>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2"/>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608" customFormat="true" ht="15" customHeight="true" x14ac:dyDescent="0.2">
      <c r="B312" s="609"/>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2"/>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608" customFormat="true" ht="15" customHeight="true" x14ac:dyDescent="0.2">
      <c r="B313" s="609"/>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2"/>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608" customFormat="true" ht="15" customHeight="true" x14ac:dyDescent="0.2">
      <c r="B314" s="609"/>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2"/>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608" customFormat="true" ht="15" customHeight="true" x14ac:dyDescent="0.2">
      <c r="B315" s="609"/>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2"/>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608" customFormat="true" ht="15" customHeight="true" x14ac:dyDescent="0.2">
      <c r="B316" s="609"/>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2"/>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608" customFormat="true" ht="15" customHeight="true" x14ac:dyDescent="0.2">
      <c r="B317" s="609"/>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2"/>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608" customFormat="true" ht="15" customHeight="true" x14ac:dyDescent="0.2">
      <c r="B318" s="609"/>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2"/>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608" customFormat="true" ht="15" customHeight="true" x14ac:dyDescent="0.2">
      <c r="B319" s="609"/>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2"/>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608" customFormat="true" ht="15" customHeight="true" x14ac:dyDescent="0.2">
      <c r="B320" s="609"/>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2"/>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608" customFormat="true" ht="15" customHeight="true" x14ac:dyDescent="0.2">
      <c r="B321" s="609"/>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2"/>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608" customFormat="true" ht="15" customHeight="true" x14ac:dyDescent="0.2">
      <c r="B322" s="609"/>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2"/>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608" customFormat="true" ht="15" customHeight="true" x14ac:dyDescent="0.2">
      <c r="B323" s="609"/>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2"/>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608" customFormat="true" ht="15" customHeight="true" x14ac:dyDescent="0.2">
      <c r="B324" s="609"/>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2"/>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608" customFormat="true" ht="15" customHeight="true" x14ac:dyDescent="0.2">
      <c r="B325" s="609"/>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2"/>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608" customFormat="true" ht="15" customHeight="true" x14ac:dyDescent="0.2">
      <c r="B326" s="609"/>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2"/>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608" customFormat="true" ht="15" customHeight="true" x14ac:dyDescent="0.2">
      <c r="B327" s="609"/>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2"/>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608" customFormat="true" ht="15" customHeight="true" x14ac:dyDescent="0.2">
      <c r="B328" s="609"/>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2"/>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608" customFormat="true" ht="250.15" customHeight="true" x14ac:dyDescent="0.2">
      <c r="B329" s="609"/>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2"/>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68"/>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6"/>
      <c r="BD330" s="366"/>
      <c r="BE330" s="366"/>
      <c r="BF330" s="366"/>
      <c r="BG330" s="366"/>
      <c r="BH330" s="366"/>
      <c r="BI330" s="366"/>
      <c r="BJ330" s="366"/>
      <c r="BK330" s="366"/>
      <c r="BL330" s="366"/>
      <c r="BM330" s="366"/>
      <c r="BN330" s="366"/>
      <c r="BO330" s="366"/>
      <c r="BP330" s="366"/>
      <c r="BQ330" s="366"/>
      <c r="BR330" s="366"/>
      <c r="BS330" s="366"/>
      <c r="BT330" s="366"/>
      <c r="BU330" s="366"/>
      <c r="BV330" s="366"/>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68"/>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6"/>
      <c r="BD331" s="366"/>
      <c r="BE331" s="366"/>
      <c r="BF331" s="366"/>
      <c r="BG331" s="366"/>
      <c r="BH331" s="366"/>
      <c r="BI331" s="366"/>
      <c r="BJ331" s="366"/>
      <c r="BK331" s="366"/>
      <c r="BL331" s="366"/>
      <c r="BM331" s="366"/>
      <c r="BN331" s="366"/>
      <c r="BO331" s="366"/>
      <c r="BP331" s="366"/>
      <c r="BQ331" s="366"/>
      <c r="BR331" s="366"/>
      <c r="BS331" s="366"/>
      <c r="BT331" s="366"/>
      <c r="BU331" s="366"/>
      <c r="BV331" s="366"/>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68"/>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6"/>
      <c r="BD332" s="366"/>
      <c r="BE332" s="366"/>
      <c r="BF332" s="366"/>
      <c r="BG332" s="366"/>
      <c r="BH332" s="366"/>
      <c r="BI332" s="366"/>
      <c r="BJ332" s="366"/>
      <c r="BK332" s="366"/>
      <c r="BL332" s="366"/>
      <c r="BM332" s="366"/>
      <c r="BN332" s="366"/>
      <c r="BO332" s="366"/>
      <c r="BP332" s="366"/>
      <c r="BQ332" s="366"/>
      <c r="BR332" s="366"/>
      <c r="BS332" s="366"/>
      <c r="BT332" s="366"/>
      <c r="BU332" s="366"/>
      <c r="BV332" s="366"/>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68"/>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6"/>
      <c r="BD333" s="366"/>
      <c r="BE333" s="366"/>
      <c r="BF333" s="366"/>
      <c r="BG333" s="366"/>
      <c r="BH333" s="366"/>
      <c r="BI333" s="366"/>
      <c r="BJ333" s="366"/>
      <c r="BK333" s="366"/>
      <c r="BL333" s="366"/>
      <c r="BM333" s="366"/>
      <c r="BN333" s="366"/>
      <c r="BO333" s="366"/>
      <c r="BP333" s="366"/>
      <c r="BQ333" s="366"/>
      <c r="BR333" s="366"/>
      <c r="BS333" s="366"/>
      <c r="BT333" s="366"/>
      <c r="BU333" s="366"/>
      <c r="BV333" s="366"/>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68"/>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6"/>
      <c r="BD334" s="366"/>
      <c r="BE334" s="366"/>
      <c r="BF334" s="366"/>
      <c r="BG334" s="366"/>
      <c r="BH334" s="366"/>
      <c r="BI334" s="366"/>
      <c r="BJ334" s="366"/>
      <c r="BK334" s="366"/>
      <c r="BL334" s="366"/>
      <c r="BM334" s="366"/>
      <c r="BN334" s="366"/>
      <c r="BO334" s="366"/>
      <c r="BP334" s="366"/>
      <c r="BQ334" s="366"/>
      <c r="BR334" s="366"/>
      <c r="BS334" s="366"/>
      <c r="BT334" s="366"/>
      <c r="BU334" s="366"/>
      <c r="BV334" s="366"/>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68"/>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6"/>
      <c r="BD335" s="366"/>
      <c r="BE335" s="366"/>
      <c r="BF335" s="366"/>
      <c r="BG335" s="366"/>
      <c r="BH335" s="366"/>
      <c r="BI335" s="366"/>
      <c r="BJ335" s="366"/>
      <c r="BK335" s="366"/>
      <c r="BL335" s="366"/>
      <c r="BM335" s="366"/>
      <c r="BN335" s="366"/>
      <c r="BO335" s="366"/>
      <c r="BP335" s="366"/>
      <c r="BQ335" s="366"/>
      <c r="BR335" s="366"/>
      <c r="BS335" s="366"/>
      <c r="BT335" s="366"/>
      <c r="BU335" s="366"/>
      <c r="BV335" s="366"/>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68"/>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6"/>
      <c r="BD336" s="366"/>
      <c r="BE336" s="366"/>
      <c r="BF336" s="366"/>
      <c r="BG336" s="366"/>
      <c r="BH336" s="366"/>
      <c r="BI336" s="366"/>
      <c r="BJ336" s="366"/>
      <c r="BK336" s="366"/>
      <c r="BL336" s="366"/>
      <c r="BM336" s="366"/>
      <c r="BN336" s="366"/>
      <c r="BO336" s="366"/>
      <c r="BP336" s="366"/>
      <c r="BQ336" s="366"/>
      <c r="BR336" s="366"/>
      <c r="BS336" s="366"/>
      <c r="BT336" s="366"/>
      <c r="BU336" s="366"/>
      <c r="BV336" s="366"/>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68"/>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6"/>
      <c r="BD337" s="366"/>
      <c r="BE337" s="366"/>
      <c r="BF337" s="366"/>
      <c r="BG337" s="366"/>
      <c r="BH337" s="366"/>
      <c r="BI337" s="366"/>
      <c r="BJ337" s="366"/>
      <c r="BK337" s="366"/>
      <c r="BL337" s="366"/>
      <c r="BM337" s="366"/>
      <c r="BN337" s="366"/>
      <c r="BO337" s="366"/>
      <c r="BP337" s="366"/>
      <c r="BQ337" s="366"/>
      <c r="BR337" s="366"/>
      <c r="BS337" s="366"/>
      <c r="BT337" s="366"/>
      <c r="BU337" s="366"/>
      <c r="BV337" s="366"/>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68"/>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6"/>
      <c r="BD338" s="366"/>
      <c r="BE338" s="366"/>
      <c r="BF338" s="366"/>
      <c r="BG338" s="366"/>
      <c r="BH338" s="366"/>
      <c r="BI338" s="366"/>
      <c r="BJ338" s="366"/>
      <c r="BK338" s="366"/>
      <c r="BL338" s="366"/>
      <c r="BM338" s="366"/>
      <c r="BN338" s="366"/>
      <c r="BO338" s="366"/>
      <c r="BP338" s="366"/>
      <c r="BQ338" s="366"/>
      <c r="BR338" s="366"/>
      <c r="BS338" s="366"/>
      <c r="BT338" s="366"/>
      <c r="BU338" s="366"/>
      <c r="BV338" s="366"/>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608" customFormat="true" ht="15" customHeight="true" x14ac:dyDescent="0.2">
      <c r="B339" s="609"/>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187" t="s">
        <v>114</v>
      </c>
      <c r="BD339" s="2188"/>
      <c r="BE339" s="2188"/>
      <c r="BF339" s="2188"/>
      <c r="BG339" s="2189"/>
      <c r="BH339" s="2190" t="s">
        <v>38</v>
      </c>
      <c r="BI339" s="2188"/>
      <c r="BJ339" s="2188"/>
      <c r="BK339" s="2188"/>
      <c r="BL339" s="2189"/>
      <c r="BM339" s="2190" t="s">
        <v>37</v>
      </c>
      <c r="BN339" s="2188"/>
      <c r="BO339" s="2188"/>
      <c r="BP339" s="2188"/>
      <c r="BQ339" s="2191"/>
      <c r="BR339" s="1675" t="s">
        <v>137</v>
      </c>
      <c r="BS339" s="1676"/>
      <c r="BT339" s="1676"/>
      <c r="BU339" s="1676"/>
      <c r="BV339" s="1676"/>
      <c r="BW339" s="1849"/>
      <c r="BX339" s="1849"/>
      <c r="BY339" s="1850"/>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608" customFormat="true" ht="12.75" x14ac:dyDescent="0.2">
      <c r="B340" s="609"/>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148</v>
      </c>
      <c r="BS340" s="173" t="s">
        <v>149</v>
      </c>
      <c r="BT340" s="173" t="s">
        <v>150</v>
      </c>
      <c r="BU340" s="173" t="s">
        <v>151</v>
      </c>
      <c r="BV340" s="1768" t="s">
        <v>152</v>
      </c>
      <c r="BW340" s="1851"/>
      <c r="BX340" s="1851"/>
      <c r="BY340" s="1852"/>
      <c r="BZ340" s="1852"/>
      <c r="CA340" s="1852"/>
      <c r="CB340" s="1852"/>
      <c r="CC340" s="1852"/>
      <c r="CD340" s="1852"/>
      <c r="CE340" s="1852"/>
      <c r="CF340" s="1852"/>
      <c r="CG340" s="1852"/>
      <c r="CH340" s="1852"/>
      <c r="CI340" s="1852"/>
      <c r="CJ340" s="1852"/>
      <c r="CK340" s="1852"/>
      <c r="CL340" s="1852"/>
      <c r="CM340" s="1852"/>
      <c r="CN340" s="1852"/>
      <c r="CO340" s="1852"/>
      <c r="CP340" s="1852"/>
      <c r="CQ340" s="1852"/>
      <c r="CR340" s="1852"/>
      <c r="CS340" s="1852"/>
      <c r="CT340" s="1852"/>
      <c r="CU340" s="1852"/>
      <c r="CV340" s="1852"/>
      <c r="CW340" s="1852"/>
      <c r="CX340" s="1852"/>
      <c r="CY340" s="1852"/>
      <c r="CZ340" s="1852"/>
    </row>
    <row r="341" s="608" customFormat="true" ht="15" customHeight="true" x14ac:dyDescent="0.2">
      <c r="B341" s="609"/>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92" t="s">
        <v>144</v>
      </c>
      <c r="BB341" s="162" t="s">
        <v>49</v>
      </c>
      <c r="BC341" s="1066" t="s">
        <v>35</v>
      </c>
      <c r="BD341" s="1086" t="s">
        <v>35</v>
      </c>
      <c r="BE341" s="1086" t="s">
        <v>35</v>
      </c>
      <c r="BF341" s="1086" t="s">
        <v>35</v>
      </c>
      <c r="BG341" s="1106" t="s">
        <v>35</v>
      </c>
      <c r="BH341" s="1125" t="s">
        <v>35</v>
      </c>
      <c r="BI341" s="1086" t="s">
        <v>35</v>
      </c>
      <c r="BJ341" s="1086" t="s">
        <v>35</v>
      </c>
      <c r="BK341" s="1086" t="s">
        <v>35</v>
      </c>
      <c r="BL341" s="1106" t="s">
        <v>35</v>
      </c>
      <c r="BM341" s="1125" t="s">
        <v>35</v>
      </c>
      <c r="BN341" s="1086" t="s">
        <v>35</v>
      </c>
      <c r="BO341" s="1086" t="s">
        <v>35</v>
      </c>
      <c r="BP341" s="1086" t="s">
        <v>35</v>
      </c>
      <c r="BQ341" s="1106" t="s">
        <v>35</v>
      </c>
      <c r="BR341" s="1125" t="s">
        <v>35</v>
      </c>
      <c r="BS341" s="1086" t="s">
        <v>35</v>
      </c>
      <c r="BT341" s="1086" t="s">
        <v>35</v>
      </c>
      <c r="BU341" s="1086" t="s">
        <v>35</v>
      </c>
      <c r="BV341" s="1769" t="s">
        <v>35</v>
      </c>
      <c r="BW341" s="1853"/>
      <c r="BX341" s="1853"/>
      <c r="BY341" s="1854"/>
      <c r="BZ341" s="1854"/>
      <c r="CA341" s="1854"/>
      <c r="CB341" s="1854"/>
      <c r="CC341" s="1854"/>
      <c r="CD341" s="1854"/>
      <c r="CE341" s="1854"/>
      <c r="CF341" s="1854"/>
      <c r="CG341" s="1854"/>
      <c r="CH341" s="1854"/>
      <c r="CI341" s="1854"/>
      <c r="CJ341" s="1854"/>
      <c r="CK341" s="1854"/>
      <c r="CL341" s="1854"/>
      <c r="CM341" s="1854"/>
      <c r="CN341" s="1854"/>
      <c r="CO341" s="1854"/>
      <c r="CP341" s="1854"/>
      <c r="CQ341" s="1854"/>
      <c r="CR341" s="1854"/>
      <c r="CS341" s="1854"/>
      <c r="CT341" s="1854"/>
      <c r="CU341" s="1854"/>
      <c r="CV341" s="1854"/>
      <c r="CW341" s="1854"/>
      <c r="CX341" s="1854"/>
      <c r="CY341" s="1854"/>
      <c r="CZ341" s="1854"/>
    </row>
    <row r="342" s="608" customFormat="true" ht="15" customHeight="true" x14ac:dyDescent="0.2">
      <c r="B342" s="609"/>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81"/>
      <c r="BB342" s="163" t="s">
        <v>48</v>
      </c>
      <c r="BC342" s="1067" t="s">
        <v>35</v>
      </c>
      <c r="BD342" s="1087" t="s">
        <v>35</v>
      </c>
      <c r="BE342" s="1087" t="s">
        <v>35</v>
      </c>
      <c r="BF342" s="1087" t="s">
        <v>35</v>
      </c>
      <c r="BG342" s="1107" t="s">
        <v>35</v>
      </c>
      <c r="BH342" s="1126" t="s">
        <v>35</v>
      </c>
      <c r="BI342" s="1087" t="s">
        <v>35</v>
      </c>
      <c r="BJ342" s="1087" t="s">
        <v>35</v>
      </c>
      <c r="BK342" s="1087" t="s">
        <v>35</v>
      </c>
      <c r="BL342" s="1107" t="s">
        <v>35</v>
      </c>
      <c r="BM342" s="1126" t="s">
        <v>35</v>
      </c>
      <c r="BN342" s="1087" t="s">
        <v>35</v>
      </c>
      <c r="BO342" s="1087" t="s">
        <v>35</v>
      </c>
      <c r="BP342" s="1087" t="s">
        <v>35</v>
      </c>
      <c r="BQ342" s="1107" t="s">
        <v>35</v>
      </c>
      <c r="BR342" s="1126" t="s">
        <v>35</v>
      </c>
      <c r="BS342" s="1087" t="s">
        <v>35</v>
      </c>
      <c r="BT342" s="1087" t="s">
        <v>35</v>
      </c>
      <c r="BU342" s="1087" t="s">
        <v>35</v>
      </c>
      <c r="BV342" s="1770" t="s">
        <v>35</v>
      </c>
      <c r="BW342" s="1855"/>
      <c r="BX342" s="1855"/>
      <c r="BY342" s="1856"/>
      <c r="BZ342" s="1856"/>
      <c r="CA342" s="1856"/>
      <c r="CB342" s="1856"/>
      <c r="CC342" s="1856"/>
      <c r="CD342" s="1856"/>
      <c r="CE342" s="1856"/>
      <c r="CF342" s="1856"/>
      <c r="CG342" s="1856"/>
      <c r="CH342" s="1856"/>
      <c r="CI342" s="1856"/>
      <c r="CJ342" s="1856"/>
      <c r="CK342" s="1856"/>
      <c r="CL342" s="1856"/>
      <c r="CM342" s="1856"/>
      <c r="CN342" s="1856"/>
      <c r="CO342" s="1856"/>
      <c r="CP342" s="1856"/>
      <c r="CQ342" s="1856"/>
      <c r="CR342" s="1856"/>
      <c r="CS342" s="1856"/>
      <c r="CT342" s="1856"/>
      <c r="CU342" s="1856"/>
      <c r="CV342" s="1856"/>
      <c r="CW342" s="1856"/>
      <c r="CX342" s="1856"/>
      <c r="CY342" s="1856"/>
      <c r="CZ342" s="1856"/>
    </row>
    <row r="343" s="608" customFormat="true" ht="15" customHeight="true" x14ac:dyDescent="0.2">
      <c r="B343" s="609"/>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80" t="s">
        <v>139</v>
      </c>
      <c r="BB343" s="163" t="s">
        <v>49</v>
      </c>
      <c r="BC343" s="1067" t="s">
        <v>35</v>
      </c>
      <c r="BD343" s="1087" t="s">
        <v>35</v>
      </c>
      <c r="BE343" s="1087" t="s">
        <v>35</v>
      </c>
      <c r="BF343" s="1087" t="s">
        <v>35</v>
      </c>
      <c r="BG343" s="1107" t="s">
        <v>35</v>
      </c>
      <c r="BH343" s="1126" t="s">
        <v>35</v>
      </c>
      <c r="BI343" s="1087" t="s">
        <v>35</v>
      </c>
      <c r="BJ343" s="1087" t="s">
        <v>35</v>
      </c>
      <c r="BK343" s="1087" t="s">
        <v>35</v>
      </c>
      <c r="BL343" s="1107" t="s">
        <v>35</v>
      </c>
      <c r="BM343" s="1126" t="s">
        <v>35</v>
      </c>
      <c r="BN343" s="1087" t="s">
        <v>35</v>
      </c>
      <c r="BO343" s="1087" t="s">
        <v>35</v>
      </c>
      <c r="BP343" s="1087" t="s">
        <v>35</v>
      </c>
      <c r="BQ343" s="1107" t="s">
        <v>35</v>
      </c>
      <c r="BR343" s="1126" t="s">
        <v>35</v>
      </c>
      <c r="BS343" s="1087" t="s">
        <v>35</v>
      </c>
      <c r="BT343" s="1087" t="s">
        <v>35</v>
      </c>
      <c r="BU343" s="1087" t="s">
        <v>35</v>
      </c>
      <c r="BV343" s="1770" t="s">
        <v>35</v>
      </c>
      <c r="BW343" s="1855"/>
      <c r="BX343" s="1855"/>
      <c r="BY343" s="1856"/>
      <c r="BZ343" s="1856"/>
      <c r="CA343" s="1856"/>
      <c r="CB343" s="1856"/>
      <c r="CC343" s="1856"/>
      <c r="CD343" s="1856"/>
      <c r="CE343" s="1856"/>
      <c r="CF343" s="1856"/>
      <c r="CG343" s="1856"/>
      <c r="CH343" s="1856"/>
      <c r="CI343" s="1856"/>
      <c r="CJ343" s="1856"/>
      <c r="CK343" s="1856"/>
      <c r="CL343" s="1856"/>
      <c r="CM343" s="1856"/>
      <c r="CN343" s="1856"/>
      <c r="CO343" s="1856"/>
      <c r="CP343" s="1856"/>
      <c r="CQ343" s="1856"/>
      <c r="CR343" s="1856"/>
      <c r="CS343" s="1856"/>
      <c r="CT343" s="1856"/>
      <c r="CU343" s="1856"/>
      <c r="CV343" s="1856"/>
      <c r="CW343" s="1856"/>
      <c r="CX343" s="1856"/>
      <c r="CY343" s="1856"/>
      <c r="CZ343" s="1856"/>
    </row>
    <row r="344" s="608" customFormat="true" ht="15" customHeight="true" x14ac:dyDescent="0.2">
      <c r="B344" s="609"/>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81"/>
      <c r="BB344" s="163" t="s">
        <v>48</v>
      </c>
      <c r="BC344" s="1067" t="s">
        <v>35</v>
      </c>
      <c r="BD344" s="1087" t="s">
        <v>35</v>
      </c>
      <c r="BE344" s="1087" t="s">
        <v>35</v>
      </c>
      <c r="BF344" s="1087" t="s">
        <v>35</v>
      </c>
      <c r="BG344" s="1107" t="s">
        <v>35</v>
      </c>
      <c r="BH344" s="1126" t="s">
        <v>35</v>
      </c>
      <c r="BI344" s="1087" t="s">
        <v>35</v>
      </c>
      <c r="BJ344" s="1087" t="s">
        <v>35</v>
      </c>
      <c r="BK344" s="1087" t="s">
        <v>35</v>
      </c>
      <c r="BL344" s="1107" t="s">
        <v>35</v>
      </c>
      <c r="BM344" s="1126" t="s">
        <v>35</v>
      </c>
      <c r="BN344" s="1087" t="s">
        <v>35</v>
      </c>
      <c r="BO344" s="1087" t="s">
        <v>35</v>
      </c>
      <c r="BP344" s="1087" t="s">
        <v>35</v>
      </c>
      <c r="BQ344" s="1107" t="s">
        <v>35</v>
      </c>
      <c r="BR344" s="1126" t="s">
        <v>35</v>
      </c>
      <c r="BS344" s="1087" t="s">
        <v>35</v>
      </c>
      <c r="BT344" s="1087" t="s">
        <v>35</v>
      </c>
      <c r="BU344" s="1087" t="s">
        <v>35</v>
      </c>
      <c r="BV344" s="1770" t="s">
        <v>35</v>
      </c>
      <c r="BW344" s="1855"/>
      <c r="BX344" s="1855"/>
      <c r="BY344" s="1856"/>
      <c r="BZ344" s="1856"/>
      <c r="CA344" s="1856"/>
      <c r="CB344" s="1856"/>
      <c r="CC344" s="1856"/>
      <c r="CD344" s="1856"/>
      <c r="CE344" s="1856"/>
      <c r="CF344" s="1856"/>
      <c r="CG344" s="1856"/>
      <c r="CH344" s="1856"/>
      <c r="CI344" s="1856"/>
      <c r="CJ344" s="1856"/>
      <c r="CK344" s="1856"/>
      <c r="CL344" s="1856"/>
      <c r="CM344" s="1856"/>
      <c r="CN344" s="1856"/>
      <c r="CO344" s="1856"/>
      <c r="CP344" s="1856"/>
      <c r="CQ344" s="1856"/>
      <c r="CR344" s="1856"/>
      <c r="CS344" s="1856"/>
      <c r="CT344" s="1856"/>
      <c r="CU344" s="1856"/>
      <c r="CV344" s="1856"/>
      <c r="CW344" s="1856"/>
      <c r="CX344" s="1856"/>
      <c r="CY344" s="1856"/>
      <c r="CZ344" s="1856"/>
    </row>
    <row r="345" s="608" customFormat="true" ht="15" customHeight="true" x14ac:dyDescent="0.2">
      <c r="B345" s="609"/>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80" t="s">
        <v>140</v>
      </c>
      <c r="BB345" s="163" t="s">
        <v>49</v>
      </c>
      <c r="BC345" s="1067" t="s">
        <v>35</v>
      </c>
      <c r="BD345" s="1087" t="s">
        <v>35</v>
      </c>
      <c r="BE345" s="1087" t="s">
        <v>35</v>
      </c>
      <c r="BF345" s="1087" t="s">
        <v>35</v>
      </c>
      <c r="BG345" s="1107" t="s">
        <v>35</v>
      </c>
      <c r="BH345" s="1126" t="s">
        <v>35</v>
      </c>
      <c r="BI345" s="1087" t="s">
        <v>35</v>
      </c>
      <c r="BJ345" s="1087" t="s">
        <v>35</v>
      </c>
      <c r="BK345" s="1087" t="s">
        <v>35</v>
      </c>
      <c r="BL345" s="1107" t="s">
        <v>35</v>
      </c>
      <c r="BM345" s="1126" t="s">
        <v>35</v>
      </c>
      <c r="BN345" s="1087" t="s">
        <v>35</v>
      </c>
      <c r="BO345" s="1087" t="s">
        <v>35</v>
      </c>
      <c r="BP345" s="1087" t="s">
        <v>35</v>
      </c>
      <c r="BQ345" s="1107" t="s">
        <v>35</v>
      </c>
      <c r="BR345" s="1126" t="s">
        <v>35</v>
      </c>
      <c r="BS345" s="1087" t="s">
        <v>35</v>
      </c>
      <c r="BT345" s="1087" t="s">
        <v>35</v>
      </c>
      <c r="BU345" s="1087" t="s">
        <v>35</v>
      </c>
      <c r="BV345" s="1770" t="s">
        <v>35</v>
      </c>
      <c r="BW345" s="1855"/>
      <c r="BX345" s="1855"/>
      <c r="BY345" s="1856"/>
      <c r="BZ345" s="1856"/>
      <c r="CA345" s="1856"/>
      <c r="CB345" s="1856"/>
      <c r="CC345" s="1856"/>
      <c r="CD345" s="1856"/>
      <c r="CE345" s="1856"/>
      <c r="CF345" s="1856"/>
      <c r="CG345" s="1856"/>
      <c r="CH345" s="1856"/>
      <c r="CI345" s="1856"/>
      <c r="CJ345" s="1856"/>
      <c r="CK345" s="1856"/>
      <c r="CL345" s="1856"/>
      <c r="CM345" s="1856"/>
      <c r="CN345" s="1856"/>
      <c r="CO345" s="1856"/>
      <c r="CP345" s="1856"/>
      <c r="CQ345" s="1856"/>
      <c r="CR345" s="1856"/>
      <c r="CS345" s="1856"/>
      <c r="CT345" s="1856"/>
      <c r="CU345" s="1856"/>
      <c r="CV345" s="1856"/>
      <c r="CW345" s="1856"/>
      <c r="CX345" s="1856"/>
      <c r="CY345" s="1856"/>
      <c r="CZ345" s="1856"/>
    </row>
    <row r="346" s="608" customFormat="true" ht="15" customHeight="true" x14ac:dyDescent="0.2">
      <c r="B346" s="609"/>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81"/>
      <c r="BB346" s="163" t="s">
        <v>48</v>
      </c>
      <c r="BC346" s="1067" t="s">
        <v>35</v>
      </c>
      <c r="BD346" s="1087" t="s">
        <v>35</v>
      </c>
      <c r="BE346" s="1087" t="s">
        <v>35</v>
      </c>
      <c r="BF346" s="1087" t="s">
        <v>35</v>
      </c>
      <c r="BG346" s="1107" t="s">
        <v>35</v>
      </c>
      <c r="BH346" s="1126" t="s">
        <v>35</v>
      </c>
      <c r="BI346" s="1087" t="s">
        <v>35</v>
      </c>
      <c r="BJ346" s="1087" t="s">
        <v>35</v>
      </c>
      <c r="BK346" s="1087" t="s">
        <v>35</v>
      </c>
      <c r="BL346" s="1107" t="s">
        <v>35</v>
      </c>
      <c r="BM346" s="1126" t="s">
        <v>35</v>
      </c>
      <c r="BN346" s="1087" t="s">
        <v>35</v>
      </c>
      <c r="BO346" s="1087" t="s">
        <v>35</v>
      </c>
      <c r="BP346" s="1087" t="s">
        <v>35</v>
      </c>
      <c r="BQ346" s="1107" t="s">
        <v>35</v>
      </c>
      <c r="BR346" s="1126" t="s">
        <v>35</v>
      </c>
      <c r="BS346" s="1087" t="s">
        <v>35</v>
      </c>
      <c r="BT346" s="1087" t="s">
        <v>35</v>
      </c>
      <c r="BU346" s="1087" t="s">
        <v>35</v>
      </c>
      <c r="BV346" s="1770" t="s">
        <v>35</v>
      </c>
      <c r="BW346" s="1855"/>
      <c r="BX346" s="1855"/>
      <c r="BY346" s="1856"/>
      <c r="BZ346" s="1856"/>
      <c r="CA346" s="1856"/>
      <c r="CB346" s="1856"/>
      <c r="CC346" s="1856"/>
      <c r="CD346" s="1856"/>
      <c r="CE346" s="1856"/>
      <c r="CF346" s="1856"/>
      <c r="CG346" s="1856"/>
      <c r="CH346" s="1856"/>
      <c r="CI346" s="1856"/>
      <c r="CJ346" s="1856"/>
      <c r="CK346" s="1856"/>
      <c r="CL346" s="1856"/>
      <c r="CM346" s="1856"/>
      <c r="CN346" s="1856"/>
      <c r="CO346" s="1856"/>
      <c r="CP346" s="1856"/>
      <c r="CQ346" s="1856"/>
      <c r="CR346" s="1856"/>
      <c r="CS346" s="1856"/>
      <c r="CT346" s="1856"/>
      <c r="CU346" s="1856"/>
      <c r="CV346" s="1856"/>
      <c r="CW346" s="1856"/>
      <c r="CX346" s="1856"/>
      <c r="CY346" s="1856"/>
      <c r="CZ346" s="1856"/>
    </row>
    <row r="347" s="608" customFormat="true" ht="15" customHeight="true" x14ac:dyDescent="0.2">
      <c r="B347" s="609"/>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80" t="s">
        <v>141</v>
      </c>
      <c r="BB347" s="163" t="s">
        <v>49</v>
      </c>
      <c r="BC347" s="1067" t="s">
        <v>35</v>
      </c>
      <c r="BD347" s="1087" t="s">
        <v>35</v>
      </c>
      <c r="BE347" s="1087" t="s">
        <v>35</v>
      </c>
      <c r="BF347" s="1087" t="s">
        <v>35</v>
      </c>
      <c r="BG347" s="1107" t="s">
        <v>35</v>
      </c>
      <c r="BH347" s="1126" t="s">
        <v>35</v>
      </c>
      <c r="BI347" s="1087" t="s">
        <v>35</v>
      </c>
      <c r="BJ347" s="1087" t="s">
        <v>35</v>
      </c>
      <c r="BK347" s="1087" t="s">
        <v>35</v>
      </c>
      <c r="BL347" s="1107" t="s">
        <v>35</v>
      </c>
      <c r="BM347" s="1126" t="s">
        <v>35</v>
      </c>
      <c r="BN347" s="1087" t="s">
        <v>35</v>
      </c>
      <c r="BO347" s="1087" t="s">
        <v>35</v>
      </c>
      <c r="BP347" s="1087" t="s">
        <v>35</v>
      </c>
      <c r="BQ347" s="1107" t="s">
        <v>35</v>
      </c>
      <c r="BR347" s="1126" t="s">
        <v>35</v>
      </c>
      <c r="BS347" s="1087" t="s">
        <v>35</v>
      </c>
      <c r="BT347" s="1087" t="s">
        <v>35</v>
      </c>
      <c r="BU347" s="1087" t="s">
        <v>35</v>
      </c>
      <c r="BV347" s="1770" t="s">
        <v>35</v>
      </c>
      <c r="BW347" s="1855"/>
      <c r="BX347" s="1855"/>
      <c r="BY347" s="1856"/>
      <c r="BZ347" s="1856"/>
      <c r="CA347" s="1856"/>
      <c r="CB347" s="1856"/>
      <c r="CC347" s="1856"/>
      <c r="CD347" s="1856"/>
      <c r="CE347" s="1856"/>
      <c r="CF347" s="1856"/>
      <c r="CG347" s="1856"/>
      <c r="CH347" s="1856"/>
      <c r="CI347" s="1856"/>
      <c r="CJ347" s="1856"/>
      <c r="CK347" s="1856"/>
      <c r="CL347" s="1856"/>
      <c r="CM347" s="1856"/>
      <c r="CN347" s="1856"/>
      <c r="CO347" s="1856"/>
      <c r="CP347" s="1856"/>
      <c r="CQ347" s="1856"/>
      <c r="CR347" s="1856"/>
      <c r="CS347" s="1856"/>
      <c r="CT347" s="1856"/>
      <c r="CU347" s="1856"/>
      <c r="CV347" s="1856"/>
      <c r="CW347" s="1856"/>
      <c r="CX347" s="1856"/>
      <c r="CY347" s="1856"/>
      <c r="CZ347" s="1856"/>
    </row>
    <row r="348" s="608" customFormat="true" ht="15" customHeight="true" x14ac:dyDescent="0.2">
      <c r="B348" s="609"/>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81"/>
      <c r="BB348" s="163" t="s">
        <v>48</v>
      </c>
      <c r="BC348" s="1067" t="s">
        <v>35</v>
      </c>
      <c r="BD348" s="1087" t="s">
        <v>35</v>
      </c>
      <c r="BE348" s="1087" t="s">
        <v>35</v>
      </c>
      <c r="BF348" s="1087" t="s">
        <v>35</v>
      </c>
      <c r="BG348" s="1107" t="s">
        <v>35</v>
      </c>
      <c r="BH348" s="1126" t="s">
        <v>35</v>
      </c>
      <c r="BI348" s="1087" t="s">
        <v>35</v>
      </c>
      <c r="BJ348" s="1087" t="s">
        <v>35</v>
      </c>
      <c r="BK348" s="1087" t="s">
        <v>35</v>
      </c>
      <c r="BL348" s="1107" t="s">
        <v>35</v>
      </c>
      <c r="BM348" s="1126" t="s">
        <v>35</v>
      </c>
      <c r="BN348" s="1087" t="s">
        <v>35</v>
      </c>
      <c r="BO348" s="1087" t="s">
        <v>35</v>
      </c>
      <c r="BP348" s="1087" t="s">
        <v>35</v>
      </c>
      <c r="BQ348" s="1107" t="s">
        <v>35</v>
      </c>
      <c r="BR348" s="1126" t="s">
        <v>35</v>
      </c>
      <c r="BS348" s="1087" t="s">
        <v>35</v>
      </c>
      <c r="BT348" s="1087" t="s">
        <v>35</v>
      </c>
      <c r="BU348" s="1087" t="s">
        <v>35</v>
      </c>
      <c r="BV348" s="1770" t="s">
        <v>35</v>
      </c>
      <c r="BW348" s="1855"/>
      <c r="BX348" s="1855"/>
      <c r="BY348" s="1856"/>
      <c r="BZ348" s="1856"/>
      <c r="CA348" s="1856"/>
      <c r="CB348" s="1856"/>
      <c r="CC348" s="1856"/>
      <c r="CD348" s="1856"/>
      <c r="CE348" s="1856"/>
      <c r="CF348" s="1856"/>
      <c r="CG348" s="1856"/>
      <c r="CH348" s="1856"/>
      <c r="CI348" s="1856"/>
      <c r="CJ348" s="1856"/>
      <c r="CK348" s="1856"/>
      <c r="CL348" s="1856"/>
      <c r="CM348" s="1856"/>
      <c r="CN348" s="1856"/>
      <c r="CO348" s="1856"/>
      <c r="CP348" s="1856"/>
      <c r="CQ348" s="1856"/>
      <c r="CR348" s="1856"/>
      <c r="CS348" s="1856"/>
      <c r="CT348" s="1856"/>
      <c r="CU348" s="1856"/>
      <c r="CV348" s="1856"/>
      <c r="CW348" s="1856"/>
      <c r="CX348" s="1856"/>
      <c r="CY348" s="1856"/>
      <c r="CZ348" s="1856"/>
    </row>
    <row r="349" s="608" customFormat="true" ht="15" customHeight="true" x14ac:dyDescent="0.2">
      <c r="B349" s="609"/>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80" t="s">
        <v>142</v>
      </c>
      <c r="BB349" s="163" t="s">
        <v>49</v>
      </c>
      <c r="BC349" s="1067" t="s">
        <v>35</v>
      </c>
      <c r="BD349" s="1087" t="s">
        <v>35</v>
      </c>
      <c r="BE349" s="1087" t="s">
        <v>35</v>
      </c>
      <c r="BF349" s="1087" t="s">
        <v>35</v>
      </c>
      <c r="BG349" s="1107" t="s">
        <v>35</v>
      </c>
      <c r="BH349" s="1126" t="s">
        <v>35</v>
      </c>
      <c r="BI349" s="1087" t="s">
        <v>35</v>
      </c>
      <c r="BJ349" s="1087" t="s">
        <v>35</v>
      </c>
      <c r="BK349" s="1087" t="s">
        <v>35</v>
      </c>
      <c r="BL349" s="1107" t="s">
        <v>35</v>
      </c>
      <c r="BM349" s="1126" t="s">
        <v>35</v>
      </c>
      <c r="BN349" s="1087" t="s">
        <v>35</v>
      </c>
      <c r="BO349" s="1087" t="s">
        <v>35</v>
      </c>
      <c r="BP349" s="1087" t="s">
        <v>35</v>
      </c>
      <c r="BQ349" s="1107" t="s">
        <v>35</v>
      </c>
      <c r="BR349" s="1126" t="s">
        <v>35</v>
      </c>
      <c r="BS349" s="1087" t="s">
        <v>35</v>
      </c>
      <c r="BT349" s="1087" t="s">
        <v>35</v>
      </c>
      <c r="BU349" s="1087" t="s">
        <v>35</v>
      </c>
      <c r="BV349" s="1770" t="s">
        <v>35</v>
      </c>
      <c r="BW349" s="1855"/>
      <c r="BX349" s="1855"/>
      <c r="BY349" s="1856"/>
      <c r="BZ349" s="1856"/>
      <c r="CA349" s="1856"/>
      <c r="CB349" s="1856"/>
      <c r="CC349" s="1856"/>
      <c r="CD349" s="1856"/>
      <c r="CE349" s="1856"/>
      <c r="CF349" s="1856"/>
      <c r="CG349" s="1856"/>
      <c r="CH349" s="1856"/>
      <c r="CI349" s="1856"/>
      <c r="CJ349" s="1856"/>
      <c r="CK349" s="1856"/>
      <c r="CL349" s="1856"/>
      <c r="CM349" s="1856"/>
      <c r="CN349" s="1856"/>
      <c r="CO349" s="1856"/>
      <c r="CP349" s="1856"/>
      <c r="CQ349" s="1856"/>
      <c r="CR349" s="1856"/>
      <c r="CS349" s="1856"/>
      <c r="CT349" s="1856"/>
      <c r="CU349" s="1856"/>
      <c r="CV349" s="1856"/>
      <c r="CW349" s="1856"/>
      <c r="CX349" s="1856"/>
      <c r="CY349" s="1856"/>
      <c r="CZ349" s="1856"/>
    </row>
    <row r="350" s="608" customFormat="true" ht="15" customHeight="true" x14ac:dyDescent="0.2">
      <c r="B350" s="609"/>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81"/>
      <c r="BB350" s="163" t="s">
        <v>48</v>
      </c>
      <c r="BC350" s="1067" t="s">
        <v>35</v>
      </c>
      <c r="BD350" s="1087" t="s">
        <v>35</v>
      </c>
      <c r="BE350" s="1087" t="s">
        <v>35</v>
      </c>
      <c r="BF350" s="1087" t="s">
        <v>35</v>
      </c>
      <c r="BG350" s="1107" t="s">
        <v>35</v>
      </c>
      <c r="BH350" s="1126" t="s">
        <v>35</v>
      </c>
      <c r="BI350" s="1087" t="s">
        <v>35</v>
      </c>
      <c r="BJ350" s="1087" t="s">
        <v>35</v>
      </c>
      <c r="BK350" s="1087" t="s">
        <v>35</v>
      </c>
      <c r="BL350" s="1107" t="s">
        <v>35</v>
      </c>
      <c r="BM350" s="1126" t="s">
        <v>35</v>
      </c>
      <c r="BN350" s="1087" t="s">
        <v>35</v>
      </c>
      <c r="BO350" s="1087" t="s">
        <v>35</v>
      </c>
      <c r="BP350" s="1087" t="s">
        <v>35</v>
      </c>
      <c r="BQ350" s="1107" t="s">
        <v>35</v>
      </c>
      <c r="BR350" s="1126" t="s">
        <v>35</v>
      </c>
      <c r="BS350" s="1087" t="s">
        <v>35</v>
      </c>
      <c r="BT350" s="1087" t="s">
        <v>35</v>
      </c>
      <c r="BU350" s="1087" t="s">
        <v>35</v>
      </c>
      <c r="BV350" s="1770" t="s">
        <v>35</v>
      </c>
      <c r="BW350" s="1855"/>
      <c r="BX350" s="1855"/>
      <c r="BY350" s="1856"/>
      <c r="BZ350" s="1856"/>
      <c r="CA350" s="1856"/>
      <c r="CB350" s="1856"/>
      <c r="CC350" s="1856"/>
      <c r="CD350" s="1856"/>
      <c r="CE350" s="1856"/>
      <c r="CF350" s="1856"/>
      <c r="CG350" s="1856"/>
      <c r="CH350" s="1856"/>
      <c r="CI350" s="1856"/>
      <c r="CJ350" s="1856"/>
      <c r="CK350" s="1856"/>
      <c r="CL350" s="1856"/>
      <c r="CM350" s="1856"/>
      <c r="CN350" s="1856"/>
      <c r="CO350" s="1856"/>
      <c r="CP350" s="1856"/>
      <c r="CQ350" s="1856"/>
      <c r="CR350" s="1856"/>
      <c r="CS350" s="1856"/>
      <c r="CT350" s="1856"/>
      <c r="CU350" s="1856"/>
      <c r="CV350" s="1856"/>
      <c r="CW350" s="1856"/>
      <c r="CX350" s="1856"/>
      <c r="CY350" s="1856"/>
      <c r="CZ350" s="1856"/>
    </row>
    <row r="351" s="608" customFormat="true" ht="15" customHeight="true" x14ac:dyDescent="0.2">
      <c r="B351" s="609"/>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80" t="s">
        <v>143</v>
      </c>
      <c r="BB351" s="163" t="s">
        <v>49</v>
      </c>
      <c r="BC351" s="1067" t="s">
        <v>35</v>
      </c>
      <c r="BD351" s="1087" t="s">
        <v>35</v>
      </c>
      <c r="BE351" s="1087" t="s">
        <v>35</v>
      </c>
      <c r="BF351" s="1087" t="s">
        <v>35</v>
      </c>
      <c r="BG351" s="1107" t="s">
        <v>35</v>
      </c>
      <c r="BH351" s="1126" t="s">
        <v>35</v>
      </c>
      <c r="BI351" s="1087" t="s">
        <v>35</v>
      </c>
      <c r="BJ351" s="1087" t="s">
        <v>35</v>
      </c>
      <c r="BK351" s="1087" t="s">
        <v>35</v>
      </c>
      <c r="BL351" s="1107" t="s">
        <v>35</v>
      </c>
      <c r="BM351" s="1126" t="s">
        <v>35</v>
      </c>
      <c r="BN351" s="1087" t="s">
        <v>35</v>
      </c>
      <c r="BO351" s="1087" t="s">
        <v>35</v>
      </c>
      <c r="BP351" s="1087" t="s">
        <v>35</v>
      </c>
      <c r="BQ351" s="1107" t="s">
        <v>35</v>
      </c>
      <c r="BR351" s="1126" t="s">
        <v>35</v>
      </c>
      <c r="BS351" s="1087" t="s">
        <v>35</v>
      </c>
      <c r="BT351" s="1087" t="s">
        <v>35</v>
      </c>
      <c r="BU351" s="1087" t="s">
        <v>35</v>
      </c>
      <c r="BV351" s="1770" t="s">
        <v>35</v>
      </c>
      <c r="BW351" s="1855"/>
      <c r="BX351" s="1855"/>
      <c r="BY351" s="1856"/>
      <c r="BZ351" s="1856"/>
      <c r="CA351" s="1856"/>
      <c r="CB351" s="1856"/>
      <c r="CC351" s="1856"/>
      <c r="CD351" s="1856"/>
      <c r="CE351" s="1856"/>
      <c r="CF351" s="1856"/>
      <c r="CG351" s="1856"/>
      <c r="CH351" s="1856"/>
      <c r="CI351" s="1856"/>
      <c r="CJ351" s="1856"/>
      <c r="CK351" s="1856"/>
      <c r="CL351" s="1856"/>
      <c r="CM351" s="1856"/>
      <c r="CN351" s="1856"/>
      <c r="CO351" s="1856"/>
      <c r="CP351" s="1856"/>
      <c r="CQ351" s="1856"/>
      <c r="CR351" s="1856"/>
      <c r="CS351" s="1856"/>
      <c r="CT351" s="1856"/>
      <c r="CU351" s="1856"/>
      <c r="CV351" s="1856"/>
      <c r="CW351" s="1856"/>
      <c r="CX351" s="1856"/>
      <c r="CY351" s="1856"/>
      <c r="CZ351" s="1856"/>
    </row>
    <row r="352" s="608" customFormat="true" ht="15" customHeight="true" x14ac:dyDescent="0.2">
      <c r="B352" s="609"/>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81"/>
      <c r="BB352" s="163" t="s">
        <v>48</v>
      </c>
      <c r="BC352" s="1067" t="s">
        <v>35</v>
      </c>
      <c r="BD352" s="1087" t="s">
        <v>35</v>
      </c>
      <c r="BE352" s="1087" t="s">
        <v>35</v>
      </c>
      <c r="BF352" s="1087" t="s">
        <v>35</v>
      </c>
      <c r="BG352" s="1107" t="s">
        <v>35</v>
      </c>
      <c r="BH352" s="1126" t="s">
        <v>35</v>
      </c>
      <c r="BI352" s="1087" t="s">
        <v>35</v>
      </c>
      <c r="BJ352" s="1087" t="s">
        <v>35</v>
      </c>
      <c r="BK352" s="1087" t="s">
        <v>35</v>
      </c>
      <c r="BL352" s="1107" t="s">
        <v>35</v>
      </c>
      <c r="BM352" s="1126" t="s">
        <v>35</v>
      </c>
      <c r="BN352" s="1087" t="s">
        <v>35</v>
      </c>
      <c r="BO352" s="1087" t="s">
        <v>35</v>
      </c>
      <c r="BP352" s="1087" t="s">
        <v>35</v>
      </c>
      <c r="BQ352" s="1107" t="s">
        <v>35</v>
      </c>
      <c r="BR352" s="1126" t="s">
        <v>35</v>
      </c>
      <c r="BS352" s="1087" t="s">
        <v>35</v>
      </c>
      <c r="BT352" s="1087" t="s">
        <v>35</v>
      </c>
      <c r="BU352" s="1087" t="s">
        <v>35</v>
      </c>
      <c r="BV352" s="1770" t="s">
        <v>35</v>
      </c>
      <c r="BW352" s="1855"/>
      <c r="BX352" s="1855"/>
      <c r="BY352" s="1856"/>
      <c r="BZ352" s="1856"/>
      <c r="CA352" s="1856"/>
      <c r="CB352" s="1856"/>
      <c r="CC352" s="1856"/>
      <c r="CD352" s="1856"/>
      <c r="CE352" s="1856"/>
      <c r="CF352" s="1856"/>
      <c r="CG352" s="1856"/>
      <c r="CH352" s="1856"/>
      <c r="CI352" s="1856"/>
      <c r="CJ352" s="1856"/>
      <c r="CK352" s="1856"/>
      <c r="CL352" s="1856"/>
      <c r="CM352" s="1856"/>
      <c r="CN352" s="1856"/>
      <c r="CO352" s="1856"/>
      <c r="CP352" s="1856"/>
      <c r="CQ352" s="1856"/>
      <c r="CR352" s="1856"/>
      <c r="CS352" s="1856"/>
      <c r="CT352" s="1856"/>
      <c r="CU352" s="1856"/>
      <c r="CV352" s="1856"/>
      <c r="CW352" s="1856"/>
      <c r="CX352" s="1856"/>
      <c r="CY352" s="1856"/>
      <c r="CZ352" s="1856"/>
    </row>
    <row r="353" s="608" customFormat="true" ht="15" customHeight="true" x14ac:dyDescent="0.2">
      <c r="B353" s="609"/>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80" t="s">
        <v>138</v>
      </c>
      <c r="BB353" s="163" t="s">
        <v>49</v>
      </c>
      <c r="BC353" s="1067" t="s">
        <v>35</v>
      </c>
      <c r="BD353" s="1087" t="s">
        <v>35</v>
      </c>
      <c r="BE353" s="1087" t="s">
        <v>35</v>
      </c>
      <c r="BF353" s="1087" t="s">
        <v>35</v>
      </c>
      <c r="BG353" s="1107" t="s">
        <v>35</v>
      </c>
      <c r="BH353" s="1126" t="s">
        <v>35</v>
      </c>
      <c r="BI353" s="1087" t="s">
        <v>35</v>
      </c>
      <c r="BJ353" s="1087" t="s">
        <v>35</v>
      </c>
      <c r="BK353" s="1087" t="s">
        <v>35</v>
      </c>
      <c r="BL353" s="1107" t="s">
        <v>35</v>
      </c>
      <c r="BM353" s="1126" t="s">
        <v>35</v>
      </c>
      <c r="BN353" s="1087" t="s">
        <v>35</v>
      </c>
      <c r="BO353" s="1087" t="s">
        <v>35</v>
      </c>
      <c r="BP353" s="1087" t="s">
        <v>35</v>
      </c>
      <c r="BQ353" s="1107" t="s">
        <v>35</v>
      </c>
      <c r="BR353" s="1126" t="s">
        <v>35</v>
      </c>
      <c r="BS353" s="1087" t="s">
        <v>35</v>
      </c>
      <c r="BT353" s="1087" t="s">
        <v>35</v>
      </c>
      <c r="BU353" s="1087" t="s">
        <v>35</v>
      </c>
      <c r="BV353" s="1770" t="s">
        <v>35</v>
      </c>
      <c r="BW353" s="1855"/>
      <c r="BX353" s="1855"/>
      <c r="BY353" s="1856"/>
      <c r="BZ353" s="1856"/>
      <c r="CA353" s="1856"/>
      <c r="CB353" s="1856"/>
      <c r="CC353" s="1856"/>
      <c r="CD353" s="1856"/>
      <c r="CE353" s="1856"/>
      <c r="CF353" s="1856"/>
      <c r="CG353" s="1856"/>
      <c r="CH353" s="1856"/>
      <c r="CI353" s="1856"/>
      <c r="CJ353" s="1856"/>
      <c r="CK353" s="1856"/>
      <c r="CL353" s="1856"/>
      <c r="CM353" s="1856"/>
      <c r="CN353" s="1856"/>
      <c r="CO353" s="1856"/>
      <c r="CP353" s="1856"/>
      <c r="CQ353" s="1856"/>
      <c r="CR353" s="1856"/>
      <c r="CS353" s="1856"/>
      <c r="CT353" s="1856"/>
      <c r="CU353" s="1856"/>
      <c r="CV353" s="1856"/>
      <c r="CW353" s="1856"/>
      <c r="CX353" s="1856"/>
      <c r="CY353" s="1856"/>
      <c r="CZ353" s="1856"/>
    </row>
    <row r="354" s="608" customFormat="true" ht="15" customHeight="true" x14ac:dyDescent="0.2">
      <c r="B354" s="609"/>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82"/>
      <c r="BB354" s="164" t="s">
        <v>48</v>
      </c>
      <c r="BC354" s="1068" t="s">
        <v>35</v>
      </c>
      <c r="BD354" s="1088" t="s">
        <v>35</v>
      </c>
      <c r="BE354" s="1088" t="s">
        <v>35</v>
      </c>
      <c r="BF354" s="1088" t="s">
        <v>35</v>
      </c>
      <c r="BG354" s="1108" t="s">
        <v>35</v>
      </c>
      <c r="BH354" s="1127" t="s">
        <v>35</v>
      </c>
      <c r="BI354" s="1088" t="s">
        <v>35</v>
      </c>
      <c r="BJ354" s="1088" t="s">
        <v>35</v>
      </c>
      <c r="BK354" s="1088" t="s">
        <v>35</v>
      </c>
      <c r="BL354" s="1108" t="s">
        <v>35</v>
      </c>
      <c r="BM354" s="1127" t="s">
        <v>35</v>
      </c>
      <c r="BN354" s="1088" t="s">
        <v>35</v>
      </c>
      <c r="BO354" s="1088" t="s">
        <v>35</v>
      </c>
      <c r="BP354" s="1088" t="s">
        <v>35</v>
      </c>
      <c r="BQ354" s="1108" t="s">
        <v>35</v>
      </c>
      <c r="BR354" s="1127" t="s">
        <v>35</v>
      </c>
      <c r="BS354" s="1088" t="s">
        <v>35</v>
      </c>
      <c r="BT354" s="1088" t="s">
        <v>35</v>
      </c>
      <c r="BU354" s="1088" t="s">
        <v>35</v>
      </c>
      <c r="BV354" s="1771" t="s">
        <v>35</v>
      </c>
      <c r="BW354" s="1857"/>
      <c r="BX354" s="1857"/>
      <c r="BY354" s="1858"/>
      <c r="BZ354" s="1858"/>
      <c r="CA354" s="1858"/>
      <c r="CB354" s="1858"/>
      <c r="CC354" s="1858"/>
      <c r="CD354" s="1858"/>
      <c r="CE354" s="1858"/>
      <c r="CF354" s="1858"/>
      <c r="CG354" s="1858"/>
      <c r="CH354" s="1858"/>
      <c r="CI354" s="1858"/>
      <c r="CJ354" s="1858"/>
      <c r="CK354" s="1858"/>
      <c r="CL354" s="1858"/>
      <c r="CM354" s="1858"/>
      <c r="CN354" s="1858"/>
      <c r="CO354" s="1858"/>
      <c r="CP354" s="1858"/>
      <c r="CQ354" s="1858"/>
      <c r="CR354" s="1858"/>
      <c r="CS354" s="1858"/>
      <c r="CT354" s="1858"/>
      <c r="CU354" s="1858"/>
      <c r="CV354" s="1858"/>
      <c r="CW354" s="1858"/>
      <c r="CX354" s="1858"/>
      <c r="CY354" s="1858"/>
      <c r="CZ354" s="1858"/>
    </row>
    <row r="355" s="608" customFormat="true" ht="15" customHeight="true" x14ac:dyDescent="0.2">
      <c r="B355" s="609"/>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7"/>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608" customFormat="true" ht="15" customHeight="true" x14ac:dyDescent="0.2">
      <c r="B356" s="609"/>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2"/>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2"/>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2"/>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2"/>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2"/>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2"/>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2"/>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2"/>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2"/>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2"/>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2"/>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2"/>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2"/>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2"/>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2"/>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608" customFormat="true" ht="15" customHeight="true" x14ac:dyDescent="0.2">
      <c r="B390" s="609"/>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2"/>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608" customFormat="true" ht="15" customHeight="true" x14ac:dyDescent="0.2">
      <c r="B391" s="609"/>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2"/>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608" customFormat="true" ht="15" customHeight="true" x14ac:dyDescent="0.2">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2"/>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608" customFormat="true" ht="15" customHeight="true" x14ac:dyDescent="0.2">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2"/>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608" customFormat="true" ht="15" customHeight="true" x14ac:dyDescent="0.2">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2"/>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608" customFormat="true" ht="15" customHeight="true" x14ac:dyDescent="0.2">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2"/>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608" customFormat="true" ht="15" customHeight="true" x14ac:dyDescent="0.2">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2"/>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608" customFormat="true" ht="15" customHeight="true" x14ac:dyDescent="0.2">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2"/>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608" customFormat="true" ht="15" customHeight="true" x14ac:dyDescent="0.2">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2"/>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86" customFormat="true" ht="15" customHeight="true" x14ac:dyDescent="0.25">
      <c r="A399" s="136"/>
      <c r="B399" s="136"/>
      <c r="C399" s="2081" t="s">
        <v>129</v>
      </c>
      <c r="D399" s="2082"/>
      <c r="E399" s="2082"/>
      <c r="F399" s="2082"/>
      <c r="G399" s="136"/>
      <c r="H399" s="2089" t="s">
        <v>130</v>
      </c>
      <c r="I399" s="2090"/>
      <c r="J399" s="2090"/>
      <c r="K399" s="2090"/>
      <c r="M399" s="2089" t="s">
        <v>131</v>
      </c>
      <c r="N399" s="2090"/>
      <c r="O399" s="2090"/>
      <c r="P399" s="2090"/>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091" t="s">
        <v>186</v>
      </c>
      <c r="D400" s="2092"/>
      <c r="E400" s="2092"/>
      <c r="F400" s="367"/>
      <c r="G400" s="367"/>
      <c r="H400" s="2093" t="s">
        <v>186</v>
      </c>
      <c r="I400" s="2093"/>
      <c r="J400" s="2093"/>
      <c r="K400" s="367"/>
      <c r="L400" s="367"/>
      <c r="M400" s="2093" t="s">
        <v>186</v>
      </c>
      <c r="N400" s="2093"/>
      <c r="O400" s="2093"/>
      <c r="P400" s="367"/>
      <c r="Q400" s="367"/>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86"/>
      <c r="BB400" s="136"/>
      <c r="BC400" s="386"/>
      <c r="BD400" s="386"/>
      <c r="BE400" s="386"/>
      <c r="BF400" s="386"/>
      <c r="BG400" s="386"/>
      <c r="BH400" s="386"/>
      <c r="BI400" s="386"/>
      <c r="BJ400" s="386"/>
      <c r="BK400" s="386"/>
      <c r="BL400" s="386"/>
      <c r="BM400" s="386"/>
      <c r="BN400" s="386"/>
      <c r="BO400" s="386"/>
      <c r="BP400" s="386"/>
      <c r="BQ400" s="386"/>
      <c r="BR400" s="386"/>
      <c r="BS400" s="386"/>
      <c r="BT400" s="386"/>
      <c r="BU400" s="386"/>
      <c r="BV400" s="386"/>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91"/>
      <c r="D401" s="2092"/>
      <c r="E401" s="387" t="s">
        <v>187</v>
      </c>
      <c r="F401" s="367"/>
      <c r="G401" s="367"/>
      <c r="H401" s="2093"/>
      <c r="I401" s="2093"/>
      <c r="J401" s="388" t="s">
        <v>187</v>
      </c>
      <c r="K401" s="367"/>
      <c r="L401" s="367"/>
      <c r="M401" s="2093"/>
      <c r="N401" s="2093"/>
      <c r="O401" s="389" t="s">
        <v>187</v>
      </c>
      <c r="P401" s="367"/>
      <c r="Q401" s="367"/>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86"/>
      <c r="BB401" s="136"/>
      <c r="BC401" s="386"/>
      <c r="BD401" s="386"/>
      <c r="BE401" s="386"/>
      <c r="BF401" s="386"/>
      <c r="BG401" s="386"/>
      <c r="BH401" s="386"/>
      <c r="BI401" s="386"/>
      <c r="BJ401" s="386"/>
      <c r="BK401" s="386"/>
      <c r="BL401" s="386"/>
      <c r="BM401" s="386"/>
      <c r="BN401" s="386"/>
      <c r="BO401" s="386"/>
      <c r="BP401" s="386"/>
      <c r="BQ401" s="386"/>
      <c r="BR401" s="386"/>
      <c r="BS401" s="386"/>
      <c r="BT401" s="386"/>
      <c r="BU401" s="386"/>
      <c r="BV401" s="386"/>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47" t="s">
        <v>135</v>
      </c>
      <c r="C402" s="2092"/>
      <c r="D402" s="2092"/>
      <c r="E402" s="390" t="s">
        <v>188</v>
      </c>
      <c r="F402" s="367"/>
      <c r="G402" s="367"/>
      <c r="H402" s="2093"/>
      <c r="I402" s="2093"/>
      <c r="J402" s="391" t="s">
        <v>188</v>
      </c>
      <c r="K402" s="367"/>
      <c r="L402" s="367"/>
      <c r="M402" s="2093"/>
      <c r="N402" s="2093"/>
      <c r="O402" s="392" t="s">
        <v>188</v>
      </c>
      <c r="P402" s="367"/>
      <c r="Q402" s="367"/>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86"/>
      <c r="BB402" s="136"/>
      <c r="BC402" s="386"/>
      <c r="BD402" s="386"/>
      <c r="BE402" s="386"/>
      <c r="BF402" s="386"/>
      <c r="BG402" s="386"/>
      <c r="BH402" s="386"/>
      <c r="BI402" s="386"/>
      <c r="BJ402" s="386"/>
      <c r="BK402" s="386"/>
      <c r="BL402" s="386"/>
      <c r="BM402" s="386"/>
      <c r="BN402" s="386"/>
      <c r="BO402" s="386"/>
      <c r="BP402" s="386"/>
      <c r="BQ402" s="386"/>
      <c r="BR402" s="386"/>
      <c r="BS402" s="386"/>
      <c r="BT402" s="386"/>
      <c r="BU402" s="386"/>
      <c r="BV402" s="386"/>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48"/>
      <c r="C403" s="2036" t="s">
        <v>189</v>
      </c>
      <c r="D403" s="2037"/>
      <c r="E403" s="446">
        <v>0.65467803166581784</v>
      </c>
      <c r="F403" s="447"/>
      <c r="G403" s="447"/>
      <c r="H403" s="2037" t="s">
        <v>190</v>
      </c>
      <c r="I403" s="2037"/>
      <c r="J403" s="448">
        <v>0.64129346408805743</v>
      </c>
      <c r="K403" s="447"/>
      <c r="L403" s="447"/>
      <c r="M403" s="2037" t="s">
        <v>191</v>
      </c>
      <c r="N403" s="2037"/>
      <c r="O403" s="449">
        <v>0.67161500950088093</v>
      </c>
      <c r="P403" s="447"/>
      <c r="Q403" s="447"/>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48"/>
      <c r="C404" s="2036" t="s">
        <v>190</v>
      </c>
      <c r="D404" s="2037"/>
      <c r="E404" s="450">
        <v>0.64876067741442589</v>
      </c>
      <c r="F404" s="447"/>
      <c r="G404" s="447"/>
      <c r="H404" s="2037" t="s">
        <v>192</v>
      </c>
      <c r="I404" s="2037"/>
      <c r="J404" s="451">
        <v>0.62838234919099134</v>
      </c>
      <c r="K404" s="447"/>
      <c r="L404" s="447"/>
      <c r="M404" s="2037" t="s">
        <v>193</v>
      </c>
      <c r="N404" s="2037"/>
      <c r="O404" s="452">
        <v>0.63888769740581108</v>
      </c>
      <c r="P404" s="447"/>
      <c r="Q404" s="447"/>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48"/>
      <c r="C405" s="2036" t="s">
        <v>191</v>
      </c>
      <c r="D405" s="2037"/>
      <c r="E405" s="450">
        <v>0.642028040704122</v>
      </c>
      <c r="F405" s="447"/>
      <c r="G405" s="447"/>
      <c r="H405" s="2037" t="s">
        <v>189</v>
      </c>
      <c r="I405" s="2037"/>
      <c r="J405" s="451">
        <v>0.62291945504937518</v>
      </c>
      <c r="K405" s="447"/>
      <c r="L405" s="447"/>
      <c r="M405" s="2037" t="s">
        <v>189</v>
      </c>
      <c r="N405" s="2037"/>
      <c r="O405" s="452">
        <v>0.63274734297201152</v>
      </c>
      <c r="P405" s="447"/>
      <c r="Q405" s="447"/>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48"/>
      <c r="C406" s="2036" t="s">
        <v>194</v>
      </c>
      <c r="D406" s="2037"/>
      <c r="E406" s="450">
        <v>0.62232836232509647</v>
      </c>
      <c r="F406" s="447"/>
      <c r="G406" s="447"/>
      <c r="H406" s="2037" t="s">
        <v>194</v>
      </c>
      <c r="I406" s="2037"/>
      <c r="J406" s="451">
        <v>0.60242127114140864</v>
      </c>
      <c r="K406" s="447"/>
      <c r="L406" s="447"/>
      <c r="M406" s="2037" t="s">
        <v>190</v>
      </c>
      <c r="N406" s="2037"/>
      <c r="O406" s="452">
        <v>0.60870458028375485</v>
      </c>
      <c r="P406" s="447"/>
      <c r="Q406" s="447"/>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48"/>
      <c r="C407" s="2036" t="s">
        <v>192</v>
      </c>
      <c r="D407" s="2037"/>
      <c r="E407" s="450">
        <v>0.61872918995659865</v>
      </c>
      <c r="F407" s="447"/>
      <c r="G407" s="447"/>
      <c r="H407" s="2037" t="s">
        <v>195</v>
      </c>
      <c r="I407" s="2037"/>
      <c r="J407" s="451">
        <v>0.59043568384463663</v>
      </c>
      <c r="K407" s="447"/>
      <c r="L407" s="447"/>
      <c r="M407" s="2037" t="s">
        <v>196</v>
      </c>
      <c r="N407" s="2037"/>
      <c r="O407" s="452">
        <v>0.59145179409879378</v>
      </c>
      <c r="P407" s="447"/>
      <c r="Q407" s="447"/>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48"/>
      <c r="C408" s="2036" t="s">
        <v>193</v>
      </c>
      <c r="D408" s="2037"/>
      <c r="E408" s="450">
        <v>0.61547164766874707</v>
      </c>
      <c r="F408" s="447"/>
      <c r="G408" s="447"/>
      <c r="H408" s="2037" t="s">
        <v>197</v>
      </c>
      <c r="I408" s="2037"/>
      <c r="J408" s="451">
        <v>0.58543951191094246</v>
      </c>
      <c r="K408" s="447"/>
      <c r="L408" s="447"/>
      <c r="M408" s="2037" t="s">
        <v>198</v>
      </c>
      <c r="N408" s="2037"/>
      <c r="O408" s="452">
        <v>0.5825966792034416</v>
      </c>
      <c r="P408" s="447"/>
      <c r="Q408" s="447"/>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48"/>
      <c r="C409" s="2036" t="s">
        <v>195</v>
      </c>
      <c r="D409" s="2037"/>
      <c r="E409" s="450">
        <v>0.60265025404259809</v>
      </c>
      <c r="F409" s="447"/>
      <c r="G409" s="447"/>
      <c r="H409" s="2037" t="s">
        <v>198</v>
      </c>
      <c r="I409" s="2037"/>
      <c r="J409" s="451">
        <v>0.58511587966642276</v>
      </c>
      <c r="K409" s="447"/>
      <c r="L409" s="447"/>
      <c r="M409" s="2037" t="s">
        <v>197</v>
      </c>
      <c r="N409" s="2037"/>
      <c r="O409" s="452">
        <v>0.58189510522234389</v>
      </c>
      <c r="P409" s="447"/>
      <c r="Q409" s="447"/>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48"/>
      <c r="C410" s="2036" t="s">
        <v>196</v>
      </c>
      <c r="D410" s="2037"/>
      <c r="E410" s="450">
        <v>0.58082745189770146</v>
      </c>
      <c r="F410" s="447"/>
      <c r="G410" s="447"/>
      <c r="H410" s="2037" t="s">
        <v>191</v>
      </c>
      <c r="I410" s="2037"/>
      <c r="J410" s="451">
        <v>0.5522378647035906</v>
      </c>
      <c r="K410" s="447"/>
      <c r="L410" s="447"/>
      <c r="M410" s="2037" t="s">
        <v>199</v>
      </c>
      <c r="N410" s="2037"/>
      <c r="O410" s="452">
        <v>0.56555432857357735</v>
      </c>
      <c r="P410" s="447"/>
      <c r="Q410" s="447"/>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48"/>
      <c r="C411" s="2036" t="s">
        <v>197</v>
      </c>
      <c r="D411" s="2037"/>
      <c r="E411" s="450">
        <v>0.55302057718857955</v>
      </c>
      <c r="F411" s="447"/>
      <c r="G411" s="447"/>
      <c r="H411" s="2037" t="s">
        <v>193</v>
      </c>
      <c r="I411" s="2037"/>
      <c r="J411" s="451">
        <v>0.52745022908910844</v>
      </c>
      <c r="K411" s="447"/>
      <c r="L411" s="447"/>
      <c r="M411" s="2037" t="s">
        <v>195</v>
      </c>
      <c r="N411" s="2037"/>
      <c r="O411" s="452">
        <v>0.54512187958819491</v>
      </c>
      <c r="P411" s="447"/>
      <c r="Q411" s="447"/>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48"/>
      <c r="C412" s="2036" t="s">
        <v>198</v>
      </c>
      <c r="D412" s="2037"/>
      <c r="E412" s="450">
        <v>0.55294598878092482</v>
      </c>
      <c r="F412" s="447"/>
      <c r="G412" s="447"/>
      <c r="H412" s="2037" t="s">
        <v>200</v>
      </c>
      <c r="I412" s="2037"/>
      <c r="J412" s="451">
        <v>0.52725487427355855</v>
      </c>
      <c r="K412" s="447"/>
      <c r="L412" s="447"/>
      <c r="M412" s="2037" t="s">
        <v>194</v>
      </c>
      <c r="N412" s="2037"/>
      <c r="O412" s="452">
        <v>0.54143133687577194</v>
      </c>
      <c r="P412" s="447"/>
      <c r="Q412" s="447"/>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48"/>
      <c r="C413" s="2036" t="s">
        <v>199</v>
      </c>
      <c r="D413" s="2037"/>
      <c r="E413" s="450">
        <v>0.53361306203767123</v>
      </c>
      <c r="F413" s="447"/>
      <c r="G413" s="447"/>
      <c r="H413" s="2037" t="s">
        <v>196</v>
      </c>
      <c r="I413" s="2037"/>
      <c r="J413" s="451">
        <v>0.51343775183965934</v>
      </c>
      <c r="K413" s="447"/>
      <c r="L413" s="447"/>
      <c r="M413" s="2037" t="s">
        <v>201</v>
      </c>
      <c r="N413" s="2037"/>
      <c r="O413" s="452">
        <v>0.50503546641046526</v>
      </c>
      <c r="P413" s="447"/>
      <c r="Q413" s="447"/>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48"/>
      <c r="C414" s="2036" t="s">
        <v>200</v>
      </c>
      <c r="D414" s="2037"/>
      <c r="E414" s="450">
        <v>0.50987243946758831</v>
      </c>
      <c r="F414" s="447"/>
      <c r="G414" s="447"/>
      <c r="H414" s="2037" t="s">
        <v>202</v>
      </c>
      <c r="I414" s="2037"/>
      <c r="J414" s="451">
        <v>0.47494504739712584</v>
      </c>
      <c r="K414" s="447"/>
      <c r="L414" s="447"/>
      <c r="M414" s="2037" t="s">
        <v>203</v>
      </c>
      <c r="N414" s="2037"/>
      <c r="O414" s="452">
        <v>0.49941572611212254</v>
      </c>
      <c r="P414" s="447"/>
      <c r="Q414" s="447"/>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48"/>
      <c r="C415" s="2036" t="s">
        <v>203</v>
      </c>
      <c r="D415" s="2037"/>
      <c r="E415" s="450">
        <v>0.5082418505127555</v>
      </c>
      <c r="F415" s="447"/>
      <c r="G415" s="447"/>
      <c r="H415" s="2037" t="s">
        <v>204</v>
      </c>
      <c r="I415" s="2037"/>
      <c r="J415" s="451">
        <v>0.46487345118874601</v>
      </c>
      <c r="K415" s="447"/>
      <c r="L415" s="447"/>
      <c r="M415" s="2037" t="s">
        <v>192</v>
      </c>
      <c r="N415" s="2037"/>
      <c r="O415" s="452">
        <v>0.49291853645739669</v>
      </c>
      <c r="P415" s="447"/>
      <c r="Q415" s="447"/>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48"/>
      <c r="C416" s="2036" t="s">
        <v>201</v>
      </c>
      <c r="D416" s="2037"/>
      <c r="E416" s="450">
        <v>0.49386577678177185</v>
      </c>
      <c r="F416" s="447"/>
      <c r="G416" s="447"/>
      <c r="H416" s="2037" t="s">
        <v>203</v>
      </c>
      <c r="I416" s="2037"/>
      <c r="J416" s="451">
        <v>0.45640813241178135</v>
      </c>
      <c r="K416" s="447"/>
      <c r="L416" s="447"/>
      <c r="M416" s="2037" t="s">
        <v>205</v>
      </c>
      <c r="N416" s="2037"/>
      <c r="O416" s="452">
        <v>0.4520133046192128</v>
      </c>
      <c r="P416" s="447"/>
      <c r="Q416" s="447"/>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48"/>
      <c r="C417" s="2036" t="s">
        <v>204</v>
      </c>
      <c r="D417" s="2037"/>
      <c r="E417" s="450">
        <v>0.47041976920399164</v>
      </c>
      <c r="F417" s="447"/>
      <c r="G417" s="447"/>
      <c r="H417" s="2037" t="s">
        <v>206</v>
      </c>
      <c r="I417" s="2037"/>
      <c r="J417" s="451">
        <v>-0.45583369269186413</v>
      </c>
      <c r="K417" s="447"/>
      <c r="L417" s="447"/>
      <c r="M417" s="2037" t="s">
        <v>207</v>
      </c>
      <c r="N417" s="2037"/>
      <c r="O417" s="452">
        <v>0.39538541245911574</v>
      </c>
      <c r="P417" s="447"/>
      <c r="Q417" s="447"/>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48"/>
      <c r="C418" s="2036" t="s">
        <v>202</v>
      </c>
      <c r="D418" s="2037"/>
      <c r="E418" s="450">
        <v>0.44563152806704731</v>
      </c>
      <c r="F418" s="447"/>
      <c r="G418" s="447"/>
      <c r="H418" s="2037" t="s">
        <v>199</v>
      </c>
      <c r="I418" s="2037"/>
      <c r="J418" s="451">
        <v>0.44320377650641346</v>
      </c>
      <c r="K418" s="447"/>
      <c r="L418" s="447"/>
      <c r="M418" s="2037" t="s">
        <v>208</v>
      </c>
      <c r="N418" s="2037"/>
      <c r="O418" s="452">
        <v>0.38407259226550822</v>
      </c>
      <c r="P418" s="447"/>
      <c r="Q418" s="447"/>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48"/>
      <c r="C419" s="2036" t="s">
        <v>205</v>
      </c>
      <c r="D419" s="2037"/>
      <c r="E419" s="450">
        <v>0.43588867442359563</v>
      </c>
      <c r="F419" s="447"/>
      <c r="G419" s="447"/>
      <c r="H419" s="2037" t="s">
        <v>209</v>
      </c>
      <c r="I419" s="2037"/>
      <c r="J419" s="451">
        <v>0.41947062833691073</v>
      </c>
      <c r="K419" s="447"/>
      <c r="L419" s="447"/>
      <c r="M419" s="2037" t="s">
        <v>200</v>
      </c>
      <c r="N419" s="2037"/>
      <c r="O419" s="452">
        <v>0.38283546150696873</v>
      </c>
      <c r="P419" s="447"/>
      <c r="Q419" s="447"/>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48"/>
      <c r="C420" s="2036" t="s">
        <v>209</v>
      </c>
      <c r="D420" s="2037"/>
      <c r="E420" s="450">
        <v>0.42671582270459285</v>
      </c>
      <c r="F420" s="447"/>
      <c r="G420" s="447"/>
      <c r="H420" s="2037" t="s">
        <v>201</v>
      </c>
      <c r="I420" s="2037"/>
      <c r="J420" s="451">
        <v>0.3789376527565988</v>
      </c>
      <c r="K420" s="447"/>
      <c r="L420" s="447"/>
      <c r="M420" s="2037" t="s">
        <v>204</v>
      </c>
      <c r="N420" s="2037"/>
      <c r="O420" s="452">
        <v>0.36934745897354782</v>
      </c>
      <c r="P420" s="447"/>
      <c r="Q420" s="447"/>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48"/>
      <c r="C421" s="2036" t="s">
        <v>206</v>
      </c>
      <c r="D421" s="2037"/>
      <c r="E421" s="450">
        <v>-0.42025174105664354</v>
      </c>
      <c r="F421" s="447"/>
      <c r="G421" s="447"/>
      <c r="H421" s="2037" t="s">
        <v>210</v>
      </c>
      <c r="I421" s="2037"/>
      <c r="J421" s="451">
        <v>0.37510872697370878</v>
      </c>
      <c r="K421" s="447"/>
      <c r="L421" s="447"/>
      <c r="M421" s="2037" t="s">
        <v>211</v>
      </c>
      <c r="N421" s="2037"/>
      <c r="O421" s="452">
        <v>0.36556823437480568</v>
      </c>
      <c r="P421" s="447"/>
      <c r="Q421" s="447"/>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48"/>
      <c r="C422" s="2036" t="s">
        <v>212</v>
      </c>
      <c r="D422" s="2037"/>
      <c r="E422" s="450">
        <v>-0.38302248635554731</v>
      </c>
      <c r="F422" s="447"/>
      <c r="G422" s="447"/>
      <c r="H422" s="2037" t="s">
        <v>212</v>
      </c>
      <c r="I422" s="2037"/>
      <c r="J422" s="451">
        <v>-0.37298139699892952</v>
      </c>
      <c r="K422" s="447"/>
      <c r="L422" s="447"/>
      <c r="M422" s="2037" t="s">
        <v>213</v>
      </c>
      <c r="N422" s="2037"/>
      <c r="O422" s="452">
        <v>0.35266582927190548</v>
      </c>
      <c r="P422" s="447"/>
      <c r="Q422" s="447"/>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48"/>
      <c r="C423" s="2036" t="s">
        <v>208</v>
      </c>
      <c r="D423" s="2037"/>
      <c r="E423" s="450">
        <v>0.37123607472538822</v>
      </c>
      <c r="F423" s="447"/>
      <c r="G423" s="447"/>
      <c r="H423" s="2037" t="s">
        <v>214</v>
      </c>
      <c r="I423" s="2037"/>
      <c r="J423" s="451">
        <v>0.37169964364368546</v>
      </c>
      <c r="K423" s="447"/>
      <c r="L423" s="447"/>
      <c r="M423" s="2037" t="s">
        <v>202</v>
      </c>
      <c r="N423" s="2037"/>
      <c r="O423" s="452">
        <v>0.31244568064453226</v>
      </c>
      <c r="P423" s="447"/>
      <c r="Q423" s="447"/>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48"/>
      <c r="C424" s="2036" t="s">
        <v>214</v>
      </c>
      <c r="D424" s="2037"/>
      <c r="E424" s="450">
        <v>0.35592185618004923</v>
      </c>
      <c r="F424" s="447"/>
      <c r="G424" s="447"/>
      <c r="H424" s="2037" t="s">
        <v>213</v>
      </c>
      <c r="I424" s="2037"/>
      <c r="J424" s="451">
        <v>0.35791810954958259</v>
      </c>
      <c r="K424" s="447"/>
      <c r="L424" s="447"/>
      <c r="M424" s="2037" t="s">
        <v>209</v>
      </c>
      <c r="N424" s="2037"/>
      <c r="O424" s="452">
        <v>0.31110516177023878</v>
      </c>
      <c r="P424" s="447"/>
      <c r="Q424" s="447"/>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48"/>
      <c r="C425" s="2036" t="s">
        <v>210</v>
      </c>
      <c r="D425" s="2037"/>
      <c r="E425" s="450">
        <v>0.35217425945304726</v>
      </c>
      <c r="F425" s="447"/>
      <c r="G425" s="447"/>
      <c r="H425" s="2037" t="s">
        <v>215</v>
      </c>
      <c r="I425" s="2037"/>
      <c r="J425" s="451">
        <v>0.35659008069150278</v>
      </c>
      <c r="K425" s="447"/>
      <c r="L425" s="447"/>
      <c r="M425" s="2037" t="s">
        <v>214</v>
      </c>
      <c r="N425" s="2037"/>
      <c r="O425" s="452">
        <v>0.30342896384955925</v>
      </c>
      <c r="P425" s="447"/>
      <c r="Q425" s="447"/>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48"/>
      <c r="C426" s="2036" t="s">
        <v>207</v>
      </c>
      <c r="D426" s="2037"/>
      <c r="E426" s="450">
        <v>0.34602635441514812</v>
      </c>
      <c r="F426" s="447"/>
      <c r="G426" s="447"/>
      <c r="H426" s="2037" t="s">
        <v>208</v>
      </c>
      <c r="I426" s="2037"/>
      <c r="J426" s="451">
        <v>0.3274000849709276</v>
      </c>
      <c r="K426" s="447"/>
      <c r="L426" s="447"/>
      <c r="M426" s="2037" t="s">
        <v>216</v>
      </c>
      <c r="N426" s="2037"/>
      <c r="O426" s="452">
        <v>0.30117686634202528</v>
      </c>
      <c r="P426" s="447"/>
      <c r="Q426" s="447"/>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48"/>
      <c r="C427" s="2036" t="s">
        <v>215</v>
      </c>
      <c r="D427" s="2037"/>
      <c r="E427" s="450">
        <v>0.32392564187514622</v>
      </c>
      <c r="F427" s="447"/>
      <c r="G427" s="447"/>
      <c r="H427" s="2037" t="s">
        <v>216</v>
      </c>
      <c r="I427" s="2037"/>
      <c r="J427" s="451">
        <v>0.31366927680491907</v>
      </c>
      <c r="K427" s="447"/>
      <c r="L427" s="447"/>
      <c r="M427" s="2037" t="s">
        <v>217</v>
      </c>
      <c r="N427" s="2037"/>
      <c r="O427" s="452">
        <v>-0.28411894986582631</v>
      </c>
      <c r="P427" s="447"/>
      <c r="Q427" s="447"/>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48"/>
      <c r="C428" s="2036" t="s">
        <v>216</v>
      </c>
      <c r="D428" s="2037"/>
      <c r="E428" s="450">
        <v>0.32246771329689239</v>
      </c>
      <c r="F428" s="447"/>
      <c r="G428" s="447"/>
      <c r="H428" s="2037" t="s">
        <v>205</v>
      </c>
      <c r="I428" s="2037"/>
      <c r="J428" s="451">
        <v>0.30691447835595481</v>
      </c>
      <c r="K428" s="447"/>
      <c r="L428" s="447"/>
      <c r="M428" s="2037" t="s">
        <v>212</v>
      </c>
      <c r="N428" s="2037"/>
      <c r="O428" s="452">
        <v>-0.27312678476566288</v>
      </c>
      <c r="P428" s="447"/>
      <c r="Q428" s="447"/>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48"/>
      <c r="C429" s="2036" t="s">
        <v>211</v>
      </c>
      <c r="D429" s="2037"/>
      <c r="E429" s="450">
        <v>0.31584669425428114</v>
      </c>
      <c r="F429" s="447"/>
      <c r="G429" s="447"/>
      <c r="H429" s="2037" t="s">
        <v>211</v>
      </c>
      <c r="I429" s="2037"/>
      <c r="J429" s="451">
        <v>0.29680989278904008</v>
      </c>
      <c r="K429" s="447"/>
      <c r="L429" s="447"/>
      <c r="M429" s="2037" t="s">
        <v>218</v>
      </c>
      <c r="N429" s="2037"/>
      <c r="O429" s="452">
        <v>0.2635309317306726</v>
      </c>
      <c r="P429" s="447"/>
      <c r="Q429" s="447"/>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48"/>
      <c r="C430" s="2036" t="s">
        <v>217</v>
      </c>
      <c r="D430" s="2037"/>
      <c r="E430" s="450">
        <v>-0.27957219134638789</v>
      </c>
      <c r="F430" s="447"/>
      <c r="G430" s="447"/>
      <c r="H430" s="2037" t="s">
        <v>207</v>
      </c>
      <c r="I430" s="2037"/>
      <c r="J430" s="451">
        <v>0.28360707507052801</v>
      </c>
      <c r="K430" s="447"/>
      <c r="L430" s="447"/>
      <c r="M430" s="2037" t="s">
        <v>219</v>
      </c>
      <c r="N430" s="2037"/>
      <c r="O430" s="452">
        <v>0.22126379629420792</v>
      </c>
      <c r="P430" s="447"/>
      <c r="Q430" s="447"/>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48"/>
      <c r="C431" s="2036" t="s">
        <v>213</v>
      </c>
      <c r="D431" s="2037"/>
      <c r="E431" s="450">
        <v>0.2761227906637555</v>
      </c>
      <c r="F431" s="447"/>
      <c r="G431" s="447"/>
      <c r="H431" s="2037" t="s">
        <v>220</v>
      </c>
      <c r="I431" s="2037"/>
      <c r="J431" s="451">
        <v>0.1537247592574976</v>
      </c>
      <c r="K431" s="447"/>
      <c r="L431" s="447"/>
      <c r="M431" s="2037" t="s">
        <v>221</v>
      </c>
      <c r="N431" s="2037"/>
      <c r="O431" s="452">
        <v>0.22111578382427535</v>
      </c>
      <c r="P431" s="447"/>
      <c r="Q431" s="447"/>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48"/>
      <c r="C432" s="2036" t="s">
        <v>219</v>
      </c>
      <c r="D432" s="2037"/>
      <c r="E432" s="450">
        <v>0.17098893366453807</v>
      </c>
      <c r="F432" s="447"/>
      <c r="G432" s="447"/>
      <c r="H432" s="2037" t="s">
        <v>217</v>
      </c>
      <c r="I432" s="2037"/>
      <c r="J432" s="451">
        <v>-0.15126033013181817</v>
      </c>
      <c r="K432" s="447"/>
      <c r="L432" s="447"/>
      <c r="M432" s="2037" t="s">
        <v>215</v>
      </c>
      <c r="N432" s="2037"/>
      <c r="O432" s="452">
        <v>0.20698702657822649</v>
      </c>
      <c r="P432" s="447"/>
      <c r="Q432" s="447"/>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48"/>
      <c r="C433" s="2036" t="s">
        <v>222</v>
      </c>
      <c r="D433" s="2037"/>
      <c r="E433" s="450">
        <v>0.15750460092623489</v>
      </c>
      <c r="F433" s="447"/>
      <c r="G433" s="447"/>
      <c r="H433" s="2037" t="s">
        <v>219</v>
      </c>
      <c r="I433" s="2037"/>
      <c r="J433" s="451">
        <v>0.14144080821972305</v>
      </c>
      <c r="K433" s="447"/>
      <c r="L433" s="447"/>
      <c r="M433" s="2037" t="s">
        <v>222</v>
      </c>
      <c r="N433" s="2037"/>
      <c r="O433" s="452">
        <v>0.18426872314443812</v>
      </c>
      <c r="P433" s="447"/>
      <c r="Q433" s="447"/>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48"/>
      <c r="C434" s="2036" t="s">
        <v>223</v>
      </c>
      <c r="D434" s="2037"/>
      <c r="E434" s="450">
        <v>-0.13667732155692952</v>
      </c>
      <c r="F434" s="447"/>
      <c r="G434" s="447"/>
      <c r="H434" s="2037" t="s">
        <v>224</v>
      </c>
      <c r="I434" s="2037"/>
      <c r="J434" s="451">
        <v>0.11837990936781545</v>
      </c>
      <c r="K434" s="447"/>
      <c r="L434" s="447"/>
      <c r="M434" s="2037" t="s">
        <v>206</v>
      </c>
      <c r="N434" s="2037"/>
      <c r="O434" s="452">
        <v>-0.1774790046354156</v>
      </c>
      <c r="P434" s="447"/>
      <c r="Q434" s="447"/>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48"/>
      <c r="C435" s="2036" t="s">
        <v>221</v>
      </c>
      <c r="D435" s="2037"/>
      <c r="E435" s="450">
        <v>0.11573582231978906</v>
      </c>
      <c r="F435" s="447"/>
      <c r="G435" s="447"/>
      <c r="H435" s="2037" t="s">
        <v>225</v>
      </c>
      <c r="I435" s="2037"/>
      <c r="J435" s="451">
        <v>-0.11688145599140018</v>
      </c>
      <c r="K435" s="447"/>
      <c r="L435" s="447"/>
      <c r="M435" s="2037" t="s">
        <v>220</v>
      </c>
      <c r="N435" s="2037"/>
      <c r="O435" s="452">
        <v>-0.14887680714643337</v>
      </c>
      <c r="P435" s="447"/>
      <c r="Q435" s="447"/>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48"/>
      <c r="C436" s="2036" t="s">
        <v>218</v>
      </c>
      <c r="D436" s="2037"/>
      <c r="E436" s="450">
        <v>9.9837551663065807E-2</v>
      </c>
      <c r="F436" s="447"/>
      <c r="G436" s="447"/>
      <c r="H436" s="2037" t="s">
        <v>223</v>
      </c>
      <c r="I436" s="2037"/>
      <c r="J436" s="451">
        <v>-0.11339437083498684</v>
      </c>
      <c r="K436" s="447"/>
      <c r="L436" s="447"/>
      <c r="M436" s="2037" t="s">
        <v>226</v>
      </c>
      <c r="N436" s="2037"/>
      <c r="O436" s="452">
        <v>0.14816781613552352</v>
      </c>
      <c r="P436" s="447"/>
      <c r="Q436" s="447"/>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48"/>
      <c r="C437" s="2036" t="s">
        <v>224</v>
      </c>
      <c r="D437" s="2037"/>
      <c r="E437" s="450">
        <v>9.639769950636369E-2</v>
      </c>
      <c r="F437" s="447"/>
      <c r="G437" s="447"/>
      <c r="H437" s="2037" t="s">
        <v>226</v>
      </c>
      <c r="I437" s="2037"/>
      <c r="J437" s="451">
        <v>-0.10222447651882668</v>
      </c>
      <c r="K437" s="447"/>
      <c r="L437" s="447"/>
      <c r="M437" s="2037" t="s">
        <v>224</v>
      </c>
      <c r="N437" s="2037"/>
      <c r="O437" s="452">
        <v>0.14457958064010515</v>
      </c>
      <c r="P437" s="447"/>
      <c r="Q437" s="447"/>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48"/>
      <c r="C438" s="2036" t="s">
        <v>226</v>
      </c>
      <c r="D438" s="2037"/>
      <c r="E438" s="450">
        <v>9.1636165034584716E-2</v>
      </c>
      <c r="F438" s="447"/>
      <c r="G438" s="447"/>
      <c r="H438" s="2037" t="s">
        <v>218</v>
      </c>
      <c r="I438" s="2037"/>
      <c r="J438" s="451">
        <v>7.6422869152816431E-2</v>
      </c>
      <c r="K438" s="447"/>
      <c r="L438" s="447"/>
      <c r="M438" s="2037" t="s">
        <v>227</v>
      </c>
      <c r="N438" s="2037"/>
      <c r="O438" s="452">
        <v>0.14171021764978109</v>
      </c>
      <c r="P438" s="447"/>
      <c r="Q438" s="447"/>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48"/>
      <c r="C439" s="2036" t="s">
        <v>225</v>
      </c>
      <c r="D439" s="2037"/>
      <c r="E439" s="450">
        <v>-9.1024103756019326E-2</v>
      </c>
      <c r="F439" s="447"/>
      <c r="G439" s="447"/>
      <c r="H439" s="2037" t="s">
        <v>222</v>
      </c>
      <c r="I439" s="2037"/>
      <c r="J439" s="451">
        <v>5.8461881904234958E-2</v>
      </c>
      <c r="K439" s="447"/>
      <c r="L439" s="447"/>
      <c r="M439" s="2037" t="s">
        <v>228</v>
      </c>
      <c r="N439" s="2037"/>
      <c r="O439" s="452">
        <v>0.10308056620885878</v>
      </c>
      <c r="P439" s="447"/>
      <c r="Q439" s="447"/>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48"/>
      <c r="C440" s="2036" t="s">
        <v>220</v>
      </c>
      <c r="D440" s="2037"/>
      <c r="E440" s="450">
        <v>-4.7295967069284919E-2</v>
      </c>
      <c r="F440" s="447"/>
      <c r="G440" s="447"/>
      <c r="H440" s="2037" t="s">
        <v>221</v>
      </c>
      <c r="I440" s="2037"/>
      <c r="J440" s="451">
        <v>4.7108750808422008E-2</v>
      </c>
      <c r="K440" s="447"/>
      <c r="L440" s="447"/>
      <c r="M440" s="2037" t="s">
        <v>210</v>
      </c>
      <c r="N440" s="2037"/>
      <c r="O440" s="452">
        <v>7.9299172562142667E-2</v>
      </c>
      <c r="P440" s="447"/>
      <c r="Q440" s="447"/>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48"/>
      <c r="C441" s="2036" t="s">
        <v>228</v>
      </c>
      <c r="D441" s="2037"/>
      <c r="E441" s="450">
        <v>3.3935258075675802E-2</v>
      </c>
      <c r="F441" s="447"/>
      <c r="G441" s="447"/>
      <c r="H441" s="2037" t="s">
        <v>229</v>
      </c>
      <c r="I441" s="2037"/>
      <c r="J441" s="451">
        <v>1.8981748175921763E-2</v>
      </c>
      <c r="K441" s="447"/>
      <c r="L441" s="447"/>
      <c r="M441" s="2037" t="s">
        <v>225</v>
      </c>
      <c r="N441" s="2037"/>
      <c r="O441" s="452">
        <v>-4.2679110806572787E-2</v>
      </c>
      <c r="P441" s="447"/>
      <c r="Q441" s="447"/>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48"/>
      <c r="C442" s="2036" t="s">
        <v>229</v>
      </c>
      <c r="D442" s="2037"/>
      <c r="E442" s="450">
        <v>1.4479055473812034E-2</v>
      </c>
      <c r="F442" s="447"/>
      <c r="G442" s="447"/>
      <c r="H442" s="2037" t="s">
        <v>228</v>
      </c>
      <c r="I442" s="2037"/>
      <c r="J442" s="451">
        <v>-7.12651481217862E-3</v>
      </c>
      <c r="K442" s="447"/>
      <c r="L442" s="447"/>
      <c r="M442" s="2037" t="s">
        <v>223</v>
      </c>
      <c r="N442" s="2037"/>
      <c r="O442" s="452">
        <v>-1.0851087807007725E-2</v>
      </c>
      <c r="P442" s="447"/>
      <c r="Q442" s="447"/>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48"/>
      <c r="C443" s="2036" t="s">
        <v>227</v>
      </c>
      <c r="D443" s="2037"/>
      <c r="E443" s="453">
        <v>-7.7934862623486184E-4</v>
      </c>
      <c r="F443" s="447"/>
      <c r="G443" s="447"/>
      <c r="H443" s="2037" t="s">
        <v>227</v>
      </c>
      <c r="I443" s="2037"/>
      <c r="J443" s="454">
        <v>-5.4342453796121662E-3</v>
      </c>
      <c r="K443" s="447"/>
      <c r="L443" s="447"/>
      <c r="M443" s="2037" t="s">
        <v>229</v>
      </c>
      <c r="N443" s="2037"/>
      <c r="O443" s="455">
        <v>3.4184738876633326E-3</v>
      </c>
      <c r="P443" s="447"/>
      <c r="Q443" s="447"/>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48"/>
      <c r="C444" s="2036"/>
      <c r="D444" s="2037"/>
      <c r="E444" s="447"/>
      <c r="F444" s="447"/>
      <c r="G444" s="447"/>
      <c r="H444" s="2037"/>
      <c r="I444" s="2037"/>
      <c r="J444" s="447"/>
      <c r="K444" s="447"/>
      <c r="L444" s="447"/>
      <c r="M444" s="2037"/>
      <c r="N444" s="2037"/>
      <c r="O444" s="447"/>
      <c r="P444" s="447"/>
      <c r="Q444" s="447"/>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48"/>
      <c r="C445" s="2036"/>
      <c r="D445" s="2037"/>
      <c r="E445" s="447"/>
      <c r="F445" s="447"/>
      <c r="G445" s="447"/>
      <c r="H445" s="2037"/>
      <c r="I445" s="2037"/>
      <c r="J445" s="447"/>
      <c r="K445" s="447"/>
      <c r="L445" s="447"/>
      <c r="M445" s="2037"/>
      <c r="N445" s="2037"/>
      <c r="O445" s="447"/>
      <c r="P445" s="447"/>
      <c r="Q445" s="447"/>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36"/>
      <c r="D446" s="2037"/>
      <c r="E446" s="447"/>
      <c r="F446" s="447"/>
      <c r="G446" s="447"/>
      <c r="H446" s="2037"/>
      <c r="I446" s="2037"/>
      <c r="J446" s="447"/>
      <c r="K446" s="447"/>
      <c r="L446" s="447"/>
      <c r="M446" s="2037"/>
      <c r="N446" s="2037"/>
      <c r="O446" s="447"/>
      <c r="P446" s="447"/>
      <c r="Q446" s="447"/>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36" t="s">
        <v>230</v>
      </c>
      <c r="D447" s="2037"/>
      <c r="E447" s="2037"/>
      <c r="F447" s="447"/>
      <c r="G447" s="447"/>
      <c r="H447" s="2037" t="s">
        <v>230</v>
      </c>
      <c r="I447" s="2037"/>
      <c r="J447" s="2037"/>
      <c r="K447" s="447"/>
      <c r="L447" s="447"/>
      <c r="M447" s="2037" t="s">
        <v>230</v>
      </c>
      <c r="N447" s="2037"/>
      <c r="O447" s="2037"/>
      <c r="P447" s="447"/>
      <c r="Q447" s="447"/>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36"/>
      <c r="D448" s="2037"/>
      <c r="E448" s="429" t="s">
        <v>231</v>
      </c>
      <c r="F448" s="447"/>
      <c r="G448" s="447"/>
      <c r="H448" s="2037"/>
      <c r="I448" s="2037"/>
      <c r="J448" s="430" t="s">
        <v>231</v>
      </c>
      <c r="K448" s="447"/>
      <c r="L448" s="447"/>
      <c r="M448" s="2037"/>
      <c r="N448" s="2037"/>
      <c r="O448" s="431" t="s">
        <v>231</v>
      </c>
      <c r="P448" s="447"/>
      <c r="Q448" s="447"/>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36" t="s">
        <v>212</v>
      </c>
      <c r="D449" s="2037"/>
      <c r="E449" s="446">
        <v>0.14670622505398542</v>
      </c>
      <c r="F449" s="447"/>
      <c r="G449" s="447"/>
      <c r="H449" s="2037" t="s">
        <v>212</v>
      </c>
      <c r="I449" s="2037"/>
      <c r="J449" s="448">
        <v>0.13911512250727306</v>
      </c>
      <c r="K449" s="447"/>
      <c r="L449" s="447"/>
      <c r="M449" s="2037" t="s">
        <v>212</v>
      </c>
      <c r="N449" s="2037"/>
      <c r="O449" s="449">
        <v>7.4598240556428733E-2</v>
      </c>
      <c r="P449" s="447"/>
      <c r="Q449" s="447"/>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36" t="s">
        <v>217</v>
      </c>
      <c r="D450" s="2037"/>
      <c r="E450" s="450">
        <v>7.8160610174221323E-2</v>
      </c>
      <c r="F450" s="447"/>
      <c r="G450" s="447"/>
      <c r="H450" s="2037" t="s">
        <v>217</v>
      </c>
      <c r="I450" s="2037"/>
      <c r="J450" s="451">
        <v>2.287968747158662E-2</v>
      </c>
      <c r="K450" s="447"/>
      <c r="L450" s="447"/>
      <c r="M450" s="2037" t="s">
        <v>217</v>
      </c>
      <c r="N450" s="2037"/>
      <c r="O450" s="452">
        <v>8.0723577672859925E-2</v>
      </c>
      <c r="P450" s="447"/>
      <c r="Q450" s="447"/>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36" t="s">
        <v>223</v>
      </c>
      <c r="D451" s="2037"/>
      <c r="E451" s="450">
        <v>1.8680690227976311E-2</v>
      </c>
      <c r="F451" s="447"/>
      <c r="G451" s="447"/>
      <c r="H451" s="2037" t="s">
        <v>223</v>
      </c>
      <c r="I451" s="2037"/>
      <c r="J451" s="451">
        <v>1.2858283337062513E-2</v>
      </c>
      <c r="K451" s="447"/>
      <c r="L451" s="447"/>
      <c r="M451" s="2037" t="s">
        <v>223</v>
      </c>
      <c r="N451" s="2037"/>
      <c r="O451" s="452">
        <v>1.1774610659539173E-4</v>
      </c>
      <c r="P451" s="447"/>
      <c r="Q451" s="447"/>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36" t="s">
        <v>209</v>
      </c>
      <c r="D452" s="2037"/>
      <c r="E452" s="450">
        <v>0.18208639334645751</v>
      </c>
      <c r="F452" s="447"/>
      <c r="G452" s="447"/>
      <c r="H452" s="2037" t="s">
        <v>209</v>
      </c>
      <c r="I452" s="2037"/>
      <c r="J452" s="451">
        <v>0.17595560803736271</v>
      </c>
      <c r="K452" s="447"/>
      <c r="L452" s="447"/>
      <c r="M452" s="2037" t="s">
        <v>209</v>
      </c>
      <c r="N452" s="2037"/>
      <c r="O452" s="452">
        <v>9.6786421680086443E-2</v>
      </c>
      <c r="P452" s="447"/>
      <c r="Q452" s="447"/>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36" t="s">
        <v>221</v>
      </c>
      <c r="D453" s="2037"/>
      <c r="E453" s="450">
        <v>1.3394780568037784E-2</v>
      </c>
      <c r="F453" s="447"/>
      <c r="G453" s="447"/>
      <c r="H453" s="2037" t="s">
        <v>221</v>
      </c>
      <c r="I453" s="2037"/>
      <c r="J453" s="451">
        <v>2.2192344027300013E-3</v>
      </c>
      <c r="K453" s="447"/>
      <c r="L453" s="447"/>
      <c r="M453" s="2037" t="s">
        <v>221</v>
      </c>
      <c r="N453" s="2037"/>
      <c r="O453" s="452">
        <v>4.8892189856223671E-2</v>
      </c>
      <c r="P453" s="447"/>
      <c r="Q453" s="447"/>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36" t="s">
        <v>206</v>
      </c>
      <c r="D454" s="2037"/>
      <c r="E454" s="450">
        <v>0.17661152586114018</v>
      </c>
      <c r="F454" s="447"/>
      <c r="G454" s="447"/>
      <c r="H454" s="2037" t="s">
        <v>206</v>
      </c>
      <c r="I454" s="2037"/>
      <c r="J454" s="451">
        <v>0.20778435539310083</v>
      </c>
      <c r="K454" s="447"/>
      <c r="L454" s="447"/>
      <c r="M454" s="2037" t="s">
        <v>206</v>
      </c>
      <c r="N454" s="2037"/>
      <c r="O454" s="452">
        <v>3.1498797086377872E-2</v>
      </c>
      <c r="P454" s="447"/>
      <c r="Q454" s="447"/>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36" t="s">
        <v>219</v>
      </c>
      <c r="D455" s="2037"/>
      <c r="E455" s="450">
        <v>2.9237215435735802E-2</v>
      </c>
      <c r="F455" s="447"/>
      <c r="G455" s="447"/>
      <c r="H455" s="2037" t="s">
        <v>219</v>
      </c>
      <c r="I455" s="2037"/>
      <c r="J455" s="451">
        <v>2.0005502229848475E-2</v>
      </c>
      <c r="K455" s="447"/>
      <c r="L455" s="447"/>
      <c r="M455" s="2037" t="s">
        <v>219</v>
      </c>
      <c r="N455" s="2037"/>
      <c r="O455" s="452">
        <v>4.895766755052474E-2</v>
      </c>
      <c r="P455" s="447"/>
      <c r="Q455" s="447"/>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36" t="s">
        <v>222</v>
      </c>
      <c r="D456" s="2037"/>
      <c r="E456" s="450">
        <v>2.4807699312932512E-2</v>
      </c>
      <c r="F456" s="447"/>
      <c r="G456" s="447"/>
      <c r="H456" s="2037" t="s">
        <v>222</v>
      </c>
      <c r="I456" s="2037"/>
      <c r="J456" s="451">
        <v>3.4177916357847147E-3</v>
      </c>
      <c r="K456" s="447"/>
      <c r="L456" s="447"/>
      <c r="M456" s="2037" t="s">
        <v>222</v>
      </c>
      <c r="N456" s="2037"/>
      <c r="O456" s="452">
        <v>3.3954962329281586E-2</v>
      </c>
      <c r="P456" s="447"/>
      <c r="Q456" s="447"/>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36" t="s">
        <v>228</v>
      </c>
      <c r="D457" s="2037"/>
      <c r="E457" s="450">
        <v>1.1516017406627197E-3</v>
      </c>
      <c r="F457" s="447"/>
      <c r="G457" s="447"/>
      <c r="H457" s="2037" t="s">
        <v>228</v>
      </c>
      <c r="I457" s="2037"/>
      <c r="J457" s="451">
        <v>5.0787213368201268E-5</v>
      </c>
      <c r="K457" s="447"/>
      <c r="L457" s="447"/>
      <c r="M457" s="2037" t="s">
        <v>228</v>
      </c>
      <c r="N457" s="2037"/>
      <c r="O457" s="452">
        <v>1.0625603129938918E-2</v>
      </c>
      <c r="P457" s="447"/>
      <c r="Q457" s="447"/>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36" t="s">
        <v>229</v>
      </c>
      <c r="D458" s="2037"/>
      <c r="E458" s="450">
        <v>2.0964304741372624E-4</v>
      </c>
      <c r="F458" s="447"/>
      <c r="G458" s="447"/>
      <c r="H458" s="2037" t="s">
        <v>229</v>
      </c>
      <c r="I458" s="2037"/>
      <c r="J458" s="451">
        <v>3.603067638141092E-4</v>
      </c>
      <c r="K458" s="447"/>
      <c r="L458" s="447"/>
      <c r="M458" s="2037" t="s">
        <v>229</v>
      </c>
      <c r="N458" s="2037"/>
      <c r="O458" s="452">
        <v>1.1685963720636058E-5</v>
      </c>
      <c r="P458" s="447"/>
      <c r="Q458" s="447"/>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36" t="s">
        <v>220</v>
      </c>
      <c r="D459" s="2037"/>
      <c r="E459" s="450">
        <v>2.2369085010188836E-3</v>
      </c>
      <c r="F459" s="447"/>
      <c r="G459" s="447"/>
      <c r="H459" s="2037" t="s">
        <v>220</v>
      </c>
      <c r="I459" s="2037"/>
      <c r="J459" s="451">
        <v>2.3631301608775593E-2</v>
      </c>
      <c r="K459" s="447"/>
      <c r="L459" s="447"/>
      <c r="M459" s="2037" t="s">
        <v>220</v>
      </c>
      <c r="N459" s="2037"/>
      <c r="O459" s="452">
        <v>2.2164303706116311E-2</v>
      </c>
      <c r="P459" s="447"/>
      <c r="Q459" s="447"/>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36" t="s">
        <v>218</v>
      </c>
      <c r="D460" s="2037"/>
      <c r="E460" s="450">
        <v>9.9675367220753344E-3</v>
      </c>
      <c r="F460" s="447"/>
      <c r="G460" s="447"/>
      <c r="H460" s="2037" t="s">
        <v>218</v>
      </c>
      <c r="I460" s="2037"/>
      <c r="J460" s="451">
        <v>5.8404549295485008E-3</v>
      </c>
      <c r="K460" s="447"/>
      <c r="L460" s="447"/>
      <c r="M460" s="2037" t="s">
        <v>218</v>
      </c>
      <c r="N460" s="2037"/>
      <c r="O460" s="452">
        <v>6.9448551978836426E-2</v>
      </c>
      <c r="P460" s="447"/>
      <c r="Q460" s="447"/>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36" t="s">
        <v>226</v>
      </c>
      <c r="D461" s="2037"/>
      <c r="E461" s="450">
        <v>8.3971867422456461E-3</v>
      </c>
      <c r="F461" s="447"/>
      <c r="G461" s="447"/>
      <c r="H461" s="2037" t="s">
        <v>226</v>
      </c>
      <c r="I461" s="2037"/>
      <c r="J461" s="451">
        <v>1.0449843599548148E-2</v>
      </c>
      <c r="K461" s="447"/>
      <c r="L461" s="447"/>
      <c r="M461" s="2037" t="s">
        <v>226</v>
      </c>
      <c r="N461" s="2037"/>
      <c r="O461" s="452">
        <v>2.1953701738370301E-2</v>
      </c>
      <c r="P461" s="447"/>
      <c r="Q461" s="447"/>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36" t="s">
        <v>225</v>
      </c>
      <c r="D462" s="2037"/>
      <c r="E462" s="450">
        <v>8.2853874645865723E-3</v>
      </c>
      <c r="F462" s="447"/>
      <c r="G462" s="447"/>
      <c r="H462" s="2037" t="s">
        <v>225</v>
      </c>
      <c r="I462" s="2037"/>
      <c r="J462" s="451">
        <v>1.3661274754669618E-2</v>
      </c>
      <c r="K462" s="447"/>
      <c r="L462" s="447"/>
      <c r="M462" s="2037" t="s">
        <v>225</v>
      </c>
      <c r="N462" s="2037"/>
      <c r="O462" s="452">
        <v>1.821506499239718E-3</v>
      </c>
      <c r="P462" s="447"/>
      <c r="Q462" s="447"/>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36" t="s">
        <v>207</v>
      </c>
      <c r="D463" s="2037"/>
      <c r="E463" s="450">
        <v>0.1197342379498377</v>
      </c>
      <c r="F463" s="447"/>
      <c r="G463" s="447"/>
      <c r="H463" s="2037" t="s">
        <v>207</v>
      </c>
      <c r="I463" s="2037"/>
      <c r="J463" s="451">
        <v>8.0432973030060112E-2</v>
      </c>
      <c r="K463" s="447"/>
      <c r="L463" s="447"/>
      <c r="M463" s="2037" t="s">
        <v>207</v>
      </c>
      <c r="N463" s="2037"/>
      <c r="O463" s="452">
        <v>0.15632962438546508</v>
      </c>
      <c r="P463" s="447"/>
      <c r="Q463" s="447"/>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36" t="s">
        <v>208</v>
      </c>
      <c r="D464" s="2037"/>
      <c r="E464" s="450">
        <v>0.13781622317751402</v>
      </c>
      <c r="F464" s="447"/>
      <c r="G464" s="447"/>
      <c r="H464" s="2037" t="s">
        <v>208</v>
      </c>
      <c r="I464" s="2037"/>
      <c r="J464" s="451">
        <v>0.10719081563897061</v>
      </c>
      <c r="K464" s="447"/>
      <c r="L464" s="447"/>
      <c r="M464" s="2037" t="s">
        <v>208</v>
      </c>
      <c r="N464" s="2037"/>
      <c r="O464" s="452">
        <v>0.14751175612954731</v>
      </c>
      <c r="P464" s="447"/>
      <c r="Q464" s="447"/>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36" t="s">
        <v>211</v>
      </c>
      <c r="D465" s="2037"/>
      <c r="E465" s="450">
        <v>9.9759134271357353E-2</v>
      </c>
      <c r="F465" s="447"/>
      <c r="G465" s="447"/>
      <c r="H465" s="2037" t="s">
        <v>211</v>
      </c>
      <c r="I465" s="2037"/>
      <c r="J465" s="451">
        <v>8.8096112457441464E-2</v>
      </c>
      <c r="K465" s="447"/>
      <c r="L465" s="447"/>
      <c r="M465" s="2037" t="s">
        <v>211</v>
      </c>
      <c r="N465" s="2037"/>
      <c r="O465" s="452">
        <v>0.13364013398391286</v>
      </c>
      <c r="P465" s="447"/>
      <c r="Q465" s="447"/>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36" t="s">
        <v>227</v>
      </c>
      <c r="D466" s="2037"/>
      <c r="E466" s="450">
        <v>6.073842812141664E-7</v>
      </c>
      <c r="F466" s="447"/>
      <c r="G466" s="447"/>
      <c r="H466" s="2037" t="s">
        <v>227</v>
      </c>
      <c r="I466" s="2037"/>
      <c r="J466" s="451">
        <v>2.9531022845836177E-5</v>
      </c>
      <c r="K466" s="447"/>
      <c r="L466" s="447"/>
      <c r="M466" s="2037" t="s">
        <v>227</v>
      </c>
      <c r="N466" s="2037"/>
      <c r="O466" s="452">
        <v>2.0081785786348328E-2</v>
      </c>
      <c r="P466" s="447"/>
      <c r="Q466" s="447"/>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36" t="s">
        <v>198</v>
      </c>
      <c r="D467" s="2037"/>
      <c r="E467" s="450">
        <v>0.30574926650891465</v>
      </c>
      <c r="F467" s="447"/>
      <c r="G467" s="447"/>
      <c r="H467" s="2037" t="s">
        <v>198</v>
      </c>
      <c r="I467" s="2037"/>
      <c r="J467" s="451">
        <v>0.34236059263781171</v>
      </c>
      <c r="K467" s="447"/>
      <c r="L467" s="447"/>
      <c r="M467" s="2037" t="s">
        <v>198</v>
      </c>
      <c r="N467" s="2037"/>
      <c r="O467" s="452">
        <v>0.33941889061887787</v>
      </c>
      <c r="P467" s="447"/>
      <c r="Q467" s="447"/>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36" t="s">
        <v>205</v>
      </c>
      <c r="D468" s="2037"/>
      <c r="E468" s="450">
        <v>0.18999893649075936</v>
      </c>
      <c r="F468" s="447"/>
      <c r="G468" s="447"/>
      <c r="H468" s="2037" t="s">
        <v>205</v>
      </c>
      <c r="I468" s="2037"/>
      <c r="J468" s="451">
        <v>9.4196497024507858E-2</v>
      </c>
      <c r="K468" s="447"/>
      <c r="L468" s="447"/>
      <c r="M468" s="2037" t="s">
        <v>205</v>
      </c>
      <c r="N468" s="2037"/>
      <c r="O468" s="452">
        <v>0.20431602755278125</v>
      </c>
      <c r="P468" s="447"/>
      <c r="Q468" s="447"/>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36" t="s">
        <v>201</v>
      </c>
      <c r="D469" s="2037"/>
      <c r="E469" s="450">
        <v>0.24390340547626291</v>
      </c>
      <c r="F469" s="447"/>
      <c r="G469" s="447"/>
      <c r="H469" s="2037" t="s">
        <v>201</v>
      </c>
      <c r="I469" s="2037"/>
      <c r="J469" s="451">
        <v>0.14359374467668065</v>
      </c>
      <c r="K469" s="447"/>
      <c r="L469" s="447"/>
      <c r="M469" s="2037" t="s">
        <v>201</v>
      </c>
      <c r="N469" s="2037"/>
      <c r="O469" s="452">
        <v>0.25506082233243621</v>
      </c>
      <c r="P469" s="447"/>
      <c r="Q469" s="447"/>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36" t="s">
        <v>196</v>
      </c>
      <c r="D470" s="2037"/>
      <c r="E470" s="450">
        <v>0.33736052887797668</v>
      </c>
      <c r="F470" s="447"/>
      <c r="G470" s="447"/>
      <c r="H470" s="2037" t="s">
        <v>196</v>
      </c>
      <c r="I470" s="2037"/>
      <c r="J470" s="451">
        <v>0.2636183250141636</v>
      </c>
      <c r="K470" s="447"/>
      <c r="L470" s="447"/>
      <c r="M470" s="2037" t="s">
        <v>196</v>
      </c>
      <c r="N470" s="2037"/>
      <c r="O470" s="452">
        <v>0.34981522474268195</v>
      </c>
      <c r="P470" s="447"/>
      <c r="Q470" s="447"/>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36" t="s">
        <v>216</v>
      </c>
      <c r="D471" s="2037"/>
      <c r="E471" s="450">
        <v>0.10398542611892679</v>
      </c>
      <c r="F471" s="447"/>
      <c r="G471" s="447"/>
      <c r="H471" s="2037" t="s">
        <v>216</v>
      </c>
      <c r="I471" s="2037"/>
      <c r="J471" s="451">
        <v>9.838841521132094E-2</v>
      </c>
      <c r="K471" s="447"/>
      <c r="L471" s="447"/>
      <c r="M471" s="2037" t="s">
        <v>216</v>
      </c>
      <c r="N471" s="2037"/>
      <c r="O471" s="452">
        <v>9.0707504819602158E-2</v>
      </c>
      <c r="P471" s="447"/>
      <c r="Q471" s="447"/>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36" t="s">
        <v>192</v>
      </c>
      <c r="D472" s="2037"/>
      <c r="E472" s="450">
        <v>0.38282581050434872</v>
      </c>
      <c r="F472" s="447"/>
      <c r="G472" s="447"/>
      <c r="H472" s="2037" t="s">
        <v>192</v>
      </c>
      <c r="I472" s="2037"/>
      <c r="J472" s="451">
        <v>0.39486437677478897</v>
      </c>
      <c r="K472" s="447"/>
      <c r="L472" s="447"/>
      <c r="M472" s="2037" t="s">
        <v>192</v>
      </c>
      <c r="N472" s="2037"/>
      <c r="O472" s="452">
        <v>0.24296868358330193</v>
      </c>
      <c r="P472" s="447"/>
      <c r="Q472" s="447"/>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36" t="s">
        <v>189</v>
      </c>
      <c r="D473" s="2037"/>
      <c r="E473" s="450">
        <v>0.42860332514582961</v>
      </c>
      <c r="F473" s="447"/>
      <c r="G473" s="447"/>
      <c r="H473" s="2037" t="s">
        <v>189</v>
      </c>
      <c r="I473" s="2037"/>
      <c r="J473" s="451">
        <v>0.38802864747901056</v>
      </c>
      <c r="K473" s="447"/>
      <c r="L473" s="447"/>
      <c r="M473" s="2037" t="s">
        <v>189</v>
      </c>
      <c r="N473" s="2037"/>
      <c r="O473" s="452">
        <v>0.40036920003814036</v>
      </c>
      <c r="P473" s="447"/>
      <c r="Q473" s="447"/>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36" t="s">
        <v>203</v>
      </c>
      <c r="D474" s="2037"/>
      <c r="E474" s="450">
        <v>0.2583097786126301</v>
      </c>
      <c r="F474" s="447"/>
      <c r="G474" s="447"/>
      <c r="H474" s="2037" t="s">
        <v>203</v>
      </c>
      <c r="I474" s="2037"/>
      <c r="J474" s="451">
        <v>0.20830838333161014</v>
      </c>
      <c r="K474" s="447"/>
      <c r="L474" s="447"/>
      <c r="M474" s="2037" t="s">
        <v>203</v>
      </c>
      <c r="N474" s="2037"/>
      <c r="O474" s="452">
        <v>0.24941606748809858</v>
      </c>
      <c r="P474" s="447"/>
      <c r="Q474" s="447"/>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36" t="s">
        <v>193</v>
      </c>
      <c r="D475" s="2037"/>
      <c r="E475" s="450">
        <v>0.37880534908408231</v>
      </c>
      <c r="F475" s="447"/>
      <c r="G475" s="447"/>
      <c r="H475" s="2037" t="s">
        <v>193</v>
      </c>
      <c r="I475" s="2037"/>
      <c r="J475" s="451">
        <v>0.27820374416615296</v>
      </c>
      <c r="K475" s="447"/>
      <c r="L475" s="447"/>
      <c r="M475" s="2037" t="s">
        <v>193</v>
      </c>
      <c r="N475" s="2037"/>
      <c r="O475" s="452">
        <v>0.40817748989649921</v>
      </c>
      <c r="P475" s="447"/>
      <c r="Q475" s="447"/>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36" t="s">
        <v>215</v>
      </c>
      <c r="D476" s="2037"/>
      <c r="E476" s="450">
        <v>0.10492782146422548</v>
      </c>
      <c r="F476" s="447"/>
      <c r="G476" s="447"/>
      <c r="H476" s="2037" t="s">
        <v>215</v>
      </c>
      <c r="I476" s="2037"/>
      <c r="J476" s="451">
        <v>0.12715648564757245</v>
      </c>
      <c r="K476" s="447"/>
      <c r="L476" s="447"/>
      <c r="M476" s="2037" t="s">
        <v>215</v>
      </c>
      <c r="N476" s="2037"/>
      <c r="O476" s="452">
        <v>4.2843629171695437E-2</v>
      </c>
      <c r="P476" s="447"/>
      <c r="Q476" s="447"/>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36" t="s">
        <v>199</v>
      </c>
      <c r="D477" s="2037"/>
      <c r="E477" s="450">
        <v>0.28474289997721958</v>
      </c>
      <c r="F477" s="447"/>
      <c r="G477" s="447"/>
      <c r="H477" s="2037" t="s">
        <v>199</v>
      </c>
      <c r="I477" s="2037"/>
      <c r="J477" s="451">
        <v>0.19642958750954689</v>
      </c>
      <c r="K477" s="447"/>
      <c r="L477" s="447"/>
      <c r="M477" s="2037" t="s">
        <v>199</v>
      </c>
      <c r="N477" s="2037"/>
      <c r="O477" s="452">
        <v>0.31985169856830986</v>
      </c>
      <c r="P477" s="447"/>
      <c r="Q477" s="447"/>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36" t="s">
        <v>213</v>
      </c>
      <c r="D478" s="2037"/>
      <c r="E478" s="450">
        <v>7.6243795523940144E-2</v>
      </c>
      <c r="F478" s="447"/>
      <c r="G478" s="447"/>
      <c r="H478" s="2037" t="s">
        <v>213</v>
      </c>
      <c r="I478" s="2037"/>
      <c r="J478" s="451">
        <v>0.128105373143547</v>
      </c>
      <c r="K478" s="447"/>
      <c r="L478" s="447"/>
      <c r="M478" s="2037" t="s">
        <v>213</v>
      </c>
      <c r="N478" s="2037"/>
      <c r="O478" s="452">
        <v>0.12437318713604079</v>
      </c>
      <c r="P478" s="447"/>
      <c r="Q478" s="447"/>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36" t="s">
        <v>191</v>
      </c>
      <c r="D479" s="2037"/>
      <c r="E479" s="450">
        <v>0.41220000505037374</v>
      </c>
      <c r="F479" s="447"/>
      <c r="G479" s="447"/>
      <c r="H479" s="2037" t="s">
        <v>191</v>
      </c>
      <c r="I479" s="2037"/>
      <c r="J479" s="451">
        <v>0.30496665921238125</v>
      </c>
      <c r="K479" s="447"/>
      <c r="L479" s="447"/>
      <c r="M479" s="2037" t="s">
        <v>191</v>
      </c>
      <c r="N479" s="2037"/>
      <c r="O479" s="452">
        <v>0.4510667209868684</v>
      </c>
      <c r="P479" s="447"/>
      <c r="Q479" s="447"/>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36" t="s">
        <v>190</v>
      </c>
      <c r="D480" s="2037"/>
      <c r="E480" s="450">
        <v>0.42089041655922477</v>
      </c>
      <c r="F480" s="447"/>
      <c r="G480" s="447"/>
      <c r="H480" s="2037" t="s">
        <v>190</v>
      </c>
      <c r="I480" s="2037"/>
      <c r="J480" s="451">
        <v>0.4112573070820606</v>
      </c>
      <c r="K480" s="447"/>
      <c r="L480" s="447"/>
      <c r="M480" s="2037" t="s">
        <v>190</v>
      </c>
      <c r="N480" s="2037"/>
      <c r="O480" s="452">
        <v>0.37052126605842217</v>
      </c>
      <c r="P480" s="447"/>
      <c r="Q480" s="447"/>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36" t="s">
        <v>214</v>
      </c>
      <c r="D481" s="2037"/>
      <c r="E481" s="450">
        <v>0.12668036770665164</v>
      </c>
      <c r="F481" s="447"/>
      <c r="G481" s="447"/>
      <c r="H481" s="2037" t="s">
        <v>214</v>
      </c>
      <c r="I481" s="2037"/>
      <c r="J481" s="451">
        <v>0.13816062508484275</v>
      </c>
      <c r="K481" s="447"/>
      <c r="L481" s="447"/>
      <c r="M481" s="2037" t="s">
        <v>214</v>
      </c>
      <c r="N481" s="2037"/>
      <c r="O481" s="452">
        <v>9.206913610281714E-2</v>
      </c>
      <c r="P481" s="447"/>
      <c r="Q481" s="447"/>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36" t="s">
        <v>210</v>
      </c>
      <c r="D482" s="2037"/>
      <c r="E482" s="450">
        <v>0.12402670902130225</v>
      </c>
      <c r="F482" s="447"/>
      <c r="G482" s="447"/>
      <c r="H482" s="2037" t="s">
        <v>210</v>
      </c>
      <c r="I482" s="2037"/>
      <c r="J482" s="451">
        <v>0.14070655705183641</v>
      </c>
      <c r="K482" s="447"/>
      <c r="L482" s="447"/>
      <c r="M482" s="2037" t="s">
        <v>210</v>
      </c>
      <c r="N482" s="2037"/>
      <c r="O482" s="452">
        <v>6.2883587690404806E-3</v>
      </c>
      <c r="P482" s="447"/>
      <c r="Q482" s="447"/>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36" t="s">
        <v>195</v>
      </c>
      <c r="D483" s="2037"/>
      <c r="E483" s="450">
        <v>0.363187328697608</v>
      </c>
      <c r="F483" s="447"/>
      <c r="G483" s="447"/>
      <c r="H483" s="2037" t="s">
        <v>195</v>
      </c>
      <c r="I483" s="2037"/>
      <c r="J483" s="451">
        <v>0.34861429675708372</v>
      </c>
      <c r="K483" s="447"/>
      <c r="L483" s="447"/>
      <c r="M483" s="2037" t="s">
        <v>195</v>
      </c>
      <c r="N483" s="2037"/>
      <c r="O483" s="452">
        <v>0.29715786360576646</v>
      </c>
      <c r="P483" s="447"/>
      <c r="Q483" s="447"/>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36" t="s">
        <v>204</v>
      </c>
      <c r="D484" s="2037"/>
      <c r="E484" s="450">
        <v>0.22129475925793676</v>
      </c>
      <c r="F484" s="447"/>
      <c r="G484" s="447"/>
      <c r="H484" s="2037" t="s">
        <v>204</v>
      </c>
      <c r="I484" s="2037"/>
      <c r="J484" s="451">
        <v>0.21610732562013543</v>
      </c>
      <c r="K484" s="447"/>
      <c r="L484" s="447"/>
      <c r="M484" s="2037" t="s">
        <v>204</v>
      </c>
      <c r="N484" s="2037"/>
      <c r="O484" s="452">
        <v>0.13641754545021659</v>
      </c>
      <c r="P484" s="447"/>
      <c r="Q484" s="447"/>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36" t="s">
        <v>200</v>
      </c>
      <c r="D485" s="2037"/>
      <c r="E485" s="450">
        <v>0.2599699045286295</v>
      </c>
      <c r="F485" s="447"/>
      <c r="G485" s="447"/>
      <c r="H485" s="2037" t="s">
        <v>200</v>
      </c>
      <c r="I485" s="2037"/>
      <c r="J485" s="451">
        <v>0.27799770244522604</v>
      </c>
      <c r="K485" s="447"/>
      <c r="L485" s="447"/>
      <c r="M485" s="2037" t="s">
        <v>200</v>
      </c>
      <c r="N485" s="2037"/>
      <c r="O485" s="452">
        <v>0.14656299058725375</v>
      </c>
      <c r="P485" s="447"/>
      <c r="Q485" s="447"/>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36" t="s">
        <v>202</v>
      </c>
      <c r="D486" s="2037"/>
      <c r="E486" s="450">
        <v>0.19858745880737158</v>
      </c>
      <c r="F486" s="447"/>
      <c r="G486" s="447"/>
      <c r="H486" s="2037" t="s">
        <v>202</v>
      </c>
      <c r="I486" s="2037"/>
      <c r="J486" s="451">
        <v>0.2255727980470581</v>
      </c>
      <c r="K486" s="447"/>
      <c r="L486" s="447"/>
      <c r="M486" s="2037" t="s">
        <v>202</v>
      </c>
      <c r="N486" s="2037"/>
      <c r="O486" s="452">
        <v>9.7622303353425047E-2</v>
      </c>
      <c r="P486" s="447"/>
      <c r="Q486" s="447"/>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36" t="s">
        <v>197</v>
      </c>
      <c r="D487" s="2037"/>
      <c r="E487" s="450">
        <v>0.30583175879398966</v>
      </c>
      <c r="F487" s="447"/>
      <c r="G487" s="447"/>
      <c r="H487" s="2037" t="s">
        <v>197</v>
      </c>
      <c r="I487" s="2037"/>
      <c r="J487" s="451">
        <v>0.34273942210652253</v>
      </c>
      <c r="K487" s="447"/>
      <c r="L487" s="447"/>
      <c r="M487" s="2037" t="s">
        <v>197</v>
      </c>
      <c r="N487" s="2037"/>
      <c r="O487" s="452">
        <v>0.33860191348172269</v>
      </c>
      <c r="P487" s="447"/>
      <c r="Q487" s="447"/>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36" t="s">
        <v>224</v>
      </c>
      <c r="D488" s="2037"/>
      <c r="E488" s="450">
        <v>9.2925164701191908E-3</v>
      </c>
      <c r="F488" s="447"/>
      <c r="G488" s="447"/>
      <c r="H488" s="2037" t="s">
        <v>224</v>
      </c>
      <c r="I488" s="2037"/>
      <c r="J488" s="451">
        <v>1.4013802941932199E-2</v>
      </c>
      <c r="K488" s="447"/>
      <c r="L488" s="447"/>
      <c r="M488" s="2037" t="s">
        <v>224</v>
      </c>
      <c r="N488" s="2037"/>
      <c r="O488" s="452">
        <v>2.0903255138068667E-2</v>
      </c>
      <c r="P488" s="447"/>
      <c r="Q488" s="447"/>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36" t="s">
        <v>194</v>
      </c>
      <c r="D489" s="2037"/>
      <c r="E489" s="453">
        <v>0.38729259055423654</v>
      </c>
      <c r="F489" s="447"/>
      <c r="G489" s="447"/>
      <c r="H489" s="2037" t="s">
        <v>194</v>
      </c>
      <c r="I489" s="2037"/>
      <c r="J489" s="454">
        <v>0.36291138792363059</v>
      </c>
      <c r="K489" s="447"/>
      <c r="L489" s="447"/>
      <c r="M489" s="2037" t="s">
        <v>194</v>
      </c>
      <c r="N489" s="2037"/>
      <c r="O489" s="455">
        <v>0.29314789255108564</v>
      </c>
      <c r="P489" s="447"/>
      <c r="Q489" s="447"/>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36"/>
      <c r="D490" s="2037"/>
      <c r="E490" s="447"/>
      <c r="F490" s="447"/>
      <c r="G490" s="447"/>
      <c r="H490" s="2037"/>
      <c r="I490" s="2037"/>
      <c r="J490" s="447"/>
      <c r="K490" s="447"/>
      <c r="L490" s="447"/>
      <c r="M490" s="2037"/>
      <c r="N490" s="2037"/>
      <c r="O490" s="447"/>
      <c r="P490" s="447"/>
      <c r="Q490" s="447"/>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36"/>
      <c r="D491" s="2037"/>
      <c r="E491" s="447"/>
      <c r="F491" s="447"/>
      <c r="G491" s="447"/>
      <c r="H491" s="2037"/>
      <c r="I491" s="2037"/>
      <c r="J491" s="447"/>
      <c r="K491" s="447"/>
      <c r="L491" s="447"/>
      <c r="M491" s="2037"/>
      <c r="N491" s="2037"/>
      <c r="O491" s="447"/>
      <c r="P491" s="447"/>
      <c r="Q491" s="447"/>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36" t="s">
        <v>232</v>
      </c>
      <c r="D492" s="2037"/>
      <c r="E492" s="2037"/>
      <c r="F492" s="2037"/>
      <c r="G492" s="2037"/>
      <c r="H492" s="2037" t="s">
        <v>232</v>
      </c>
      <c r="I492" s="2037"/>
      <c r="J492" s="2037"/>
      <c r="K492" s="2037"/>
      <c r="L492" s="2037"/>
      <c r="M492" s="2037" t="s">
        <v>232</v>
      </c>
      <c r="N492" s="2037"/>
      <c r="O492" s="2037"/>
      <c r="P492" s="2037"/>
      <c r="Q492" s="2037"/>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36" t="s">
        <v>187</v>
      </c>
      <c r="D493" s="2037"/>
      <c r="E493" s="2038" t="s">
        <v>233</v>
      </c>
      <c r="F493" s="2039"/>
      <c r="G493" s="2040"/>
      <c r="H493" s="2037" t="s">
        <v>187</v>
      </c>
      <c r="I493" s="2037"/>
      <c r="J493" s="2041" t="s">
        <v>233</v>
      </c>
      <c r="K493" s="2042"/>
      <c r="L493" s="2043"/>
      <c r="M493" s="2037" t="s">
        <v>187</v>
      </c>
      <c r="N493" s="2037"/>
      <c r="O493" s="2044" t="s">
        <v>233</v>
      </c>
      <c r="P493" s="2045"/>
      <c r="Q493" s="2046"/>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37"/>
      <c r="D494" s="2037"/>
      <c r="E494" s="432" t="s">
        <v>172</v>
      </c>
      <c r="F494" s="433" t="s">
        <v>234</v>
      </c>
      <c r="G494" s="434" t="s">
        <v>235</v>
      </c>
      <c r="H494" s="2037"/>
      <c r="I494" s="2037"/>
      <c r="J494" s="435" t="s">
        <v>172</v>
      </c>
      <c r="K494" s="436" t="s">
        <v>234</v>
      </c>
      <c r="L494" s="437" t="s">
        <v>235</v>
      </c>
      <c r="M494" s="2037"/>
      <c r="N494" s="2037"/>
      <c r="O494" s="438" t="s">
        <v>172</v>
      </c>
      <c r="P494" s="439" t="s">
        <v>234</v>
      </c>
      <c r="Q494" s="440" t="s">
        <v>235</v>
      </c>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36" t="s">
        <v>188</v>
      </c>
      <c r="D495" s="2037"/>
      <c r="E495" s="456">
        <v>6.9819537662140396</v>
      </c>
      <c r="F495" s="457">
        <v>17.029155527351318</v>
      </c>
      <c r="G495" s="458">
        <v>17.029155527351318</v>
      </c>
      <c r="H495" s="2037" t="s">
        <v>188</v>
      </c>
      <c r="I495" s="2037"/>
      <c r="J495" s="459">
        <v>6.3602810429232139</v>
      </c>
      <c r="K495" s="460">
        <v>15.512880592495643</v>
      </c>
      <c r="L495" s="461">
        <v>15.512880592495643</v>
      </c>
      <c r="M495" s="2037" t="s">
        <v>188</v>
      </c>
      <c r="N495" s="2037"/>
      <c r="O495" s="462">
        <v>6.2767959281730272</v>
      </c>
      <c r="P495" s="463">
        <v>15.309258361397626</v>
      </c>
      <c r="Q495" s="464">
        <v>15.309258361397626</v>
      </c>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36"/>
      <c r="D496" s="2037"/>
      <c r="E496" s="447"/>
      <c r="F496" s="447"/>
      <c r="G496" s="447"/>
      <c r="H496" s="2037"/>
      <c r="I496" s="2037"/>
      <c r="J496" s="447"/>
      <c r="K496" s="447"/>
      <c r="L496" s="447"/>
      <c r="M496" s="2037"/>
      <c r="N496" s="2037"/>
      <c r="O496" s="447"/>
      <c r="P496" s="447"/>
      <c r="Q496" s="447"/>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36"/>
      <c r="D497" s="2037"/>
      <c r="E497" s="447"/>
      <c r="F497" s="447"/>
      <c r="G497" s="447"/>
      <c r="H497" s="2037"/>
      <c r="I497" s="2037"/>
      <c r="J497" s="447"/>
      <c r="K497" s="447"/>
      <c r="L497" s="447"/>
      <c r="M497" s="2037"/>
      <c r="N497" s="2037"/>
      <c r="O497" s="447"/>
      <c r="P497" s="447"/>
      <c r="Q497" s="447"/>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36" t="s">
        <v>236</v>
      </c>
      <c r="D498" s="2037"/>
      <c r="E498" s="2037"/>
      <c r="F498" s="447"/>
      <c r="G498" s="447"/>
      <c r="H498" s="2037" t="s">
        <v>236</v>
      </c>
      <c r="I498" s="2037"/>
      <c r="J498" s="2037"/>
      <c r="K498" s="447"/>
      <c r="L498" s="447"/>
      <c r="M498" s="2037" t="s">
        <v>236</v>
      </c>
      <c r="N498" s="2037"/>
      <c r="O498" s="2037"/>
      <c r="P498" s="447"/>
      <c r="Q498" s="447"/>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36"/>
      <c r="D499" s="2037"/>
      <c r="E499" s="441" t="s">
        <v>187</v>
      </c>
      <c r="F499" s="447"/>
      <c r="G499" s="447"/>
      <c r="H499" s="2037"/>
      <c r="I499" s="2037"/>
      <c r="J499" s="442" t="s">
        <v>187</v>
      </c>
      <c r="K499" s="447"/>
      <c r="L499" s="447"/>
      <c r="M499" s="2037"/>
      <c r="N499" s="2037"/>
      <c r="O499" s="443" t="s">
        <v>187</v>
      </c>
      <c r="P499" s="447"/>
      <c r="Q499" s="447"/>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37"/>
      <c r="D500" s="2037"/>
      <c r="E500" s="465" t="s">
        <v>188</v>
      </c>
      <c r="F500" s="447"/>
      <c r="G500" s="447"/>
      <c r="H500" s="2037"/>
      <c r="I500" s="2037"/>
      <c r="J500" s="466" t="s">
        <v>188</v>
      </c>
      <c r="K500" s="447"/>
      <c r="L500" s="447"/>
      <c r="M500" s="2037"/>
      <c r="N500" s="2037"/>
      <c r="O500" s="467" t="s">
        <v>188</v>
      </c>
      <c r="P500" s="447"/>
      <c r="Q500" s="447"/>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36" t="s">
        <v>212</v>
      </c>
      <c r="D501" s="2037"/>
      <c r="E501" s="446">
        <v>-5.4858926194700522E-2</v>
      </c>
      <c r="F501" s="447"/>
      <c r="G501" s="447"/>
      <c r="H501" s="2037" t="s">
        <v>212</v>
      </c>
      <c r="I501" s="2037"/>
      <c r="J501" s="448">
        <v>-5.8642282390009855E-2</v>
      </c>
      <c r="K501" s="447"/>
      <c r="L501" s="447"/>
      <c r="M501" s="2037" t="s">
        <v>212</v>
      </c>
      <c r="N501" s="2037"/>
      <c r="O501" s="449">
        <v>-4.3513727049775422E-2</v>
      </c>
      <c r="P501" s="447"/>
      <c r="Q501" s="447"/>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36" t="s">
        <v>217</v>
      </c>
      <c r="D502" s="2037"/>
      <c r="E502" s="450">
        <v>-4.0042114386269527E-2</v>
      </c>
      <c r="F502" s="447"/>
      <c r="G502" s="447"/>
      <c r="H502" s="2037" t="s">
        <v>217</v>
      </c>
      <c r="I502" s="2037"/>
      <c r="J502" s="451">
        <v>-2.3782019868464527E-2</v>
      </c>
      <c r="K502" s="447"/>
      <c r="L502" s="447"/>
      <c r="M502" s="2037" t="s">
        <v>217</v>
      </c>
      <c r="N502" s="2037"/>
      <c r="O502" s="452">
        <v>-4.5264965297115239E-2</v>
      </c>
      <c r="P502" s="447"/>
      <c r="Q502" s="447"/>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36" t="s">
        <v>223</v>
      </c>
      <c r="D503" s="2037"/>
      <c r="E503" s="450">
        <v>-1.9575798713866697E-2</v>
      </c>
      <c r="F503" s="447"/>
      <c r="G503" s="447"/>
      <c r="H503" s="2037" t="s">
        <v>223</v>
      </c>
      <c r="I503" s="2037"/>
      <c r="J503" s="451">
        <v>-1.7828515763647808E-2</v>
      </c>
      <c r="K503" s="447"/>
      <c r="L503" s="447"/>
      <c r="M503" s="2037" t="s">
        <v>223</v>
      </c>
      <c r="N503" s="2037"/>
      <c r="O503" s="452">
        <v>-1.7287622428990021E-3</v>
      </c>
      <c r="P503" s="447"/>
      <c r="Q503" s="447"/>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36" t="s">
        <v>209</v>
      </c>
      <c r="D504" s="2037"/>
      <c r="E504" s="450">
        <v>6.1116964820003283E-2</v>
      </c>
      <c r="F504" s="447"/>
      <c r="G504" s="447"/>
      <c r="H504" s="2037" t="s">
        <v>209</v>
      </c>
      <c r="I504" s="2037"/>
      <c r="J504" s="451">
        <v>6.5951586966999834E-2</v>
      </c>
      <c r="K504" s="447"/>
      <c r="L504" s="447"/>
      <c r="M504" s="2037" t="s">
        <v>209</v>
      </c>
      <c r="N504" s="2037"/>
      <c r="O504" s="452">
        <v>4.9564326342658629E-2</v>
      </c>
      <c r="P504" s="447"/>
      <c r="Q504" s="447"/>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36" t="s">
        <v>221</v>
      </c>
      <c r="D505" s="2037"/>
      <c r="E505" s="450">
        <v>1.6576423476167869E-2</v>
      </c>
      <c r="F505" s="447"/>
      <c r="G505" s="447"/>
      <c r="H505" s="2037" t="s">
        <v>221</v>
      </c>
      <c r="I505" s="2037"/>
      <c r="J505" s="451">
        <v>7.4067089945400611E-3</v>
      </c>
      <c r="K505" s="447"/>
      <c r="L505" s="447"/>
      <c r="M505" s="2037" t="s">
        <v>221</v>
      </c>
      <c r="N505" s="2037"/>
      <c r="O505" s="452">
        <v>3.5227492872886033E-2</v>
      </c>
      <c r="P505" s="447"/>
      <c r="Q505" s="447"/>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36" t="s">
        <v>206</v>
      </c>
      <c r="D506" s="2037"/>
      <c r="E506" s="450">
        <v>-6.019113777153022E-2</v>
      </c>
      <c r="F506" s="447"/>
      <c r="G506" s="447"/>
      <c r="H506" s="2037" t="s">
        <v>206</v>
      </c>
      <c r="I506" s="2037"/>
      <c r="J506" s="451">
        <v>-7.1668797277291529E-2</v>
      </c>
      <c r="K506" s="447"/>
      <c r="L506" s="447"/>
      <c r="M506" s="2037" t="s">
        <v>206</v>
      </c>
      <c r="N506" s="2037"/>
      <c r="O506" s="452">
        <v>-2.8275414186848358E-2</v>
      </c>
      <c r="P506" s="447"/>
      <c r="Q506" s="447"/>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36" t="s">
        <v>219</v>
      </c>
      <c r="D507" s="2037"/>
      <c r="E507" s="450">
        <v>2.4490126888545231E-2</v>
      </c>
      <c r="F507" s="447"/>
      <c r="G507" s="447"/>
      <c r="H507" s="2037" t="s">
        <v>219</v>
      </c>
      <c r="I507" s="2037"/>
      <c r="J507" s="451">
        <v>2.223813810509169E-2</v>
      </c>
      <c r="K507" s="447"/>
      <c r="L507" s="447"/>
      <c r="M507" s="2037" t="s">
        <v>219</v>
      </c>
      <c r="N507" s="2037"/>
      <c r="O507" s="452">
        <v>3.5251073768557378E-2</v>
      </c>
      <c r="P507" s="447"/>
      <c r="Q507" s="447"/>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36" t="s">
        <v>222</v>
      </c>
      <c r="D508" s="2037"/>
      <c r="E508" s="450">
        <v>2.2558814652770421E-2</v>
      </c>
      <c r="F508" s="447"/>
      <c r="G508" s="447"/>
      <c r="H508" s="2037" t="s">
        <v>222</v>
      </c>
      <c r="I508" s="2037"/>
      <c r="J508" s="451">
        <v>9.191713622353645E-3</v>
      </c>
      <c r="K508" s="447"/>
      <c r="L508" s="447"/>
      <c r="M508" s="2037" t="s">
        <v>222</v>
      </c>
      <c r="N508" s="2037"/>
      <c r="O508" s="452">
        <v>2.9357131449400622E-2</v>
      </c>
      <c r="P508" s="447"/>
      <c r="Q508" s="447"/>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36" t="s">
        <v>228</v>
      </c>
      <c r="D509" s="2037"/>
      <c r="E509" s="450">
        <v>4.8604243471060933E-3</v>
      </c>
      <c r="F509" s="447"/>
      <c r="G509" s="447"/>
      <c r="H509" s="2037" t="s">
        <v>228</v>
      </c>
      <c r="I509" s="2037"/>
      <c r="J509" s="451">
        <v>-1.1204716842045774E-3</v>
      </c>
      <c r="K509" s="447"/>
      <c r="L509" s="447"/>
      <c r="M509" s="2037" t="s">
        <v>228</v>
      </c>
      <c r="N509" s="2037"/>
      <c r="O509" s="452">
        <v>1.6422481691046823E-2</v>
      </c>
      <c r="P509" s="447"/>
      <c r="Q509" s="447"/>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36" t="s">
        <v>229</v>
      </c>
      <c r="D510" s="2037"/>
      <c r="E510" s="450">
        <v>2.0737827775194929E-3</v>
      </c>
      <c r="F510" s="447"/>
      <c r="G510" s="447"/>
      <c r="H510" s="2037" t="s">
        <v>229</v>
      </c>
      <c r="I510" s="2037"/>
      <c r="J510" s="451">
        <v>2.9844197210501982E-3</v>
      </c>
      <c r="K510" s="447"/>
      <c r="L510" s="447"/>
      <c r="M510" s="2037" t="s">
        <v>229</v>
      </c>
      <c r="N510" s="2037"/>
      <c r="O510" s="452">
        <v>5.4462084266906224E-4</v>
      </c>
      <c r="P510" s="447"/>
      <c r="Q510" s="447"/>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36" t="s">
        <v>220</v>
      </c>
      <c r="D511" s="2037"/>
      <c r="E511" s="450">
        <v>-6.7740304007958413E-3</v>
      </c>
      <c r="F511" s="447"/>
      <c r="G511" s="447"/>
      <c r="H511" s="2037" t="s">
        <v>220</v>
      </c>
      <c r="I511" s="2037"/>
      <c r="J511" s="451">
        <v>2.4169491602661162E-2</v>
      </c>
      <c r="K511" s="447"/>
      <c r="L511" s="447"/>
      <c r="M511" s="2037" t="s">
        <v>220</v>
      </c>
      <c r="N511" s="2037"/>
      <c r="O511" s="452">
        <v>-2.371859924236323E-2</v>
      </c>
      <c r="P511" s="447"/>
      <c r="Q511" s="447"/>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36" t="s">
        <v>218</v>
      </c>
      <c r="D512" s="2037"/>
      <c r="E512" s="450">
        <v>1.4299371638091307E-2</v>
      </c>
      <c r="F512" s="447"/>
      <c r="G512" s="447"/>
      <c r="H512" s="2037" t="s">
        <v>218</v>
      </c>
      <c r="I512" s="2037"/>
      <c r="J512" s="451">
        <v>1.2015643434160598E-2</v>
      </c>
      <c r="K512" s="447"/>
      <c r="L512" s="447"/>
      <c r="M512" s="2037" t="s">
        <v>218</v>
      </c>
      <c r="N512" s="2037"/>
      <c r="O512" s="452">
        <v>4.1984944985678063E-2</v>
      </c>
      <c r="P512" s="447"/>
      <c r="Q512" s="447"/>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36" t="s">
        <v>226</v>
      </c>
      <c r="D513" s="2037"/>
      <c r="E513" s="450">
        <v>1.312471667715932E-2</v>
      </c>
      <c r="F513" s="447"/>
      <c r="G513" s="447"/>
      <c r="H513" s="2037" t="s">
        <v>226</v>
      </c>
      <c r="I513" s="2037"/>
      <c r="J513" s="451">
        <v>-1.6072320677176215E-2</v>
      </c>
      <c r="K513" s="447"/>
      <c r="L513" s="447"/>
      <c r="M513" s="2037" t="s">
        <v>226</v>
      </c>
      <c r="N513" s="2037"/>
      <c r="O513" s="452">
        <v>2.3605644955012963E-2</v>
      </c>
      <c r="P513" s="447"/>
      <c r="Q513" s="447"/>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36" t="s">
        <v>225</v>
      </c>
      <c r="D514" s="2037"/>
      <c r="E514" s="450">
        <v>-1.3037053352671669E-2</v>
      </c>
      <c r="F514" s="447"/>
      <c r="G514" s="447"/>
      <c r="H514" s="2037" t="s">
        <v>225</v>
      </c>
      <c r="I514" s="2037"/>
      <c r="J514" s="451">
        <v>-1.8376775366152835E-2</v>
      </c>
      <c r="K514" s="447"/>
      <c r="L514" s="447"/>
      <c r="M514" s="2037" t="s">
        <v>225</v>
      </c>
      <c r="N514" s="2037"/>
      <c r="O514" s="452">
        <v>-6.7995058776740098E-3</v>
      </c>
      <c r="P514" s="447"/>
      <c r="Q514" s="447"/>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36" t="s">
        <v>207</v>
      </c>
      <c r="D515" s="2037"/>
      <c r="E515" s="450">
        <v>4.9560103948207715E-2</v>
      </c>
      <c r="F515" s="447"/>
      <c r="G515" s="447"/>
      <c r="H515" s="2037" t="s">
        <v>207</v>
      </c>
      <c r="I515" s="2037"/>
      <c r="J515" s="451">
        <v>4.459033699243279E-2</v>
      </c>
      <c r="K515" s="447"/>
      <c r="L515" s="447"/>
      <c r="M515" s="2037" t="s">
        <v>207</v>
      </c>
      <c r="N515" s="2037"/>
      <c r="O515" s="452">
        <v>6.299159905525234E-2</v>
      </c>
      <c r="P515" s="447"/>
      <c r="Q515" s="447"/>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36" t="s">
        <v>208</v>
      </c>
      <c r="D516" s="2037"/>
      <c r="E516" s="450">
        <v>5.3170801061704936E-2</v>
      </c>
      <c r="F516" s="447"/>
      <c r="G516" s="447"/>
      <c r="H516" s="2037" t="s">
        <v>208</v>
      </c>
      <c r="I516" s="2037"/>
      <c r="J516" s="451">
        <v>5.1475726113582712E-2</v>
      </c>
      <c r="K516" s="447"/>
      <c r="L516" s="447"/>
      <c r="M516" s="2037" t="s">
        <v>208</v>
      </c>
      <c r="N516" s="2037"/>
      <c r="O516" s="452">
        <v>6.1189275015557085E-2</v>
      </c>
      <c r="P516" s="447"/>
      <c r="Q516" s="447"/>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36" t="s">
        <v>211</v>
      </c>
      <c r="D517" s="2037"/>
      <c r="E517" s="450">
        <v>4.5237580314936528E-2</v>
      </c>
      <c r="F517" s="447"/>
      <c r="G517" s="447"/>
      <c r="H517" s="2037" t="s">
        <v>211</v>
      </c>
      <c r="I517" s="2037"/>
      <c r="J517" s="451">
        <v>4.6666159999216777E-2</v>
      </c>
      <c r="K517" s="447"/>
      <c r="L517" s="447"/>
      <c r="M517" s="2037" t="s">
        <v>211</v>
      </c>
      <c r="N517" s="2037"/>
      <c r="O517" s="452">
        <v>5.824121710472923E-2</v>
      </c>
      <c r="P517" s="447"/>
      <c r="Q517" s="447"/>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36" t="s">
        <v>227</v>
      </c>
      <c r="D518" s="2037"/>
      <c r="E518" s="450">
        <v>-1.1162328659438593E-4</v>
      </c>
      <c r="F518" s="447"/>
      <c r="G518" s="447"/>
      <c r="H518" s="2037" t="s">
        <v>227</v>
      </c>
      <c r="I518" s="2037"/>
      <c r="J518" s="451">
        <v>-8.544033420753625E-4</v>
      </c>
      <c r="K518" s="447"/>
      <c r="L518" s="447"/>
      <c r="M518" s="2037" t="s">
        <v>227</v>
      </c>
      <c r="N518" s="2037"/>
      <c r="O518" s="452">
        <v>2.2576840042500532E-2</v>
      </c>
      <c r="P518" s="447"/>
      <c r="Q518" s="447"/>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36" t="s">
        <v>198</v>
      </c>
      <c r="D519" s="2037"/>
      <c r="E519" s="450">
        <v>7.919645521811576E-2</v>
      </c>
      <c r="F519" s="447"/>
      <c r="G519" s="447"/>
      <c r="H519" s="2037" t="s">
        <v>198</v>
      </c>
      <c r="I519" s="2037"/>
      <c r="J519" s="451">
        <v>9.1995286956297898E-2</v>
      </c>
      <c r="K519" s="447"/>
      <c r="L519" s="447"/>
      <c r="M519" s="2037" t="s">
        <v>198</v>
      </c>
      <c r="N519" s="2037"/>
      <c r="O519" s="452">
        <v>9.2817527584175705E-2</v>
      </c>
      <c r="P519" s="447"/>
      <c r="Q519" s="447"/>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36" t="s">
        <v>205</v>
      </c>
      <c r="D520" s="2037"/>
      <c r="E520" s="450">
        <v>6.2430759214258745E-2</v>
      </c>
      <c r="F520" s="447"/>
      <c r="G520" s="447"/>
      <c r="H520" s="2037" t="s">
        <v>205</v>
      </c>
      <c r="I520" s="2037"/>
      <c r="J520" s="451">
        <v>4.8254861111435343E-2</v>
      </c>
      <c r="K520" s="447"/>
      <c r="L520" s="447"/>
      <c r="M520" s="2037" t="s">
        <v>205</v>
      </c>
      <c r="N520" s="2037"/>
      <c r="O520" s="452">
        <v>7.2013382272056656E-2</v>
      </c>
      <c r="P520" s="447"/>
      <c r="Q520" s="447"/>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36" t="s">
        <v>201</v>
      </c>
      <c r="D521" s="2037"/>
      <c r="E521" s="450">
        <v>7.0734610012974972E-2</v>
      </c>
      <c r="F521" s="447"/>
      <c r="G521" s="447"/>
      <c r="H521" s="2037" t="s">
        <v>201</v>
      </c>
      <c r="I521" s="2037"/>
      <c r="J521" s="451">
        <v>5.9578759208797058E-2</v>
      </c>
      <c r="K521" s="447"/>
      <c r="L521" s="447"/>
      <c r="M521" s="2037" t="s">
        <v>201</v>
      </c>
      <c r="N521" s="2037"/>
      <c r="O521" s="452">
        <v>8.0460711514236671E-2</v>
      </c>
      <c r="P521" s="447"/>
      <c r="Q521" s="447"/>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36" t="s">
        <v>196</v>
      </c>
      <c r="D522" s="2037"/>
      <c r="E522" s="450">
        <v>8.3189816396142494E-2</v>
      </c>
      <c r="F522" s="447"/>
      <c r="G522" s="447"/>
      <c r="H522" s="2037" t="s">
        <v>196</v>
      </c>
      <c r="I522" s="2037"/>
      <c r="J522" s="451">
        <v>8.0725639067622243E-2</v>
      </c>
      <c r="K522" s="447"/>
      <c r="L522" s="447"/>
      <c r="M522" s="2037" t="s">
        <v>196</v>
      </c>
      <c r="N522" s="2037"/>
      <c r="O522" s="452">
        <v>9.4228297505116812E-2</v>
      </c>
      <c r="P522" s="447"/>
      <c r="Q522" s="447"/>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36" t="s">
        <v>216</v>
      </c>
      <c r="D523" s="2037"/>
      <c r="E523" s="450">
        <v>4.618588493915942E-2</v>
      </c>
      <c r="F523" s="447"/>
      <c r="G523" s="447"/>
      <c r="H523" s="2037" t="s">
        <v>216</v>
      </c>
      <c r="I523" s="2037"/>
      <c r="J523" s="451">
        <v>4.9316889409143978E-2</v>
      </c>
      <c r="K523" s="447"/>
      <c r="L523" s="447"/>
      <c r="M523" s="2037" t="s">
        <v>216</v>
      </c>
      <c r="N523" s="2037"/>
      <c r="O523" s="452">
        <v>4.7982580569524452E-2</v>
      </c>
      <c r="P523" s="447"/>
      <c r="Q523" s="447"/>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36" t="s">
        <v>192</v>
      </c>
      <c r="D524" s="2037"/>
      <c r="E524" s="450">
        <v>8.8618345333458748E-2</v>
      </c>
      <c r="F524" s="447"/>
      <c r="G524" s="447"/>
      <c r="H524" s="2037" t="s">
        <v>192</v>
      </c>
      <c r="I524" s="2037"/>
      <c r="J524" s="451">
        <v>9.8797890368407984E-2</v>
      </c>
      <c r="K524" s="447"/>
      <c r="L524" s="447"/>
      <c r="M524" s="2037" t="s">
        <v>192</v>
      </c>
      <c r="N524" s="2037"/>
      <c r="O524" s="452">
        <v>7.853027915802728E-2</v>
      </c>
      <c r="P524" s="447"/>
      <c r="Q524" s="447"/>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36" t="s">
        <v>189</v>
      </c>
      <c r="D525" s="2037"/>
      <c r="E525" s="450">
        <v>9.3767167985819633E-2</v>
      </c>
      <c r="F525" s="447"/>
      <c r="G525" s="447"/>
      <c r="H525" s="2037" t="s">
        <v>189</v>
      </c>
      <c r="I525" s="2037"/>
      <c r="J525" s="451">
        <v>9.7938982703047128E-2</v>
      </c>
      <c r="K525" s="447"/>
      <c r="L525" s="447"/>
      <c r="M525" s="2037" t="s">
        <v>189</v>
      </c>
      <c r="N525" s="2037"/>
      <c r="O525" s="452">
        <v>0.10080737851169616</v>
      </c>
      <c r="P525" s="447"/>
      <c r="Q525" s="447"/>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36" t="s">
        <v>203</v>
      </c>
      <c r="D526" s="2037"/>
      <c r="E526" s="450">
        <v>7.2793643087721197E-2</v>
      </c>
      <c r="F526" s="447"/>
      <c r="G526" s="447"/>
      <c r="H526" s="2037" t="s">
        <v>203</v>
      </c>
      <c r="I526" s="2037"/>
      <c r="J526" s="451">
        <v>7.175911399695227E-2</v>
      </c>
      <c r="K526" s="447"/>
      <c r="L526" s="447"/>
      <c r="M526" s="2037" t="s">
        <v>203</v>
      </c>
      <c r="N526" s="2037"/>
      <c r="O526" s="452">
        <v>7.956539161493599E-2</v>
      </c>
      <c r="P526" s="447"/>
      <c r="Q526" s="447"/>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36" t="s">
        <v>193</v>
      </c>
      <c r="D527" s="2037"/>
      <c r="E527" s="450">
        <v>8.8151779326732252E-2</v>
      </c>
      <c r="F527" s="447"/>
      <c r="G527" s="447"/>
      <c r="H527" s="2037" t="s">
        <v>193</v>
      </c>
      <c r="I527" s="2037"/>
      <c r="J527" s="451">
        <v>8.2928761406852847E-2</v>
      </c>
      <c r="K527" s="447"/>
      <c r="L527" s="447"/>
      <c r="M527" s="2037" t="s">
        <v>193</v>
      </c>
      <c r="N527" s="2037"/>
      <c r="O527" s="452">
        <v>0.10178564106859067</v>
      </c>
      <c r="P527" s="447"/>
      <c r="Q527" s="447"/>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36" t="s">
        <v>215</v>
      </c>
      <c r="D528" s="2037"/>
      <c r="E528" s="450">
        <v>4.6394698779392625E-2</v>
      </c>
      <c r="F528" s="447"/>
      <c r="G528" s="447"/>
      <c r="H528" s="2037" t="s">
        <v>215</v>
      </c>
      <c r="I528" s="2037"/>
      <c r="J528" s="451">
        <v>5.6065145279745744E-2</v>
      </c>
      <c r="K528" s="447"/>
      <c r="L528" s="447"/>
      <c r="M528" s="2037" t="s">
        <v>215</v>
      </c>
      <c r="N528" s="2037"/>
      <c r="O528" s="452">
        <v>3.2976542322999139E-2</v>
      </c>
      <c r="P528" s="447"/>
      <c r="Q528" s="447"/>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36" t="s">
        <v>199</v>
      </c>
      <c r="D529" s="2037"/>
      <c r="E529" s="450">
        <v>7.6427470004147943E-2</v>
      </c>
      <c r="F529" s="447"/>
      <c r="G529" s="447"/>
      <c r="H529" s="2037" t="s">
        <v>199</v>
      </c>
      <c r="I529" s="2037"/>
      <c r="J529" s="451">
        <v>6.9683049147575879E-2</v>
      </c>
      <c r="K529" s="447"/>
      <c r="L529" s="447"/>
      <c r="M529" s="2037" t="s">
        <v>199</v>
      </c>
      <c r="N529" s="2037"/>
      <c r="O529" s="452">
        <v>9.0102392214970739E-2</v>
      </c>
      <c r="P529" s="447"/>
      <c r="Q529" s="447"/>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36" t="s">
        <v>213</v>
      </c>
      <c r="D530" s="2037"/>
      <c r="E530" s="450">
        <v>3.9548069195176429E-2</v>
      </c>
      <c r="F530" s="447"/>
      <c r="G530" s="447"/>
      <c r="H530" s="2037" t="s">
        <v>213</v>
      </c>
      <c r="I530" s="2037"/>
      <c r="J530" s="451">
        <v>5.6273945621918904E-2</v>
      </c>
      <c r="K530" s="447"/>
      <c r="L530" s="447"/>
      <c r="M530" s="2037" t="s">
        <v>213</v>
      </c>
      <c r="N530" s="2037"/>
      <c r="O530" s="452">
        <v>5.6185645241226628E-2</v>
      </c>
      <c r="P530" s="447"/>
      <c r="Q530" s="447"/>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36" t="s">
        <v>191</v>
      </c>
      <c r="D531" s="2037"/>
      <c r="E531" s="450">
        <v>9.1955355506781217E-2</v>
      </c>
      <c r="F531" s="447"/>
      <c r="G531" s="447"/>
      <c r="H531" s="2037" t="s">
        <v>191</v>
      </c>
      <c r="I531" s="2037"/>
      <c r="J531" s="451">
        <v>8.6826016173929876E-2</v>
      </c>
      <c r="K531" s="447"/>
      <c r="L531" s="447"/>
      <c r="M531" s="2037" t="s">
        <v>191</v>
      </c>
      <c r="N531" s="2037"/>
      <c r="O531" s="452">
        <v>0.10699965670165837</v>
      </c>
      <c r="P531" s="447"/>
      <c r="Q531" s="447"/>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36" t="s">
        <v>190</v>
      </c>
      <c r="D532" s="2037"/>
      <c r="E532" s="450">
        <v>9.2919646726079094E-2</v>
      </c>
      <c r="F532" s="447"/>
      <c r="G532" s="447"/>
      <c r="H532" s="2037" t="s">
        <v>190</v>
      </c>
      <c r="I532" s="2037"/>
      <c r="J532" s="451">
        <v>0.10082785017834936</v>
      </c>
      <c r="K532" s="447"/>
      <c r="L532" s="447"/>
      <c r="M532" s="2037" t="s">
        <v>190</v>
      </c>
      <c r="N532" s="2037"/>
      <c r="O532" s="452">
        <v>9.697695882569965E-2</v>
      </c>
      <c r="P532" s="447"/>
      <c r="Q532" s="447"/>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36" t="s">
        <v>214</v>
      </c>
      <c r="D533" s="2037"/>
      <c r="E533" s="450">
        <v>5.0977400896346482E-2</v>
      </c>
      <c r="F533" s="447"/>
      <c r="G533" s="447"/>
      <c r="H533" s="2037" t="s">
        <v>214</v>
      </c>
      <c r="I533" s="2037"/>
      <c r="J533" s="451">
        <v>5.8440757748788194E-2</v>
      </c>
      <c r="K533" s="447"/>
      <c r="L533" s="447"/>
      <c r="M533" s="2037" t="s">
        <v>214</v>
      </c>
      <c r="N533" s="2037"/>
      <c r="O533" s="452">
        <v>4.834137788160936E-2</v>
      </c>
      <c r="P533" s="447"/>
      <c r="Q533" s="447"/>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36" t="s">
        <v>210</v>
      </c>
      <c r="D534" s="2037"/>
      <c r="E534" s="450">
        <v>5.0440646163718954E-2</v>
      </c>
      <c r="F534" s="447"/>
      <c r="G534" s="447"/>
      <c r="H534" s="2037" t="s">
        <v>210</v>
      </c>
      <c r="I534" s="2037"/>
      <c r="J534" s="451">
        <v>5.8976753455112593E-2</v>
      </c>
      <c r="K534" s="447"/>
      <c r="L534" s="447"/>
      <c r="M534" s="2037" t="s">
        <v>210</v>
      </c>
      <c r="N534" s="2037"/>
      <c r="O534" s="452">
        <v>1.2633702524278832E-2</v>
      </c>
      <c r="P534" s="447"/>
      <c r="Q534" s="447"/>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36" t="s">
        <v>195</v>
      </c>
      <c r="D535" s="2037"/>
      <c r="E535" s="450">
        <v>8.6315417463639965E-2</v>
      </c>
      <c r="F535" s="447"/>
      <c r="G535" s="447"/>
      <c r="H535" s="2037" t="s">
        <v>195</v>
      </c>
      <c r="I535" s="2037"/>
      <c r="J535" s="451">
        <v>9.2831697193882123E-2</v>
      </c>
      <c r="K535" s="447"/>
      <c r="L535" s="447"/>
      <c r="M535" s="2037" t="s">
        <v>195</v>
      </c>
      <c r="N535" s="2037"/>
      <c r="O535" s="452">
        <v>8.6847156706409342E-2</v>
      </c>
      <c r="P535" s="447"/>
      <c r="Q535" s="447"/>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36" t="s">
        <v>204</v>
      </c>
      <c r="D536" s="2037"/>
      <c r="E536" s="450">
        <v>6.7376523098788221E-2</v>
      </c>
      <c r="F536" s="447"/>
      <c r="G536" s="447"/>
      <c r="H536" s="2037" t="s">
        <v>204</v>
      </c>
      <c r="I536" s="2037"/>
      <c r="J536" s="451">
        <v>7.3090080147635753E-2</v>
      </c>
      <c r="K536" s="447"/>
      <c r="L536" s="447"/>
      <c r="M536" s="2037" t="s">
        <v>204</v>
      </c>
      <c r="N536" s="2037"/>
      <c r="O536" s="452">
        <v>5.8843311651371938E-2</v>
      </c>
      <c r="P536" s="447"/>
      <c r="Q536" s="447"/>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36" t="s">
        <v>200</v>
      </c>
      <c r="D537" s="2037"/>
      <c r="E537" s="450">
        <v>7.302718644956975E-2</v>
      </c>
      <c r="F537" s="447"/>
      <c r="G537" s="447"/>
      <c r="H537" s="2037" t="s">
        <v>200</v>
      </c>
      <c r="I537" s="2037"/>
      <c r="J537" s="451">
        <v>8.2898046598146841E-2</v>
      </c>
      <c r="K537" s="447"/>
      <c r="L537" s="447"/>
      <c r="M537" s="2037" t="s">
        <v>200</v>
      </c>
      <c r="N537" s="2037"/>
      <c r="O537" s="452">
        <v>6.0992179113014404E-2</v>
      </c>
      <c r="P537" s="447"/>
      <c r="Q537" s="447"/>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36" t="s">
        <v>202</v>
      </c>
      <c r="D538" s="2037"/>
      <c r="E538" s="450">
        <v>6.3826192923745292E-2</v>
      </c>
      <c r="F538" s="447"/>
      <c r="G538" s="447"/>
      <c r="H538" s="2037" t="s">
        <v>202</v>
      </c>
      <c r="I538" s="2037"/>
      <c r="J538" s="451">
        <v>7.4673594482994571E-2</v>
      </c>
      <c r="K538" s="447"/>
      <c r="L538" s="447"/>
      <c r="M538" s="2037" t="s">
        <v>202</v>
      </c>
      <c r="N538" s="2037"/>
      <c r="O538" s="452">
        <v>4.9777893724748695E-2</v>
      </c>
      <c r="P538" s="447"/>
      <c r="Q538" s="447"/>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36" t="s">
        <v>197</v>
      </c>
      <c r="D539" s="2037"/>
      <c r="E539" s="450">
        <v>7.9207138246126588E-2</v>
      </c>
      <c r="F539" s="447"/>
      <c r="G539" s="447"/>
      <c r="H539" s="2037" t="s">
        <v>197</v>
      </c>
      <c r="I539" s="2037"/>
      <c r="J539" s="451">
        <v>9.2046170280845288E-2</v>
      </c>
      <c r="K539" s="447"/>
      <c r="L539" s="447"/>
      <c r="M539" s="2037" t="s">
        <v>197</v>
      </c>
      <c r="N539" s="2037"/>
      <c r="O539" s="452">
        <v>9.2705754955413194E-2</v>
      </c>
      <c r="P539" s="447"/>
      <c r="Q539" s="447"/>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36" t="s">
        <v>224</v>
      </c>
      <c r="D540" s="2037"/>
      <c r="E540" s="450">
        <v>1.3806694047851779E-2</v>
      </c>
      <c r="F540" s="447"/>
      <c r="G540" s="447"/>
      <c r="H540" s="2037" t="s">
        <v>224</v>
      </c>
      <c r="I540" s="2037"/>
      <c r="J540" s="451">
        <v>1.8612370832186923E-2</v>
      </c>
      <c r="K540" s="447"/>
      <c r="L540" s="447"/>
      <c r="M540" s="2037" t="s">
        <v>224</v>
      </c>
      <c r="N540" s="2037"/>
      <c r="O540" s="452">
        <v>2.3033978210310817E-2</v>
      </c>
      <c r="P540" s="447"/>
      <c r="Q540" s="447"/>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36" t="s">
        <v>194</v>
      </c>
      <c r="D541" s="2037"/>
      <c r="E541" s="453">
        <v>8.9133841781732934E-2</v>
      </c>
      <c r="F541" s="447"/>
      <c r="G541" s="447"/>
      <c r="H541" s="2037" t="s">
        <v>194</v>
      </c>
      <c r="I541" s="2037"/>
      <c r="J541" s="454">
        <v>9.4716140226491163E-2</v>
      </c>
      <c r="K541" s="447"/>
      <c r="L541" s="447"/>
      <c r="M541" s="2037" t="s">
        <v>194</v>
      </c>
      <c r="N541" s="2037"/>
      <c r="O541" s="455">
        <v>8.6259190687654738E-2</v>
      </c>
      <c r="P541" s="447"/>
      <c r="Q541" s="447"/>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36"/>
      <c r="D542" s="2037"/>
      <c r="E542" s="447"/>
      <c r="F542" s="447"/>
      <c r="G542" s="447"/>
      <c r="H542" s="2037"/>
      <c r="I542" s="2037"/>
      <c r="J542" s="447"/>
      <c r="K542" s="447"/>
      <c r="L542" s="447"/>
      <c r="M542" s="2037"/>
      <c r="N542" s="2037"/>
      <c r="O542" s="447"/>
      <c r="P542" s="447"/>
      <c r="Q542" s="447"/>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36"/>
      <c r="D543" s="2037"/>
      <c r="E543" s="447"/>
      <c r="F543" s="447"/>
      <c r="G543" s="447"/>
      <c r="H543" s="2037"/>
      <c r="I543" s="2037"/>
      <c r="J543" s="447"/>
      <c r="K543" s="447"/>
      <c r="L543" s="447"/>
      <c r="M543" s="2037"/>
      <c r="N543" s="2037"/>
      <c r="O543" s="447"/>
      <c r="P543" s="447"/>
      <c r="Q543" s="447"/>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36" t="s">
        <v>237</v>
      </c>
      <c r="D544" s="2037"/>
      <c r="E544" s="2037"/>
      <c r="F544" s="447"/>
      <c r="G544" s="447"/>
      <c r="H544" s="2037" t="s">
        <v>237</v>
      </c>
      <c r="I544" s="2037"/>
      <c r="J544" s="2037"/>
      <c r="K544" s="447"/>
      <c r="L544" s="447"/>
      <c r="M544" s="2037" t="s">
        <v>237</v>
      </c>
      <c r="N544" s="2037"/>
      <c r="O544" s="2037"/>
      <c r="P544" s="447"/>
      <c r="Q544" s="447"/>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36" t="s">
        <v>187</v>
      </c>
      <c r="D545" s="2037"/>
      <c r="E545" s="468" t="s">
        <v>188</v>
      </c>
      <c r="F545" s="447"/>
      <c r="G545" s="447"/>
      <c r="H545" s="2037" t="s">
        <v>187</v>
      </c>
      <c r="I545" s="2037"/>
      <c r="J545" s="469" t="s">
        <v>188</v>
      </c>
      <c r="K545" s="447"/>
      <c r="L545" s="447"/>
      <c r="M545" s="2037" t="s">
        <v>187</v>
      </c>
      <c r="N545" s="2037"/>
      <c r="O545" s="470" t="s">
        <v>188</v>
      </c>
      <c r="P545" s="447"/>
      <c r="Q545" s="447"/>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36" t="s">
        <v>188</v>
      </c>
      <c r="D546" s="2037"/>
      <c r="E546" s="471">
        <v>1.0000000000000002</v>
      </c>
      <c r="F546" s="447"/>
      <c r="G546" s="447"/>
      <c r="H546" s="2037" t="s">
        <v>188</v>
      </c>
      <c r="I546" s="2037"/>
      <c r="J546" s="472">
        <v>1</v>
      </c>
      <c r="K546" s="447"/>
      <c r="L546" s="447"/>
      <c r="M546" s="2037" t="s">
        <v>188</v>
      </c>
      <c r="N546" s="2037"/>
      <c r="O546" s="473">
        <v>1</v>
      </c>
      <c r="P546" s="447"/>
      <c r="Q546" s="447"/>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36"/>
      <c r="D547" s="2037"/>
      <c r="E547" s="447"/>
      <c r="F547" s="447"/>
      <c r="G547" s="447"/>
      <c r="H547" s="2037"/>
      <c r="I547" s="2037"/>
      <c r="J547" s="447"/>
      <c r="K547" s="447"/>
      <c r="L547" s="447"/>
      <c r="M547" s="2037"/>
      <c r="N547" s="2037"/>
      <c r="O547" s="447"/>
      <c r="P547" s="447"/>
      <c r="Q547" s="447"/>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36"/>
      <c r="D548" s="2037"/>
      <c r="E548" s="444"/>
      <c r="F548" s="444"/>
      <c r="G548" s="444"/>
      <c r="H548" s="2036"/>
      <c r="I548" s="2037"/>
      <c r="J548" s="444"/>
      <c r="K548" s="444"/>
      <c r="L548" s="444"/>
      <c r="M548" s="2036"/>
      <c r="N548" s="2037"/>
      <c r="O548" s="444"/>
      <c r="P548" s="444"/>
      <c r="Q548" s="444"/>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36"/>
      <c r="D549" s="2037"/>
      <c r="E549" s="444"/>
      <c r="F549" s="444"/>
      <c r="G549" s="444"/>
      <c r="H549" s="2036"/>
      <c r="I549" s="2037"/>
      <c r="J549" s="444"/>
      <c r="K549" s="444"/>
      <c r="L549" s="444"/>
      <c r="M549" s="2036"/>
      <c r="N549" s="2037"/>
      <c r="O549" s="444"/>
      <c r="P549" s="444"/>
      <c r="Q549" s="444"/>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36"/>
      <c r="D550" s="2037"/>
      <c r="E550" s="444"/>
      <c r="F550" s="444"/>
      <c r="G550" s="444"/>
      <c r="H550" s="2036"/>
      <c r="I550" s="2037"/>
      <c r="J550" s="444"/>
      <c r="K550" s="444"/>
      <c r="L550" s="444"/>
      <c r="M550" s="2036"/>
      <c r="N550" s="2037"/>
      <c r="O550" s="444"/>
      <c r="P550" s="444"/>
      <c r="Q550" s="444"/>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36"/>
      <c r="D551" s="2037"/>
      <c r="E551" s="444"/>
      <c r="F551" s="444"/>
      <c r="G551" s="444"/>
      <c r="H551" s="2036"/>
      <c r="I551" s="2037"/>
      <c r="J551" s="444"/>
      <c r="K551" s="444"/>
      <c r="L551" s="444"/>
      <c r="M551" s="2036"/>
      <c r="N551" s="2037"/>
      <c r="O551" s="444"/>
      <c r="P551" s="444"/>
      <c r="Q551" s="444"/>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36"/>
      <c r="D552" s="2037"/>
      <c r="E552" s="444"/>
      <c r="F552" s="444"/>
      <c r="G552" s="444"/>
      <c r="H552" s="2036"/>
      <c r="I552" s="2037"/>
      <c r="J552" s="444"/>
      <c r="K552" s="444"/>
      <c r="L552" s="444"/>
      <c r="M552" s="2036"/>
      <c r="N552" s="2037"/>
      <c r="O552" s="444"/>
      <c r="P552" s="444"/>
      <c r="Q552" s="444"/>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36"/>
      <c r="D553" s="2037"/>
      <c r="E553" s="444"/>
      <c r="F553" s="444"/>
      <c r="G553" s="444"/>
      <c r="H553" s="2036"/>
      <c r="I553" s="2037"/>
      <c r="J553" s="444"/>
      <c r="K553" s="444"/>
      <c r="L553" s="444"/>
      <c r="M553" s="2036"/>
      <c r="N553" s="2037"/>
      <c r="O553" s="444"/>
      <c r="P553" s="444"/>
      <c r="Q553" s="444"/>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36"/>
      <c r="D554" s="2037"/>
      <c r="E554" s="444"/>
      <c r="F554" s="444"/>
      <c r="G554" s="444"/>
      <c r="H554" s="2036"/>
      <c r="I554" s="2037"/>
      <c r="J554" s="444"/>
      <c r="K554" s="444"/>
      <c r="L554" s="444"/>
      <c r="M554" s="2036"/>
      <c r="N554" s="2037"/>
      <c r="O554" s="444"/>
      <c r="P554" s="444"/>
      <c r="Q554" s="444"/>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36"/>
      <c r="D555" s="2037"/>
      <c r="E555" s="444"/>
      <c r="F555" s="444"/>
      <c r="G555" s="444"/>
      <c r="H555" s="2036"/>
      <c r="I555" s="2037"/>
      <c r="J555" s="444"/>
      <c r="K555" s="444"/>
      <c r="L555" s="444"/>
      <c r="M555" s="2036"/>
      <c r="N555" s="2037"/>
      <c r="O555" s="444"/>
      <c r="P555" s="444"/>
      <c r="Q555" s="444"/>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36"/>
      <c r="D556" s="2037"/>
      <c r="E556" s="444"/>
      <c r="F556" s="444"/>
      <c r="G556" s="444"/>
      <c r="H556" s="2036"/>
      <c r="I556" s="2037"/>
      <c r="J556" s="444"/>
      <c r="K556" s="444"/>
      <c r="L556" s="444"/>
      <c r="M556" s="2036"/>
      <c r="N556" s="2037"/>
      <c r="O556" s="444"/>
      <c r="P556" s="444"/>
      <c r="Q556" s="444"/>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36"/>
      <c r="D557" s="2037"/>
      <c r="E557" s="444"/>
      <c r="F557" s="444"/>
      <c r="G557" s="444"/>
      <c r="H557" s="2036"/>
      <c r="I557" s="2037"/>
      <c r="J557" s="444"/>
      <c r="K557" s="444"/>
      <c r="L557" s="444"/>
      <c r="M557" s="2036"/>
      <c r="N557" s="2037"/>
      <c r="O557" s="444"/>
      <c r="P557" s="444"/>
      <c r="Q557" s="444"/>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36"/>
      <c r="D558" s="2037"/>
      <c r="E558" s="444"/>
      <c r="F558" s="444"/>
      <c r="G558" s="444"/>
      <c r="H558" s="2036"/>
      <c r="I558" s="2037"/>
      <c r="J558" s="444"/>
      <c r="K558" s="444"/>
      <c r="L558" s="444"/>
      <c r="M558" s="2036"/>
      <c r="N558" s="2037"/>
      <c r="O558" s="444"/>
      <c r="P558" s="444"/>
      <c r="Q558" s="444"/>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36"/>
      <c r="D559" s="2037"/>
      <c r="E559" s="444"/>
      <c r="F559" s="444"/>
      <c r="G559" s="444"/>
      <c r="H559" s="2036"/>
      <c r="I559" s="2037"/>
      <c r="J559" s="444"/>
      <c r="K559" s="444"/>
      <c r="L559" s="444"/>
      <c r="M559" s="2036"/>
      <c r="N559" s="2037"/>
      <c r="O559" s="444"/>
      <c r="P559" s="444"/>
      <c r="Q559" s="444"/>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36"/>
      <c r="D560" s="2037"/>
      <c r="E560" s="444"/>
      <c r="F560" s="444"/>
      <c r="G560" s="444"/>
      <c r="H560" s="2036"/>
      <c r="I560" s="2037"/>
      <c r="J560" s="444"/>
      <c r="K560" s="444"/>
      <c r="L560" s="444"/>
      <c r="M560" s="2036"/>
      <c r="N560" s="2037"/>
      <c r="O560" s="444"/>
      <c r="P560" s="444"/>
      <c r="Q560" s="444"/>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36"/>
      <c r="D561" s="2037"/>
      <c r="E561" s="444"/>
      <c r="F561" s="444"/>
      <c r="G561" s="444"/>
      <c r="H561" s="2036"/>
      <c r="I561" s="2037"/>
      <c r="J561" s="444"/>
      <c r="K561" s="444"/>
      <c r="L561" s="444"/>
      <c r="M561" s="2036"/>
      <c r="N561" s="2037"/>
      <c r="O561" s="444"/>
      <c r="P561" s="444"/>
      <c r="Q561" s="444"/>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36"/>
      <c r="D562" s="2037"/>
      <c r="E562" s="444"/>
      <c r="F562" s="444"/>
      <c r="G562" s="444"/>
      <c r="H562" s="2036"/>
      <c r="I562" s="2037"/>
      <c r="J562" s="444"/>
      <c r="K562" s="444"/>
      <c r="L562" s="444"/>
      <c r="M562" s="2036"/>
      <c r="N562" s="2037"/>
      <c r="O562" s="444"/>
      <c r="P562" s="444"/>
      <c r="Q562" s="444"/>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36"/>
      <c r="D563" s="2037"/>
      <c r="E563" s="444"/>
      <c r="F563" s="444"/>
      <c r="G563" s="444"/>
      <c r="H563" s="2036"/>
      <c r="I563" s="2037"/>
      <c r="J563" s="444"/>
      <c r="K563" s="444"/>
      <c r="L563" s="444"/>
      <c r="M563" s="2036"/>
      <c r="N563" s="2037"/>
      <c r="O563" s="444"/>
      <c r="P563" s="444"/>
      <c r="Q563" s="444"/>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36"/>
      <c r="D564" s="2037"/>
      <c r="E564" s="444"/>
      <c r="F564" s="444"/>
      <c r="G564" s="444"/>
      <c r="H564" s="2036"/>
      <c r="I564" s="2037"/>
      <c r="J564" s="444"/>
      <c r="K564" s="444"/>
      <c r="L564" s="444"/>
      <c r="M564" s="2036"/>
      <c r="N564" s="2037"/>
      <c r="O564" s="444"/>
      <c r="P564" s="444"/>
      <c r="Q564" s="444"/>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36"/>
      <c r="D565" s="2037"/>
      <c r="E565" s="444"/>
      <c r="F565" s="444"/>
      <c r="G565" s="444"/>
      <c r="H565" s="2036"/>
      <c r="I565" s="2037"/>
      <c r="J565" s="444"/>
      <c r="K565" s="444"/>
      <c r="L565" s="444"/>
      <c r="M565" s="2036"/>
      <c r="N565" s="2037"/>
      <c r="O565" s="444"/>
      <c r="P565" s="444"/>
      <c r="Q565" s="444"/>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36"/>
      <c r="D566" s="2037"/>
      <c r="E566" s="444"/>
      <c r="F566" s="444"/>
      <c r="G566" s="444"/>
      <c r="H566" s="2036"/>
      <c r="I566" s="2037"/>
      <c r="J566" s="444"/>
      <c r="K566" s="444"/>
      <c r="L566" s="444"/>
      <c r="M566" s="2036"/>
      <c r="N566" s="2037"/>
      <c r="O566" s="444"/>
      <c r="P566" s="444"/>
      <c r="Q566" s="444"/>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36"/>
      <c r="D567" s="2037"/>
      <c r="E567" s="444"/>
      <c r="F567" s="444"/>
      <c r="G567" s="444"/>
      <c r="H567" s="2036"/>
      <c r="I567" s="2037"/>
      <c r="J567" s="444"/>
      <c r="K567" s="444"/>
      <c r="L567" s="444"/>
      <c r="M567" s="2036"/>
      <c r="N567" s="2037"/>
      <c r="O567" s="444"/>
      <c r="P567" s="444"/>
      <c r="Q567" s="444"/>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36"/>
      <c r="D568" s="2037"/>
      <c r="E568" s="444"/>
      <c r="F568" s="444"/>
      <c r="G568" s="444"/>
      <c r="H568" s="2036"/>
      <c r="I568" s="2037"/>
      <c r="J568" s="444"/>
      <c r="K568" s="444"/>
      <c r="L568" s="444"/>
      <c r="M568" s="2036"/>
      <c r="N568" s="2037"/>
      <c r="O568" s="444"/>
      <c r="P568" s="444"/>
      <c r="Q568" s="444"/>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36"/>
      <c r="D569" s="2037"/>
      <c r="E569" s="444"/>
      <c r="F569" s="444"/>
      <c r="G569" s="444"/>
      <c r="H569" s="2036"/>
      <c r="I569" s="2037"/>
      <c r="J569" s="444"/>
      <c r="K569" s="444"/>
      <c r="L569" s="444"/>
      <c r="M569" s="2036"/>
      <c r="N569" s="2037"/>
      <c r="O569" s="444"/>
      <c r="P569" s="444"/>
      <c r="Q569" s="444"/>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36"/>
      <c r="D570" s="2037"/>
      <c r="E570" s="444"/>
      <c r="F570" s="444"/>
      <c r="G570" s="444"/>
      <c r="H570" s="2036"/>
      <c r="I570" s="2037"/>
      <c r="J570" s="444"/>
      <c r="K570" s="444"/>
      <c r="L570" s="444"/>
      <c r="M570" s="2036"/>
      <c r="N570" s="2037"/>
      <c r="O570" s="444"/>
      <c r="P570" s="444"/>
      <c r="Q570" s="444"/>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36"/>
      <c r="D571" s="2037"/>
      <c r="E571" s="444"/>
      <c r="F571" s="444"/>
      <c r="G571" s="444"/>
      <c r="H571" s="2036"/>
      <c r="I571" s="2037"/>
      <c r="J571" s="444"/>
      <c r="K571" s="444"/>
      <c r="L571" s="444"/>
      <c r="M571" s="2036"/>
      <c r="N571" s="2037"/>
      <c r="O571" s="444"/>
      <c r="P571" s="444"/>
      <c r="Q571" s="444"/>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36"/>
      <c r="D572" s="2037"/>
      <c r="E572" s="444"/>
      <c r="F572" s="444"/>
      <c r="G572" s="444"/>
      <c r="H572" s="2036"/>
      <c r="I572" s="2037"/>
      <c r="J572" s="444"/>
      <c r="K572" s="444"/>
      <c r="L572" s="444"/>
      <c r="M572" s="2036"/>
      <c r="N572" s="2037"/>
      <c r="O572" s="444"/>
      <c r="P572" s="444"/>
      <c r="Q572" s="444"/>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36"/>
      <c r="D573" s="2037"/>
      <c r="E573" s="444"/>
      <c r="F573" s="444"/>
      <c r="G573" s="444"/>
      <c r="H573" s="2036"/>
      <c r="I573" s="2037"/>
      <c r="J573" s="444"/>
      <c r="K573" s="444"/>
      <c r="L573" s="444"/>
      <c r="M573" s="2036"/>
      <c r="N573" s="2037"/>
      <c r="O573" s="444"/>
      <c r="P573" s="444"/>
      <c r="Q573" s="444"/>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36"/>
      <c r="D574" s="2037"/>
      <c r="E574" s="444"/>
      <c r="F574" s="444"/>
      <c r="G574" s="444"/>
      <c r="H574" s="2036"/>
      <c r="I574" s="2037"/>
      <c r="J574" s="444"/>
      <c r="K574" s="444"/>
      <c r="L574" s="444"/>
      <c r="M574" s="2036"/>
      <c r="N574" s="2037"/>
      <c r="O574" s="444"/>
      <c r="P574" s="444"/>
      <c r="Q574" s="444"/>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36"/>
      <c r="D575" s="2037"/>
      <c r="E575" s="444"/>
      <c r="F575" s="444"/>
      <c r="G575" s="444"/>
      <c r="H575" s="2036"/>
      <c r="I575" s="2037"/>
      <c r="J575" s="444"/>
      <c r="K575" s="444"/>
      <c r="L575" s="444"/>
      <c r="M575" s="2036"/>
      <c r="N575" s="2037"/>
      <c r="O575" s="444"/>
      <c r="P575" s="444"/>
      <c r="Q575" s="444"/>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36"/>
      <c r="D576" s="2037"/>
      <c r="E576" s="444"/>
      <c r="F576" s="444"/>
      <c r="G576" s="444"/>
      <c r="H576" s="2036"/>
      <c r="I576" s="2037"/>
      <c r="J576" s="444"/>
      <c r="K576" s="444"/>
      <c r="L576" s="444"/>
      <c r="M576" s="2036"/>
      <c r="N576" s="2037"/>
      <c r="O576" s="444"/>
      <c r="P576" s="444"/>
      <c r="Q576" s="444"/>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36"/>
      <c r="D577" s="2037"/>
      <c r="E577" s="444"/>
      <c r="F577" s="444"/>
      <c r="G577" s="444"/>
      <c r="H577" s="2036"/>
      <c r="I577" s="2037"/>
      <c r="J577" s="444"/>
      <c r="K577" s="444"/>
      <c r="L577" s="444"/>
      <c r="M577" s="2036"/>
      <c r="N577" s="2037"/>
      <c r="O577" s="444"/>
      <c r="P577" s="444"/>
      <c r="Q577" s="444"/>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36"/>
      <c r="D578" s="2037"/>
      <c r="E578" s="444"/>
      <c r="F578" s="444"/>
      <c r="G578" s="444"/>
      <c r="H578" s="2036"/>
      <c r="I578" s="2037"/>
      <c r="J578" s="444"/>
      <c r="K578" s="444"/>
      <c r="L578" s="444"/>
      <c r="M578" s="2036"/>
      <c r="N578" s="2037"/>
      <c r="O578" s="444"/>
      <c r="P578" s="444"/>
      <c r="Q578" s="444"/>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36"/>
      <c r="D579" s="2037"/>
      <c r="E579" s="444"/>
      <c r="F579" s="444"/>
      <c r="G579" s="444"/>
      <c r="H579" s="2036"/>
      <c r="I579" s="2037"/>
      <c r="J579" s="444"/>
      <c r="K579" s="444"/>
      <c r="L579" s="444"/>
      <c r="M579" s="2036"/>
      <c r="N579" s="2037"/>
      <c r="O579" s="444"/>
      <c r="P579" s="444"/>
      <c r="Q579" s="444"/>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36"/>
      <c r="D580" s="2037"/>
      <c r="E580" s="444"/>
      <c r="F580" s="444"/>
      <c r="G580" s="444"/>
      <c r="H580" s="2036"/>
      <c r="I580" s="2037"/>
      <c r="J580" s="444"/>
      <c r="K580" s="444"/>
      <c r="L580" s="444"/>
      <c r="M580" s="2036"/>
      <c r="N580" s="2037"/>
      <c r="O580" s="444"/>
      <c r="P580" s="444"/>
      <c r="Q580" s="444"/>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36"/>
      <c r="D581" s="2037"/>
      <c r="E581" s="444"/>
      <c r="F581" s="444"/>
      <c r="G581" s="444"/>
      <c r="H581" s="2036"/>
      <c r="I581" s="2037"/>
      <c r="J581" s="444"/>
      <c r="K581" s="444"/>
      <c r="L581" s="444"/>
      <c r="M581" s="2036"/>
      <c r="N581" s="2037"/>
      <c r="O581" s="444"/>
      <c r="P581" s="444"/>
      <c r="Q581" s="444"/>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36"/>
      <c r="D582" s="2037"/>
      <c r="E582" s="444"/>
      <c r="F582" s="444"/>
      <c r="G582" s="444"/>
      <c r="H582" s="2036"/>
      <c r="I582" s="2037"/>
      <c r="J582" s="444"/>
      <c r="K582" s="444"/>
      <c r="L582" s="444"/>
      <c r="M582" s="2036"/>
      <c r="N582" s="2037"/>
      <c r="O582" s="444"/>
      <c r="P582" s="444"/>
      <c r="Q582" s="444"/>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36"/>
      <c r="D583" s="2037"/>
      <c r="E583" s="444"/>
      <c r="F583" s="444"/>
      <c r="G583" s="444"/>
      <c r="H583" s="2036"/>
      <c r="I583" s="2037"/>
      <c r="J583" s="444"/>
      <c r="K583" s="444"/>
      <c r="L583" s="444"/>
      <c r="M583" s="2036"/>
      <c r="N583" s="2037"/>
      <c r="O583" s="444"/>
      <c r="P583" s="444"/>
      <c r="Q583" s="444"/>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36"/>
      <c r="D584" s="2037"/>
      <c r="E584" s="444"/>
      <c r="F584" s="444"/>
      <c r="G584" s="444"/>
      <c r="H584" s="2036"/>
      <c r="I584" s="2037"/>
      <c r="J584" s="444"/>
      <c r="K584" s="444"/>
      <c r="L584" s="444"/>
      <c r="M584" s="2036"/>
      <c r="N584" s="2037"/>
      <c r="O584" s="444"/>
      <c r="P584" s="444"/>
      <c r="Q584" s="444"/>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36"/>
      <c r="D585" s="2037"/>
      <c r="E585" s="444"/>
      <c r="F585" s="444"/>
      <c r="G585" s="444"/>
      <c r="H585" s="2036"/>
      <c r="I585" s="2037"/>
      <c r="J585" s="444"/>
      <c r="K585" s="444"/>
      <c r="L585" s="444"/>
      <c r="M585" s="2036"/>
      <c r="N585" s="2037"/>
      <c r="O585" s="444"/>
      <c r="P585" s="444"/>
      <c r="Q585" s="444"/>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36"/>
      <c r="D586" s="2037"/>
      <c r="E586" s="444"/>
      <c r="F586" s="444"/>
      <c r="G586" s="444"/>
      <c r="H586" s="2036"/>
      <c r="I586" s="2037"/>
      <c r="J586" s="444"/>
      <c r="K586" s="444"/>
      <c r="L586" s="444"/>
      <c r="M586" s="2036"/>
      <c r="N586" s="2037"/>
      <c r="O586" s="444"/>
      <c r="P586" s="444"/>
      <c r="Q586" s="444"/>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36"/>
      <c r="D587" s="2037"/>
      <c r="E587" s="444"/>
      <c r="F587" s="444"/>
      <c r="G587" s="444"/>
      <c r="H587" s="2036"/>
      <c r="I587" s="2037"/>
      <c r="J587" s="444"/>
      <c r="K587" s="444"/>
      <c r="L587" s="444"/>
      <c r="M587" s="2036"/>
      <c r="N587" s="2037"/>
      <c r="O587" s="444"/>
      <c r="P587" s="444"/>
      <c r="Q587" s="444"/>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36"/>
      <c r="D588" s="2037"/>
      <c r="E588" s="444"/>
      <c r="F588" s="444"/>
      <c r="G588" s="444"/>
      <c r="H588" s="2036"/>
      <c r="I588" s="2037"/>
      <c r="J588" s="444"/>
      <c r="K588" s="444"/>
      <c r="L588" s="444"/>
      <c r="M588" s="2036"/>
      <c r="N588" s="2037"/>
      <c r="O588" s="444"/>
      <c r="P588" s="444"/>
      <c r="Q588" s="444"/>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36"/>
      <c r="D589" s="2037"/>
      <c r="E589" s="444"/>
      <c r="F589" s="444"/>
      <c r="G589" s="444"/>
      <c r="H589" s="2036"/>
      <c r="I589" s="2037"/>
      <c r="J589" s="444"/>
      <c r="K589" s="444"/>
      <c r="L589" s="444"/>
      <c r="M589" s="2036"/>
      <c r="N589" s="2037"/>
      <c r="O589" s="444"/>
      <c r="P589" s="444"/>
      <c r="Q589" s="444"/>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36"/>
      <c r="D590" s="2037"/>
      <c r="E590" s="444"/>
      <c r="F590" s="444"/>
      <c r="G590" s="444"/>
      <c r="H590" s="2036"/>
      <c r="I590" s="2037"/>
      <c r="J590" s="444"/>
      <c r="K590" s="444"/>
      <c r="L590" s="444"/>
      <c r="M590" s="2036"/>
      <c r="N590" s="2037"/>
      <c r="O590" s="444"/>
      <c r="P590" s="444"/>
      <c r="Q590" s="444"/>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36"/>
      <c r="D591" s="2037"/>
      <c r="E591" s="444"/>
      <c r="F591" s="444"/>
      <c r="G591" s="444"/>
      <c r="H591" s="2036"/>
      <c r="I591" s="2037"/>
      <c r="J591" s="444"/>
      <c r="K591" s="444"/>
      <c r="L591" s="444"/>
      <c r="M591" s="2036"/>
      <c r="N591" s="2037"/>
      <c r="O591" s="444"/>
      <c r="P591" s="444"/>
      <c r="Q591" s="444"/>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36"/>
      <c r="D592" s="2037"/>
      <c r="E592" s="444"/>
      <c r="F592" s="444"/>
      <c r="G592" s="444"/>
      <c r="H592" s="2036"/>
      <c r="I592" s="2037"/>
      <c r="J592" s="444"/>
      <c r="K592" s="444"/>
      <c r="L592" s="444"/>
      <c r="M592" s="2036"/>
      <c r="N592" s="2037"/>
      <c r="O592" s="444"/>
      <c r="P592" s="444"/>
      <c r="Q592" s="444"/>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36"/>
      <c r="D593" s="2037"/>
      <c r="E593" s="444"/>
      <c r="F593" s="444"/>
      <c r="G593" s="444"/>
      <c r="H593" s="2036"/>
      <c r="I593" s="2037"/>
      <c r="J593" s="444"/>
      <c r="K593" s="444"/>
      <c r="L593" s="444"/>
      <c r="M593" s="2036"/>
      <c r="N593" s="2037"/>
      <c r="O593" s="444"/>
      <c r="P593" s="444"/>
      <c r="Q593" s="444"/>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36"/>
      <c r="D594" s="2037"/>
      <c r="E594" s="444"/>
      <c r="F594" s="444"/>
      <c r="G594" s="444"/>
      <c r="H594" s="2036"/>
      <c r="I594" s="2037"/>
      <c r="J594" s="444"/>
      <c r="K594" s="444"/>
      <c r="L594" s="444"/>
      <c r="M594" s="2036"/>
      <c r="N594" s="2037"/>
      <c r="O594" s="444"/>
      <c r="P594" s="444"/>
      <c r="Q594" s="444"/>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36"/>
      <c r="D595" s="2037"/>
      <c r="E595" s="444"/>
      <c r="F595" s="444"/>
      <c r="G595" s="444"/>
      <c r="H595" s="2036"/>
      <c r="I595" s="2037"/>
      <c r="J595" s="444"/>
      <c r="K595" s="444"/>
      <c r="L595" s="444"/>
      <c r="M595" s="2036"/>
      <c r="N595" s="2037"/>
      <c r="O595" s="444"/>
      <c r="P595" s="444"/>
      <c r="Q595" s="444"/>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36"/>
      <c r="D596" s="2037"/>
      <c r="E596" s="444"/>
      <c r="F596" s="444"/>
      <c r="G596" s="444"/>
      <c r="H596" s="2036"/>
      <c r="I596" s="2037"/>
      <c r="J596" s="444"/>
      <c r="K596" s="444"/>
      <c r="L596" s="444"/>
      <c r="M596" s="2036"/>
      <c r="N596" s="2037"/>
      <c r="O596" s="444"/>
      <c r="P596" s="444"/>
      <c r="Q596" s="444"/>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36"/>
      <c r="D597" s="2037"/>
      <c r="E597" s="444"/>
      <c r="F597" s="444"/>
      <c r="G597" s="444"/>
      <c r="H597" s="2036"/>
      <c r="I597" s="2037"/>
      <c r="J597" s="444"/>
      <c r="K597" s="444"/>
      <c r="L597" s="444"/>
      <c r="M597" s="2036"/>
      <c r="N597" s="2037"/>
      <c r="O597" s="444"/>
      <c r="P597" s="444"/>
      <c r="Q597" s="444"/>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36"/>
      <c r="D598" s="2037"/>
      <c r="E598" s="444"/>
      <c r="F598" s="444"/>
      <c r="G598" s="444"/>
      <c r="H598" s="2036"/>
      <c r="I598" s="2037"/>
      <c r="J598" s="444"/>
      <c r="K598" s="444"/>
      <c r="L598" s="444"/>
      <c r="M598" s="2036"/>
      <c r="N598" s="2037"/>
      <c r="O598" s="444"/>
      <c r="P598" s="444"/>
      <c r="Q598" s="444"/>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36"/>
      <c r="D599" s="2037"/>
      <c r="E599" s="444"/>
      <c r="F599" s="444"/>
      <c r="G599" s="444"/>
      <c r="H599" s="2036"/>
      <c r="I599" s="2037"/>
      <c r="J599" s="444"/>
      <c r="K599" s="444"/>
      <c r="L599" s="444"/>
      <c r="M599" s="2036"/>
      <c r="N599" s="2037"/>
      <c r="O599" s="444"/>
      <c r="P599" s="444"/>
      <c r="Q599" s="444"/>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36"/>
      <c r="D600" s="2037"/>
      <c r="E600" s="444"/>
      <c r="F600" s="444"/>
      <c r="G600" s="444"/>
      <c r="H600" s="2036"/>
      <c r="I600" s="2037"/>
      <c r="J600" s="444"/>
      <c r="K600" s="444"/>
      <c r="L600" s="444"/>
      <c r="M600" s="2036"/>
      <c r="N600" s="2037"/>
      <c r="O600" s="444"/>
      <c r="P600" s="444"/>
      <c r="Q600" s="444"/>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36"/>
      <c r="D601" s="2037"/>
      <c r="E601" s="444"/>
      <c r="F601" s="444"/>
      <c r="G601" s="444"/>
      <c r="H601" s="2036"/>
      <c r="I601" s="2037"/>
      <c r="J601" s="444"/>
      <c r="K601" s="444"/>
      <c r="L601" s="444"/>
      <c r="M601" s="2036"/>
      <c r="N601" s="2037"/>
      <c r="O601" s="444"/>
      <c r="P601" s="444"/>
      <c r="Q601" s="444"/>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36"/>
      <c r="D602" s="2037"/>
      <c r="E602" s="444"/>
      <c r="F602" s="444"/>
      <c r="G602" s="444"/>
      <c r="H602" s="2036"/>
      <c r="I602" s="2037"/>
      <c r="J602" s="444"/>
      <c r="K602" s="444"/>
      <c r="L602" s="444"/>
      <c r="M602" s="2036"/>
      <c r="N602" s="2037"/>
      <c r="O602" s="444"/>
      <c r="P602" s="444"/>
      <c r="Q602" s="444"/>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36"/>
      <c r="D603" s="2037"/>
      <c r="E603" s="444"/>
      <c r="F603" s="444"/>
      <c r="G603" s="444"/>
      <c r="H603" s="2036"/>
      <c r="I603" s="2037"/>
      <c r="J603" s="444"/>
      <c r="K603" s="444"/>
      <c r="L603" s="444"/>
      <c r="M603" s="2036"/>
      <c r="N603" s="2037"/>
      <c r="O603" s="444"/>
      <c r="P603" s="444"/>
      <c r="Q603" s="444"/>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36"/>
      <c r="D604" s="2037"/>
      <c r="E604" s="444"/>
      <c r="F604" s="444"/>
      <c r="G604" s="444"/>
      <c r="H604" s="2036"/>
      <c r="I604" s="2037"/>
      <c r="J604" s="444"/>
      <c r="K604" s="444"/>
      <c r="L604" s="444"/>
      <c r="M604" s="2036"/>
      <c r="N604" s="2037"/>
      <c r="O604" s="444"/>
      <c r="P604" s="444"/>
      <c r="Q604" s="444"/>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36"/>
      <c r="D605" s="2037"/>
      <c r="E605" s="444"/>
      <c r="F605" s="444"/>
      <c r="G605" s="444"/>
      <c r="H605" s="2036"/>
      <c r="I605" s="2037"/>
      <c r="J605" s="444"/>
      <c r="K605" s="444"/>
      <c r="L605" s="444"/>
      <c r="M605" s="2036"/>
      <c r="N605" s="2037"/>
      <c r="O605" s="444"/>
      <c r="P605" s="444"/>
      <c r="Q605" s="444"/>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36"/>
      <c r="D606" s="2037"/>
      <c r="E606" s="444"/>
      <c r="F606" s="444"/>
      <c r="G606" s="444"/>
      <c r="H606" s="2036"/>
      <c r="I606" s="2037"/>
      <c r="J606" s="444"/>
      <c r="K606" s="444"/>
      <c r="L606" s="444"/>
      <c r="M606" s="2036"/>
      <c r="N606" s="2037"/>
      <c r="O606" s="444"/>
      <c r="P606" s="444"/>
      <c r="Q606" s="444"/>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36"/>
      <c r="D607" s="2037"/>
      <c r="E607" s="444"/>
      <c r="F607" s="444"/>
      <c r="G607" s="444"/>
      <c r="H607" s="2036"/>
      <c r="I607" s="2037"/>
      <c r="J607" s="444"/>
      <c r="K607" s="444"/>
      <c r="L607" s="444"/>
      <c r="M607" s="2036"/>
      <c r="N607" s="2037"/>
      <c r="O607" s="444"/>
      <c r="P607" s="444"/>
      <c r="Q607" s="444"/>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36"/>
      <c r="D608" s="2037"/>
      <c r="E608" s="444"/>
      <c r="F608" s="444"/>
      <c r="G608" s="444"/>
      <c r="H608" s="2036"/>
      <c r="I608" s="2037"/>
      <c r="J608" s="444"/>
      <c r="K608" s="444"/>
      <c r="L608" s="444"/>
      <c r="M608" s="2036"/>
      <c r="N608" s="2037"/>
      <c r="O608" s="444"/>
      <c r="P608" s="444"/>
      <c r="Q608" s="444"/>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36"/>
      <c r="D609" s="2037"/>
      <c r="E609" s="444"/>
      <c r="F609" s="444"/>
      <c r="G609" s="444"/>
      <c r="H609" s="2036"/>
      <c r="I609" s="2037"/>
      <c r="J609" s="444"/>
      <c r="K609" s="444"/>
      <c r="L609" s="444"/>
      <c r="M609" s="2036"/>
      <c r="N609" s="2037"/>
      <c r="O609" s="444"/>
      <c r="P609" s="444"/>
      <c r="Q609" s="444"/>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36"/>
      <c r="D610" s="2037"/>
      <c r="E610" s="444"/>
      <c r="F610" s="444"/>
      <c r="G610" s="444"/>
      <c r="H610" s="2036"/>
      <c r="I610" s="2037"/>
      <c r="J610" s="444"/>
      <c r="K610" s="444"/>
      <c r="L610" s="444"/>
      <c r="M610" s="2036"/>
      <c r="N610" s="2037"/>
      <c r="O610" s="444"/>
      <c r="P610" s="444"/>
      <c r="Q610" s="444"/>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36"/>
      <c r="D611" s="2037"/>
      <c r="E611" s="444"/>
      <c r="F611" s="444"/>
      <c r="G611" s="444"/>
      <c r="H611" s="2036"/>
      <c r="I611" s="2037"/>
      <c r="J611" s="444"/>
      <c r="K611" s="444"/>
      <c r="L611" s="444"/>
      <c r="M611" s="2036"/>
      <c r="N611" s="2037"/>
      <c r="O611" s="444"/>
      <c r="P611" s="444"/>
      <c r="Q611" s="444"/>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36"/>
      <c r="D612" s="2037"/>
      <c r="E612" s="444"/>
      <c r="F612" s="444"/>
      <c r="G612" s="444"/>
      <c r="H612" s="2036"/>
      <c r="I612" s="2037"/>
      <c r="J612" s="444"/>
      <c r="K612" s="444"/>
      <c r="L612" s="444"/>
      <c r="M612" s="2036"/>
      <c r="N612" s="2037"/>
      <c r="O612" s="444"/>
      <c r="P612" s="444"/>
      <c r="Q612" s="444"/>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36"/>
      <c r="D613" s="2037"/>
      <c r="E613" s="444"/>
      <c r="F613" s="444"/>
      <c r="G613" s="444"/>
      <c r="H613" s="2036"/>
      <c r="I613" s="2037"/>
      <c r="J613" s="444"/>
      <c r="K613" s="444"/>
      <c r="L613" s="444"/>
      <c r="M613" s="2036"/>
      <c r="N613" s="2037"/>
      <c r="O613" s="444"/>
      <c r="P613" s="444"/>
      <c r="Q613" s="444"/>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36"/>
      <c r="D614" s="2037"/>
      <c r="E614" s="444"/>
      <c r="F614" s="444"/>
      <c r="G614" s="444"/>
      <c r="H614" s="2036"/>
      <c r="I614" s="2037"/>
      <c r="J614" s="444"/>
      <c r="K614" s="444"/>
      <c r="L614" s="444"/>
      <c r="M614" s="2036"/>
      <c r="N614" s="2037"/>
      <c r="O614" s="444"/>
      <c r="P614" s="444"/>
      <c r="Q614" s="444"/>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36"/>
      <c r="D615" s="2037"/>
      <c r="E615" s="444"/>
      <c r="F615" s="444"/>
      <c r="G615" s="444"/>
      <c r="H615" s="2036"/>
      <c r="I615" s="2037"/>
      <c r="J615" s="444"/>
      <c r="K615" s="444"/>
      <c r="L615" s="444"/>
      <c r="M615" s="2036"/>
      <c r="N615" s="2037"/>
      <c r="O615" s="444"/>
      <c r="P615" s="444"/>
      <c r="Q615" s="444"/>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36"/>
      <c r="D616" s="2037"/>
      <c r="E616" s="444"/>
      <c r="F616" s="444"/>
      <c r="G616" s="444"/>
      <c r="H616" s="2036"/>
      <c r="I616" s="2037"/>
      <c r="J616" s="444"/>
      <c r="K616" s="444"/>
      <c r="L616" s="444"/>
      <c r="M616" s="2036"/>
      <c r="N616" s="2037"/>
      <c r="O616" s="444"/>
      <c r="P616" s="444"/>
      <c r="Q616" s="444"/>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36"/>
      <c r="D617" s="2037"/>
      <c r="E617" s="444"/>
      <c r="F617" s="444"/>
      <c r="G617" s="444"/>
      <c r="H617" s="2036"/>
      <c r="I617" s="2037"/>
      <c r="J617" s="444"/>
      <c r="K617" s="444"/>
      <c r="L617" s="444"/>
      <c r="M617" s="2036"/>
      <c r="N617" s="2037"/>
      <c r="O617" s="444"/>
      <c r="P617" s="444"/>
      <c r="Q617" s="444"/>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36"/>
      <c r="D618" s="2037"/>
      <c r="E618" s="444"/>
      <c r="F618" s="444"/>
      <c r="G618" s="444"/>
      <c r="H618" s="2036"/>
      <c r="I618" s="2037"/>
      <c r="J618" s="444"/>
      <c r="K618" s="444"/>
      <c r="L618" s="444"/>
      <c r="M618" s="2036"/>
      <c r="N618" s="2037"/>
      <c r="O618" s="444"/>
      <c r="P618" s="444"/>
      <c r="Q618" s="444"/>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36"/>
      <c r="D619" s="2037"/>
      <c r="E619" s="444"/>
      <c r="F619" s="444"/>
      <c r="G619" s="444"/>
      <c r="H619" s="2036"/>
      <c r="I619" s="2037"/>
      <c r="J619" s="444"/>
      <c r="K619" s="444"/>
      <c r="L619" s="444"/>
      <c r="M619" s="2036"/>
      <c r="N619" s="2037"/>
      <c r="O619" s="444"/>
      <c r="P619" s="444"/>
      <c r="Q619" s="444"/>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36"/>
      <c r="D620" s="2037"/>
      <c r="E620" s="444"/>
      <c r="F620" s="444"/>
      <c r="G620" s="444"/>
      <c r="H620" s="2036"/>
      <c r="I620" s="2037"/>
      <c r="J620" s="444"/>
      <c r="K620" s="444"/>
      <c r="L620" s="444"/>
      <c r="M620" s="2036"/>
      <c r="N620" s="2037"/>
      <c r="O620" s="444"/>
      <c r="P620" s="444"/>
      <c r="Q620" s="444"/>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36"/>
      <c r="D621" s="2037"/>
      <c r="E621" s="444"/>
      <c r="F621" s="444"/>
      <c r="G621" s="444"/>
      <c r="H621" s="2036"/>
      <c r="I621" s="2037"/>
      <c r="J621" s="444"/>
      <c r="K621" s="444"/>
      <c r="L621" s="444"/>
      <c r="M621" s="2036"/>
      <c r="N621" s="2037"/>
      <c r="O621" s="444"/>
      <c r="P621" s="444"/>
      <c r="Q621" s="444"/>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36"/>
      <c r="D622" s="2037"/>
      <c r="E622" s="444"/>
      <c r="F622" s="444"/>
      <c r="G622" s="444"/>
      <c r="H622" s="2036"/>
      <c r="I622" s="2037"/>
      <c r="J622" s="444"/>
      <c r="K622" s="444"/>
      <c r="L622" s="444"/>
      <c r="M622" s="2036"/>
      <c r="N622" s="2037"/>
      <c r="O622" s="444"/>
      <c r="P622" s="444"/>
      <c r="Q622" s="444"/>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36"/>
      <c r="D623" s="2037"/>
      <c r="E623" s="444"/>
      <c r="F623" s="444"/>
      <c r="G623" s="444"/>
      <c r="H623" s="2036"/>
      <c r="I623" s="2037"/>
      <c r="J623" s="444"/>
      <c r="K623" s="444"/>
      <c r="L623" s="444"/>
      <c r="M623" s="2036"/>
      <c r="N623" s="2037"/>
      <c r="O623" s="444"/>
      <c r="P623" s="444"/>
      <c r="Q623" s="444"/>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36"/>
      <c r="D624" s="2037"/>
      <c r="E624" s="444"/>
      <c r="F624" s="444"/>
      <c r="G624" s="444"/>
      <c r="H624" s="2036"/>
      <c r="I624" s="2037"/>
      <c r="J624" s="444"/>
      <c r="K624" s="444"/>
      <c r="L624" s="444"/>
      <c r="M624" s="2036"/>
      <c r="N624" s="2037"/>
      <c r="O624" s="444"/>
      <c r="P624" s="444"/>
      <c r="Q624" s="444"/>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36"/>
      <c r="D625" s="2037"/>
      <c r="E625" s="444"/>
      <c r="F625" s="444"/>
      <c r="G625" s="444"/>
      <c r="H625" s="2036"/>
      <c r="I625" s="2037"/>
      <c r="J625" s="444"/>
      <c r="K625" s="444"/>
      <c r="L625" s="444"/>
      <c r="M625" s="2036"/>
      <c r="N625" s="2037"/>
      <c r="O625" s="444"/>
      <c r="P625" s="444"/>
      <c r="Q625" s="444"/>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36"/>
      <c r="D626" s="2037"/>
      <c r="E626" s="444"/>
      <c r="F626" s="444"/>
      <c r="G626" s="444"/>
      <c r="H626" s="2036"/>
      <c r="I626" s="2037"/>
      <c r="J626" s="444"/>
      <c r="K626" s="444"/>
      <c r="L626" s="444"/>
      <c r="M626" s="2036"/>
      <c r="N626" s="2037"/>
      <c r="O626" s="444"/>
      <c r="P626" s="444"/>
      <c r="Q626" s="444"/>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36"/>
      <c r="D627" s="2037"/>
      <c r="E627" s="444"/>
      <c r="F627" s="444"/>
      <c r="G627" s="444"/>
      <c r="H627" s="2036"/>
      <c r="I627" s="2037"/>
      <c r="J627" s="444"/>
      <c r="K627" s="444"/>
      <c r="L627" s="444"/>
      <c r="M627" s="2036"/>
      <c r="N627" s="2037"/>
      <c r="O627" s="444"/>
      <c r="P627" s="444"/>
      <c r="Q627" s="444"/>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36"/>
      <c r="D628" s="2037"/>
      <c r="E628" s="444"/>
      <c r="F628" s="444"/>
      <c r="G628" s="444"/>
      <c r="H628" s="2036"/>
      <c r="I628" s="2037"/>
      <c r="J628" s="444"/>
      <c r="K628" s="444"/>
      <c r="L628" s="444"/>
      <c r="M628" s="2036"/>
      <c r="N628" s="2037"/>
      <c r="O628" s="444"/>
      <c r="P628" s="444"/>
      <c r="Q628" s="444"/>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36"/>
      <c r="D629" s="2037"/>
      <c r="E629" s="444"/>
      <c r="F629" s="444"/>
      <c r="G629" s="444"/>
      <c r="H629" s="2036"/>
      <c r="I629" s="2037"/>
      <c r="J629" s="444"/>
      <c r="K629" s="444"/>
      <c r="L629" s="444"/>
      <c r="M629" s="2036"/>
      <c r="N629" s="2037"/>
      <c r="O629" s="444"/>
      <c r="P629" s="444"/>
      <c r="Q629" s="444"/>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36"/>
      <c r="D630" s="2037"/>
      <c r="E630" s="444"/>
      <c r="F630" s="444"/>
      <c r="G630" s="444"/>
      <c r="H630" s="2036"/>
      <c r="I630" s="2037"/>
      <c r="J630" s="444"/>
      <c r="K630" s="444"/>
      <c r="L630" s="444"/>
      <c r="M630" s="2036"/>
      <c r="N630" s="2037"/>
      <c r="O630" s="444"/>
      <c r="P630" s="444"/>
      <c r="Q630" s="444"/>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36"/>
      <c r="D631" s="2037"/>
      <c r="E631" s="444"/>
      <c r="F631" s="444"/>
      <c r="G631" s="444"/>
      <c r="H631" s="2036"/>
      <c r="I631" s="2037"/>
      <c r="J631" s="444"/>
      <c r="K631" s="444"/>
      <c r="L631" s="444"/>
      <c r="M631" s="2036"/>
      <c r="N631" s="2037"/>
      <c r="O631" s="444"/>
      <c r="P631" s="444"/>
      <c r="Q631" s="444"/>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36"/>
      <c r="D632" s="2037"/>
      <c r="E632" s="444"/>
      <c r="F632" s="444"/>
      <c r="G632" s="444"/>
      <c r="H632" s="2036"/>
      <c r="I632" s="2037"/>
      <c r="J632" s="444"/>
      <c r="K632" s="444"/>
      <c r="L632" s="444"/>
      <c r="M632" s="2036"/>
      <c r="N632" s="2037"/>
      <c r="O632" s="444"/>
      <c r="P632" s="444"/>
      <c r="Q632" s="444"/>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36"/>
      <c r="D633" s="2037"/>
      <c r="E633" s="444"/>
      <c r="F633" s="444"/>
      <c r="G633" s="444"/>
      <c r="H633" s="2036"/>
      <c r="I633" s="2037"/>
      <c r="J633" s="444"/>
      <c r="K633" s="444"/>
      <c r="L633" s="444"/>
      <c r="M633" s="2036"/>
      <c r="N633" s="2037"/>
      <c r="O633" s="444"/>
      <c r="P633" s="444"/>
      <c r="Q633" s="444"/>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36"/>
      <c r="D634" s="2037"/>
      <c r="E634" s="444"/>
      <c r="F634" s="444"/>
      <c r="G634" s="444"/>
      <c r="H634" s="2036"/>
      <c r="I634" s="2037"/>
      <c r="J634" s="444"/>
      <c r="K634" s="444"/>
      <c r="L634" s="444"/>
      <c r="M634" s="2036"/>
      <c r="N634" s="2037"/>
      <c r="O634" s="444"/>
      <c r="P634" s="444"/>
      <c r="Q634" s="444"/>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36"/>
      <c r="D635" s="2037"/>
      <c r="E635" s="444"/>
      <c r="F635" s="444"/>
      <c r="G635" s="444"/>
      <c r="H635" s="2036"/>
      <c r="I635" s="2037"/>
      <c r="J635" s="444"/>
      <c r="K635" s="444"/>
      <c r="L635" s="444"/>
      <c r="M635" s="2036"/>
      <c r="N635" s="2037"/>
      <c r="O635" s="444"/>
      <c r="P635" s="444"/>
      <c r="Q635" s="444"/>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36"/>
      <c r="D636" s="2037"/>
      <c r="E636" s="444"/>
      <c r="F636" s="444"/>
      <c r="G636" s="444"/>
      <c r="H636" s="2036"/>
      <c r="I636" s="2037"/>
      <c r="J636" s="444"/>
      <c r="K636" s="444"/>
      <c r="L636" s="444"/>
      <c r="M636" s="2036"/>
      <c r="N636" s="2037"/>
      <c r="O636" s="444"/>
      <c r="P636" s="444"/>
      <c r="Q636" s="444"/>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36"/>
      <c r="D637" s="2037"/>
      <c r="E637" s="444"/>
      <c r="F637" s="444"/>
      <c r="G637" s="444"/>
      <c r="H637" s="2036"/>
      <c r="I637" s="2037"/>
      <c r="J637" s="444"/>
      <c r="K637" s="444"/>
      <c r="L637" s="444"/>
      <c r="M637" s="2036"/>
      <c r="N637" s="2037"/>
      <c r="O637" s="444"/>
      <c r="P637" s="444"/>
      <c r="Q637" s="444"/>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36"/>
      <c r="D638" s="2037"/>
      <c r="E638" s="444"/>
      <c r="F638" s="444"/>
      <c r="G638" s="444"/>
      <c r="H638" s="2036"/>
      <c r="I638" s="2037"/>
      <c r="J638" s="444"/>
      <c r="K638" s="444"/>
      <c r="L638" s="444"/>
      <c r="M638" s="2036"/>
      <c r="N638" s="2037"/>
      <c r="O638" s="444"/>
      <c r="P638" s="444"/>
      <c r="Q638" s="444"/>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36"/>
      <c r="D639" s="2037"/>
      <c r="E639" s="444"/>
      <c r="F639" s="444"/>
      <c r="G639" s="444"/>
      <c r="H639" s="2036"/>
      <c r="I639" s="2037"/>
      <c r="J639" s="444"/>
      <c r="K639" s="444"/>
      <c r="L639" s="444"/>
      <c r="M639" s="2036"/>
      <c r="N639" s="2037"/>
      <c r="O639" s="444"/>
      <c r="P639" s="444"/>
      <c r="Q639" s="444"/>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36"/>
      <c r="D640" s="2037"/>
      <c r="E640" s="444"/>
      <c r="F640" s="444"/>
      <c r="G640" s="444"/>
      <c r="H640" s="2036"/>
      <c r="I640" s="2037"/>
      <c r="J640" s="444"/>
      <c r="K640" s="444"/>
      <c r="L640" s="444"/>
      <c r="M640" s="2036"/>
      <c r="N640" s="2037"/>
      <c r="O640" s="444"/>
      <c r="P640" s="444"/>
      <c r="Q640" s="444"/>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36"/>
      <c r="D641" s="2037"/>
      <c r="E641" s="444"/>
      <c r="F641" s="444"/>
      <c r="G641" s="444"/>
      <c r="H641" s="2036"/>
      <c r="I641" s="2037"/>
      <c r="J641" s="444"/>
      <c r="K641" s="444"/>
      <c r="L641" s="444"/>
      <c r="M641" s="2036"/>
      <c r="N641" s="2037"/>
      <c r="O641" s="444"/>
      <c r="P641" s="444"/>
      <c r="Q641" s="444"/>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36"/>
      <c r="D642" s="2037"/>
      <c r="E642" s="444"/>
      <c r="F642" s="444"/>
      <c r="G642" s="444"/>
      <c r="H642" s="2036"/>
      <c r="I642" s="2037"/>
      <c r="J642" s="444"/>
      <c r="K642" s="444"/>
      <c r="L642" s="444"/>
      <c r="M642" s="2036"/>
      <c r="N642" s="2037"/>
      <c r="O642" s="444"/>
      <c r="P642" s="444"/>
      <c r="Q642" s="444"/>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36"/>
      <c r="D643" s="2037"/>
      <c r="E643" s="444"/>
      <c r="F643" s="444"/>
      <c r="G643" s="444"/>
      <c r="H643" s="2036"/>
      <c r="I643" s="2037"/>
      <c r="J643" s="444"/>
      <c r="K643" s="444"/>
      <c r="L643" s="444"/>
      <c r="M643" s="2036"/>
      <c r="N643" s="2037"/>
      <c r="O643" s="444"/>
      <c r="P643" s="444"/>
      <c r="Q643" s="444"/>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36"/>
      <c r="D644" s="2037"/>
      <c r="E644" s="444"/>
      <c r="F644" s="444"/>
      <c r="G644" s="444"/>
      <c r="H644" s="2036"/>
      <c r="I644" s="2037"/>
      <c r="J644" s="444"/>
      <c r="K644" s="444"/>
      <c r="L644" s="444"/>
      <c r="M644" s="2036"/>
      <c r="N644" s="2037"/>
      <c r="O644" s="444"/>
      <c r="P644" s="444"/>
      <c r="Q644" s="444"/>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36"/>
      <c r="D645" s="2037"/>
      <c r="E645" s="444"/>
      <c r="F645" s="444"/>
      <c r="G645" s="444"/>
      <c r="H645" s="2036"/>
      <c r="I645" s="2037"/>
      <c r="J645" s="444"/>
      <c r="K645" s="444"/>
      <c r="L645" s="444"/>
      <c r="M645" s="2036"/>
      <c r="N645" s="2037"/>
      <c r="O645" s="444"/>
      <c r="P645" s="444"/>
      <c r="Q645" s="444"/>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36"/>
      <c r="D646" s="2037"/>
      <c r="E646" s="444"/>
      <c r="F646" s="444"/>
      <c r="G646" s="444"/>
      <c r="H646" s="2036"/>
      <c r="I646" s="2037"/>
      <c r="J646" s="444"/>
      <c r="K646" s="444"/>
      <c r="L646" s="444"/>
      <c r="M646" s="2036"/>
      <c r="N646" s="2037"/>
      <c r="O646" s="444"/>
      <c r="P646" s="444"/>
      <c r="Q646" s="444"/>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36"/>
      <c r="D647" s="2037"/>
      <c r="E647" s="444"/>
      <c r="F647" s="444"/>
      <c r="G647" s="444"/>
      <c r="H647" s="2036"/>
      <c r="I647" s="2037"/>
      <c r="J647" s="444"/>
      <c r="K647" s="444"/>
      <c r="L647" s="444"/>
      <c r="M647" s="2036"/>
      <c r="N647" s="2037"/>
      <c r="O647" s="444"/>
      <c r="P647" s="444"/>
      <c r="Q647" s="444"/>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36"/>
      <c r="D648" s="2037"/>
      <c r="E648" s="444"/>
      <c r="F648" s="444"/>
      <c r="G648" s="444"/>
      <c r="H648" s="2036"/>
      <c r="I648" s="2037"/>
      <c r="J648" s="444"/>
      <c r="K648" s="444"/>
      <c r="L648" s="444"/>
      <c r="M648" s="2036"/>
      <c r="N648" s="2037"/>
      <c r="O648" s="444"/>
      <c r="P648" s="444"/>
      <c r="Q648" s="444"/>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36"/>
      <c r="D649" s="2037"/>
      <c r="E649" s="444"/>
      <c r="F649" s="444"/>
      <c r="G649" s="444"/>
      <c r="H649" s="2036"/>
      <c r="I649" s="2037"/>
      <c r="J649" s="444"/>
      <c r="K649" s="444"/>
      <c r="L649" s="444"/>
      <c r="M649" s="2036"/>
      <c r="N649" s="2037"/>
      <c r="O649" s="444"/>
      <c r="P649" s="444"/>
      <c r="Q649" s="444"/>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36"/>
      <c r="D650" s="2037"/>
      <c r="E650" s="444"/>
      <c r="F650" s="444"/>
      <c r="G650" s="444"/>
      <c r="H650" s="2036"/>
      <c r="I650" s="2037"/>
      <c r="J650" s="444"/>
      <c r="K650" s="444"/>
      <c r="L650" s="444"/>
      <c r="M650" s="2036"/>
      <c r="N650" s="2037"/>
      <c r="O650" s="444"/>
      <c r="P650" s="444"/>
      <c r="Q650" s="444"/>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36"/>
      <c r="D651" s="2037"/>
      <c r="E651" s="444"/>
      <c r="F651" s="444"/>
      <c r="G651" s="444"/>
      <c r="H651" s="2036"/>
      <c r="I651" s="2037"/>
      <c r="J651" s="444"/>
      <c r="K651" s="444"/>
      <c r="L651" s="444"/>
      <c r="M651" s="2036"/>
      <c r="N651" s="2037"/>
      <c r="O651" s="444"/>
      <c r="P651" s="444"/>
      <c r="Q651" s="444"/>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36"/>
      <c r="D652" s="2037"/>
      <c r="E652" s="444"/>
      <c r="F652" s="444"/>
      <c r="G652" s="444"/>
      <c r="H652" s="2036"/>
      <c r="I652" s="2037"/>
      <c r="J652" s="444"/>
      <c r="K652" s="444"/>
      <c r="L652" s="444"/>
      <c r="M652" s="2036"/>
      <c r="N652" s="2037"/>
      <c r="O652" s="444"/>
      <c r="P652" s="444"/>
      <c r="Q652" s="444"/>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36"/>
      <c r="D653" s="2037"/>
      <c r="E653" s="444"/>
      <c r="F653" s="444"/>
      <c r="G653" s="444"/>
      <c r="H653" s="2036"/>
      <c r="I653" s="2037"/>
      <c r="J653" s="444"/>
      <c r="K653" s="444"/>
      <c r="L653" s="444"/>
      <c r="M653" s="2036"/>
      <c r="N653" s="2037"/>
      <c r="O653" s="444"/>
      <c r="P653" s="444"/>
      <c r="Q653" s="444"/>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36"/>
      <c r="D654" s="2037"/>
      <c r="E654" s="444"/>
      <c r="F654" s="444"/>
      <c r="G654" s="444"/>
      <c r="H654" s="2036"/>
      <c r="I654" s="2037"/>
      <c r="J654" s="444"/>
      <c r="K654" s="444"/>
      <c r="L654" s="444"/>
      <c r="M654" s="2036"/>
      <c r="N654" s="2037"/>
      <c r="O654" s="444"/>
      <c r="P654" s="444"/>
      <c r="Q654" s="444"/>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36"/>
      <c r="D655" s="2037"/>
      <c r="E655" s="444"/>
      <c r="F655" s="444"/>
      <c r="G655" s="444"/>
      <c r="H655" s="2036"/>
      <c r="I655" s="2037"/>
      <c r="J655" s="444"/>
      <c r="K655" s="444"/>
      <c r="L655" s="444"/>
      <c r="M655" s="2036"/>
      <c r="N655" s="2037"/>
      <c r="O655" s="444"/>
      <c r="P655" s="444"/>
      <c r="Q655" s="444"/>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36"/>
      <c r="D656" s="2037"/>
      <c r="E656" s="444"/>
      <c r="F656" s="444"/>
      <c r="G656" s="444"/>
      <c r="H656" s="2036"/>
      <c r="I656" s="2037"/>
      <c r="J656" s="444"/>
      <c r="K656" s="444"/>
      <c r="L656" s="444"/>
      <c r="M656" s="2036"/>
      <c r="N656" s="2037"/>
      <c r="O656" s="444"/>
      <c r="P656" s="444"/>
      <c r="Q656" s="444"/>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36"/>
      <c r="D657" s="2037"/>
      <c r="E657" s="444"/>
      <c r="F657" s="444"/>
      <c r="G657" s="444"/>
      <c r="H657" s="2036"/>
      <c r="I657" s="2037"/>
      <c r="J657" s="444"/>
      <c r="K657" s="444"/>
      <c r="L657" s="444"/>
      <c r="M657" s="2036"/>
      <c r="N657" s="2037"/>
      <c r="O657" s="444"/>
      <c r="P657" s="444"/>
      <c r="Q657" s="444"/>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36"/>
      <c r="D658" s="2037"/>
      <c r="E658" s="444"/>
      <c r="F658" s="444"/>
      <c r="G658" s="444"/>
      <c r="H658" s="2036"/>
      <c r="I658" s="2037"/>
      <c r="J658" s="444"/>
      <c r="K658" s="444"/>
      <c r="L658" s="444"/>
      <c r="M658" s="2036"/>
      <c r="N658" s="2037"/>
      <c r="O658" s="444"/>
      <c r="P658" s="444"/>
      <c r="Q658" s="444"/>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36"/>
      <c r="D659" s="2037"/>
      <c r="E659" s="444"/>
      <c r="F659" s="444"/>
      <c r="G659" s="444"/>
      <c r="H659" s="2036"/>
      <c r="I659" s="2037"/>
      <c r="J659" s="444"/>
      <c r="K659" s="444"/>
      <c r="L659" s="444"/>
      <c r="M659" s="2036"/>
      <c r="N659" s="2037"/>
      <c r="O659" s="444"/>
      <c r="P659" s="444"/>
      <c r="Q659" s="444"/>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36"/>
      <c r="D660" s="2037"/>
      <c r="E660" s="444"/>
      <c r="F660" s="444"/>
      <c r="G660" s="444"/>
      <c r="H660" s="2036"/>
      <c r="I660" s="2037"/>
      <c r="J660" s="444"/>
      <c r="K660" s="444"/>
      <c r="L660" s="444"/>
      <c r="M660" s="2036"/>
      <c r="N660" s="2037"/>
      <c r="O660" s="444"/>
      <c r="P660" s="444"/>
      <c r="Q660" s="444"/>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36"/>
      <c r="D661" s="2037"/>
      <c r="E661" s="444"/>
      <c r="F661" s="444"/>
      <c r="G661" s="444"/>
      <c r="H661" s="2036"/>
      <c r="I661" s="2037"/>
      <c r="J661" s="444"/>
      <c r="K661" s="444"/>
      <c r="L661" s="444"/>
      <c r="M661" s="2036"/>
      <c r="N661" s="2037"/>
      <c r="O661" s="444"/>
      <c r="P661" s="444"/>
      <c r="Q661" s="444"/>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36"/>
      <c r="D662" s="2037"/>
      <c r="E662" s="444"/>
      <c r="F662" s="444"/>
      <c r="G662" s="444"/>
      <c r="H662" s="2036"/>
      <c r="I662" s="2037"/>
      <c r="J662" s="444"/>
      <c r="K662" s="444"/>
      <c r="L662" s="444"/>
      <c r="M662" s="2036"/>
      <c r="N662" s="2037"/>
      <c r="O662" s="444"/>
      <c r="P662" s="444"/>
      <c r="Q662" s="444"/>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36"/>
      <c r="D663" s="2037"/>
      <c r="E663" s="444"/>
      <c r="F663" s="444"/>
      <c r="G663" s="444"/>
      <c r="H663" s="2036"/>
      <c r="I663" s="2037"/>
      <c r="J663" s="444"/>
      <c r="K663" s="444"/>
      <c r="L663" s="444"/>
      <c r="M663" s="2036"/>
      <c r="N663" s="2037"/>
      <c r="O663" s="444"/>
      <c r="P663" s="444"/>
      <c r="Q663" s="444"/>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36"/>
      <c r="D664" s="2037"/>
      <c r="E664" s="444"/>
      <c r="F664" s="444"/>
      <c r="G664" s="444"/>
      <c r="H664" s="2036"/>
      <c r="I664" s="2037"/>
      <c r="J664" s="444"/>
      <c r="K664" s="444"/>
      <c r="L664" s="444"/>
      <c r="M664" s="2036"/>
      <c r="N664" s="2037"/>
      <c r="O664" s="444"/>
      <c r="P664" s="444"/>
      <c r="Q664" s="444"/>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36"/>
      <c r="D665" s="2037"/>
      <c r="E665" s="444"/>
      <c r="F665" s="444"/>
      <c r="G665" s="444"/>
      <c r="H665" s="2036"/>
      <c r="I665" s="2037"/>
      <c r="J665" s="444"/>
      <c r="K665" s="444"/>
      <c r="L665" s="444"/>
      <c r="M665" s="2036"/>
      <c r="N665" s="2037"/>
      <c r="O665" s="444"/>
      <c r="P665" s="444"/>
      <c r="Q665" s="444"/>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36"/>
      <c r="D666" s="2037"/>
      <c r="E666" s="444"/>
      <c r="F666" s="444"/>
      <c r="G666" s="444"/>
      <c r="H666" s="2036"/>
      <c r="I666" s="2037"/>
      <c r="J666" s="444"/>
      <c r="K666" s="444"/>
      <c r="L666" s="444"/>
      <c r="M666" s="2036"/>
      <c r="N666" s="2037"/>
      <c r="O666" s="444"/>
      <c r="P666" s="444"/>
      <c r="Q666" s="444"/>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36"/>
      <c r="D667" s="2037"/>
      <c r="E667" s="444"/>
      <c r="F667" s="444"/>
      <c r="G667" s="444"/>
      <c r="H667" s="2036"/>
      <c r="I667" s="2037"/>
      <c r="J667" s="444"/>
      <c r="K667" s="444"/>
      <c r="L667" s="444"/>
      <c r="M667" s="2036"/>
      <c r="N667" s="2037"/>
      <c r="O667" s="444"/>
      <c r="P667" s="444"/>
      <c r="Q667" s="444"/>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36"/>
      <c r="D668" s="2037"/>
      <c r="E668" s="444"/>
      <c r="F668" s="444"/>
      <c r="G668" s="444"/>
      <c r="H668" s="2036"/>
      <c r="I668" s="2037"/>
      <c r="J668" s="444"/>
      <c r="K668" s="444"/>
      <c r="L668" s="444"/>
      <c r="M668" s="2036"/>
      <c r="N668" s="2037"/>
      <c r="O668" s="444"/>
      <c r="P668" s="444"/>
      <c r="Q668" s="444"/>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36"/>
      <c r="D669" s="2037"/>
      <c r="E669" s="444"/>
      <c r="F669" s="444"/>
      <c r="G669" s="444"/>
      <c r="H669" s="2036"/>
      <c r="I669" s="2037"/>
      <c r="J669" s="444"/>
      <c r="K669" s="444"/>
      <c r="L669" s="444"/>
      <c r="M669" s="2036"/>
      <c r="N669" s="2037"/>
      <c r="O669" s="444"/>
      <c r="P669" s="444"/>
      <c r="Q669" s="444"/>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36"/>
      <c r="D670" s="2037"/>
      <c r="E670" s="444"/>
      <c r="F670" s="444"/>
      <c r="G670" s="444"/>
      <c r="H670" s="2036"/>
      <c r="I670" s="2037"/>
      <c r="J670" s="444"/>
      <c r="K670" s="444"/>
      <c r="L670" s="444"/>
      <c r="M670" s="2036"/>
      <c r="N670" s="2037"/>
      <c r="O670" s="444"/>
      <c r="P670" s="444"/>
      <c r="Q670" s="444"/>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36"/>
      <c r="D671" s="2037"/>
      <c r="E671" s="444"/>
      <c r="F671" s="444"/>
      <c r="G671" s="444"/>
      <c r="H671" s="2036"/>
      <c r="I671" s="2037"/>
      <c r="J671" s="444"/>
      <c r="K671" s="444"/>
      <c r="L671" s="444"/>
      <c r="M671" s="2036"/>
      <c r="N671" s="2037"/>
      <c r="O671" s="444"/>
      <c r="P671" s="444"/>
      <c r="Q671" s="444"/>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36"/>
      <c r="D672" s="2037"/>
      <c r="E672" s="444"/>
      <c r="F672" s="444"/>
      <c r="G672" s="444"/>
      <c r="H672" s="2036"/>
      <c r="I672" s="2037"/>
      <c r="J672" s="444"/>
      <c r="K672" s="444"/>
      <c r="L672" s="444"/>
      <c r="M672" s="2036"/>
      <c r="N672" s="2037"/>
      <c r="O672" s="444"/>
      <c r="P672" s="444"/>
      <c r="Q672" s="444"/>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36"/>
      <c r="D673" s="2037"/>
      <c r="E673" s="444"/>
      <c r="F673" s="444"/>
      <c r="G673" s="444"/>
      <c r="H673" s="2036"/>
      <c r="I673" s="2037"/>
      <c r="J673" s="444"/>
      <c r="K673" s="444"/>
      <c r="L673" s="444"/>
      <c r="M673" s="2036"/>
      <c r="N673" s="2037"/>
      <c r="O673" s="444"/>
      <c r="P673" s="444"/>
      <c r="Q673" s="444"/>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36"/>
      <c r="D674" s="2037"/>
      <c r="E674" s="444"/>
      <c r="F674" s="444"/>
      <c r="G674" s="444"/>
      <c r="H674" s="2036"/>
      <c r="I674" s="2037"/>
      <c r="J674" s="444"/>
      <c r="K674" s="444"/>
      <c r="L674" s="444"/>
      <c r="M674" s="2036"/>
      <c r="N674" s="2037"/>
      <c r="O674" s="444"/>
      <c r="P674" s="444"/>
      <c r="Q674" s="444"/>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36"/>
      <c r="D675" s="2037"/>
      <c r="E675" s="444"/>
      <c r="F675" s="444"/>
      <c r="G675" s="444"/>
      <c r="H675" s="2036"/>
      <c r="I675" s="2037"/>
      <c r="J675" s="444"/>
      <c r="K675" s="444"/>
      <c r="L675" s="444"/>
      <c r="M675" s="2036"/>
      <c r="N675" s="2037"/>
      <c r="O675" s="444"/>
      <c r="P675" s="444"/>
      <c r="Q675" s="444"/>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36"/>
      <c r="D676" s="2037"/>
      <c r="E676" s="444"/>
      <c r="F676" s="444"/>
      <c r="G676" s="444"/>
      <c r="H676" s="2036"/>
      <c r="I676" s="2037"/>
      <c r="J676" s="444"/>
      <c r="K676" s="444"/>
      <c r="L676" s="444"/>
      <c r="M676" s="2036"/>
      <c r="N676" s="2037"/>
      <c r="O676" s="444"/>
      <c r="P676" s="444"/>
      <c r="Q676" s="444"/>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36"/>
      <c r="D677" s="2037"/>
      <c r="E677" s="444"/>
      <c r="F677" s="444"/>
      <c r="G677" s="444"/>
      <c r="H677" s="2036"/>
      <c r="I677" s="2037"/>
      <c r="J677" s="444"/>
      <c r="K677" s="444"/>
      <c r="L677" s="444"/>
      <c r="M677" s="2036"/>
      <c r="N677" s="2037"/>
      <c r="O677" s="444"/>
      <c r="P677" s="444"/>
      <c r="Q677" s="444"/>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36"/>
      <c r="D678" s="2037"/>
      <c r="E678" s="444"/>
      <c r="F678" s="444"/>
      <c r="G678" s="444"/>
      <c r="H678" s="2036"/>
      <c r="I678" s="2037"/>
      <c r="J678" s="444"/>
      <c r="K678" s="444"/>
      <c r="L678" s="444"/>
      <c r="M678" s="2036"/>
      <c r="N678" s="2037"/>
      <c r="O678" s="444"/>
      <c r="P678" s="444"/>
      <c r="Q678" s="444"/>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36"/>
      <c r="D679" s="2037"/>
      <c r="E679" s="444"/>
      <c r="F679" s="444"/>
      <c r="G679" s="444"/>
      <c r="H679" s="2036"/>
      <c r="I679" s="2037"/>
      <c r="J679" s="444"/>
      <c r="K679" s="444"/>
      <c r="L679" s="444"/>
      <c r="M679" s="2036"/>
      <c r="N679" s="2037"/>
      <c r="O679" s="444"/>
      <c r="P679" s="444"/>
      <c r="Q679" s="444"/>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36"/>
      <c r="D680" s="2037"/>
      <c r="E680" s="444"/>
      <c r="F680" s="444"/>
      <c r="G680" s="444"/>
      <c r="H680" s="2036"/>
      <c r="I680" s="2037"/>
      <c r="J680" s="444"/>
      <c r="K680" s="444"/>
      <c r="L680" s="444"/>
      <c r="M680" s="2036"/>
      <c r="N680" s="2037"/>
      <c r="O680" s="444"/>
      <c r="P680" s="444"/>
      <c r="Q680" s="444"/>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36"/>
      <c r="D681" s="2037"/>
      <c r="E681" s="444"/>
      <c r="F681" s="444"/>
      <c r="G681" s="444"/>
      <c r="H681" s="2036"/>
      <c r="I681" s="2037"/>
      <c r="J681" s="444"/>
      <c r="K681" s="444"/>
      <c r="L681" s="444"/>
      <c r="M681" s="2036"/>
      <c r="N681" s="2037"/>
      <c r="O681" s="444"/>
      <c r="P681" s="444"/>
      <c r="Q681" s="444"/>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36"/>
      <c r="D682" s="2037"/>
      <c r="E682" s="444"/>
      <c r="F682" s="444"/>
      <c r="G682" s="444"/>
      <c r="H682" s="2036"/>
      <c r="I682" s="2037"/>
      <c r="J682" s="444"/>
      <c r="K682" s="444"/>
      <c r="L682" s="444"/>
      <c r="M682" s="2036"/>
      <c r="N682" s="2037"/>
      <c r="O682" s="444"/>
      <c r="P682" s="444"/>
      <c r="Q682" s="444"/>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36"/>
      <c r="D683" s="2037"/>
      <c r="E683" s="444"/>
      <c r="F683" s="444"/>
      <c r="G683" s="444"/>
      <c r="H683" s="2036"/>
      <c r="I683" s="2037"/>
      <c r="J683" s="444"/>
      <c r="K683" s="444"/>
      <c r="L683" s="444"/>
      <c r="M683" s="2036"/>
      <c r="N683" s="2037"/>
      <c r="O683" s="444"/>
      <c r="P683" s="444"/>
      <c r="Q683" s="444"/>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36"/>
      <c r="D684" s="2037"/>
      <c r="E684" s="444"/>
      <c r="F684" s="444"/>
      <c r="G684" s="444"/>
      <c r="H684" s="2036"/>
      <c r="I684" s="2037"/>
      <c r="J684" s="444"/>
      <c r="K684" s="444"/>
      <c r="L684" s="444"/>
      <c r="M684" s="2036"/>
      <c r="N684" s="2037"/>
      <c r="O684" s="444"/>
      <c r="P684" s="444"/>
      <c r="Q684" s="444"/>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36"/>
      <c r="D685" s="2037"/>
      <c r="E685" s="444"/>
      <c r="F685" s="444"/>
      <c r="G685" s="444"/>
      <c r="H685" s="2036"/>
      <c r="I685" s="2037"/>
      <c r="J685" s="444"/>
      <c r="K685" s="444"/>
      <c r="L685" s="444"/>
      <c r="M685" s="2036"/>
      <c r="N685" s="2037"/>
      <c r="O685" s="444"/>
      <c r="P685" s="444"/>
      <c r="Q685" s="444"/>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36"/>
      <c r="D686" s="2037"/>
      <c r="E686" s="444"/>
      <c r="F686" s="444"/>
      <c r="G686" s="444"/>
      <c r="H686" s="2036"/>
      <c r="I686" s="2037"/>
      <c r="J686" s="444"/>
      <c r="K686" s="444"/>
      <c r="L686" s="444"/>
      <c r="M686" s="2036"/>
      <c r="N686" s="2037"/>
      <c r="O686" s="444"/>
      <c r="P686" s="444"/>
      <c r="Q686" s="444"/>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36"/>
      <c r="D687" s="2037"/>
      <c r="E687" s="444"/>
      <c r="F687" s="444"/>
      <c r="G687" s="444"/>
      <c r="H687" s="2036"/>
      <c r="I687" s="2037"/>
      <c r="J687" s="444"/>
      <c r="K687" s="444"/>
      <c r="L687" s="444"/>
      <c r="M687" s="2036"/>
      <c r="N687" s="2037"/>
      <c r="O687" s="444"/>
      <c r="P687" s="444"/>
      <c r="Q687" s="444"/>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36"/>
      <c r="D688" s="2037"/>
      <c r="E688" s="444"/>
      <c r="F688" s="444"/>
      <c r="G688" s="444"/>
      <c r="H688" s="2036"/>
      <c r="I688" s="2037"/>
      <c r="J688" s="444"/>
      <c r="K688" s="444"/>
      <c r="L688" s="444"/>
      <c r="M688" s="2036"/>
      <c r="N688" s="2037"/>
      <c r="O688" s="444"/>
      <c r="P688" s="444"/>
      <c r="Q688" s="444"/>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36"/>
      <c r="D689" s="2037"/>
      <c r="E689" s="444"/>
      <c r="F689" s="444"/>
      <c r="G689" s="444"/>
      <c r="H689" s="2036"/>
      <c r="I689" s="2037"/>
      <c r="J689" s="444"/>
      <c r="K689" s="444"/>
      <c r="L689" s="444"/>
      <c r="M689" s="2036"/>
      <c r="N689" s="2037"/>
      <c r="O689" s="444"/>
      <c r="P689" s="444"/>
      <c r="Q689" s="444"/>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36"/>
      <c r="D690" s="2037"/>
      <c r="E690" s="444"/>
      <c r="F690" s="444"/>
      <c r="G690" s="444"/>
      <c r="H690" s="2036"/>
      <c r="I690" s="2037"/>
      <c r="J690" s="444"/>
      <c r="K690" s="444"/>
      <c r="L690" s="444"/>
      <c r="M690" s="2036"/>
      <c r="N690" s="2037"/>
      <c r="O690" s="444"/>
      <c r="P690" s="444"/>
      <c r="Q690" s="444"/>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36"/>
      <c r="D691" s="2037"/>
      <c r="E691" s="444"/>
      <c r="F691" s="444"/>
      <c r="G691" s="444"/>
      <c r="H691" s="2036"/>
      <c r="I691" s="2037"/>
      <c r="J691" s="444"/>
      <c r="K691" s="444"/>
      <c r="L691" s="444"/>
      <c r="M691" s="2036"/>
      <c r="N691" s="2037"/>
      <c r="O691" s="444"/>
      <c r="P691" s="444"/>
      <c r="Q691" s="444"/>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36"/>
      <c r="D692" s="2037"/>
      <c r="E692" s="444"/>
      <c r="F692" s="444"/>
      <c r="G692" s="444"/>
      <c r="H692" s="2036"/>
      <c r="I692" s="2037"/>
      <c r="J692" s="444"/>
      <c r="K692" s="444"/>
      <c r="L692" s="444"/>
      <c r="M692" s="2036"/>
      <c r="N692" s="2037"/>
      <c r="O692" s="444"/>
      <c r="P692" s="444"/>
      <c r="Q692" s="444"/>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36"/>
      <c r="D693" s="2037"/>
      <c r="E693" s="444"/>
      <c r="F693" s="444"/>
      <c r="G693" s="444"/>
      <c r="H693" s="2036"/>
      <c r="I693" s="2037"/>
      <c r="J693" s="444"/>
      <c r="K693" s="444"/>
      <c r="L693" s="444"/>
      <c r="M693" s="2036"/>
      <c r="N693" s="2037"/>
      <c r="O693" s="444"/>
      <c r="P693" s="444"/>
      <c r="Q693" s="444"/>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36"/>
      <c r="D694" s="2037"/>
      <c r="E694" s="444"/>
      <c r="F694" s="444"/>
      <c r="G694" s="444"/>
      <c r="H694" s="2036"/>
      <c r="I694" s="2037"/>
      <c r="J694" s="444"/>
      <c r="K694" s="444"/>
      <c r="L694" s="444"/>
      <c r="M694" s="2036"/>
      <c r="N694" s="2037"/>
      <c r="O694" s="444"/>
      <c r="P694" s="444"/>
      <c r="Q694" s="444"/>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36"/>
      <c r="D695" s="2037"/>
      <c r="E695" s="444"/>
      <c r="F695" s="444"/>
      <c r="G695" s="444"/>
      <c r="H695" s="2036"/>
      <c r="I695" s="2037"/>
      <c r="J695" s="444"/>
      <c r="K695" s="444"/>
      <c r="L695" s="444"/>
      <c r="M695" s="2036"/>
      <c r="N695" s="2037"/>
      <c r="O695" s="444"/>
      <c r="P695" s="444"/>
      <c r="Q695" s="444"/>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36"/>
      <c r="D696" s="2037"/>
      <c r="E696" s="444"/>
      <c r="F696" s="444"/>
      <c r="G696" s="444"/>
      <c r="H696" s="2036"/>
      <c r="I696" s="2037"/>
      <c r="J696" s="444"/>
      <c r="K696" s="444"/>
      <c r="L696" s="444"/>
      <c r="M696" s="2036"/>
      <c r="N696" s="2037"/>
      <c r="O696" s="444"/>
      <c r="P696" s="444"/>
      <c r="Q696" s="444"/>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36"/>
      <c r="D697" s="2037"/>
      <c r="E697" s="444"/>
      <c r="F697" s="444"/>
      <c r="G697" s="444"/>
      <c r="H697" s="2036"/>
      <c r="I697" s="2037"/>
      <c r="J697" s="444"/>
      <c r="K697" s="444"/>
      <c r="L697" s="444"/>
      <c r="M697" s="2036"/>
      <c r="N697" s="2037"/>
      <c r="O697" s="444"/>
      <c r="P697" s="444"/>
      <c r="Q697" s="444"/>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36"/>
      <c r="D698" s="2037"/>
      <c r="E698" s="444"/>
      <c r="F698" s="444"/>
      <c r="G698" s="444"/>
      <c r="H698" s="2036"/>
      <c r="I698" s="2037"/>
      <c r="J698" s="444"/>
      <c r="K698" s="444"/>
      <c r="L698" s="444"/>
      <c r="M698" s="2036"/>
      <c r="N698" s="2037"/>
      <c r="O698" s="444"/>
      <c r="P698" s="444"/>
      <c r="Q698" s="444"/>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36"/>
      <c r="D699" s="2037"/>
      <c r="E699" s="444"/>
      <c r="F699" s="444"/>
      <c r="G699" s="444"/>
      <c r="H699" s="2036"/>
      <c r="I699" s="2037"/>
      <c r="J699" s="444"/>
      <c r="K699" s="444"/>
      <c r="L699" s="444"/>
      <c r="M699" s="2036"/>
      <c r="N699" s="2037"/>
      <c r="O699" s="444"/>
      <c r="P699" s="444"/>
      <c r="Q699" s="444"/>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44"/>
      <c r="D700" s="444"/>
      <c r="E700" s="444"/>
      <c r="F700" s="444"/>
      <c r="G700" s="444"/>
      <c r="H700" s="444"/>
      <c r="I700" s="444"/>
      <c r="J700" s="444"/>
      <c r="K700" s="444"/>
      <c r="L700" s="444"/>
      <c r="M700" s="444"/>
      <c r="N700" s="444"/>
      <c r="O700" s="444"/>
      <c r="P700" s="444"/>
      <c r="Q700" s="444"/>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45"/>
      <c r="D701" s="445"/>
      <c r="E701" s="445"/>
      <c r="F701" s="445"/>
      <c r="G701" s="445"/>
      <c r="H701" s="445"/>
      <c r="I701" s="445"/>
      <c r="J701" s="445"/>
      <c r="K701" s="445"/>
      <c r="L701" s="445"/>
      <c r="M701" s="445"/>
      <c r="N701" s="445"/>
      <c r="O701" s="445"/>
      <c r="P701" s="445"/>
      <c r="Q701" s="44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45"/>
      <c r="D702" s="445"/>
      <c r="E702" s="445"/>
      <c r="F702" s="445"/>
      <c r="G702" s="445"/>
      <c r="H702" s="445"/>
      <c r="I702" s="445"/>
      <c r="J702" s="445"/>
      <c r="K702" s="445"/>
      <c r="L702" s="445"/>
      <c r="M702" s="445"/>
      <c r="N702" s="445"/>
      <c r="O702" s="445"/>
      <c r="P702" s="445"/>
      <c r="Q702" s="44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45"/>
      <c r="D703" s="445"/>
      <c r="E703" s="445"/>
      <c r="F703" s="445"/>
      <c r="G703" s="445"/>
      <c r="H703" s="445"/>
      <c r="I703" s="445"/>
      <c r="J703" s="445"/>
      <c r="K703" s="445"/>
      <c r="L703" s="445"/>
      <c r="M703" s="445"/>
      <c r="N703" s="445"/>
      <c r="O703" s="445"/>
      <c r="P703" s="445"/>
      <c r="Q703" s="44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45"/>
      <c r="D704" s="445"/>
      <c r="E704" s="445"/>
      <c r="F704" s="445"/>
      <c r="G704" s="445"/>
      <c r="H704" s="445"/>
      <c r="I704" s="445"/>
      <c r="J704" s="445"/>
      <c r="K704" s="445"/>
      <c r="L704" s="445"/>
      <c r="M704" s="445"/>
      <c r="N704" s="445"/>
      <c r="O704" s="445"/>
      <c r="P704" s="445"/>
      <c r="Q704" s="44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45"/>
      <c r="D705" s="445"/>
      <c r="E705" s="445"/>
      <c r="F705" s="445"/>
      <c r="G705" s="445"/>
      <c r="H705" s="445"/>
      <c r="I705" s="445"/>
      <c r="J705" s="445"/>
      <c r="K705" s="445"/>
      <c r="L705" s="445"/>
      <c r="M705" s="445"/>
      <c r="N705" s="445"/>
      <c r="O705" s="445"/>
      <c r="P705" s="445"/>
      <c r="Q705" s="44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45"/>
      <c r="D706" s="445"/>
      <c r="E706" s="445"/>
      <c r="F706" s="445"/>
      <c r="G706" s="445"/>
      <c r="H706" s="445"/>
      <c r="I706" s="445"/>
      <c r="J706" s="445"/>
      <c r="K706" s="445"/>
      <c r="L706" s="445"/>
      <c r="M706" s="445"/>
      <c r="N706" s="445"/>
      <c r="O706" s="445"/>
      <c r="P706" s="445"/>
      <c r="Q706" s="44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45"/>
      <c r="D707" s="445"/>
      <c r="E707" s="445"/>
      <c r="F707" s="445"/>
      <c r="G707" s="445"/>
      <c r="H707" s="445"/>
      <c r="I707" s="445"/>
      <c r="J707" s="445"/>
      <c r="K707" s="445"/>
      <c r="L707" s="445"/>
      <c r="M707" s="445"/>
      <c r="N707" s="445"/>
      <c r="O707" s="445"/>
      <c r="P707" s="445"/>
      <c r="Q707" s="44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45"/>
      <c r="D708" s="445"/>
      <c r="E708" s="445"/>
      <c r="F708" s="445"/>
      <c r="G708" s="445"/>
      <c r="H708" s="445"/>
      <c r="I708" s="445"/>
      <c r="J708" s="445"/>
      <c r="K708" s="445"/>
      <c r="L708" s="445"/>
      <c r="M708" s="445"/>
      <c r="N708" s="445"/>
      <c r="O708" s="445"/>
      <c r="P708" s="445"/>
      <c r="Q708" s="44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45"/>
      <c r="D709" s="445"/>
      <c r="E709" s="445"/>
      <c r="F709" s="445"/>
      <c r="G709" s="445"/>
      <c r="H709" s="445"/>
      <c r="I709" s="445"/>
      <c r="J709" s="445"/>
      <c r="K709" s="445"/>
      <c r="L709" s="445"/>
      <c r="M709" s="445"/>
      <c r="N709" s="445"/>
      <c r="O709" s="445"/>
      <c r="P709" s="445"/>
      <c r="Q709" s="44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45"/>
      <c r="D710" s="445"/>
      <c r="E710" s="445"/>
      <c r="F710" s="445"/>
      <c r="G710" s="445"/>
      <c r="H710" s="445"/>
      <c r="I710" s="445"/>
      <c r="J710" s="445"/>
      <c r="K710" s="445"/>
      <c r="L710" s="445"/>
      <c r="M710" s="445"/>
      <c r="N710" s="445"/>
      <c r="O710" s="445"/>
      <c r="P710" s="445"/>
      <c r="Q710" s="44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45"/>
      <c r="D711" s="445"/>
      <c r="E711" s="445"/>
      <c r="F711" s="445"/>
      <c r="G711" s="445"/>
      <c r="H711" s="445"/>
      <c r="I711" s="445"/>
      <c r="J711" s="445"/>
      <c r="K711" s="445"/>
      <c r="L711" s="445"/>
      <c r="M711" s="445"/>
      <c r="N711" s="445"/>
      <c r="O711" s="445"/>
      <c r="P711" s="445"/>
      <c r="Q711" s="44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45"/>
      <c r="D712" s="445"/>
      <c r="E712" s="445"/>
      <c r="F712" s="445"/>
      <c r="G712" s="445"/>
      <c r="H712" s="445"/>
      <c r="I712" s="445"/>
      <c r="J712" s="445"/>
      <c r="K712" s="445"/>
      <c r="L712" s="445"/>
      <c r="M712" s="445"/>
      <c r="N712" s="445"/>
      <c r="O712" s="445"/>
      <c r="P712" s="445"/>
      <c r="Q712" s="44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45"/>
      <c r="D713" s="445"/>
      <c r="E713" s="445"/>
      <c r="F713" s="445"/>
      <c r="G713" s="445"/>
      <c r="H713" s="445"/>
      <c r="I713" s="445"/>
      <c r="J713" s="445"/>
      <c r="K713" s="445"/>
      <c r="L713" s="445"/>
      <c r="M713" s="445"/>
      <c r="N713" s="445"/>
      <c r="O713" s="445"/>
      <c r="P713" s="445"/>
      <c r="Q713" s="44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45"/>
      <c r="D714" s="445"/>
      <c r="E714" s="445"/>
      <c r="F714" s="445"/>
      <c r="G714" s="445"/>
      <c r="H714" s="445"/>
      <c r="I714" s="445"/>
      <c r="J714" s="445"/>
      <c r="K714" s="445"/>
      <c r="L714" s="445"/>
      <c r="M714" s="445"/>
      <c r="N714" s="445"/>
      <c r="O714" s="445"/>
      <c r="P714" s="445"/>
      <c r="Q714" s="44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45"/>
      <c r="D715" s="445"/>
      <c r="E715" s="445"/>
      <c r="F715" s="445"/>
      <c r="G715" s="445"/>
      <c r="H715" s="445"/>
      <c r="I715" s="445"/>
      <c r="J715" s="445"/>
      <c r="K715" s="445"/>
      <c r="L715" s="445"/>
      <c r="M715" s="445"/>
      <c r="N715" s="445"/>
      <c r="O715" s="445"/>
      <c r="P715" s="445"/>
      <c r="Q715" s="44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45"/>
      <c r="D716" s="445"/>
      <c r="E716" s="445"/>
      <c r="F716" s="445"/>
      <c r="G716" s="445"/>
      <c r="H716" s="445"/>
      <c r="I716" s="445"/>
      <c r="J716" s="445"/>
      <c r="K716" s="445"/>
      <c r="L716" s="445"/>
      <c r="M716" s="445"/>
      <c r="N716" s="445"/>
      <c r="O716" s="445"/>
      <c r="P716" s="445"/>
      <c r="Q716" s="44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45"/>
      <c r="D717" s="445"/>
      <c r="E717" s="445"/>
      <c r="F717" s="445"/>
      <c r="G717" s="445"/>
      <c r="H717" s="445"/>
      <c r="I717" s="445"/>
      <c r="J717" s="445"/>
      <c r="K717" s="445"/>
      <c r="L717" s="445"/>
      <c r="M717" s="445"/>
      <c r="N717" s="445"/>
      <c r="O717" s="445"/>
      <c r="P717" s="445"/>
      <c r="Q717" s="44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45"/>
      <c r="D718" s="445"/>
      <c r="E718" s="445"/>
      <c r="F718" s="445"/>
      <c r="G718" s="445"/>
      <c r="H718" s="445"/>
      <c r="I718" s="445"/>
      <c r="J718" s="445"/>
      <c r="K718" s="445"/>
      <c r="L718" s="445"/>
      <c r="M718" s="445"/>
      <c r="N718" s="445"/>
      <c r="O718" s="445"/>
      <c r="P718" s="445"/>
      <c r="Q718" s="44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45"/>
      <c r="D719" s="445"/>
      <c r="E719" s="445"/>
      <c r="F719" s="445"/>
      <c r="G719" s="445"/>
      <c r="H719" s="445"/>
      <c r="I719" s="445"/>
      <c r="J719" s="445"/>
      <c r="K719" s="445"/>
      <c r="L719" s="445"/>
      <c r="M719" s="445"/>
      <c r="N719" s="445"/>
      <c r="O719" s="445"/>
      <c r="P719" s="445"/>
      <c r="Q719" s="44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45"/>
      <c r="D720" s="445"/>
      <c r="E720" s="445"/>
      <c r="F720" s="445"/>
      <c r="G720" s="445"/>
      <c r="H720" s="445"/>
      <c r="I720" s="445"/>
      <c r="J720" s="445"/>
      <c r="K720" s="445"/>
      <c r="L720" s="445"/>
      <c r="M720" s="445"/>
      <c r="N720" s="445"/>
      <c r="O720" s="445"/>
      <c r="P720" s="445"/>
      <c r="Q720" s="44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45"/>
      <c r="D721" s="445"/>
      <c r="E721" s="445"/>
      <c r="F721" s="445"/>
      <c r="G721" s="445"/>
      <c r="H721" s="445"/>
      <c r="I721" s="445"/>
      <c r="J721" s="445"/>
      <c r="K721" s="445"/>
      <c r="L721" s="445"/>
      <c r="M721" s="445"/>
      <c r="N721" s="445"/>
      <c r="O721" s="445"/>
      <c r="P721" s="445"/>
      <c r="Q721" s="44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45"/>
      <c r="D722" s="445"/>
      <c r="E722" s="445"/>
      <c r="F722" s="445"/>
      <c r="G722" s="445"/>
      <c r="H722" s="445"/>
      <c r="I722" s="445"/>
      <c r="J722" s="445"/>
      <c r="K722" s="445"/>
      <c r="L722" s="445"/>
      <c r="M722" s="445"/>
      <c r="N722" s="445"/>
      <c r="O722" s="445"/>
      <c r="P722" s="445"/>
      <c r="Q722" s="44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45"/>
      <c r="D723" s="445"/>
      <c r="E723" s="445"/>
      <c r="F723" s="445"/>
      <c r="G723" s="445"/>
      <c r="H723" s="445"/>
      <c r="I723" s="445"/>
      <c r="J723" s="445"/>
      <c r="K723" s="445"/>
      <c r="L723" s="445"/>
      <c r="M723" s="445"/>
      <c r="N723" s="445"/>
      <c r="O723" s="445"/>
      <c r="P723" s="445"/>
      <c r="Q723" s="44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45"/>
      <c r="D724" s="445"/>
      <c r="E724" s="445"/>
      <c r="F724" s="445"/>
      <c r="G724" s="445"/>
      <c r="H724" s="445"/>
      <c r="I724" s="445"/>
      <c r="J724" s="445"/>
      <c r="K724" s="445"/>
      <c r="L724" s="445"/>
      <c r="M724" s="445"/>
      <c r="N724" s="445"/>
      <c r="O724" s="445"/>
      <c r="P724" s="445"/>
      <c r="Q724" s="44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45"/>
      <c r="D725" s="445"/>
      <c r="E725" s="445"/>
      <c r="F725" s="445"/>
      <c r="G725" s="445"/>
      <c r="H725" s="445"/>
      <c r="I725" s="445"/>
      <c r="J725" s="445"/>
      <c r="K725" s="445"/>
      <c r="L725" s="445"/>
      <c r="M725" s="445"/>
      <c r="N725" s="445"/>
      <c r="O725" s="445"/>
      <c r="P725" s="445"/>
      <c r="Q725" s="44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45"/>
      <c r="D726" s="445"/>
      <c r="E726" s="445"/>
      <c r="F726" s="445"/>
      <c r="G726" s="445"/>
      <c r="H726" s="445"/>
      <c r="I726" s="445"/>
      <c r="J726" s="445"/>
      <c r="K726" s="445"/>
      <c r="L726" s="445"/>
      <c r="M726" s="445"/>
      <c r="N726" s="445"/>
      <c r="O726" s="445"/>
      <c r="P726" s="445"/>
      <c r="Q726" s="44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45"/>
      <c r="D727" s="445"/>
      <c r="E727" s="445"/>
      <c r="F727" s="445"/>
      <c r="G727" s="445"/>
      <c r="H727" s="445"/>
      <c r="I727" s="445"/>
      <c r="J727" s="445"/>
      <c r="K727" s="445"/>
      <c r="L727" s="445"/>
      <c r="M727" s="445"/>
      <c r="N727" s="445"/>
      <c r="O727" s="445"/>
      <c r="P727" s="445"/>
      <c r="Q727" s="44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45"/>
      <c r="D728" s="445"/>
      <c r="E728" s="445"/>
      <c r="F728" s="445"/>
      <c r="G728" s="445"/>
      <c r="H728" s="445"/>
      <c r="I728" s="445"/>
      <c r="J728" s="445"/>
      <c r="K728" s="445"/>
      <c r="L728" s="445"/>
      <c r="M728" s="445"/>
      <c r="N728" s="445"/>
      <c r="O728" s="445"/>
      <c r="P728" s="445"/>
      <c r="Q728" s="44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45"/>
      <c r="D729" s="445"/>
      <c r="E729" s="445"/>
      <c r="F729" s="445"/>
      <c r="G729" s="445"/>
      <c r="H729" s="445"/>
      <c r="I729" s="445"/>
      <c r="J729" s="445"/>
      <c r="K729" s="445"/>
      <c r="L729" s="445"/>
      <c r="M729" s="445"/>
      <c r="N729" s="445"/>
      <c r="O729" s="445"/>
      <c r="P729" s="445"/>
      <c r="Q729" s="44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45"/>
      <c r="D730" s="445"/>
      <c r="E730" s="445"/>
      <c r="F730" s="445"/>
      <c r="G730" s="445"/>
      <c r="H730" s="445"/>
      <c r="I730" s="445"/>
      <c r="J730" s="445"/>
      <c r="K730" s="445"/>
      <c r="L730" s="445"/>
      <c r="M730" s="445"/>
      <c r="N730" s="445"/>
      <c r="O730" s="445"/>
      <c r="P730" s="445"/>
      <c r="Q730" s="44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45"/>
      <c r="D731" s="445"/>
      <c r="E731" s="445"/>
      <c r="F731" s="445"/>
      <c r="G731" s="445"/>
      <c r="H731" s="445"/>
      <c r="I731" s="445"/>
      <c r="J731" s="445"/>
      <c r="K731" s="445"/>
      <c r="L731" s="445"/>
      <c r="M731" s="445"/>
      <c r="N731" s="445"/>
      <c r="O731" s="445"/>
      <c r="P731" s="445"/>
      <c r="Q731" s="44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45"/>
      <c r="D732" s="445"/>
      <c r="E732" s="445"/>
      <c r="F732" s="445"/>
      <c r="G732" s="445"/>
      <c r="H732" s="445"/>
      <c r="I732" s="445"/>
      <c r="J732" s="445"/>
      <c r="K732" s="445"/>
      <c r="L732" s="445"/>
      <c r="M732" s="445"/>
      <c r="N732" s="445"/>
      <c r="O732" s="445"/>
      <c r="P732" s="445"/>
      <c r="Q732" s="44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45"/>
      <c r="D733" s="445"/>
      <c r="E733" s="445"/>
      <c r="F733" s="445"/>
      <c r="G733" s="445"/>
      <c r="H733" s="445"/>
      <c r="I733" s="445"/>
      <c r="J733" s="445"/>
      <c r="K733" s="445"/>
      <c r="L733" s="445"/>
      <c r="M733" s="445"/>
      <c r="N733" s="445"/>
      <c r="O733" s="445"/>
      <c r="P733" s="445"/>
      <c r="Q733" s="44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45"/>
      <c r="D734" s="445"/>
      <c r="E734" s="445"/>
      <c r="F734" s="445"/>
      <c r="G734" s="445"/>
      <c r="H734" s="445"/>
      <c r="I734" s="445"/>
      <c r="J734" s="445"/>
      <c r="K734" s="445"/>
      <c r="L734" s="445"/>
      <c r="M734" s="445"/>
      <c r="N734" s="445"/>
      <c r="O734" s="445"/>
      <c r="P734" s="445"/>
      <c r="Q734" s="44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45"/>
      <c r="D735" s="445"/>
      <c r="E735" s="445"/>
      <c r="F735" s="445"/>
      <c r="G735" s="445"/>
      <c r="H735" s="445"/>
      <c r="I735" s="445"/>
      <c r="J735" s="445"/>
      <c r="K735" s="445"/>
      <c r="L735" s="445"/>
      <c r="M735" s="445"/>
      <c r="N735" s="445"/>
      <c r="O735" s="445"/>
      <c r="P735" s="445"/>
      <c r="Q735" s="44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45"/>
      <c r="D736" s="445"/>
      <c r="E736" s="445"/>
      <c r="F736" s="445"/>
      <c r="G736" s="445"/>
      <c r="H736" s="445"/>
      <c r="I736" s="445"/>
      <c r="J736" s="445"/>
      <c r="K736" s="445"/>
      <c r="L736" s="445"/>
      <c r="M736" s="445"/>
      <c r="N736" s="445"/>
      <c r="O736" s="445"/>
      <c r="P736" s="445"/>
      <c r="Q736" s="44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45"/>
      <c r="D737" s="445"/>
      <c r="E737" s="445"/>
      <c r="F737" s="445"/>
      <c r="G737" s="445"/>
      <c r="H737" s="445"/>
      <c r="I737" s="445"/>
      <c r="J737" s="445"/>
      <c r="K737" s="445"/>
      <c r="L737" s="445"/>
      <c r="M737" s="445"/>
      <c r="N737" s="445"/>
      <c r="O737" s="445"/>
      <c r="P737" s="445"/>
      <c r="Q737" s="44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45"/>
      <c r="D738" s="445"/>
      <c r="E738" s="445"/>
      <c r="F738" s="445"/>
      <c r="G738" s="445"/>
      <c r="H738" s="445"/>
      <c r="I738" s="445"/>
      <c r="J738" s="445"/>
      <c r="K738" s="445"/>
      <c r="L738" s="445"/>
      <c r="M738" s="445"/>
      <c r="N738" s="445"/>
      <c r="O738" s="445"/>
      <c r="P738" s="445"/>
      <c r="Q738" s="44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45"/>
      <c r="D739" s="445"/>
      <c r="E739" s="445"/>
      <c r="F739" s="445"/>
      <c r="G739" s="445"/>
      <c r="H739" s="445"/>
      <c r="I739" s="445"/>
      <c r="J739" s="445"/>
      <c r="K739" s="445"/>
      <c r="L739" s="445"/>
      <c r="M739" s="445"/>
      <c r="N739" s="445"/>
      <c r="O739" s="445"/>
      <c r="P739" s="445"/>
      <c r="Q739" s="44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45"/>
      <c r="D740" s="445"/>
      <c r="E740" s="445"/>
      <c r="F740" s="445"/>
      <c r="G740" s="445"/>
      <c r="H740" s="445"/>
      <c r="I740" s="445"/>
      <c r="J740" s="445"/>
      <c r="K740" s="445"/>
      <c r="L740" s="445"/>
      <c r="M740" s="445"/>
      <c r="N740" s="445"/>
      <c r="O740" s="445"/>
      <c r="P740" s="445"/>
      <c r="Q740" s="44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45"/>
      <c r="D741" s="445"/>
      <c r="E741" s="445"/>
      <c r="F741" s="445"/>
      <c r="G741" s="445"/>
      <c r="H741" s="445"/>
      <c r="I741" s="445"/>
      <c r="J741" s="445"/>
      <c r="K741" s="445"/>
      <c r="L741" s="445"/>
      <c r="M741" s="445"/>
      <c r="N741" s="445"/>
      <c r="O741" s="445"/>
      <c r="P741" s="445"/>
      <c r="Q741" s="44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45"/>
      <c r="D742" s="445"/>
      <c r="E742" s="445"/>
      <c r="F742" s="445"/>
      <c r="G742" s="445"/>
      <c r="H742" s="445"/>
      <c r="I742" s="445"/>
      <c r="J742" s="445"/>
      <c r="K742" s="445"/>
      <c r="L742" s="445"/>
      <c r="M742" s="445"/>
      <c r="N742" s="445"/>
      <c r="O742" s="445"/>
      <c r="P742" s="445"/>
      <c r="Q742" s="44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45"/>
      <c r="D743" s="445"/>
      <c r="E743" s="445"/>
      <c r="F743" s="445"/>
      <c r="G743" s="445"/>
      <c r="H743" s="445"/>
      <c r="I743" s="445"/>
      <c r="J743" s="445"/>
      <c r="K743" s="445"/>
      <c r="L743" s="445"/>
      <c r="M743" s="445"/>
      <c r="N743" s="445"/>
      <c r="O743" s="445"/>
      <c r="P743" s="445"/>
      <c r="Q743" s="44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45"/>
      <c r="D744" s="445"/>
      <c r="E744" s="445"/>
      <c r="F744" s="445"/>
      <c r="G744" s="445"/>
      <c r="H744" s="445"/>
      <c r="I744" s="445"/>
      <c r="J744" s="445"/>
      <c r="K744" s="445"/>
      <c r="L744" s="445"/>
      <c r="M744" s="445"/>
      <c r="N744" s="445"/>
      <c r="O744" s="445"/>
      <c r="P744" s="445"/>
      <c r="Q744" s="44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45"/>
      <c r="D745" s="445"/>
      <c r="E745" s="445"/>
      <c r="F745" s="445"/>
      <c r="G745" s="445"/>
      <c r="H745" s="445"/>
      <c r="I745" s="445"/>
      <c r="J745" s="445"/>
      <c r="K745" s="445"/>
      <c r="L745" s="445"/>
      <c r="M745" s="445"/>
      <c r="N745" s="445"/>
      <c r="O745" s="445"/>
      <c r="P745" s="445"/>
      <c r="Q745" s="44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45"/>
      <c r="D746" s="445"/>
      <c r="E746" s="445"/>
      <c r="F746" s="445"/>
      <c r="G746" s="445"/>
      <c r="H746" s="445"/>
      <c r="I746" s="445"/>
      <c r="J746" s="445"/>
      <c r="K746" s="445"/>
      <c r="L746" s="445"/>
      <c r="M746" s="445"/>
      <c r="N746" s="445"/>
      <c r="O746" s="445"/>
      <c r="P746" s="445"/>
      <c r="Q746" s="44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45"/>
      <c r="D747" s="445"/>
      <c r="E747" s="445"/>
      <c r="F747" s="445"/>
      <c r="G747" s="445"/>
      <c r="H747" s="445"/>
      <c r="I747" s="445"/>
      <c r="J747" s="445"/>
      <c r="K747" s="445"/>
      <c r="L747" s="445"/>
      <c r="M747" s="445"/>
      <c r="N747" s="445"/>
      <c r="O747" s="445"/>
      <c r="P747" s="445"/>
      <c r="Q747" s="44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45"/>
      <c r="D748" s="445"/>
      <c r="E748" s="445"/>
      <c r="F748" s="445"/>
      <c r="G748" s="445"/>
      <c r="H748" s="445"/>
      <c r="I748" s="445"/>
      <c r="J748" s="445"/>
      <c r="K748" s="445"/>
      <c r="L748" s="445"/>
      <c r="M748" s="445"/>
      <c r="N748" s="445"/>
      <c r="O748" s="445"/>
      <c r="P748" s="445"/>
      <c r="Q748" s="44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45"/>
      <c r="D749" s="445"/>
      <c r="E749" s="445"/>
      <c r="F749" s="445"/>
      <c r="G749" s="445"/>
      <c r="H749" s="445"/>
      <c r="I749" s="445"/>
      <c r="J749" s="445"/>
      <c r="K749" s="445"/>
      <c r="L749" s="445"/>
      <c r="M749" s="445"/>
      <c r="N749" s="445"/>
      <c r="O749" s="445"/>
      <c r="P749" s="445"/>
      <c r="Q749" s="44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45"/>
      <c r="D750" s="445"/>
      <c r="E750" s="445"/>
      <c r="F750" s="445"/>
      <c r="G750" s="445"/>
      <c r="H750" s="445"/>
      <c r="I750" s="445"/>
      <c r="J750" s="445"/>
      <c r="K750" s="445"/>
      <c r="L750" s="445"/>
      <c r="M750" s="445"/>
      <c r="N750" s="445"/>
      <c r="O750" s="445"/>
      <c r="P750" s="445"/>
      <c r="Q750" s="44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45"/>
      <c r="D751" s="445"/>
      <c r="E751" s="445"/>
      <c r="F751" s="445"/>
      <c r="G751" s="445"/>
      <c r="H751" s="445"/>
      <c r="I751" s="445"/>
      <c r="J751" s="445"/>
      <c r="K751" s="445"/>
      <c r="L751" s="445"/>
      <c r="M751" s="445"/>
      <c r="N751" s="445"/>
      <c r="O751" s="445"/>
      <c r="P751" s="445"/>
      <c r="Q751" s="44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45"/>
      <c r="D752" s="445"/>
      <c r="E752" s="445"/>
      <c r="F752" s="445"/>
      <c r="G752" s="445"/>
      <c r="H752" s="445"/>
      <c r="I752" s="445"/>
      <c r="J752" s="445"/>
      <c r="K752" s="445"/>
      <c r="L752" s="445"/>
      <c r="M752" s="445"/>
      <c r="N752" s="445"/>
      <c r="O752" s="445"/>
      <c r="P752" s="445"/>
      <c r="Q752" s="44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45"/>
      <c r="D753" s="445"/>
      <c r="E753" s="445"/>
      <c r="F753" s="445"/>
      <c r="G753" s="445"/>
      <c r="H753" s="445"/>
      <c r="I753" s="445"/>
      <c r="J753" s="445"/>
      <c r="K753" s="445"/>
      <c r="L753" s="445"/>
      <c r="M753" s="445"/>
      <c r="N753" s="445"/>
      <c r="O753" s="445"/>
      <c r="P753" s="445"/>
      <c r="Q753" s="44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45"/>
      <c r="D754" s="445"/>
      <c r="E754" s="445"/>
      <c r="F754" s="445"/>
      <c r="G754" s="445"/>
      <c r="H754" s="445"/>
      <c r="I754" s="445"/>
      <c r="J754" s="445"/>
      <c r="K754" s="445"/>
      <c r="L754" s="445"/>
      <c r="M754" s="445"/>
      <c r="N754" s="445"/>
      <c r="O754" s="445"/>
      <c r="P754" s="445"/>
      <c r="Q754" s="44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45"/>
      <c r="D755" s="445"/>
      <c r="E755" s="445"/>
      <c r="F755" s="445"/>
      <c r="G755" s="445"/>
      <c r="H755" s="445"/>
      <c r="I755" s="445"/>
      <c r="J755" s="445"/>
      <c r="K755" s="445"/>
      <c r="L755" s="445"/>
      <c r="M755" s="445"/>
      <c r="N755" s="445"/>
      <c r="O755" s="445"/>
      <c r="P755" s="445"/>
      <c r="Q755" s="44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45"/>
      <c r="D756" s="445"/>
      <c r="E756" s="445"/>
      <c r="F756" s="445"/>
      <c r="G756" s="445"/>
      <c r="H756" s="445"/>
      <c r="I756" s="445"/>
      <c r="J756" s="445"/>
      <c r="K756" s="445"/>
      <c r="L756" s="445"/>
      <c r="M756" s="445"/>
      <c r="N756" s="445"/>
      <c r="O756" s="445"/>
      <c r="P756" s="445"/>
      <c r="Q756" s="44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45"/>
      <c r="D757" s="445"/>
      <c r="E757" s="445"/>
      <c r="F757" s="445"/>
      <c r="G757" s="445"/>
      <c r="H757" s="445"/>
      <c r="I757" s="445"/>
      <c r="J757" s="445"/>
      <c r="K757" s="445"/>
      <c r="L757" s="445"/>
      <c r="M757" s="445"/>
      <c r="N757" s="445"/>
      <c r="O757" s="445"/>
      <c r="P757" s="445"/>
      <c r="Q757" s="44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45"/>
      <c r="D758" s="445"/>
      <c r="E758" s="445"/>
      <c r="F758" s="445"/>
      <c r="G758" s="445"/>
      <c r="H758" s="445"/>
      <c r="I758" s="445"/>
      <c r="J758" s="445"/>
      <c r="K758" s="445"/>
      <c r="L758" s="445"/>
      <c r="M758" s="445"/>
      <c r="N758" s="445"/>
      <c r="O758" s="445"/>
      <c r="P758" s="445"/>
      <c r="Q758" s="44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45"/>
      <c r="D759" s="445"/>
      <c r="E759" s="445"/>
      <c r="F759" s="445"/>
      <c r="G759" s="445"/>
      <c r="H759" s="445"/>
      <c r="I759" s="445"/>
      <c r="J759" s="445"/>
      <c r="K759" s="445"/>
      <c r="L759" s="445"/>
      <c r="M759" s="445"/>
      <c r="N759" s="445"/>
      <c r="O759" s="445"/>
      <c r="P759" s="445"/>
      <c r="Q759" s="44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45"/>
      <c r="D760" s="445"/>
      <c r="E760" s="445"/>
      <c r="F760" s="445"/>
      <c r="G760" s="445"/>
      <c r="H760" s="445"/>
      <c r="I760" s="445"/>
      <c r="J760" s="445"/>
      <c r="K760" s="445"/>
      <c r="L760" s="445"/>
      <c r="M760" s="445"/>
      <c r="N760" s="445"/>
      <c r="O760" s="445"/>
      <c r="P760" s="445"/>
      <c r="Q760" s="44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45"/>
      <c r="D761" s="445"/>
      <c r="E761" s="445"/>
      <c r="F761" s="445"/>
      <c r="G761" s="445"/>
      <c r="H761" s="445"/>
      <c r="I761" s="445"/>
      <c r="J761" s="445"/>
      <c r="K761" s="445"/>
      <c r="L761" s="445"/>
      <c r="M761" s="445"/>
      <c r="N761" s="445"/>
      <c r="O761" s="445"/>
      <c r="P761" s="445"/>
      <c r="Q761" s="44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45"/>
      <c r="D762" s="445"/>
      <c r="E762" s="445"/>
      <c r="F762" s="445"/>
      <c r="G762" s="445"/>
      <c r="H762" s="445"/>
      <c r="I762" s="445"/>
      <c r="J762" s="445"/>
      <c r="K762" s="445"/>
      <c r="L762" s="445"/>
      <c r="M762" s="445"/>
      <c r="N762" s="445"/>
      <c r="O762" s="445"/>
      <c r="P762" s="445"/>
      <c r="Q762" s="44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45"/>
      <c r="D763" s="445"/>
      <c r="E763" s="445"/>
      <c r="F763" s="445"/>
      <c r="G763" s="445"/>
      <c r="H763" s="445"/>
      <c r="I763" s="445"/>
      <c r="J763" s="445"/>
      <c r="K763" s="445"/>
      <c r="L763" s="445"/>
      <c r="M763" s="445"/>
      <c r="N763" s="445"/>
      <c r="O763" s="445"/>
      <c r="P763" s="445"/>
      <c r="Q763" s="44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45"/>
      <c r="D764" s="445"/>
      <c r="E764" s="445"/>
      <c r="F764" s="445"/>
      <c r="G764" s="445"/>
      <c r="H764" s="445"/>
      <c r="I764" s="445"/>
      <c r="J764" s="445"/>
      <c r="K764" s="445"/>
      <c r="L764" s="445"/>
      <c r="M764" s="445"/>
      <c r="N764" s="445"/>
      <c r="O764" s="445"/>
      <c r="P764" s="445"/>
      <c r="Q764" s="44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45"/>
      <c r="D765" s="445"/>
      <c r="E765" s="445"/>
      <c r="F765" s="445"/>
      <c r="G765" s="445"/>
      <c r="H765" s="445"/>
      <c r="I765" s="445"/>
      <c r="J765" s="445"/>
      <c r="K765" s="445"/>
      <c r="L765" s="445"/>
      <c r="M765" s="445"/>
      <c r="N765" s="445"/>
      <c r="O765" s="445"/>
      <c r="P765" s="445"/>
      <c r="Q765" s="44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45"/>
      <c r="D766" s="445"/>
      <c r="E766" s="445"/>
      <c r="F766" s="445"/>
      <c r="G766" s="445"/>
      <c r="H766" s="445"/>
      <c r="I766" s="445"/>
      <c r="J766" s="445"/>
      <c r="K766" s="445"/>
      <c r="L766" s="445"/>
      <c r="M766" s="445"/>
      <c r="N766" s="445"/>
      <c r="O766" s="445"/>
      <c r="P766" s="445"/>
      <c r="Q766" s="44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45"/>
      <c r="D767" s="445"/>
      <c r="E767" s="445"/>
      <c r="F767" s="445"/>
      <c r="G767" s="445"/>
      <c r="H767" s="445"/>
      <c r="I767" s="445"/>
      <c r="J767" s="445"/>
      <c r="K767" s="445"/>
      <c r="L767" s="445"/>
      <c r="M767" s="445"/>
      <c r="N767" s="445"/>
      <c r="O767" s="445"/>
      <c r="P767" s="445"/>
      <c r="Q767" s="44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45"/>
      <c r="D768" s="445"/>
      <c r="E768" s="445"/>
      <c r="F768" s="445"/>
      <c r="G768" s="445"/>
      <c r="H768" s="445"/>
      <c r="I768" s="445"/>
      <c r="J768" s="445"/>
      <c r="K768" s="445"/>
      <c r="L768" s="445"/>
      <c r="M768" s="445"/>
      <c r="N768" s="445"/>
      <c r="O768" s="445"/>
      <c r="P768" s="445"/>
      <c r="Q768" s="44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45"/>
      <c r="D769" s="445"/>
      <c r="E769" s="445"/>
      <c r="F769" s="445"/>
      <c r="G769" s="445"/>
      <c r="H769" s="445"/>
      <c r="I769" s="445"/>
      <c r="J769" s="445"/>
      <c r="K769" s="445"/>
      <c r="L769" s="445"/>
      <c r="M769" s="445"/>
      <c r="N769" s="445"/>
      <c r="O769" s="445"/>
      <c r="P769" s="445"/>
      <c r="Q769" s="44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45"/>
      <c r="D770" s="445"/>
      <c r="E770" s="445"/>
      <c r="F770" s="445"/>
      <c r="G770" s="445"/>
      <c r="H770" s="445"/>
      <c r="I770" s="445"/>
      <c r="J770" s="445"/>
      <c r="K770" s="445"/>
      <c r="L770" s="445"/>
      <c r="M770" s="445"/>
      <c r="N770" s="445"/>
      <c r="O770" s="445"/>
      <c r="P770" s="445"/>
      <c r="Q770" s="44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45"/>
      <c r="D771" s="445"/>
      <c r="E771" s="445"/>
      <c r="F771" s="445"/>
      <c r="G771" s="445"/>
      <c r="H771" s="445"/>
      <c r="I771" s="445"/>
      <c r="J771" s="445"/>
      <c r="K771" s="445"/>
      <c r="L771" s="445"/>
      <c r="M771" s="445"/>
      <c r="N771" s="445"/>
      <c r="O771" s="445"/>
      <c r="P771" s="445"/>
      <c r="Q771" s="44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45"/>
      <c r="D772" s="445"/>
      <c r="E772" s="445"/>
      <c r="F772" s="445"/>
      <c r="G772" s="445"/>
      <c r="H772" s="445"/>
      <c r="I772" s="445"/>
      <c r="J772" s="445"/>
      <c r="K772" s="445"/>
      <c r="L772" s="445"/>
      <c r="M772" s="445"/>
      <c r="N772" s="445"/>
      <c r="O772" s="445"/>
      <c r="P772" s="445"/>
      <c r="Q772" s="44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45"/>
      <c r="D773" s="445"/>
      <c r="E773" s="445"/>
      <c r="F773" s="445"/>
      <c r="G773" s="445"/>
      <c r="H773" s="445"/>
      <c r="I773" s="445"/>
      <c r="J773" s="445"/>
      <c r="K773" s="445"/>
      <c r="L773" s="445"/>
      <c r="M773" s="445"/>
      <c r="N773" s="445"/>
      <c r="O773" s="445"/>
      <c r="P773" s="445"/>
      <c r="Q773" s="44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45"/>
      <c r="D774" s="445"/>
      <c r="E774" s="445"/>
      <c r="F774" s="445"/>
      <c r="G774" s="445"/>
      <c r="H774" s="445"/>
      <c r="I774" s="445"/>
      <c r="J774" s="445"/>
      <c r="K774" s="445"/>
      <c r="L774" s="445"/>
      <c r="M774" s="445"/>
      <c r="N774" s="445"/>
      <c r="O774" s="445"/>
      <c r="P774" s="445"/>
      <c r="Q774" s="44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45"/>
      <c r="D775" s="445"/>
      <c r="E775" s="445"/>
      <c r="F775" s="445"/>
      <c r="G775" s="445"/>
      <c r="H775" s="445"/>
      <c r="I775" s="445"/>
      <c r="J775" s="445"/>
      <c r="K775" s="445"/>
      <c r="L775" s="445"/>
      <c r="M775" s="445"/>
      <c r="N775" s="445"/>
      <c r="O775" s="445"/>
      <c r="P775" s="445"/>
      <c r="Q775" s="44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45"/>
      <c r="D776" s="445"/>
      <c r="E776" s="445"/>
      <c r="F776" s="445"/>
      <c r="G776" s="445"/>
      <c r="H776" s="445"/>
      <c r="I776" s="445"/>
      <c r="J776" s="445"/>
      <c r="K776" s="445"/>
      <c r="L776" s="445"/>
      <c r="M776" s="445"/>
      <c r="N776" s="445"/>
      <c r="O776" s="445"/>
      <c r="P776" s="445"/>
      <c r="Q776" s="44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45"/>
      <c r="D777" s="445"/>
      <c r="E777" s="445"/>
      <c r="F777" s="445"/>
      <c r="G777" s="445"/>
      <c r="H777" s="445"/>
      <c r="I777" s="445"/>
      <c r="J777" s="445"/>
      <c r="K777" s="445"/>
      <c r="L777" s="445"/>
      <c r="M777" s="445"/>
      <c r="N777" s="445"/>
      <c r="O777" s="445"/>
      <c r="P777" s="445"/>
      <c r="Q777" s="44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45"/>
      <c r="D778" s="445"/>
      <c r="E778" s="445"/>
      <c r="F778" s="445"/>
      <c r="G778" s="445"/>
      <c r="H778" s="445"/>
      <c r="I778" s="445"/>
      <c r="J778" s="445"/>
      <c r="K778" s="445"/>
      <c r="L778" s="445"/>
      <c r="M778" s="445"/>
      <c r="N778" s="445"/>
      <c r="O778" s="445"/>
      <c r="P778" s="445"/>
      <c r="Q778" s="44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45"/>
      <c r="D779" s="445"/>
      <c r="E779" s="445"/>
      <c r="F779" s="445"/>
      <c r="G779" s="445"/>
      <c r="H779" s="445"/>
      <c r="I779" s="445"/>
      <c r="J779" s="445"/>
      <c r="K779" s="445"/>
      <c r="L779" s="445"/>
      <c r="M779" s="445"/>
      <c r="N779" s="445"/>
      <c r="O779" s="445"/>
      <c r="P779" s="445"/>
      <c r="Q779" s="44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45"/>
      <c r="D780" s="445"/>
      <c r="E780" s="445"/>
      <c r="F780" s="445"/>
      <c r="G780" s="445"/>
      <c r="H780" s="445"/>
      <c r="I780" s="445"/>
      <c r="J780" s="445"/>
      <c r="K780" s="445"/>
      <c r="L780" s="445"/>
      <c r="M780" s="445"/>
      <c r="N780" s="445"/>
      <c r="O780" s="445"/>
      <c r="P780" s="445"/>
      <c r="Q780" s="44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45"/>
      <c r="D781" s="445"/>
      <c r="E781" s="445"/>
      <c r="F781" s="445"/>
      <c r="G781" s="445"/>
      <c r="H781" s="445"/>
      <c r="I781" s="445"/>
      <c r="J781" s="445"/>
      <c r="K781" s="445"/>
      <c r="L781" s="445"/>
      <c r="M781" s="445"/>
      <c r="N781" s="445"/>
      <c r="O781" s="445"/>
      <c r="P781" s="445"/>
      <c r="Q781" s="44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45"/>
      <c r="D782" s="445"/>
      <c r="E782" s="445"/>
      <c r="F782" s="445"/>
      <c r="G782" s="445"/>
      <c r="H782" s="445"/>
      <c r="I782" s="445"/>
      <c r="J782" s="445"/>
      <c r="K782" s="445"/>
      <c r="L782" s="445"/>
      <c r="M782" s="445"/>
      <c r="N782" s="445"/>
      <c r="O782" s="445"/>
      <c r="P782" s="445"/>
      <c r="Q782" s="44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45"/>
      <c r="D783" s="445"/>
      <c r="E783" s="445"/>
      <c r="F783" s="445"/>
      <c r="G783" s="445"/>
      <c r="H783" s="445"/>
      <c r="I783" s="445"/>
      <c r="J783" s="445"/>
      <c r="K783" s="445"/>
      <c r="L783" s="445"/>
      <c r="M783" s="445"/>
      <c r="N783" s="445"/>
      <c r="O783" s="445"/>
      <c r="P783" s="445"/>
      <c r="Q783" s="44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45"/>
      <c r="D784" s="445"/>
      <c r="E784" s="445"/>
      <c r="F784" s="445"/>
      <c r="G784" s="445"/>
      <c r="H784" s="445"/>
      <c r="I784" s="445"/>
      <c r="J784" s="445"/>
      <c r="K784" s="445"/>
      <c r="L784" s="445"/>
      <c r="M784" s="445"/>
      <c r="N784" s="445"/>
      <c r="O784" s="445"/>
      <c r="P784" s="445"/>
      <c r="Q784" s="44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45"/>
      <c r="D785" s="445"/>
      <c r="E785" s="445"/>
      <c r="F785" s="445"/>
      <c r="G785" s="445"/>
      <c r="H785" s="445"/>
      <c r="I785" s="445"/>
      <c r="J785" s="445"/>
      <c r="K785" s="445"/>
      <c r="L785" s="445"/>
      <c r="M785" s="445"/>
      <c r="N785" s="445"/>
      <c r="O785" s="445"/>
      <c r="P785" s="445"/>
      <c r="Q785" s="44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45"/>
      <c r="D786" s="445"/>
      <c r="E786" s="445"/>
      <c r="F786" s="445"/>
      <c r="G786" s="445"/>
      <c r="H786" s="445"/>
      <c r="I786" s="445"/>
      <c r="J786" s="445"/>
      <c r="K786" s="445"/>
      <c r="L786" s="445"/>
      <c r="M786" s="445"/>
      <c r="N786" s="445"/>
      <c r="O786" s="445"/>
      <c r="P786" s="445"/>
      <c r="Q786" s="44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45"/>
      <c r="D787" s="445"/>
      <c r="E787" s="445"/>
      <c r="F787" s="445"/>
      <c r="G787" s="445"/>
      <c r="H787" s="445"/>
      <c r="I787" s="445"/>
      <c r="J787" s="445"/>
      <c r="K787" s="445"/>
      <c r="L787" s="445"/>
      <c r="M787" s="445"/>
      <c r="N787" s="445"/>
      <c r="O787" s="445"/>
      <c r="P787" s="445"/>
      <c r="Q787" s="44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45"/>
      <c r="D788" s="445"/>
      <c r="E788" s="445"/>
      <c r="F788" s="445"/>
      <c r="G788" s="445"/>
      <c r="H788" s="445"/>
      <c r="I788" s="445"/>
      <c r="J788" s="445"/>
      <c r="K788" s="445"/>
      <c r="L788" s="445"/>
      <c r="M788" s="445"/>
      <c r="N788" s="445"/>
      <c r="O788" s="445"/>
      <c r="P788" s="445"/>
      <c r="Q788" s="44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45"/>
      <c r="D789" s="445"/>
      <c r="E789" s="445"/>
      <c r="F789" s="445"/>
      <c r="G789" s="445"/>
      <c r="H789" s="445"/>
      <c r="I789" s="445"/>
      <c r="J789" s="445"/>
      <c r="K789" s="445"/>
      <c r="L789" s="445"/>
      <c r="M789" s="445"/>
      <c r="N789" s="445"/>
      <c r="O789" s="445"/>
      <c r="P789" s="445"/>
      <c r="Q789" s="44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45"/>
      <c r="D790" s="445"/>
      <c r="E790" s="445"/>
      <c r="F790" s="445"/>
      <c r="G790" s="445"/>
      <c r="H790" s="445"/>
      <c r="I790" s="445"/>
      <c r="J790" s="445"/>
      <c r="K790" s="445"/>
      <c r="L790" s="445"/>
      <c r="M790" s="445"/>
      <c r="N790" s="445"/>
      <c r="O790" s="445"/>
      <c r="P790" s="445"/>
      <c r="Q790" s="44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45"/>
      <c r="D791" s="445"/>
      <c r="E791" s="445"/>
      <c r="F791" s="445"/>
      <c r="G791" s="445"/>
      <c r="H791" s="445"/>
      <c r="I791" s="445"/>
      <c r="J791" s="445"/>
      <c r="K791" s="445"/>
      <c r="L791" s="445"/>
      <c r="M791" s="445"/>
      <c r="N791" s="445"/>
      <c r="O791" s="445"/>
      <c r="P791" s="445"/>
      <c r="Q791" s="44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45"/>
      <c r="D792" s="445"/>
      <c r="E792" s="445"/>
      <c r="F792" s="445"/>
      <c r="G792" s="445"/>
      <c r="H792" s="445"/>
      <c r="I792" s="445"/>
      <c r="J792" s="445"/>
      <c r="K792" s="445"/>
      <c r="L792" s="445"/>
      <c r="M792" s="445"/>
      <c r="N792" s="445"/>
      <c r="O792" s="445"/>
      <c r="P792" s="445"/>
      <c r="Q792" s="44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45"/>
      <c r="D793" s="445"/>
      <c r="E793" s="445"/>
      <c r="F793" s="445"/>
      <c r="G793" s="445"/>
      <c r="H793" s="445"/>
      <c r="I793" s="445"/>
      <c r="J793" s="445"/>
      <c r="K793" s="445"/>
      <c r="L793" s="445"/>
      <c r="M793" s="445"/>
      <c r="N793" s="445"/>
      <c r="O793" s="445"/>
      <c r="P793" s="445"/>
      <c r="Q793" s="44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45"/>
      <c r="D794" s="445"/>
      <c r="E794" s="445"/>
      <c r="F794" s="445"/>
      <c r="G794" s="445"/>
      <c r="H794" s="445"/>
      <c r="I794" s="445"/>
      <c r="J794" s="445"/>
      <c r="K794" s="445"/>
      <c r="L794" s="445"/>
      <c r="M794" s="445"/>
      <c r="N794" s="445"/>
      <c r="O794" s="445"/>
      <c r="P794" s="445"/>
      <c r="Q794" s="44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45"/>
      <c r="D795" s="445"/>
      <c r="E795" s="445"/>
      <c r="F795" s="445"/>
      <c r="G795" s="445"/>
      <c r="H795" s="445"/>
      <c r="I795" s="445"/>
      <c r="J795" s="445"/>
      <c r="K795" s="445"/>
      <c r="L795" s="445"/>
      <c r="M795" s="445"/>
      <c r="N795" s="445"/>
      <c r="O795" s="445"/>
      <c r="P795" s="445"/>
      <c r="Q795" s="44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45"/>
      <c r="D796" s="445"/>
      <c r="E796" s="445"/>
      <c r="F796" s="445"/>
      <c r="G796" s="445"/>
      <c r="H796" s="445"/>
      <c r="I796" s="445"/>
      <c r="J796" s="445"/>
      <c r="K796" s="445"/>
      <c r="L796" s="445"/>
      <c r="M796" s="445"/>
      <c r="N796" s="445"/>
      <c r="O796" s="445"/>
      <c r="P796" s="445"/>
      <c r="Q796" s="44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45"/>
      <c r="D797" s="445"/>
      <c r="E797" s="445"/>
      <c r="F797" s="445"/>
      <c r="G797" s="445"/>
      <c r="H797" s="445"/>
      <c r="I797" s="445"/>
      <c r="J797" s="445"/>
      <c r="K797" s="445"/>
      <c r="L797" s="445"/>
      <c r="M797" s="445"/>
      <c r="N797" s="445"/>
      <c r="O797" s="445"/>
      <c r="P797" s="445"/>
      <c r="Q797" s="44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45"/>
      <c r="D798" s="445"/>
      <c r="E798" s="445"/>
      <c r="F798" s="445"/>
      <c r="G798" s="445"/>
      <c r="H798" s="445"/>
      <c r="I798" s="445"/>
      <c r="J798" s="445"/>
      <c r="K798" s="445"/>
      <c r="L798" s="445"/>
      <c r="M798" s="445"/>
      <c r="N798" s="445"/>
      <c r="O798" s="445"/>
      <c r="P798" s="445"/>
      <c r="Q798" s="44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45"/>
      <c r="D799" s="445"/>
      <c r="E799" s="445"/>
      <c r="F799" s="445"/>
      <c r="G799" s="445"/>
      <c r="H799" s="445"/>
      <c r="I799" s="445"/>
      <c r="J799" s="445"/>
      <c r="K799" s="445"/>
      <c r="L799" s="445"/>
      <c r="M799" s="445"/>
      <c r="N799" s="445"/>
      <c r="O799" s="445"/>
      <c r="P799" s="445"/>
      <c r="Q799" s="44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45"/>
      <c r="D800" s="445"/>
      <c r="E800" s="445"/>
      <c r="F800" s="445"/>
      <c r="G800" s="445"/>
      <c r="H800" s="445"/>
      <c r="I800" s="445"/>
      <c r="J800" s="445"/>
      <c r="K800" s="445"/>
      <c r="L800" s="445"/>
      <c r="M800" s="445"/>
      <c r="N800" s="445"/>
      <c r="O800" s="445"/>
      <c r="P800" s="445"/>
      <c r="Q800" s="44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45"/>
      <c r="D801" s="445"/>
      <c r="E801" s="445"/>
      <c r="F801" s="445"/>
      <c r="G801" s="445"/>
      <c r="H801" s="445"/>
      <c r="I801" s="445"/>
      <c r="J801" s="445"/>
      <c r="K801" s="445"/>
      <c r="L801" s="445"/>
      <c r="M801" s="445"/>
      <c r="N801" s="445"/>
      <c r="O801" s="445"/>
      <c r="P801" s="445"/>
      <c r="Q801" s="445"/>
    </row>
    <row r="802" ht="25.15" customHeight="true" x14ac:dyDescent="0.2">
      <c r="C802" s="445"/>
      <c r="D802" s="445"/>
      <c r="E802" s="445"/>
      <c r="F802" s="445"/>
      <c r="G802" s="445"/>
      <c r="H802" s="445"/>
      <c r="I802" s="445"/>
      <c r="J802" s="445"/>
      <c r="K802" s="445"/>
      <c r="L802" s="445"/>
      <c r="M802" s="445"/>
      <c r="N802" s="445"/>
      <c r="O802" s="445"/>
      <c r="P802" s="445"/>
      <c r="Q802" s="445"/>
    </row>
    <row r="803" ht="25.15" customHeight="true" x14ac:dyDescent="0.2">
      <c r="C803" s="445"/>
      <c r="D803" s="445"/>
      <c r="E803" s="445"/>
      <c r="F803" s="445"/>
      <c r="G803" s="445"/>
      <c r="H803" s="445"/>
      <c r="I803" s="445"/>
      <c r="J803" s="445"/>
      <c r="K803" s="445"/>
      <c r="L803" s="445"/>
      <c r="M803" s="445"/>
      <c r="N803" s="445"/>
      <c r="O803" s="445"/>
      <c r="P803" s="445"/>
      <c r="Q803" s="445"/>
    </row>
    <row r="804" ht="25.15" customHeight="true" x14ac:dyDescent="0.2">
      <c r="C804" s="445"/>
      <c r="D804" s="445"/>
      <c r="E804" s="445"/>
      <c r="F804" s="445"/>
      <c r="G804" s="445"/>
      <c r="H804" s="445"/>
      <c r="I804" s="445"/>
      <c r="J804" s="445"/>
      <c r="K804" s="445"/>
      <c r="L804" s="445"/>
      <c r="M804" s="445"/>
      <c r="N804" s="445"/>
      <c r="O804" s="445"/>
      <c r="P804" s="445"/>
      <c r="Q804" s="445"/>
    </row>
    <row r="805" ht="25.15" customHeight="true" x14ac:dyDescent="0.2">
      <c r="C805" s="445"/>
      <c r="D805" s="445"/>
      <c r="E805" s="445"/>
      <c r="F805" s="445"/>
      <c r="G805" s="445"/>
      <c r="H805" s="445"/>
      <c r="I805" s="445"/>
      <c r="J805" s="445"/>
      <c r="K805" s="445"/>
      <c r="L805" s="445"/>
      <c r="M805" s="445"/>
      <c r="N805" s="445"/>
      <c r="O805" s="445"/>
      <c r="P805" s="445"/>
      <c r="Q805" s="445"/>
    </row>
    <row r="806" ht="25.15" customHeight="true" x14ac:dyDescent="0.2">
      <c r="C806" s="445"/>
      <c r="D806" s="445"/>
      <c r="E806" s="445"/>
      <c r="F806" s="445"/>
      <c r="G806" s="445"/>
      <c r="H806" s="445"/>
      <c r="I806" s="445"/>
      <c r="J806" s="445"/>
      <c r="K806" s="445"/>
      <c r="L806" s="445"/>
      <c r="M806" s="445"/>
      <c r="N806" s="445"/>
      <c r="O806" s="445"/>
      <c r="P806" s="445"/>
      <c r="Q806" s="445"/>
    </row>
    <row r="807" ht="25.15" customHeight="true" x14ac:dyDescent="0.2">
      <c r="C807" s="445"/>
      <c r="D807" s="445"/>
      <c r="E807" s="445"/>
      <c r="F807" s="445"/>
      <c r="G807" s="445"/>
      <c r="H807" s="445"/>
      <c r="I807" s="445"/>
      <c r="J807" s="445"/>
      <c r="K807" s="445"/>
      <c r="L807" s="445"/>
      <c r="M807" s="445"/>
      <c r="N807" s="445"/>
      <c r="O807" s="445"/>
      <c r="P807" s="445"/>
      <c r="Q807" s="445"/>
    </row>
    <row r="808" ht="25.15" customHeight="true" x14ac:dyDescent="0.2">
      <c r="C808" s="445"/>
      <c r="D808" s="445"/>
      <c r="E808" s="445"/>
      <c r="F808" s="445"/>
      <c r="G808" s="445"/>
      <c r="H808" s="445"/>
      <c r="I808" s="445"/>
      <c r="J808" s="445"/>
      <c r="K808" s="445"/>
      <c r="L808" s="445"/>
      <c r="M808" s="445"/>
      <c r="N808" s="445"/>
      <c r="O808" s="445"/>
      <c r="P808" s="445"/>
      <c r="Q808" s="445"/>
    </row>
    <row r="809" ht="25.15" customHeight="true" x14ac:dyDescent="0.2">
      <c r="C809" s="445"/>
      <c r="D809" s="445"/>
      <c r="E809" s="445"/>
      <c r="F809" s="445"/>
      <c r="G809" s="445"/>
      <c r="H809" s="445"/>
      <c r="I809" s="445"/>
      <c r="J809" s="445"/>
      <c r="K809" s="445"/>
      <c r="L809" s="445"/>
      <c r="M809" s="445"/>
      <c r="N809" s="445"/>
      <c r="O809" s="445"/>
      <c r="P809" s="445"/>
      <c r="Q809" s="445"/>
    </row>
    <row r="810" ht="25.15" customHeight="true" x14ac:dyDescent="0.2">
      <c r="C810" s="445"/>
      <c r="D810" s="445"/>
      <c r="E810" s="445"/>
      <c r="F810" s="445"/>
      <c r="G810" s="445"/>
      <c r="H810" s="445"/>
      <c r="I810" s="445"/>
      <c r="J810" s="445"/>
      <c r="K810" s="445"/>
      <c r="L810" s="445"/>
      <c r="M810" s="445"/>
      <c r="N810" s="445"/>
      <c r="O810" s="445"/>
      <c r="P810" s="445"/>
      <c r="Q810" s="445"/>
    </row>
    <row r="811" ht="25.15" customHeight="true" x14ac:dyDescent="0.2">
      <c r="C811" s="445"/>
      <c r="D811" s="445"/>
      <c r="E811" s="445"/>
      <c r="F811" s="445"/>
      <c r="G811" s="445"/>
      <c r="H811" s="445"/>
      <c r="I811" s="445"/>
      <c r="J811" s="445"/>
      <c r="K811" s="445"/>
      <c r="L811" s="445"/>
      <c r="M811" s="445"/>
      <c r="N811" s="445"/>
      <c r="O811" s="445"/>
      <c r="P811" s="445"/>
      <c r="Q811" s="445"/>
    </row>
    <row r="812" ht="25.15" customHeight="true" x14ac:dyDescent="0.2">
      <c r="C812" s="445"/>
      <c r="D812" s="445"/>
      <c r="E812" s="445"/>
      <c r="F812" s="445"/>
      <c r="G812" s="445"/>
      <c r="H812" s="445"/>
      <c r="I812" s="445"/>
      <c r="J812" s="445"/>
      <c r="K812" s="445"/>
      <c r="L812" s="445"/>
      <c r="M812" s="445"/>
      <c r="N812" s="445"/>
      <c r="O812" s="445"/>
      <c r="P812" s="445"/>
      <c r="Q812" s="445"/>
    </row>
    <row r="813" ht="25.15" customHeight="true" x14ac:dyDescent="0.2">
      <c r="C813" s="445"/>
      <c r="D813" s="445"/>
      <c r="E813" s="445"/>
      <c r="F813" s="445"/>
      <c r="G813" s="445"/>
      <c r="H813" s="445"/>
      <c r="I813" s="445"/>
      <c r="J813" s="445"/>
      <c r="K813" s="445"/>
      <c r="L813" s="445"/>
      <c r="M813" s="445"/>
      <c r="N813" s="445"/>
      <c r="O813" s="445"/>
      <c r="P813" s="445"/>
      <c r="Q813" s="445"/>
    </row>
    <row r="814" ht="25.15" customHeight="true" x14ac:dyDescent="0.2">
      <c r="C814" s="445"/>
      <c r="D814" s="445"/>
      <c r="E814" s="445"/>
      <c r="F814" s="445"/>
      <c r="G814" s="445"/>
      <c r="H814" s="445"/>
      <c r="I814" s="445"/>
      <c r="J814" s="445"/>
      <c r="K814" s="445"/>
      <c r="L814" s="445"/>
      <c r="M814" s="445"/>
      <c r="N814" s="445"/>
      <c r="O814" s="445"/>
      <c r="P814" s="445"/>
      <c r="Q814" s="445"/>
    </row>
    <row r="815" ht="25.15" customHeight="true" x14ac:dyDescent="0.2">
      <c r="C815" s="445"/>
      <c r="D815" s="445"/>
      <c r="E815" s="445"/>
      <c r="F815" s="445"/>
      <c r="G815" s="445"/>
      <c r="H815" s="445"/>
      <c r="I815" s="445"/>
      <c r="J815" s="445"/>
      <c r="K815" s="445"/>
      <c r="L815" s="445"/>
      <c r="M815" s="445"/>
      <c r="N815" s="445"/>
      <c r="O815" s="445"/>
      <c r="P815" s="445"/>
      <c r="Q815" s="445"/>
    </row>
    <row r="816" ht="25.15" customHeight="true" x14ac:dyDescent="0.2">
      <c r="C816" s="445"/>
      <c r="D816" s="445"/>
      <c r="E816" s="445"/>
      <c r="F816" s="445"/>
      <c r="G816" s="445"/>
      <c r="H816" s="445"/>
      <c r="I816" s="445"/>
      <c r="J816" s="445"/>
      <c r="K816" s="445"/>
      <c r="L816" s="445"/>
      <c r="M816" s="445"/>
      <c r="N816" s="445"/>
      <c r="O816" s="445"/>
      <c r="P816" s="445"/>
      <c r="Q816" s="445"/>
    </row>
    <row r="817" ht="25.15" customHeight="true" x14ac:dyDescent="0.2">
      <c r="C817" s="445"/>
      <c r="D817" s="445"/>
      <c r="E817" s="445"/>
      <c r="F817" s="445"/>
      <c r="G817" s="445"/>
      <c r="H817" s="445"/>
      <c r="I817" s="445"/>
      <c r="J817" s="445"/>
      <c r="K817" s="445"/>
      <c r="L817" s="445"/>
      <c r="M817" s="445"/>
      <c r="N817" s="445"/>
      <c r="O817" s="445"/>
      <c r="P817" s="445"/>
      <c r="Q817" s="445"/>
    </row>
    <row r="818" ht="25.15" customHeight="true" x14ac:dyDescent="0.2">
      <c r="C818" s="445"/>
      <c r="D818" s="445"/>
      <c r="E818" s="445"/>
      <c r="F818" s="445"/>
      <c r="G818" s="445"/>
      <c r="H818" s="445"/>
      <c r="I818" s="445"/>
      <c r="J818" s="445"/>
      <c r="K818" s="445"/>
      <c r="L818" s="445"/>
      <c r="M818" s="445"/>
      <c r="N818" s="445"/>
      <c r="O818" s="445"/>
      <c r="P818" s="445"/>
      <c r="Q818" s="445"/>
    </row>
    <row r="819" ht="25.15" customHeight="true" x14ac:dyDescent="0.2">
      <c r="C819" s="445"/>
      <c r="D819" s="445"/>
      <c r="E819" s="445"/>
      <c r="F819" s="445"/>
      <c r="G819" s="445"/>
      <c r="H819" s="445"/>
      <c r="I819" s="445"/>
      <c r="J819" s="445"/>
      <c r="K819" s="445"/>
      <c r="L819" s="445"/>
      <c r="M819" s="445"/>
      <c r="N819" s="445"/>
      <c r="O819" s="445"/>
      <c r="P819" s="445"/>
      <c r="Q819" s="445"/>
    </row>
    <row r="820" ht="25.15" customHeight="true" x14ac:dyDescent="0.2">
      <c r="C820" s="445"/>
      <c r="D820" s="445"/>
      <c r="E820" s="445"/>
      <c r="F820" s="445"/>
      <c r="G820" s="445"/>
      <c r="H820" s="445"/>
      <c r="I820" s="445"/>
      <c r="J820" s="445"/>
      <c r="K820" s="445"/>
      <c r="L820" s="445"/>
      <c r="M820" s="445"/>
      <c r="N820" s="445"/>
      <c r="O820" s="445"/>
      <c r="P820" s="445"/>
      <c r="Q820" s="445"/>
    </row>
    <row r="821" ht="25.15" customHeight="true" x14ac:dyDescent="0.2">
      <c r="C821" s="445"/>
      <c r="D821" s="445"/>
      <c r="E821" s="445"/>
      <c r="F821" s="445"/>
      <c r="G821" s="445"/>
      <c r="H821" s="445"/>
      <c r="I821" s="445"/>
      <c r="J821" s="445"/>
      <c r="K821" s="445"/>
      <c r="L821" s="445"/>
      <c r="M821" s="445"/>
      <c r="N821" s="445"/>
      <c r="O821" s="445"/>
      <c r="P821" s="445"/>
      <c r="Q821" s="445"/>
    </row>
    <row r="822" ht="25.15" customHeight="true" x14ac:dyDescent="0.2">
      <c r="C822" s="445"/>
      <c r="D822" s="445"/>
      <c r="E822" s="445"/>
      <c r="F822" s="445"/>
      <c r="G822" s="445"/>
      <c r="H822" s="445"/>
      <c r="I822" s="445"/>
      <c r="J822" s="445"/>
      <c r="K822" s="445"/>
      <c r="L822" s="445"/>
      <c r="M822" s="445"/>
      <c r="N822" s="445"/>
      <c r="O822" s="445"/>
      <c r="P822" s="445"/>
      <c r="Q822" s="445"/>
    </row>
    <row r="823" ht="25.15" customHeight="true" x14ac:dyDescent="0.2">
      <c r="C823" s="445"/>
      <c r="D823" s="445"/>
      <c r="E823" s="445"/>
      <c r="F823" s="445"/>
      <c r="G823" s="445"/>
      <c r="H823" s="445"/>
      <c r="I823" s="445"/>
      <c r="J823" s="445"/>
      <c r="K823" s="445"/>
      <c r="L823" s="445"/>
      <c r="M823" s="445"/>
      <c r="N823" s="445"/>
      <c r="O823" s="445"/>
      <c r="P823" s="445"/>
      <c r="Q823" s="445"/>
    </row>
    <row r="824" ht="25.15" customHeight="true" x14ac:dyDescent="0.2">
      <c r="C824" s="445"/>
      <c r="D824" s="445"/>
      <c r="E824" s="445"/>
      <c r="F824" s="445"/>
      <c r="G824" s="445"/>
      <c r="H824" s="445"/>
      <c r="I824" s="445"/>
      <c r="J824" s="445"/>
      <c r="K824" s="445"/>
      <c r="L824" s="445"/>
      <c r="M824" s="445"/>
      <c r="N824" s="445"/>
      <c r="O824" s="445"/>
      <c r="P824" s="445"/>
      <c r="Q824" s="445"/>
    </row>
    <row r="825" ht="25.15" customHeight="true" x14ac:dyDescent="0.2">
      <c r="C825" s="445"/>
      <c r="D825" s="445"/>
      <c r="E825" s="445"/>
      <c r="F825" s="445"/>
      <c r="G825" s="445"/>
      <c r="H825" s="445"/>
      <c r="I825" s="445"/>
      <c r="J825" s="445"/>
      <c r="K825" s="445"/>
      <c r="L825" s="445"/>
      <c r="M825" s="445"/>
      <c r="N825" s="445"/>
      <c r="O825" s="445"/>
      <c r="P825" s="445"/>
      <c r="Q825" s="445"/>
    </row>
    <row r="826" ht="25.15" customHeight="true" x14ac:dyDescent="0.2">
      <c r="C826" s="445"/>
      <c r="D826" s="445"/>
      <c r="E826" s="445"/>
      <c r="F826" s="445"/>
      <c r="G826" s="445"/>
      <c r="H826" s="445"/>
      <c r="I826" s="445"/>
      <c r="J826" s="445"/>
      <c r="K826" s="445"/>
      <c r="L826" s="445"/>
      <c r="M826" s="445"/>
      <c r="N826" s="445"/>
      <c r="O826" s="445"/>
      <c r="P826" s="445"/>
      <c r="Q826" s="445"/>
    </row>
    <row r="827" ht="25.15" customHeight="true" x14ac:dyDescent="0.2">
      <c r="C827" s="445"/>
      <c r="D827" s="445"/>
      <c r="E827" s="445"/>
      <c r="F827" s="445"/>
      <c r="G827" s="445"/>
      <c r="H827" s="445"/>
      <c r="I827" s="445"/>
      <c r="J827" s="445"/>
      <c r="K827" s="445"/>
      <c r="L827" s="445"/>
      <c r="M827" s="445"/>
      <c r="N827" s="445"/>
      <c r="O827" s="445"/>
      <c r="P827" s="445"/>
      <c r="Q827" s="445"/>
    </row>
    <row r="828" ht="25.15" customHeight="true" x14ac:dyDescent="0.2">
      <c r="C828" s="445"/>
      <c r="D828" s="445"/>
      <c r="E828" s="445"/>
      <c r="F828" s="445"/>
      <c r="G828" s="445"/>
      <c r="H828" s="445"/>
      <c r="I828" s="445"/>
      <c r="J828" s="445"/>
      <c r="K828" s="445"/>
      <c r="L828" s="445"/>
      <c r="M828" s="445"/>
      <c r="N828" s="445"/>
      <c r="O828" s="445"/>
      <c r="P828" s="445"/>
      <c r="Q828" s="445"/>
    </row>
    <row r="829" ht="25.15" customHeight="true" x14ac:dyDescent="0.2">
      <c r="C829" s="445"/>
      <c r="D829" s="445"/>
      <c r="E829" s="445"/>
      <c r="F829" s="445"/>
      <c r="G829" s="445"/>
      <c r="H829" s="445"/>
      <c r="I829" s="445"/>
      <c r="J829" s="445"/>
      <c r="K829" s="445"/>
      <c r="L829" s="445"/>
      <c r="M829" s="445"/>
      <c r="N829" s="445"/>
      <c r="O829" s="445"/>
      <c r="P829" s="445"/>
      <c r="Q829" s="445"/>
    </row>
    <row r="830" ht="25.15" customHeight="true" x14ac:dyDescent="0.2">
      <c r="C830" s="445"/>
      <c r="D830" s="445"/>
      <c r="E830" s="445"/>
      <c r="F830" s="445"/>
      <c r="G830" s="445"/>
      <c r="H830" s="445"/>
      <c r="I830" s="445"/>
      <c r="J830" s="445"/>
      <c r="K830" s="445"/>
      <c r="L830" s="445"/>
      <c r="M830" s="445"/>
      <c r="N830" s="445"/>
      <c r="O830" s="445"/>
      <c r="P830" s="445"/>
      <c r="Q830" s="445"/>
    </row>
    <row r="831" ht="25.15" customHeight="true" x14ac:dyDescent="0.2">
      <c r="C831" s="445"/>
      <c r="D831" s="445"/>
      <c r="E831" s="445"/>
      <c r="F831" s="445"/>
      <c r="G831" s="445"/>
      <c r="H831" s="445"/>
      <c r="I831" s="445"/>
      <c r="J831" s="445"/>
      <c r="K831" s="445"/>
      <c r="L831" s="445"/>
      <c r="M831" s="445"/>
      <c r="N831" s="445"/>
      <c r="O831" s="445"/>
      <c r="P831" s="445"/>
      <c r="Q831" s="445"/>
    </row>
    <row r="832" ht="25.15" customHeight="true" x14ac:dyDescent="0.2">
      <c r="C832" s="445"/>
      <c r="D832" s="445"/>
      <c r="E832" s="445"/>
      <c r="F832" s="445"/>
      <c r="G832" s="445"/>
      <c r="H832" s="445"/>
      <c r="I832" s="445"/>
      <c r="J832" s="445"/>
      <c r="K832" s="445"/>
      <c r="L832" s="445"/>
      <c r="M832" s="445"/>
      <c r="N832" s="445"/>
      <c r="O832" s="445"/>
      <c r="P832" s="445"/>
      <c r="Q832" s="445"/>
    </row>
    <row r="833" ht="25.15" customHeight="true" x14ac:dyDescent="0.2">
      <c r="C833" s="445"/>
      <c r="D833" s="445"/>
      <c r="E833" s="445"/>
      <c r="F833" s="445"/>
      <c r="G833" s="445"/>
      <c r="H833" s="445"/>
      <c r="I833" s="445"/>
      <c r="J833" s="445"/>
      <c r="K833" s="445"/>
      <c r="L833" s="445"/>
      <c r="M833" s="445"/>
      <c r="N833" s="445"/>
      <c r="O833" s="445"/>
      <c r="P833" s="445"/>
      <c r="Q833" s="445"/>
    </row>
    <row r="834" ht="25.15" customHeight="true" x14ac:dyDescent="0.2">
      <c r="C834" s="445"/>
      <c r="D834" s="445"/>
      <c r="E834" s="445"/>
      <c r="F834" s="445"/>
      <c r="G834" s="445"/>
      <c r="H834" s="445"/>
      <c r="I834" s="445"/>
      <c r="J834" s="445"/>
      <c r="K834" s="445"/>
      <c r="L834" s="445"/>
      <c r="M834" s="445"/>
      <c r="N834" s="445"/>
      <c r="O834" s="445"/>
      <c r="P834" s="445"/>
      <c r="Q834" s="445"/>
    </row>
    <row r="835" ht="25.15" customHeight="true" x14ac:dyDescent="0.2">
      <c r="C835" s="445"/>
      <c r="D835" s="445"/>
      <c r="E835" s="445"/>
      <c r="F835" s="445"/>
      <c r="G835" s="445"/>
      <c r="H835" s="445"/>
      <c r="I835" s="445"/>
      <c r="J835" s="445"/>
      <c r="K835" s="445"/>
      <c r="L835" s="445"/>
      <c r="M835" s="445"/>
      <c r="N835" s="445"/>
      <c r="O835" s="445"/>
      <c r="P835" s="445"/>
      <c r="Q835" s="445"/>
    </row>
    <row r="836" ht="25.15" customHeight="true" x14ac:dyDescent="0.2">
      <c r="C836" s="445"/>
      <c r="D836" s="445"/>
      <c r="E836" s="445"/>
      <c r="F836" s="445"/>
      <c r="G836" s="445"/>
      <c r="H836" s="445"/>
      <c r="I836" s="445"/>
      <c r="J836" s="445"/>
      <c r="K836" s="445"/>
      <c r="L836" s="445"/>
      <c r="M836" s="445"/>
      <c r="N836" s="445"/>
      <c r="O836" s="445"/>
      <c r="P836" s="445"/>
      <c r="Q836" s="445"/>
    </row>
    <row r="837" ht="25.15" customHeight="true" x14ac:dyDescent="0.2">
      <c r="C837" s="445"/>
      <c r="D837" s="445"/>
      <c r="E837" s="445"/>
      <c r="F837" s="445"/>
      <c r="G837" s="445"/>
      <c r="H837" s="445"/>
      <c r="I837" s="445"/>
      <c r="J837" s="445"/>
      <c r="K837" s="445"/>
      <c r="L837" s="445"/>
      <c r="M837" s="445"/>
      <c r="N837" s="445"/>
      <c r="O837" s="445"/>
      <c r="P837" s="445"/>
      <c r="Q837" s="445"/>
    </row>
    <row r="838" ht="25.15" customHeight="true" x14ac:dyDescent="0.2">
      <c r="C838" s="445"/>
      <c r="D838" s="445"/>
      <c r="E838" s="445"/>
      <c r="F838" s="445"/>
      <c r="G838" s="445"/>
      <c r="H838" s="445"/>
      <c r="I838" s="445"/>
      <c r="J838" s="445"/>
      <c r="K838" s="445"/>
      <c r="L838" s="445"/>
      <c r="M838" s="445"/>
      <c r="N838" s="445"/>
      <c r="O838" s="445"/>
      <c r="P838" s="445"/>
      <c r="Q838" s="445"/>
    </row>
    <row r="839" ht="25.15" customHeight="true" x14ac:dyDescent="0.2">
      <c r="C839" s="445"/>
      <c r="D839" s="445"/>
      <c r="E839" s="445"/>
      <c r="F839" s="445"/>
      <c r="G839" s="445"/>
      <c r="H839" s="445"/>
      <c r="I839" s="445"/>
      <c r="J839" s="445"/>
      <c r="K839" s="445"/>
      <c r="L839" s="445"/>
      <c r="M839" s="445"/>
      <c r="N839" s="445"/>
      <c r="O839" s="445"/>
      <c r="P839" s="445"/>
      <c r="Q839" s="445"/>
    </row>
    <row r="840" ht="25.15" customHeight="true" x14ac:dyDescent="0.2">
      <c r="C840" s="445"/>
      <c r="D840" s="445"/>
      <c r="E840" s="445"/>
      <c r="F840" s="445"/>
      <c r="G840" s="445"/>
      <c r="H840" s="445"/>
      <c r="I840" s="445"/>
      <c r="J840" s="445"/>
      <c r="K840" s="445"/>
      <c r="L840" s="445"/>
      <c r="M840" s="445"/>
      <c r="N840" s="445"/>
      <c r="O840" s="445"/>
      <c r="P840" s="445"/>
      <c r="Q840" s="445"/>
    </row>
    <row r="841" ht="25.15" customHeight="true" x14ac:dyDescent="0.2">
      <c r="C841" s="445"/>
      <c r="D841" s="445"/>
      <c r="E841" s="445"/>
      <c r="F841" s="445"/>
      <c r="G841" s="445"/>
      <c r="H841" s="445"/>
      <c r="I841" s="445"/>
      <c r="J841" s="445"/>
      <c r="K841" s="445"/>
      <c r="L841" s="445"/>
      <c r="M841" s="445"/>
      <c r="N841" s="445"/>
      <c r="O841" s="445"/>
      <c r="P841" s="445"/>
      <c r="Q841" s="445"/>
    </row>
    <row r="842" ht="25.15" customHeight="true" x14ac:dyDescent="0.2">
      <c r="C842" s="445"/>
      <c r="D842" s="445"/>
      <c r="E842" s="445"/>
      <c r="F842" s="445"/>
      <c r="G842" s="445"/>
      <c r="H842" s="445"/>
      <c r="I842" s="445"/>
      <c r="J842" s="445"/>
      <c r="K842" s="445"/>
      <c r="L842" s="445"/>
      <c r="M842" s="445"/>
      <c r="N842" s="445"/>
      <c r="O842" s="445"/>
      <c r="P842" s="445"/>
      <c r="Q842" s="445"/>
    </row>
    <row r="843" ht="25.15" customHeight="true" x14ac:dyDescent="0.2">
      <c r="C843" s="445"/>
      <c r="D843" s="445"/>
      <c r="E843" s="445"/>
      <c r="F843" s="445"/>
      <c r="G843" s="445"/>
      <c r="H843" s="445"/>
      <c r="I843" s="445"/>
      <c r="J843" s="445"/>
      <c r="K843" s="445"/>
      <c r="L843" s="445"/>
      <c r="M843" s="445"/>
      <c r="N843" s="445"/>
      <c r="O843" s="445"/>
      <c r="P843" s="445"/>
      <c r="Q843" s="445"/>
    </row>
    <row r="844" ht="25.15" customHeight="true" x14ac:dyDescent="0.2">
      <c r="C844" s="445"/>
      <c r="D844" s="445"/>
      <c r="E844" s="445"/>
      <c r="F844" s="445"/>
      <c r="G844" s="445"/>
      <c r="H844" s="445"/>
      <c r="I844" s="445"/>
      <c r="J844" s="445"/>
      <c r="K844" s="445"/>
      <c r="L844" s="445"/>
      <c r="M844" s="445"/>
      <c r="N844" s="445"/>
      <c r="O844" s="445"/>
      <c r="P844" s="445"/>
      <c r="Q844" s="445"/>
    </row>
    <row r="845" ht="25.15" customHeight="true" x14ac:dyDescent="0.2">
      <c r="C845" s="445"/>
      <c r="D845" s="445"/>
      <c r="E845" s="445"/>
      <c r="F845" s="445"/>
      <c r="G845" s="445"/>
      <c r="H845" s="445"/>
      <c r="I845" s="445"/>
      <c r="J845" s="445"/>
      <c r="K845" s="445"/>
      <c r="L845" s="445"/>
      <c r="M845" s="445"/>
      <c r="N845" s="445"/>
      <c r="O845" s="445"/>
      <c r="P845" s="445"/>
      <c r="Q845" s="445"/>
    </row>
    <row r="846" ht="25.15" customHeight="true" x14ac:dyDescent="0.2">
      <c r="C846" s="445"/>
      <c r="D846" s="445"/>
      <c r="E846" s="445"/>
      <c r="F846" s="445"/>
      <c r="G846" s="445"/>
      <c r="H846" s="445"/>
      <c r="I846" s="445"/>
      <c r="J846" s="445"/>
      <c r="K846" s="445"/>
      <c r="L846" s="445"/>
      <c r="M846" s="445"/>
      <c r="N846" s="445"/>
      <c r="O846" s="445"/>
      <c r="P846" s="445"/>
      <c r="Q846" s="445"/>
    </row>
    <row r="847" ht="25.15" customHeight="true" x14ac:dyDescent="0.2">
      <c r="C847" s="445"/>
      <c r="D847" s="445"/>
      <c r="E847" s="445"/>
      <c r="F847" s="445"/>
      <c r="G847" s="445"/>
      <c r="H847" s="445"/>
      <c r="I847" s="445"/>
      <c r="J847" s="445"/>
      <c r="K847" s="445"/>
      <c r="L847" s="445"/>
      <c r="M847" s="445"/>
      <c r="N847" s="445"/>
      <c r="O847" s="445"/>
      <c r="P847" s="445"/>
      <c r="Q847" s="445"/>
    </row>
    <row r="848" ht="25.15" customHeight="true" x14ac:dyDescent="0.2">
      <c r="C848" s="445"/>
      <c r="D848" s="445"/>
      <c r="E848" s="445"/>
      <c r="F848" s="445"/>
      <c r="G848" s="445"/>
      <c r="H848" s="445"/>
      <c r="I848" s="445"/>
      <c r="J848" s="445"/>
      <c r="K848" s="445"/>
      <c r="L848" s="445"/>
      <c r="M848" s="445"/>
      <c r="N848" s="445"/>
      <c r="O848" s="445"/>
      <c r="P848" s="445"/>
      <c r="Q848" s="445"/>
    </row>
    <row r="849" ht="25.15" customHeight="true" x14ac:dyDescent="0.2">
      <c r="C849" s="445"/>
      <c r="D849" s="445"/>
      <c r="E849" s="445"/>
      <c r="F849" s="445"/>
      <c r="G849" s="445"/>
      <c r="H849" s="445"/>
      <c r="I849" s="445"/>
      <c r="J849" s="445"/>
      <c r="K849" s="445"/>
      <c r="L849" s="445"/>
      <c r="M849" s="445"/>
      <c r="N849" s="445"/>
      <c r="O849" s="445"/>
      <c r="P849" s="445"/>
      <c r="Q849" s="445"/>
    </row>
    <row r="850" ht="25.15" customHeight="true" x14ac:dyDescent="0.2">
      <c r="C850" s="445"/>
      <c r="D850" s="445"/>
      <c r="E850" s="445"/>
      <c r="F850" s="445"/>
      <c r="G850" s="445"/>
      <c r="H850" s="445"/>
      <c r="I850" s="445"/>
      <c r="J850" s="445"/>
      <c r="K850" s="445"/>
      <c r="L850" s="445"/>
      <c r="M850" s="445"/>
      <c r="N850" s="445"/>
      <c r="O850" s="445"/>
      <c r="P850" s="445"/>
      <c r="Q850" s="445"/>
    </row>
    <row r="851" ht="25.15" customHeight="true" x14ac:dyDescent="0.2">
      <c r="C851" s="445"/>
      <c r="D851" s="445"/>
      <c r="E851" s="445"/>
      <c r="F851" s="445"/>
      <c r="G851" s="445"/>
      <c r="H851" s="445"/>
      <c r="I851" s="445"/>
      <c r="J851" s="445"/>
      <c r="K851" s="445"/>
      <c r="L851" s="445"/>
      <c r="M851" s="445"/>
      <c r="N851" s="445"/>
      <c r="O851" s="445"/>
      <c r="P851" s="445"/>
      <c r="Q851" s="445"/>
    </row>
    <row r="852" ht="25.15" customHeight="true" x14ac:dyDescent="0.2">
      <c r="C852" s="445"/>
      <c r="D852" s="445"/>
      <c r="E852" s="445"/>
      <c r="F852" s="445"/>
      <c r="G852" s="445"/>
      <c r="H852" s="445"/>
      <c r="I852" s="445"/>
      <c r="J852" s="445"/>
      <c r="K852" s="445"/>
      <c r="L852" s="445"/>
      <c r="M852" s="445"/>
      <c r="N852" s="445"/>
      <c r="O852" s="445"/>
      <c r="P852" s="445"/>
      <c r="Q852" s="445"/>
    </row>
    <row r="853" ht="25.15" customHeight="true" x14ac:dyDescent="0.2">
      <c r="C853" s="445"/>
      <c r="D853" s="445"/>
      <c r="E853" s="445"/>
      <c r="F853" s="445"/>
      <c r="G853" s="445"/>
      <c r="H853" s="445"/>
      <c r="I853" s="445"/>
      <c r="J853" s="445"/>
      <c r="K853" s="445"/>
      <c r="L853" s="445"/>
      <c r="M853" s="445"/>
      <c r="N853" s="445"/>
      <c r="O853" s="445"/>
      <c r="P853" s="445"/>
      <c r="Q853" s="445"/>
    </row>
    <row r="854" ht="25.15" customHeight="true" x14ac:dyDescent="0.2">
      <c r="C854" s="445"/>
      <c r="D854" s="445"/>
      <c r="E854" s="445"/>
      <c r="F854" s="445"/>
      <c r="G854" s="445"/>
      <c r="H854" s="445"/>
      <c r="I854" s="445"/>
      <c r="J854" s="445"/>
      <c r="K854" s="445"/>
      <c r="L854" s="445"/>
      <c r="M854" s="445"/>
      <c r="N854" s="445"/>
      <c r="O854" s="445"/>
      <c r="P854" s="445"/>
      <c r="Q854" s="445"/>
    </row>
    <row r="855" ht="25.15" customHeight="true" x14ac:dyDescent="0.2">
      <c r="C855" s="445"/>
      <c r="D855" s="445"/>
      <c r="E855" s="445"/>
      <c r="F855" s="445"/>
      <c r="G855" s="445"/>
      <c r="H855" s="445"/>
      <c r="I855" s="445"/>
      <c r="J855" s="445"/>
      <c r="K855" s="445"/>
      <c r="L855" s="445"/>
      <c r="M855" s="445"/>
      <c r="N855" s="445"/>
      <c r="O855" s="445"/>
      <c r="P855" s="445"/>
      <c r="Q855" s="445"/>
    </row>
    <row r="856" ht="25.15" customHeight="true" x14ac:dyDescent="0.2">
      <c r="C856" s="445"/>
      <c r="D856" s="445"/>
      <c r="E856" s="445"/>
      <c r="F856" s="445"/>
      <c r="G856" s="445"/>
      <c r="H856" s="445"/>
      <c r="I856" s="445"/>
      <c r="J856" s="445"/>
      <c r="K856" s="445"/>
      <c r="L856" s="445"/>
      <c r="M856" s="445"/>
      <c r="N856" s="445"/>
      <c r="O856" s="445"/>
      <c r="P856" s="445"/>
      <c r="Q856" s="445"/>
    </row>
    <row r="857" ht="25.15" customHeight="true" x14ac:dyDescent="0.2">
      <c r="C857" s="445"/>
      <c r="D857" s="445"/>
      <c r="E857" s="445"/>
      <c r="F857" s="445"/>
      <c r="G857" s="445"/>
      <c r="H857" s="445"/>
      <c r="I857" s="445"/>
      <c r="J857" s="445"/>
      <c r="K857" s="445"/>
      <c r="L857" s="445"/>
      <c r="M857" s="445"/>
      <c r="N857" s="445"/>
      <c r="O857" s="445"/>
      <c r="P857" s="445"/>
      <c r="Q857" s="445"/>
    </row>
    <row r="858" ht="25.15" customHeight="true" x14ac:dyDescent="0.2">
      <c r="C858" s="445"/>
      <c r="D858" s="445"/>
      <c r="E858" s="445"/>
      <c r="F858" s="445"/>
      <c r="G858" s="445"/>
      <c r="H858" s="445"/>
      <c r="I858" s="445"/>
      <c r="J858" s="445"/>
      <c r="K858" s="445"/>
      <c r="L858" s="445"/>
      <c r="M858" s="445"/>
      <c r="N858" s="445"/>
      <c r="O858" s="445"/>
      <c r="P858" s="445"/>
      <c r="Q858" s="445"/>
    </row>
    <row r="859" ht="25.15" customHeight="true" x14ac:dyDescent="0.2">
      <c r="C859" s="445"/>
      <c r="D859" s="445"/>
      <c r="E859" s="445"/>
      <c r="F859" s="445"/>
      <c r="G859" s="445"/>
      <c r="H859" s="445"/>
      <c r="I859" s="445"/>
      <c r="J859" s="445"/>
      <c r="K859" s="445"/>
      <c r="L859" s="445"/>
      <c r="M859" s="445"/>
      <c r="N859" s="445"/>
      <c r="O859" s="445"/>
      <c r="P859" s="445"/>
      <c r="Q859" s="445"/>
    </row>
    <row r="860" ht="25.15" customHeight="true" x14ac:dyDescent="0.2">
      <c r="C860" s="445"/>
      <c r="D860" s="445"/>
      <c r="E860" s="445"/>
      <c r="F860" s="445"/>
      <c r="G860" s="445"/>
      <c r="H860" s="445"/>
      <c r="I860" s="445"/>
      <c r="J860" s="445"/>
      <c r="K860" s="445"/>
      <c r="L860" s="445"/>
      <c r="M860" s="445"/>
      <c r="N860" s="445"/>
      <c r="O860" s="445"/>
      <c r="P860" s="445"/>
      <c r="Q860" s="445"/>
    </row>
    <row r="861" ht="25.15" customHeight="true" x14ac:dyDescent="0.2">
      <c r="C861" s="445"/>
      <c r="D861" s="445"/>
      <c r="E861" s="445"/>
      <c r="F861" s="445"/>
      <c r="G861" s="445"/>
      <c r="H861" s="445"/>
      <c r="I861" s="445"/>
      <c r="J861" s="445"/>
      <c r="K861" s="445"/>
      <c r="L861" s="445"/>
      <c r="M861" s="445"/>
      <c r="N861" s="445"/>
      <c r="O861" s="445"/>
      <c r="P861" s="445"/>
      <c r="Q861" s="445"/>
    </row>
    <row r="862" ht="25.15" customHeight="true" x14ac:dyDescent="0.2">
      <c r="C862" s="445"/>
      <c r="D862" s="445"/>
      <c r="E862" s="445"/>
      <c r="F862" s="445"/>
      <c r="G862" s="445"/>
      <c r="H862" s="445"/>
      <c r="I862" s="445"/>
      <c r="J862" s="445"/>
      <c r="K862" s="445"/>
      <c r="L862" s="445"/>
      <c r="M862" s="445"/>
      <c r="N862" s="445"/>
      <c r="O862" s="445"/>
      <c r="P862" s="445"/>
      <c r="Q862" s="445"/>
    </row>
    <row r="863" ht="25.15" customHeight="true" x14ac:dyDescent="0.2">
      <c r="C863" s="445"/>
      <c r="D863" s="445"/>
      <c r="E863" s="445"/>
      <c r="F863" s="445"/>
      <c r="G863" s="445"/>
      <c r="H863" s="445"/>
      <c r="I863" s="445"/>
      <c r="J863" s="445"/>
      <c r="K863" s="445"/>
      <c r="L863" s="445"/>
      <c r="M863" s="445"/>
      <c r="N863" s="445"/>
      <c r="O863" s="445"/>
      <c r="P863" s="445"/>
      <c r="Q863" s="445"/>
    </row>
    <row r="864" ht="25.15" customHeight="true" x14ac:dyDescent="0.2">
      <c r="C864" s="445"/>
      <c r="D864" s="445"/>
      <c r="E864" s="445"/>
      <c r="F864" s="445"/>
      <c r="G864" s="445"/>
      <c r="H864" s="445"/>
      <c r="I864" s="445"/>
      <c r="J864" s="445"/>
      <c r="K864" s="445"/>
      <c r="L864" s="445"/>
      <c r="M864" s="445"/>
      <c r="N864" s="445"/>
      <c r="O864" s="445"/>
      <c r="P864" s="445"/>
      <c r="Q864" s="445"/>
    </row>
    <row r="865" ht="25.15" customHeight="true" x14ac:dyDescent="0.2">
      <c r="C865" s="445"/>
      <c r="D865" s="445"/>
      <c r="E865" s="445"/>
      <c r="F865" s="445"/>
      <c r="G865" s="445"/>
      <c r="H865" s="445"/>
      <c r="I865" s="445"/>
      <c r="J865" s="445"/>
      <c r="K865" s="445"/>
      <c r="L865" s="445"/>
      <c r="M865" s="445"/>
      <c r="N865" s="445"/>
      <c r="O865" s="445"/>
      <c r="P865" s="445"/>
      <c r="Q865" s="445"/>
    </row>
    <row r="866" ht="25.15" customHeight="true" x14ac:dyDescent="0.2">
      <c r="C866" s="445"/>
      <c r="D866" s="445"/>
      <c r="E866" s="445"/>
      <c r="F866" s="445"/>
      <c r="G866" s="445"/>
      <c r="H866" s="445"/>
      <c r="I866" s="445"/>
      <c r="J866" s="445"/>
      <c r="K866" s="445"/>
      <c r="L866" s="445"/>
      <c r="M866" s="445"/>
      <c r="N866" s="445"/>
      <c r="O866" s="445"/>
      <c r="P866" s="445"/>
      <c r="Q866" s="445"/>
    </row>
    <row r="867" ht="25.15" customHeight="true" x14ac:dyDescent="0.2">
      <c r="C867" s="445"/>
      <c r="D867" s="445"/>
      <c r="E867" s="445"/>
      <c r="F867" s="445"/>
      <c r="G867" s="445"/>
      <c r="H867" s="445"/>
      <c r="I867" s="445"/>
      <c r="J867" s="445"/>
      <c r="K867" s="445"/>
      <c r="L867" s="445"/>
      <c r="M867" s="445"/>
      <c r="N867" s="445"/>
      <c r="O867" s="445"/>
      <c r="P867" s="445"/>
      <c r="Q867" s="445"/>
    </row>
    <row r="868" ht="25.15" customHeight="true" x14ac:dyDescent="0.2">
      <c r="C868" s="445"/>
      <c r="D868" s="445"/>
      <c r="E868" s="445"/>
      <c r="F868" s="445"/>
      <c r="G868" s="445"/>
      <c r="H868" s="445"/>
      <c r="I868" s="445"/>
      <c r="J868" s="445"/>
      <c r="K868" s="445"/>
      <c r="L868" s="445"/>
      <c r="M868" s="445"/>
      <c r="N868" s="445"/>
      <c r="O868" s="445"/>
      <c r="P868" s="445"/>
      <c r="Q868" s="445"/>
    </row>
    <row r="869" ht="25.15" customHeight="true" x14ac:dyDescent="0.2">
      <c r="C869" s="445"/>
      <c r="D869" s="445"/>
      <c r="E869" s="445"/>
      <c r="F869" s="445"/>
      <c r="G869" s="445"/>
      <c r="H869" s="445"/>
      <c r="I869" s="445"/>
      <c r="J869" s="445"/>
      <c r="K869" s="445"/>
      <c r="L869" s="445"/>
      <c r="M869" s="445"/>
      <c r="N869" s="445"/>
      <c r="O869" s="445"/>
      <c r="P869" s="445"/>
      <c r="Q869" s="445"/>
    </row>
    <row r="870" ht="25.15" customHeight="true" x14ac:dyDescent="0.2">
      <c r="C870" s="445"/>
      <c r="D870" s="445"/>
      <c r="E870" s="445"/>
      <c r="F870" s="445"/>
      <c r="G870" s="445"/>
      <c r="H870" s="445"/>
      <c r="I870" s="445"/>
      <c r="J870" s="445"/>
      <c r="K870" s="445"/>
      <c r="L870" s="445"/>
      <c r="M870" s="445"/>
      <c r="N870" s="445"/>
      <c r="O870" s="445"/>
      <c r="P870" s="445"/>
      <c r="Q870" s="445"/>
    </row>
    <row r="871" ht="25.15" customHeight="true" x14ac:dyDescent="0.2">
      <c r="C871" s="445"/>
      <c r="D871" s="445"/>
      <c r="E871" s="445"/>
      <c r="F871" s="445"/>
      <c r="G871" s="445"/>
      <c r="H871" s="445"/>
      <c r="I871" s="445"/>
      <c r="J871" s="445"/>
      <c r="K871" s="445"/>
      <c r="L871" s="445"/>
      <c r="M871" s="445"/>
      <c r="N871" s="445"/>
      <c r="O871" s="445"/>
      <c r="P871" s="445"/>
      <c r="Q871" s="445"/>
    </row>
    <row r="872" ht="25.15" customHeight="true" x14ac:dyDescent="0.2">
      <c r="C872" s="445"/>
      <c r="D872" s="445"/>
      <c r="E872" s="445"/>
      <c r="F872" s="445"/>
      <c r="G872" s="445"/>
      <c r="H872" s="445"/>
      <c r="I872" s="445"/>
      <c r="J872" s="445"/>
      <c r="K872" s="445"/>
      <c r="L872" s="445"/>
      <c r="M872" s="445"/>
      <c r="N872" s="445"/>
      <c r="O872" s="445"/>
      <c r="P872" s="445"/>
      <c r="Q872" s="445"/>
    </row>
    <row r="873" ht="25.15" customHeight="true" x14ac:dyDescent="0.2">
      <c r="C873" s="445"/>
      <c r="D873" s="445"/>
      <c r="E873" s="445"/>
      <c r="F873" s="445"/>
      <c r="G873" s="445"/>
      <c r="H873" s="445"/>
      <c r="I873" s="445"/>
      <c r="J873" s="445"/>
      <c r="K873" s="445"/>
      <c r="L873" s="445"/>
      <c r="M873" s="445"/>
      <c r="N873" s="445"/>
      <c r="O873" s="445"/>
      <c r="P873" s="445"/>
      <c r="Q873" s="445"/>
    </row>
    <row r="874" ht="25.15" customHeight="true" x14ac:dyDescent="0.2">
      <c r="C874" s="445"/>
      <c r="D874" s="445"/>
      <c r="E874" s="445"/>
      <c r="F874" s="445"/>
      <c r="G874" s="445"/>
      <c r="H874" s="445"/>
      <c r="I874" s="445"/>
      <c r="J874" s="445"/>
      <c r="K874" s="445"/>
      <c r="L874" s="445"/>
      <c r="M874" s="445"/>
      <c r="N874" s="445"/>
      <c r="O874" s="445"/>
      <c r="P874" s="445"/>
      <c r="Q874" s="445"/>
    </row>
    <row r="875" ht="25.15" customHeight="true" x14ac:dyDescent="0.2">
      <c r="C875" s="445"/>
      <c r="D875" s="445"/>
      <c r="E875" s="445"/>
      <c r="F875" s="445"/>
      <c r="G875" s="445"/>
      <c r="H875" s="445"/>
      <c r="I875" s="445"/>
      <c r="J875" s="445"/>
      <c r="K875" s="445"/>
      <c r="L875" s="445"/>
      <c r="M875" s="445"/>
      <c r="N875" s="445"/>
      <c r="O875" s="445"/>
      <c r="P875" s="445"/>
      <c r="Q875" s="445"/>
    </row>
    <row r="876" ht="25.15" customHeight="true" x14ac:dyDescent="0.2">
      <c r="C876" s="445"/>
      <c r="D876" s="445"/>
      <c r="E876" s="445"/>
      <c r="F876" s="445"/>
      <c r="G876" s="445"/>
      <c r="H876" s="445"/>
      <c r="I876" s="445"/>
      <c r="J876" s="445"/>
      <c r="K876" s="445"/>
      <c r="L876" s="445"/>
      <c r="M876" s="445"/>
      <c r="N876" s="445"/>
      <c r="O876" s="445"/>
      <c r="P876" s="445"/>
      <c r="Q876" s="445"/>
    </row>
    <row r="877" ht="25.15" customHeight="true" x14ac:dyDescent="0.2">
      <c r="C877" s="445"/>
      <c r="D877" s="445"/>
      <c r="E877" s="445"/>
      <c r="F877" s="445"/>
      <c r="G877" s="445"/>
      <c r="H877" s="445"/>
      <c r="I877" s="445"/>
      <c r="J877" s="445"/>
      <c r="K877" s="445"/>
      <c r="L877" s="445"/>
      <c r="M877" s="445"/>
      <c r="N877" s="445"/>
      <c r="O877" s="445"/>
      <c r="P877" s="445"/>
      <c r="Q877" s="445"/>
    </row>
    <row r="878" ht="25.15" customHeight="true" x14ac:dyDescent="0.2">
      <c r="C878" s="445"/>
      <c r="D878" s="445"/>
      <c r="E878" s="445"/>
      <c r="F878" s="445"/>
      <c r="G878" s="445"/>
      <c r="H878" s="445"/>
      <c r="I878" s="445"/>
      <c r="J878" s="445"/>
      <c r="K878" s="445"/>
      <c r="L878" s="445"/>
      <c r="M878" s="445"/>
      <c r="N878" s="445"/>
      <c r="O878" s="445"/>
      <c r="P878" s="445"/>
      <c r="Q878" s="445"/>
    </row>
    <row r="879" ht="25.15" customHeight="true" x14ac:dyDescent="0.2">
      <c r="C879" s="445"/>
      <c r="D879" s="445"/>
      <c r="E879" s="445"/>
      <c r="F879" s="445"/>
      <c r="G879" s="445"/>
      <c r="H879" s="445"/>
      <c r="I879" s="445"/>
      <c r="J879" s="445"/>
      <c r="K879" s="445"/>
      <c r="L879" s="445"/>
      <c r="M879" s="445"/>
      <c r="N879" s="445"/>
      <c r="O879" s="445"/>
      <c r="P879" s="445"/>
      <c r="Q879" s="445"/>
    </row>
    <row r="880" ht="25.15" customHeight="true" x14ac:dyDescent="0.2">
      <c r="C880" s="445"/>
      <c r="D880" s="445"/>
      <c r="E880" s="445"/>
      <c r="F880" s="445"/>
      <c r="G880" s="445"/>
      <c r="H880" s="445"/>
      <c r="I880" s="445"/>
      <c r="J880" s="445"/>
      <c r="K880" s="445"/>
      <c r="L880" s="445"/>
      <c r="M880" s="445"/>
      <c r="N880" s="445"/>
      <c r="O880" s="445"/>
      <c r="P880" s="445"/>
      <c r="Q880" s="445"/>
    </row>
    <row r="881" ht="25.15" customHeight="true" x14ac:dyDescent="0.2">
      <c r="C881" s="445"/>
      <c r="D881" s="445"/>
      <c r="E881" s="445"/>
      <c r="F881" s="445"/>
      <c r="G881" s="445"/>
      <c r="H881" s="445"/>
      <c r="I881" s="445"/>
      <c r="J881" s="445"/>
      <c r="K881" s="445"/>
      <c r="L881" s="445"/>
      <c r="M881" s="445"/>
      <c r="N881" s="445"/>
      <c r="O881" s="445"/>
      <c r="P881" s="445"/>
      <c r="Q881" s="445"/>
    </row>
    <row r="882" ht="25.15" customHeight="true" x14ac:dyDescent="0.2">
      <c r="C882" s="445"/>
      <c r="D882" s="445"/>
      <c r="E882" s="445"/>
      <c r="F882" s="445"/>
      <c r="G882" s="445"/>
      <c r="H882" s="445"/>
      <c r="I882" s="445"/>
      <c r="J882" s="445"/>
      <c r="K882" s="445"/>
      <c r="L882" s="445"/>
      <c r="M882" s="445"/>
      <c r="N882" s="445"/>
      <c r="O882" s="445"/>
      <c r="P882" s="445"/>
      <c r="Q882" s="445"/>
    </row>
    <row r="883" ht="25.15" customHeight="true" x14ac:dyDescent="0.2">
      <c r="C883" s="445"/>
      <c r="D883" s="445"/>
      <c r="E883" s="445"/>
      <c r="F883" s="445"/>
      <c r="G883" s="445"/>
      <c r="H883" s="445"/>
      <c r="I883" s="445"/>
      <c r="J883" s="445"/>
      <c r="K883" s="445"/>
      <c r="L883" s="445"/>
      <c r="M883" s="445"/>
      <c r="N883" s="445"/>
      <c r="O883" s="445"/>
      <c r="P883" s="445"/>
      <c r="Q883" s="445"/>
    </row>
    <row r="884" ht="25.15" customHeight="true" x14ac:dyDescent="0.2">
      <c r="C884" s="445"/>
      <c r="D884" s="445"/>
      <c r="E884" s="445"/>
      <c r="F884" s="445"/>
      <c r="G884" s="445"/>
      <c r="H884" s="445"/>
      <c r="I884" s="445"/>
      <c r="J884" s="445"/>
      <c r="K884" s="445"/>
      <c r="L884" s="445"/>
      <c r="M884" s="445"/>
      <c r="N884" s="445"/>
      <c r="O884" s="445"/>
      <c r="P884" s="445"/>
      <c r="Q884" s="445"/>
    </row>
    <row r="885" ht="25.15" customHeight="true" x14ac:dyDescent="0.2">
      <c r="C885" s="445"/>
      <c r="D885" s="445"/>
      <c r="E885" s="445"/>
      <c r="F885" s="445"/>
      <c r="G885" s="445"/>
      <c r="H885" s="445"/>
      <c r="I885" s="445"/>
      <c r="J885" s="445"/>
      <c r="K885" s="445"/>
      <c r="L885" s="445"/>
      <c r="M885" s="445"/>
      <c r="N885" s="445"/>
      <c r="O885" s="445"/>
      <c r="P885" s="445"/>
      <c r="Q885" s="445"/>
    </row>
    <row r="886" ht="25.15" customHeight="true" x14ac:dyDescent="0.2">
      <c r="C886" s="445"/>
      <c r="D886" s="445"/>
      <c r="E886" s="445"/>
      <c r="F886" s="445"/>
      <c r="G886" s="445"/>
      <c r="H886" s="445"/>
      <c r="I886" s="445"/>
      <c r="J886" s="445"/>
      <c r="K886" s="445"/>
      <c r="L886" s="445"/>
      <c r="M886" s="445"/>
      <c r="N886" s="445"/>
      <c r="O886" s="445"/>
      <c r="P886" s="445"/>
      <c r="Q886" s="445"/>
    </row>
    <row r="887" ht="25.15" customHeight="true" x14ac:dyDescent="0.2">
      <c r="C887" s="445"/>
      <c r="D887" s="445"/>
      <c r="E887" s="445"/>
      <c r="F887" s="445"/>
      <c r="G887" s="445"/>
      <c r="H887" s="445"/>
      <c r="I887" s="445"/>
      <c r="J887" s="445"/>
      <c r="K887" s="445"/>
      <c r="L887" s="445"/>
      <c r="M887" s="445"/>
      <c r="N887" s="445"/>
      <c r="O887" s="445"/>
      <c r="P887" s="445"/>
      <c r="Q887" s="445"/>
    </row>
    <row r="888" ht="25.15" customHeight="true" x14ac:dyDescent="0.2">
      <c r="C888" s="445"/>
      <c r="D888" s="445"/>
      <c r="E888" s="445"/>
      <c r="F888" s="445"/>
      <c r="G888" s="445"/>
      <c r="H888" s="445"/>
      <c r="I888" s="445"/>
      <c r="J888" s="445"/>
      <c r="K888" s="445"/>
      <c r="L888" s="445"/>
      <c r="M888" s="445"/>
      <c r="N888" s="445"/>
      <c r="O888" s="445"/>
      <c r="P888" s="445"/>
      <c r="Q888" s="445"/>
    </row>
    <row r="889" ht="25.15" customHeight="true" x14ac:dyDescent="0.2">
      <c r="C889" s="445"/>
      <c r="D889" s="445"/>
      <c r="E889" s="445"/>
      <c r="F889" s="445"/>
      <c r="G889" s="445"/>
      <c r="H889" s="445"/>
      <c r="I889" s="445"/>
      <c r="J889" s="445"/>
      <c r="K889" s="445"/>
      <c r="L889" s="445"/>
      <c r="M889" s="445"/>
      <c r="N889" s="445"/>
      <c r="O889" s="445"/>
      <c r="P889" s="445"/>
      <c r="Q889" s="445"/>
    </row>
    <row r="890" ht="25.15" customHeight="true" x14ac:dyDescent="0.2">
      <c r="C890" s="445"/>
      <c r="D890" s="445"/>
      <c r="E890" s="445"/>
      <c r="F890" s="445"/>
      <c r="G890" s="445"/>
      <c r="H890" s="445"/>
      <c r="I890" s="445"/>
      <c r="J890" s="445"/>
      <c r="K890" s="445"/>
      <c r="L890" s="445"/>
      <c r="M890" s="445"/>
      <c r="N890" s="445"/>
      <c r="O890" s="445"/>
      <c r="P890" s="445"/>
      <c r="Q890" s="445"/>
    </row>
    <row r="891" ht="25.15" customHeight="true" x14ac:dyDescent="0.2">
      <c r="C891" s="445"/>
      <c r="D891" s="445"/>
      <c r="E891" s="445"/>
      <c r="F891" s="445"/>
      <c r="G891" s="445"/>
      <c r="H891" s="445"/>
      <c r="I891" s="445"/>
      <c r="J891" s="445"/>
      <c r="K891" s="445"/>
      <c r="L891" s="445"/>
      <c r="M891" s="445"/>
      <c r="N891" s="445"/>
      <c r="O891" s="445"/>
      <c r="P891" s="445"/>
      <c r="Q891" s="445"/>
    </row>
    <row r="892" ht="25.15" customHeight="true" x14ac:dyDescent="0.2">
      <c r="C892" s="445"/>
      <c r="D892" s="445"/>
      <c r="E892" s="445"/>
      <c r="F892" s="445"/>
      <c r="G892" s="445"/>
      <c r="H892" s="445"/>
      <c r="I892" s="445"/>
      <c r="J892" s="445"/>
      <c r="K892" s="445"/>
      <c r="L892" s="445"/>
      <c r="M892" s="445"/>
      <c r="N892" s="445"/>
      <c r="O892" s="445"/>
      <c r="P892" s="445"/>
      <c r="Q892" s="445"/>
    </row>
    <row r="893" ht="25.15" customHeight="true" x14ac:dyDescent="0.2">
      <c r="C893" s="445"/>
      <c r="D893" s="445"/>
      <c r="E893" s="445"/>
      <c r="F893" s="445"/>
      <c r="G893" s="445"/>
      <c r="H893" s="445"/>
      <c r="I893" s="445"/>
      <c r="J893" s="445"/>
      <c r="K893" s="445"/>
      <c r="L893" s="445"/>
      <c r="M893" s="445"/>
      <c r="N893" s="445"/>
      <c r="O893" s="445"/>
      <c r="P893" s="445"/>
      <c r="Q893" s="445"/>
    </row>
    <row r="894" ht="25.15" customHeight="true" x14ac:dyDescent="0.2">
      <c r="C894" s="445"/>
      <c r="D894" s="445"/>
      <c r="E894" s="445"/>
      <c r="F894" s="445"/>
      <c r="G894" s="445"/>
      <c r="H894" s="445"/>
      <c r="I894" s="445"/>
      <c r="J894" s="445"/>
      <c r="K894" s="445"/>
      <c r="L894" s="445"/>
      <c r="M894" s="445"/>
      <c r="N894" s="445"/>
      <c r="O894" s="445"/>
      <c r="P894" s="445"/>
      <c r="Q894" s="445"/>
    </row>
    <row r="895" ht="25.15" customHeight="true" x14ac:dyDescent="0.2">
      <c r="C895" s="445"/>
      <c r="D895" s="445"/>
      <c r="E895" s="445"/>
      <c r="F895" s="445"/>
      <c r="G895" s="445"/>
      <c r="H895" s="445"/>
      <c r="I895" s="445"/>
      <c r="J895" s="445"/>
      <c r="K895" s="445"/>
      <c r="L895" s="445"/>
      <c r="M895" s="445"/>
      <c r="N895" s="445"/>
      <c r="O895" s="445"/>
      <c r="P895" s="445"/>
      <c r="Q895" s="445"/>
    </row>
    <row r="896" ht="25.15" customHeight="true" x14ac:dyDescent="0.2">
      <c r="C896" s="445"/>
      <c r="D896" s="445"/>
      <c r="E896" s="445"/>
      <c r="F896" s="445"/>
      <c r="G896" s="445"/>
      <c r="H896" s="445"/>
      <c r="I896" s="445"/>
      <c r="J896" s="445"/>
      <c r="K896" s="445"/>
      <c r="L896" s="445"/>
      <c r="M896" s="445"/>
      <c r="N896" s="445"/>
      <c r="O896" s="445"/>
      <c r="P896" s="445"/>
      <c r="Q896" s="445"/>
    </row>
    <row r="897" ht="25.15" customHeight="true" x14ac:dyDescent="0.2">
      <c r="C897" s="445"/>
      <c r="D897" s="445"/>
      <c r="E897" s="445"/>
      <c r="F897" s="445"/>
      <c r="G897" s="445"/>
      <c r="H897" s="445"/>
      <c r="I897" s="445"/>
      <c r="J897" s="445"/>
      <c r="K897" s="445"/>
      <c r="L897" s="445"/>
      <c r="M897" s="445"/>
      <c r="N897" s="445"/>
      <c r="O897" s="445"/>
      <c r="P897" s="445"/>
      <c r="Q897" s="445"/>
    </row>
    <row r="898" ht="25.15" customHeight="true" x14ac:dyDescent="0.2">
      <c r="C898" s="445"/>
      <c r="D898" s="445"/>
      <c r="E898" s="445"/>
      <c r="F898" s="445"/>
      <c r="G898" s="445"/>
      <c r="H898" s="445"/>
      <c r="I898" s="445"/>
      <c r="J898" s="445"/>
      <c r="K898" s="445"/>
      <c r="L898" s="445"/>
      <c r="M898" s="445"/>
      <c r="N898" s="445"/>
      <c r="O898" s="445"/>
      <c r="P898" s="445"/>
      <c r="Q898" s="445"/>
    </row>
    <row r="899" ht="25.15" customHeight="true" x14ac:dyDescent="0.2">
      <c r="C899" s="445"/>
      <c r="D899" s="445"/>
      <c r="E899" s="445"/>
      <c r="F899" s="445"/>
      <c r="G899" s="445"/>
      <c r="H899" s="445"/>
      <c r="I899" s="445"/>
      <c r="J899" s="445"/>
      <c r="K899" s="445"/>
      <c r="L899" s="445"/>
      <c r="M899" s="445"/>
      <c r="N899" s="445"/>
      <c r="O899" s="445"/>
      <c r="P899" s="445"/>
      <c r="Q899" s="445"/>
    </row>
    <row r="900" ht="25.15" customHeight="true" x14ac:dyDescent="0.2">
      <c r="C900" s="445"/>
      <c r="D900" s="445"/>
      <c r="E900" s="445"/>
      <c r="F900" s="445"/>
      <c r="G900" s="445"/>
      <c r="H900" s="445"/>
      <c r="I900" s="445"/>
      <c r="J900" s="445"/>
      <c r="K900" s="445"/>
      <c r="L900" s="445"/>
      <c r="M900" s="445"/>
      <c r="N900" s="445"/>
      <c r="O900" s="445"/>
      <c r="P900" s="445"/>
      <c r="Q900" s="445"/>
    </row>
    <row r="901" ht="25.15" customHeight="true" x14ac:dyDescent="0.2">
      <c r="C901" s="445"/>
      <c r="D901" s="445"/>
      <c r="E901" s="445"/>
      <c r="F901" s="445"/>
      <c r="G901" s="445"/>
      <c r="H901" s="445"/>
      <c r="I901" s="445"/>
      <c r="J901" s="445"/>
      <c r="K901" s="445"/>
      <c r="L901" s="445"/>
      <c r="M901" s="445"/>
      <c r="N901" s="445"/>
      <c r="O901" s="445"/>
      <c r="P901" s="445"/>
      <c r="Q901" s="445"/>
    </row>
    <row r="902" ht="25.15" customHeight="true" x14ac:dyDescent="0.2">
      <c r="C902" s="445"/>
      <c r="D902" s="445"/>
      <c r="E902" s="445"/>
      <c r="F902" s="445"/>
      <c r="G902" s="445"/>
      <c r="H902" s="445"/>
      <c r="I902" s="445"/>
      <c r="J902" s="445"/>
      <c r="K902" s="445"/>
      <c r="L902" s="445"/>
      <c r="M902" s="445"/>
      <c r="N902" s="445"/>
      <c r="O902" s="445"/>
      <c r="P902" s="445"/>
      <c r="Q902" s="445"/>
    </row>
    <row r="903" ht="25.15" customHeight="true" x14ac:dyDescent="0.2">
      <c r="C903" s="445"/>
      <c r="D903" s="445"/>
      <c r="E903" s="445"/>
      <c r="F903" s="445"/>
      <c r="G903" s="445"/>
      <c r="H903" s="445"/>
      <c r="I903" s="445"/>
      <c r="J903" s="445"/>
      <c r="K903" s="445"/>
      <c r="L903" s="445"/>
      <c r="M903" s="445"/>
      <c r="N903" s="445"/>
      <c r="O903" s="445"/>
      <c r="P903" s="445"/>
      <c r="Q903" s="445"/>
    </row>
    <row r="904" ht="25.15" customHeight="true" x14ac:dyDescent="0.2">
      <c r="C904" s="445"/>
      <c r="D904" s="445"/>
      <c r="E904" s="445"/>
      <c r="F904" s="445"/>
      <c r="G904" s="445"/>
      <c r="H904" s="445"/>
      <c r="I904" s="445"/>
      <c r="J904" s="445"/>
      <c r="K904" s="445"/>
      <c r="L904" s="445"/>
      <c r="M904" s="445"/>
      <c r="N904" s="445"/>
      <c r="O904" s="445"/>
      <c r="P904" s="445"/>
      <c r="Q904" s="445"/>
    </row>
    <row r="905" ht="25.15" customHeight="true" x14ac:dyDescent="0.2">
      <c r="C905" s="445"/>
      <c r="D905" s="445"/>
      <c r="E905" s="445"/>
      <c r="F905" s="445"/>
      <c r="G905" s="445"/>
      <c r="H905" s="445"/>
      <c r="I905" s="445"/>
      <c r="J905" s="445"/>
      <c r="K905" s="445"/>
      <c r="L905" s="445"/>
      <c r="M905" s="445"/>
      <c r="N905" s="445"/>
      <c r="O905" s="445"/>
      <c r="P905" s="445"/>
      <c r="Q905" s="445"/>
    </row>
    <row r="906" ht="25.15" customHeight="true" x14ac:dyDescent="0.2">
      <c r="C906" s="445"/>
      <c r="D906" s="445"/>
      <c r="E906" s="445"/>
      <c r="F906" s="445"/>
      <c r="G906" s="445"/>
      <c r="H906" s="445"/>
      <c r="I906" s="445"/>
      <c r="J906" s="445"/>
      <c r="K906" s="445"/>
      <c r="L906" s="445"/>
      <c r="M906" s="445"/>
      <c r="N906" s="445"/>
      <c r="O906" s="445"/>
      <c r="P906" s="445"/>
      <c r="Q906" s="445"/>
    </row>
    <row r="907" ht="25.15" customHeight="true" x14ac:dyDescent="0.2">
      <c r="C907" s="445"/>
      <c r="D907" s="445"/>
      <c r="E907" s="445"/>
      <c r="F907" s="445"/>
      <c r="G907" s="445"/>
      <c r="H907" s="445"/>
      <c r="I907" s="445"/>
      <c r="J907" s="445"/>
      <c r="K907" s="445"/>
      <c r="L907" s="445"/>
      <c r="M907" s="445"/>
      <c r="N907" s="445"/>
      <c r="O907" s="445"/>
      <c r="P907" s="445"/>
      <c r="Q907" s="445"/>
    </row>
    <row r="908" ht="25.15" customHeight="true" x14ac:dyDescent="0.2">
      <c r="C908" s="445"/>
      <c r="D908" s="445"/>
      <c r="E908" s="445"/>
      <c r="F908" s="445"/>
      <c r="G908" s="445"/>
      <c r="H908" s="445"/>
      <c r="I908" s="445"/>
      <c r="J908" s="445"/>
      <c r="K908" s="445"/>
      <c r="L908" s="445"/>
      <c r="M908" s="445"/>
      <c r="N908" s="445"/>
      <c r="O908" s="445"/>
      <c r="P908" s="445"/>
      <c r="Q908" s="445"/>
    </row>
    <row r="909" ht="25.15" customHeight="true" x14ac:dyDescent="0.2">
      <c r="C909" s="445"/>
      <c r="D909" s="445"/>
      <c r="E909" s="445"/>
      <c r="F909" s="445"/>
      <c r="G909" s="445"/>
      <c r="H909" s="445"/>
      <c r="I909" s="445"/>
      <c r="J909" s="445"/>
      <c r="K909" s="445"/>
      <c r="L909" s="445"/>
      <c r="M909" s="445"/>
      <c r="N909" s="445"/>
      <c r="O909" s="445"/>
      <c r="P909" s="445"/>
      <c r="Q909" s="445"/>
    </row>
    <row r="910" ht="25.15" customHeight="true" x14ac:dyDescent="0.2">
      <c r="C910" s="445"/>
      <c r="D910" s="445"/>
      <c r="E910" s="445"/>
      <c r="F910" s="445"/>
      <c r="G910" s="445"/>
      <c r="H910" s="445"/>
      <c r="I910" s="445"/>
      <c r="J910" s="445"/>
      <c r="K910" s="445"/>
      <c r="L910" s="445"/>
      <c r="M910" s="445"/>
      <c r="N910" s="445"/>
      <c r="O910" s="445"/>
      <c r="P910" s="445"/>
      <c r="Q910" s="445"/>
    </row>
    <row r="911" ht="25.15" customHeight="true" x14ac:dyDescent="0.2">
      <c r="C911" s="445"/>
      <c r="D911" s="445"/>
      <c r="E911" s="445"/>
      <c r="F911" s="445"/>
      <c r="G911" s="445"/>
      <c r="H911" s="445"/>
      <c r="I911" s="445"/>
      <c r="J911" s="445"/>
      <c r="K911" s="445"/>
      <c r="L911" s="445"/>
      <c r="M911" s="445"/>
      <c r="N911" s="445"/>
      <c r="O911" s="445"/>
      <c r="P911" s="445"/>
      <c r="Q911" s="445"/>
    </row>
    <row r="912" ht="25.15" customHeight="true" x14ac:dyDescent="0.2">
      <c r="C912" s="445"/>
      <c r="D912" s="445"/>
      <c r="E912" s="445"/>
      <c r="F912" s="445"/>
      <c r="G912" s="445"/>
      <c r="H912" s="445"/>
      <c r="I912" s="445"/>
      <c r="J912" s="445"/>
      <c r="K912" s="445"/>
      <c r="L912" s="445"/>
      <c r="M912" s="445"/>
      <c r="N912" s="445"/>
      <c r="O912" s="445"/>
      <c r="P912" s="445"/>
      <c r="Q912" s="445"/>
    </row>
    <row r="913" ht="25.15" customHeight="true" x14ac:dyDescent="0.2">
      <c r="C913" s="445"/>
      <c r="D913" s="445"/>
      <c r="E913" s="445"/>
      <c r="F913" s="445"/>
      <c r="G913" s="445"/>
      <c r="H913" s="445"/>
      <c r="I913" s="445"/>
      <c r="J913" s="445"/>
      <c r="K913" s="445"/>
      <c r="L913" s="445"/>
      <c r="M913" s="445"/>
      <c r="N913" s="445"/>
      <c r="O913" s="445"/>
      <c r="P913" s="445"/>
      <c r="Q913" s="445"/>
    </row>
    <row r="914" ht="25.15" customHeight="true" x14ac:dyDescent="0.2">
      <c r="C914" s="445"/>
      <c r="D914" s="445"/>
      <c r="E914" s="445"/>
      <c r="F914" s="445"/>
      <c r="G914" s="445"/>
      <c r="H914" s="445"/>
      <c r="I914" s="445"/>
      <c r="J914" s="445"/>
      <c r="K914" s="445"/>
      <c r="L914" s="445"/>
      <c r="M914" s="445"/>
      <c r="N914" s="445"/>
      <c r="O914" s="445"/>
      <c r="P914" s="445"/>
      <c r="Q914" s="445"/>
    </row>
    <row r="915" ht="25.15" customHeight="true" x14ac:dyDescent="0.2">
      <c r="C915" s="445"/>
      <c r="D915" s="445"/>
      <c r="E915" s="445"/>
      <c r="F915" s="445"/>
      <c r="G915" s="445"/>
      <c r="H915" s="445"/>
      <c r="I915" s="445"/>
      <c r="J915" s="445"/>
      <c r="K915" s="445"/>
      <c r="L915" s="445"/>
      <c r="M915" s="445"/>
      <c r="N915" s="445"/>
      <c r="O915" s="445"/>
      <c r="P915" s="445"/>
      <c r="Q915" s="445"/>
    </row>
    <row r="916" ht="25.15" customHeight="true" x14ac:dyDescent="0.2">
      <c r="C916" s="445"/>
      <c r="D916" s="445"/>
      <c r="E916" s="445"/>
      <c r="F916" s="445"/>
      <c r="G916" s="445"/>
      <c r="H916" s="445"/>
      <c r="I916" s="445"/>
      <c r="J916" s="445"/>
      <c r="K916" s="445"/>
      <c r="L916" s="445"/>
      <c r="M916" s="445"/>
      <c r="N916" s="445"/>
      <c r="O916" s="445"/>
      <c r="P916" s="445"/>
      <c r="Q916" s="445"/>
    </row>
    <row r="917" ht="25.15" customHeight="true" x14ac:dyDescent="0.2">
      <c r="C917" s="445"/>
      <c r="D917" s="445"/>
      <c r="E917" s="445"/>
      <c r="F917" s="445"/>
      <c r="G917" s="445"/>
      <c r="H917" s="445"/>
      <c r="I917" s="445"/>
      <c r="J917" s="445"/>
      <c r="K917" s="445"/>
      <c r="L917" s="445"/>
      <c r="M917" s="445"/>
      <c r="N917" s="445"/>
      <c r="O917" s="445"/>
      <c r="P917" s="445"/>
      <c r="Q917" s="445"/>
    </row>
    <row r="918" ht="25.15" customHeight="true" x14ac:dyDescent="0.2">
      <c r="C918" s="445"/>
      <c r="D918" s="445"/>
      <c r="E918" s="445"/>
      <c r="F918" s="445"/>
      <c r="G918" s="445"/>
      <c r="H918" s="445"/>
      <c r="I918" s="445"/>
      <c r="J918" s="445"/>
      <c r="K918" s="445"/>
      <c r="L918" s="445"/>
      <c r="M918" s="445"/>
      <c r="N918" s="445"/>
      <c r="O918" s="445"/>
      <c r="P918" s="445"/>
      <c r="Q918" s="445"/>
    </row>
    <row r="919" ht="25.15" customHeight="true" x14ac:dyDescent="0.2">
      <c r="C919" s="445"/>
      <c r="D919" s="445"/>
      <c r="E919" s="445"/>
      <c r="F919" s="445"/>
      <c r="G919" s="445"/>
      <c r="H919" s="445"/>
      <c r="I919" s="445"/>
      <c r="J919" s="445"/>
      <c r="K919" s="445"/>
      <c r="L919" s="445"/>
      <c r="M919" s="445"/>
      <c r="N919" s="445"/>
      <c r="O919" s="445"/>
      <c r="P919" s="445"/>
      <c r="Q919" s="445"/>
    </row>
    <row r="920" ht="25.15" customHeight="true" x14ac:dyDescent="0.2">
      <c r="C920" s="445"/>
      <c r="D920" s="445"/>
      <c r="E920" s="445"/>
      <c r="F920" s="445"/>
      <c r="G920" s="445"/>
      <c r="H920" s="445"/>
      <c r="I920" s="445"/>
      <c r="J920" s="445"/>
      <c r="K920" s="445"/>
      <c r="L920" s="445"/>
      <c r="M920" s="445"/>
      <c r="N920" s="445"/>
      <c r="O920" s="445"/>
      <c r="P920" s="445"/>
      <c r="Q920" s="445"/>
    </row>
    <row r="921" ht="25.15" customHeight="true" x14ac:dyDescent="0.2">
      <c r="C921" s="445"/>
      <c r="D921" s="445"/>
      <c r="E921" s="445"/>
      <c r="F921" s="445"/>
      <c r="G921" s="445"/>
      <c r="H921" s="445"/>
      <c r="I921" s="445"/>
      <c r="J921" s="445"/>
      <c r="K921" s="445"/>
      <c r="L921" s="445"/>
      <c r="M921" s="445"/>
      <c r="N921" s="445"/>
      <c r="O921" s="445"/>
      <c r="P921" s="445"/>
      <c r="Q921" s="445"/>
    </row>
    <row r="922" ht="25.15" customHeight="true" x14ac:dyDescent="0.2">
      <c r="C922" s="445"/>
      <c r="D922" s="445"/>
      <c r="E922" s="445"/>
      <c r="F922" s="445"/>
      <c r="G922" s="445"/>
      <c r="H922" s="445"/>
      <c r="I922" s="445"/>
      <c r="J922" s="445"/>
      <c r="K922" s="445"/>
      <c r="L922" s="445"/>
      <c r="M922" s="445"/>
      <c r="N922" s="445"/>
      <c r="O922" s="445"/>
      <c r="P922" s="445"/>
      <c r="Q922" s="445"/>
    </row>
    <row r="923" ht="25.15" customHeight="true" x14ac:dyDescent="0.2">
      <c r="C923" s="445"/>
      <c r="D923" s="445"/>
      <c r="E923" s="445"/>
      <c r="F923" s="445"/>
      <c r="G923" s="445"/>
      <c r="H923" s="445"/>
      <c r="I923" s="445"/>
      <c r="J923" s="445"/>
      <c r="K923" s="445"/>
      <c r="L923" s="445"/>
      <c r="M923" s="445"/>
      <c r="N923" s="445"/>
      <c r="O923" s="445"/>
      <c r="P923" s="445"/>
      <c r="Q923" s="445"/>
    </row>
    <row r="924" ht="25.15" customHeight="true" x14ac:dyDescent="0.2">
      <c r="C924" s="445"/>
      <c r="D924" s="445"/>
      <c r="E924" s="445"/>
      <c r="F924" s="445"/>
      <c r="G924" s="445"/>
      <c r="H924" s="445"/>
      <c r="I924" s="445"/>
      <c r="J924" s="445"/>
      <c r="K924" s="445"/>
      <c r="L924" s="445"/>
      <c r="M924" s="445"/>
      <c r="N924" s="445"/>
      <c r="O924" s="445"/>
      <c r="P924" s="445"/>
      <c r="Q924" s="445"/>
    </row>
    <row r="925" ht="25.15" customHeight="true" x14ac:dyDescent="0.2">
      <c r="C925" s="445"/>
      <c r="D925" s="445"/>
      <c r="E925" s="445"/>
      <c r="F925" s="445"/>
      <c r="G925" s="445"/>
      <c r="H925" s="445"/>
      <c r="I925" s="445"/>
      <c r="J925" s="445"/>
      <c r="K925" s="445"/>
      <c r="L925" s="445"/>
      <c r="M925" s="445"/>
      <c r="N925" s="445"/>
      <c r="O925" s="445"/>
      <c r="P925" s="445"/>
      <c r="Q925" s="445"/>
    </row>
    <row r="926" ht="25.15" customHeight="true" x14ac:dyDescent="0.2">
      <c r="C926" s="445"/>
      <c r="D926" s="445"/>
      <c r="E926" s="445"/>
      <c r="F926" s="445"/>
      <c r="G926" s="445"/>
      <c r="H926" s="445"/>
      <c r="I926" s="445"/>
      <c r="J926" s="445"/>
      <c r="K926" s="445"/>
      <c r="L926" s="445"/>
      <c r="M926" s="445"/>
      <c r="N926" s="445"/>
      <c r="O926" s="445"/>
      <c r="P926" s="445"/>
      <c r="Q926" s="445"/>
    </row>
    <row r="927" ht="25.15" customHeight="true" x14ac:dyDescent="0.2">
      <c r="C927" s="445"/>
      <c r="D927" s="445"/>
      <c r="E927" s="445"/>
      <c r="F927" s="445"/>
      <c r="G927" s="445"/>
      <c r="H927" s="445"/>
      <c r="I927" s="445"/>
      <c r="J927" s="445"/>
      <c r="K927" s="445"/>
      <c r="L927" s="445"/>
      <c r="M927" s="445"/>
      <c r="N927" s="445"/>
      <c r="O927" s="445"/>
      <c r="P927" s="445"/>
      <c r="Q927" s="445"/>
    </row>
    <row r="928" ht="25.15" customHeight="true" x14ac:dyDescent="0.2">
      <c r="C928" s="445"/>
      <c r="D928" s="445"/>
      <c r="E928" s="445"/>
      <c r="F928" s="445"/>
      <c r="G928" s="445"/>
      <c r="H928" s="445"/>
      <c r="I928" s="445"/>
      <c r="J928" s="445"/>
      <c r="K928" s="445"/>
      <c r="L928" s="445"/>
      <c r="M928" s="445"/>
      <c r="N928" s="445"/>
      <c r="O928" s="445"/>
      <c r="P928" s="445"/>
      <c r="Q928" s="445"/>
    </row>
    <row r="929" ht="25.15" customHeight="true" x14ac:dyDescent="0.2">
      <c r="C929" s="445"/>
      <c r="D929" s="445"/>
      <c r="E929" s="445"/>
      <c r="F929" s="445"/>
      <c r="G929" s="445"/>
      <c r="H929" s="445"/>
      <c r="I929" s="445"/>
      <c r="J929" s="445"/>
      <c r="K929" s="445"/>
      <c r="L929" s="445"/>
      <c r="M929" s="445"/>
      <c r="N929" s="445"/>
      <c r="O929" s="445"/>
      <c r="P929" s="445"/>
      <c r="Q929" s="445"/>
    </row>
    <row r="930" ht="25.15" customHeight="true" x14ac:dyDescent="0.2">
      <c r="C930" s="445"/>
      <c r="D930" s="445"/>
      <c r="E930" s="445"/>
      <c r="F930" s="445"/>
      <c r="G930" s="445"/>
      <c r="H930" s="445"/>
      <c r="I930" s="445"/>
      <c r="J930" s="445"/>
      <c r="K930" s="445"/>
      <c r="L930" s="445"/>
      <c r="M930" s="445"/>
      <c r="N930" s="445"/>
      <c r="O930" s="445"/>
      <c r="P930" s="445"/>
      <c r="Q930" s="445"/>
    </row>
    <row r="931" ht="25.15" customHeight="true" x14ac:dyDescent="0.2">
      <c r="C931" s="445"/>
      <c r="D931" s="445"/>
      <c r="E931" s="445"/>
      <c r="F931" s="445"/>
      <c r="G931" s="445"/>
      <c r="H931" s="445"/>
      <c r="I931" s="445"/>
      <c r="J931" s="445"/>
      <c r="K931" s="445"/>
      <c r="L931" s="445"/>
      <c r="M931" s="445"/>
      <c r="N931" s="445"/>
      <c r="O931" s="445"/>
      <c r="P931" s="445"/>
      <c r="Q931" s="445"/>
    </row>
    <row r="932" ht="25.15" customHeight="true" x14ac:dyDescent="0.2">
      <c r="C932" s="445"/>
      <c r="D932" s="445"/>
      <c r="E932" s="445"/>
      <c r="F932" s="445"/>
      <c r="G932" s="445"/>
      <c r="H932" s="445"/>
      <c r="I932" s="445"/>
      <c r="J932" s="445"/>
      <c r="K932" s="445"/>
      <c r="L932" s="445"/>
      <c r="M932" s="445"/>
      <c r="N932" s="445"/>
      <c r="O932" s="445"/>
      <c r="P932" s="445"/>
      <c r="Q932" s="445"/>
    </row>
    <row r="933" ht="25.15" customHeight="true" x14ac:dyDescent="0.2">
      <c r="C933" s="445"/>
      <c r="D933" s="445"/>
      <c r="E933" s="445"/>
      <c r="F933" s="445"/>
      <c r="G933" s="445"/>
      <c r="H933" s="445"/>
      <c r="I933" s="445"/>
      <c r="J933" s="445"/>
      <c r="K933" s="445"/>
      <c r="L933" s="445"/>
      <c r="M933" s="445"/>
      <c r="N933" s="445"/>
      <c r="O933" s="445"/>
      <c r="P933" s="445"/>
      <c r="Q933" s="445"/>
    </row>
    <row r="934" ht="25.15" customHeight="true" x14ac:dyDescent="0.2">
      <c r="C934" s="445"/>
      <c r="D934" s="445"/>
      <c r="E934" s="445"/>
      <c r="F934" s="445"/>
      <c r="G934" s="445"/>
      <c r="H934" s="445"/>
      <c r="I934" s="445"/>
      <c r="J934" s="445"/>
      <c r="K934" s="445"/>
      <c r="L934" s="445"/>
      <c r="M934" s="445"/>
      <c r="N934" s="445"/>
      <c r="O934" s="445"/>
      <c r="P934" s="445"/>
      <c r="Q934" s="445"/>
    </row>
    <row r="935" ht="25.15" customHeight="true" x14ac:dyDescent="0.2">
      <c r="C935" s="445"/>
      <c r="D935" s="445"/>
      <c r="E935" s="445"/>
      <c r="F935" s="445"/>
      <c r="G935" s="445"/>
      <c r="H935" s="445"/>
      <c r="I935" s="445"/>
      <c r="J935" s="445"/>
      <c r="K935" s="445"/>
      <c r="L935" s="445"/>
      <c r="M935" s="445"/>
      <c r="N935" s="445"/>
      <c r="O935" s="445"/>
      <c r="P935" s="445"/>
      <c r="Q935" s="445"/>
    </row>
    <row r="936" ht="25.15" customHeight="true" x14ac:dyDescent="0.2">
      <c r="C936" s="445"/>
      <c r="D936" s="445"/>
      <c r="E936" s="445"/>
      <c r="F936" s="445"/>
      <c r="G936" s="445"/>
      <c r="H936" s="445"/>
      <c r="I936" s="445"/>
      <c r="J936" s="445"/>
      <c r="K936" s="445"/>
      <c r="L936" s="445"/>
      <c r="M936" s="445"/>
      <c r="N936" s="445"/>
      <c r="O936" s="445"/>
      <c r="P936" s="445"/>
      <c r="Q936" s="445"/>
    </row>
    <row r="937" ht="25.15" customHeight="true" x14ac:dyDescent="0.2">
      <c r="C937" s="445"/>
      <c r="D937" s="445"/>
      <c r="E937" s="445"/>
      <c r="F937" s="445"/>
      <c r="G937" s="445"/>
      <c r="H937" s="445"/>
      <c r="I937" s="445"/>
      <c r="J937" s="445"/>
      <c r="K937" s="445"/>
      <c r="L937" s="445"/>
      <c r="M937" s="445"/>
      <c r="N937" s="445"/>
      <c r="O937" s="445"/>
      <c r="P937" s="445"/>
      <c r="Q937" s="445"/>
    </row>
    <row r="938" ht="25.15" customHeight="true" x14ac:dyDescent="0.2">
      <c r="C938" s="445"/>
      <c r="D938" s="445"/>
      <c r="E938" s="445"/>
      <c r="F938" s="445"/>
      <c r="G938" s="445"/>
      <c r="H938" s="445"/>
      <c r="I938" s="445"/>
      <c r="J938" s="445"/>
      <c r="K938" s="445"/>
      <c r="L938" s="445"/>
      <c r="M938" s="445"/>
      <c r="N938" s="445"/>
      <c r="O938" s="445"/>
      <c r="P938" s="445"/>
      <c r="Q938" s="445"/>
    </row>
    <row r="939" ht="25.15" customHeight="true" x14ac:dyDescent="0.2">
      <c r="C939" s="445"/>
      <c r="D939" s="445"/>
      <c r="E939" s="445"/>
      <c r="F939" s="445"/>
      <c r="G939" s="445"/>
      <c r="H939" s="445"/>
      <c r="I939" s="445"/>
      <c r="J939" s="445"/>
      <c r="K939" s="445"/>
      <c r="L939" s="445"/>
      <c r="M939" s="445"/>
      <c r="N939" s="445"/>
      <c r="O939" s="445"/>
      <c r="P939" s="445"/>
      <c r="Q939" s="445"/>
    </row>
    <row r="940" ht="25.15" customHeight="true" x14ac:dyDescent="0.2">
      <c r="C940" s="445"/>
      <c r="D940" s="445"/>
      <c r="E940" s="445"/>
      <c r="F940" s="445"/>
      <c r="G940" s="445"/>
      <c r="H940" s="445"/>
      <c r="I940" s="445"/>
      <c r="J940" s="445"/>
      <c r="K940" s="445"/>
      <c r="L940" s="445"/>
      <c r="M940" s="445"/>
      <c r="N940" s="445"/>
      <c r="O940" s="445"/>
      <c r="P940" s="445"/>
      <c r="Q940" s="445"/>
    </row>
    <row r="941" ht="25.15" customHeight="true" x14ac:dyDescent="0.2">
      <c r="C941" s="445"/>
      <c r="D941" s="445"/>
      <c r="E941" s="445"/>
      <c r="F941" s="445"/>
      <c r="G941" s="445"/>
      <c r="H941" s="445"/>
      <c r="I941" s="445"/>
      <c r="J941" s="445"/>
      <c r="K941" s="445"/>
      <c r="L941" s="445"/>
      <c r="M941" s="445"/>
      <c r="N941" s="445"/>
      <c r="O941" s="445"/>
      <c r="P941" s="445"/>
      <c r="Q941" s="445"/>
    </row>
    <row r="942" ht="25.15" customHeight="true" x14ac:dyDescent="0.2">
      <c r="C942" s="445"/>
      <c r="D942" s="445"/>
      <c r="E942" s="445"/>
      <c r="F942" s="445"/>
      <c r="G942" s="445"/>
      <c r="H942" s="445"/>
      <c r="I942" s="445"/>
      <c r="J942" s="445"/>
      <c r="K942" s="445"/>
      <c r="L942" s="445"/>
      <c r="M942" s="445"/>
      <c r="N942" s="445"/>
      <c r="O942" s="445"/>
      <c r="P942" s="445"/>
      <c r="Q942" s="445"/>
    </row>
    <row r="943" ht="25.15" customHeight="true" x14ac:dyDescent="0.2">
      <c r="C943" s="445"/>
      <c r="D943" s="445"/>
      <c r="E943" s="445"/>
      <c r="F943" s="445"/>
      <c r="G943" s="445"/>
      <c r="H943" s="445"/>
      <c r="I943" s="445"/>
      <c r="J943" s="445"/>
      <c r="K943" s="445"/>
      <c r="L943" s="445"/>
      <c r="M943" s="445"/>
      <c r="N943" s="445"/>
      <c r="O943" s="445"/>
      <c r="P943" s="445"/>
      <c r="Q943" s="445"/>
    </row>
    <row r="944" ht="25.15" customHeight="true" x14ac:dyDescent="0.2">
      <c r="C944" s="445"/>
      <c r="D944" s="445"/>
      <c r="E944" s="445"/>
      <c r="F944" s="445"/>
      <c r="G944" s="445"/>
      <c r="H944" s="445"/>
      <c r="I944" s="445"/>
      <c r="J944" s="445"/>
      <c r="K944" s="445"/>
      <c r="L944" s="445"/>
      <c r="M944" s="445"/>
      <c r="N944" s="445"/>
      <c r="O944" s="445"/>
      <c r="P944" s="445"/>
      <c r="Q944" s="445"/>
    </row>
    <row r="945" ht="25.15" customHeight="true" x14ac:dyDescent="0.2">
      <c r="C945" s="445"/>
      <c r="D945" s="445"/>
      <c r="E945" s="445"/>
      <c r="F945" s="445"/>
      <c r="G945" s="445"/>
      <c r="H945" s="445"/>
      <c r="I945" s="445"/>
      <c r="J945" s="445"/>
      <c r="K945" s="445"/>
      <c r="L945" s="445"/>
      <c r="M945" s="445"/>
      <c r="N945" s="445"/>
      <c r="O945" s="445"/>
      <c r="P945" s="445"/>
      <c r="Q945" s="445"/>
    </row>
    <row r="946" ht="25.15" customHeight="true" x14ac:dyDescent="0.2">
      <c r="C946" s="445"/>
      <c r="D946" s="445"/>
      <c r="E946" s="445"/>
      <c r="F946" s="445"/>
      <c r="G946" s="445"/>
      <c r="H946" s="445"/>
      <c r="I946" s="445"/>
      <c r="J946" s="445"/>
      <c r="K946" s="445"/>
      <c r="L946" s="445"/>
      <c r="M946" s="445"/>
      <c r="N946" s="445"/>
      <c r="O946" s="445"/>
      <c r="P946" s="445"/>
      <c r="Q946" s="445"/>
    </row>
    <row r="947" ht="25.15" customHeight="true" x14ac:dyDescent="0.2">
      <c r="C947" s="445"/>
      <c r="D947" s="445"/>
      <c r="E947" s="445"/>
      <c r="F947" s="445"/>
      <c r="G947" s="445"/>
      <c r="H947" s="445"/>
      <c r="I947" s="445"/>
      <c r="J947" s="445"/>
      <c r="K947" s="445"/>
      <c r="L947" s="445"/>
      <c r="M947" s="445"/>
      <c r="N947" s="445"/>
      <c r="O947" s="445"/>
      <c r="P947" s="445"/>
      <c r="Q947" s="445"/>
    </row>
    <row r="948" ht="25.15" customHeight="true" x14ac:dyDescent="0.2">
      <c r="C948" s="445"/>
      <c r="D948" s="445"/>
      <c r="E948" s="445"/>
      <c r="F948" s="445"/>
      <c r="G948" s="445"/>
      <c r="H948" s="445"/>
      <c r="I948" s="445"/>
      <c r="J948" s="445"/>
      <c r="K948" s="445"/>
      <c r="L948" s="445"/>
      <c r="M948" s="445"/>
      <c r="N948" s="445"/>
      <c r="O948" s="445"/>
      <c r="P948" s="445"/>
      <c r="Q948" s="445"/>
    </row>
    <row r="949" ht="25.15" customHeight="true" x14ac:dyDescent="0.2">
      <c r="C949" s="445"/>
      <c r="D949" s="445"/>
      <c r="E949" s="445"/>
      <c r="F949" s="445"/>
      <c r="G949" s="445"/>
      <c r="H949" s="445"/>
      <c r="I949" s="445"/>
      <c r="J949" s="445"/>
      <c r="K949" s="445"/>
      <c r="L949" s="445"/>
      <c r="M949" s="445"/>
      <c r="N949" s="445"/>
      <c r="O949" s="445"/>
      <c r="P949" s="445"/>
      <c r="Q949" s="445"/>
    </row>
    <row r="950" ht="25.15" customHeight="true" x14ac:dyDescent="0.2">
      <c r="C950" s="445"/>
      <c r="D950" s="445"/>
      <c r="E950" s="445"/>
      <c r="F950" s="445"/>
      <c r="G950" s="445"/>
      <c r="H950" s="445"/>
      <c r="I950" s="445"/>
      <c r="J950" s="445"/>
      <c r="K950" s="445"/>
      <c r="L950" s="445"/>
      <c r="M950" s="445"/>
      <c r="N950" s="445"/>
      <c r="O950" s="445"/>
      <c r="P950" s="445"/>
      <c r="Q950" s="445"/>
    </row>
    <row r="951" ht="25.15" customHeight="true" x14ac:dyDescent="0.2">
      <c r="C951" s="445"/>
      <c r="D951" s="445"/>
      <c r="E951" s="445"/>
      <c r="F951" s="445"/>
      <c r="G951" s="445"/>
      <c r="H951" s="445"/>
      <c r="I951" s="445"/>
      <c r="J951" s="445"/>
      <c r="K951" s="445"/>
      <c r="L951" s="445"/>
      <c r="M951" s="445"/>
      <c r="N951" s="445"/>
      <c r="O951" s="445"/>
      <c r="P951" s="445"/>
      <c r="Q951" s="445"/>
    </row>
    <row r="952" ht="25.15" customHeight="true" x14ac:dyDescent="0.2">
      <c r="C952" s="445"/>
      <c r="D952" s="445"/>
      <c r="E952" s="445"/>
      <c r="F952" s="445"/>
      <c r="G952" s="445"/>
      <c r="H952" s="445"/>
      <c r="I952" s="445"/>
      <c r="J952" s="445"/>
      <c r="K952" s="445"/>
      <c r="L952" s="445"/>
      <c r="M952" s="445"/>
      <c r="N952" s="445"/>
      <c r="O952" s="445"/>
      <c r="P952" s="445"/>
      <c r="Q952" s="445"/>
    </row>
    <row r="953" ht="25.15" customHeight="true" x14ac:dyDescent="0.2">
      <c r="C953" s="445"/>
      <c r="D953" s="445"/>
      <c r="E953" s="445"/>
      <c r="F953" s="445"/>
      <c r="G953" s="445"/>
      <c r="H953" s="445"/>
      <c r="I953" s="445"/>
      <c r="J953" s="445"/>
      <c r="K953" s="445"/>
      <c r="L953" s="445"/>
      <c r="M953" s="445"/>
      <c r="N953" s="445"/>
      <c r="O953" s="445"/>
      <c r="P953" s="445"/>
      <c r="Q953" s="445"/>
    </row>
    <row r="954" ht="25.15" customHeight="true" x14ac:dyDescent="0.2">
      <c r="C954" s="445"/>
      <c r="D954" s="445"/>
      <c r="E954" s="445"/>
      <c r="F954" s="445"/>
      <c r="G954" s="445"/>
      <c r="H954" s="445"/>
      <c r="I954" s="445"/>
      <c r="J954" s="445"/>
      <c r="K954" s="445"/>
      <c r="L954" s="445"/>
      <c r="M954" s="445"/>
      <c r="N954" s="445"/>
      <c r="O954" s="445"/>
      <c r="P954" s="445"/>
      <c r="Q954" s="445"/>
    </row>
    <row r="955" ht="25.15" customHeight="true" x14ac:dyDescent="0.2">
      <c r="C955" s="445"/>
      <c r="D955" s="445"/>
      <c r="E955" s="445"/>
      <c r="F955" s="445"/>
      <c r="G955" s="445"/>
      <c r="H955" s="445"/>
      <c r="I955" s="445"/>
      <c r="J955" s="445"/>
      <c r="K955" s="445"/>
      <c r="L955" s="445"/>
      <c r="M955" s="445"/>
      <c r="N955" s="445"/>
      <c r="O955" s="445"/>
      <c r="P955" s="445"/>
      <c r="Q955" s="445"/>
    </row>
    <row r="956" ht="25.15" customHeight="true" x14ac:dyDescent="0.2">
      <c r="C956" s="445"/>
      <c r="D956" s="445"/>
      <c r="E956" s="445"/>
      <c r="F956" s="445"/>
      <c r="G956" s="445"/>
      <c r="H956" s="445"/>
      <c r="I956" s="445"/>
      <c r="J956" s="445"/>
      <c r="K956" s="445"/>
      <c r="L956" s="445"/>
      <c r="M956" s="445"/>
      <c r="N956" s="445"/>
      <c r="O956" s="445"/>
      <c r="P956" s="445"/>
      <c r="Q956" s="445"/>
    </row>
    <row r="957" ht="25.15" customHeight="true" x14ac:dyDescent="0.2">
      <c r="C957" s="445"/>
      <c r="D957" s="445"/>
      <c r="E957" s="445"/>
      <c r="F957" s="445"/>
      <c r="G957" s="445"/>
      <c r="H957" s="445"/>
      <c r="I957" s="445"/>
      <c r="J957" s="445"/>
      <c r="K957" s="445"/>
      <c r="L957" s="445"/>
      <c r="M957" s="445"/>
      <c r="N957" s="445"/>
      <c r="O957" s="445"/>
      <c r="P957" s="445"/>
      <c r="Q957" s="445"/>
    </row>
    <row r="958" ht="25.15" customHeight="true" x14ac:dyDescent="0.2">
      <c r="C958" s="445"/>
      <c r="D958" s="445"/>
      <c r="E958" s="445"/>
      <c r="F958" s="445"/>
      <c r="G958" s="445"/>
      <c r="H958" s="445"/>
      <c r="I958" s="445"/>
      <c r="J958" s="445"/>
      <c r="K958" s="445"/>
      <c r="L958" s="445"/>
      <c r="M958" s="445"/>
      <c r="N958" s="445"/>
      <c r="O958" s="445"/>
      <c r="P958" s="445"/>
      <c r="Q958" s="445"/>
    </row>
    <row r="959" ht="25.15" customHeight="true" x14ac:dyDescent="0.2">
      <c r="C959" s="445"/>
      <c r="D959" s="445"/>
      <c r="E959" s="445"/>
      <c r="F959" s="445"/>
      <c r="G959" s="445"/>
      <c r="H959" s="445"/>
      <c r="I959" s="445"/>
      <c r="J959" s="445"/>
      <c r="K959" s="445"/>
      <c r="L959" s="445"/>
      <c r="M959" s="445"/>
      <c r="N959" s="445"/>
      <c r="O959" s="445"/>
      <c r="P959" s="445"/>
      <c r="Q959" s="445"/>
    </row>
    <row r="960" ht="25.15" customHeight="true" x14ac:dyDescent="0.2">
      <c r="C960" s="445"/>
      <c r="D960" s="445"/>
      <c r="E960" s="445"/>
      <c r="F960" s="445"/>
      <c r="G960" s="445"/>
      <c r="H960" s="445"/>
      <c r="I960" s="445"/>
      <c r="J960" s="445"/>
      <c r="K960" s="445"/>
      <c r="L960" s="445"/>
      <c r="M960" s="445"/>
      <c r="N960" s="445"/>
      <c r="O960" s="445"/>
      <c r="P960" s="445"/>
      <c r="Q960" s="445"/>
    </row>
    <row r="961" ht="25.15" customHeight="true" x14ac:dyDescent="0.2">
      <c r="C961" s="445"/>
      <c r="D961" s="445"/>
      <c r="E961" s="445"/>
      <c r="F961" s="445"/>
      <c r="G961" s="445"/>
      <c r="H961" s="445"/>
      <c r="I961" s="445"/>
      <c r="J961" s="445"/>
      <c r="K961" s="445"/>
      <c r="L961" s="445"/>
      <c r="M961" s="445"/>
      <c r="N961" s="445"/>
      <c r="O961" s="445"/>
      <c r="P961" s="445"/>
      <c r="Q961" s="445"/>
    </row>
    <row r="962" ht="25.15" customHeight="true" x14ac:dyDescent="0.2">
      <c r="C962" s="445"/>
      <c r="D962" s="445"/>
      <c r="E962" s="445"/>
      <c r="F962" s="445"/>
      <c r="G962" s="445"/>
      <c r="H962" s="445"/>
      <c r="I962" s="445"/>
      <c r="J962" s="445"/>
      <c r="K962" s="445"/>
      <c r="L962" s="445"/>
      <c r="M962" s="445"/>
      <c r="N962" s="445"/>
      <c r="O962" s="445"/>
      <c r="P962" s="445"/>
      <c r="Q962" s="445"/>
    </row>
    <row r="963" ht="25.15" customHeight="true" x14ac:dyDescent="0.2">
      <c r="C963" s="445"/>
      <c r="D963" s="445"/>
      <c r="E963" s="445"/>
      <c r="F963" s="445"/>
      <c r="G963" s="445"/>
      <c r="H963" s="445"/>
      <c r="I963" s="445"/>
      <c r="J963" s="445"/>
      <c r="K963" s="445"/>
      <c r="L963" s="445"/>
      <c r="M963" s="445"/>
      <c r="N963" s="445"/>
      <c r="O963" s="445"/>
      <c r="P963" s="445"/>
      <c r="Q963" s="445"/>
    </row>
    <row r="964" ht="25.15" customHeight="true" x14ac:dyDescent="0.2">
      <c r="C964" s="445"/>
      <c r="D964" s="445"/>
      <c r="E964" s="445"/>
      <c r="F964" s="445"/>
      <c r="G964" s="445"/>
      <c r="H964" s="445"/>
      <c r="I964" s="445"/>
      <c r="J964" s="445"/>
      <c r="K964" s="445"/>
      <c r="L964" s="445"/>
      <c r="M964" s="445"/>
      <c r="N964" s="445"/>
      <c r="O964" s="445"/>
      <c r="P964" s="445"/>
      <c r="Q964" s="445"/>
    </row>
    <row r="965" ht="25.15" customHeight="true" x14ac:dyDescent="0.2">
      <c r="C965" s="445"/>
      <c r="D965" s="445"/>
      <c r="E965" s="445"/>
      <c r="F965" s="445"/>
      <c r="G965" s="445"/>
      <c r="H965" s="445"/>
      <c r="I965" s="445"/>
      <c r="J965" s="445"/>
      <c r="K965" s="445"/>
      <c r="L965" s="445"/>
      <c r="M965" s="445"/>
      <c r="N965" s="445"/>
      <c r="O965" s="445"/>
      <c r="P965" s="445"/>
      <c r="Q965" s="445"/>
    </row>
    <row r="966" ht="25.15" customHeight="true" x14ac:dyDescent="0.2">
      <c r="C966" s="445"/>
      <c r="D966" s="445"/>
      <c r="E966" s="445"/>
      <c r="F966" s="445"/>
      <c r="G966" s="445"/>
      <c r="H966" s="445"/>
      <c r="I966" s="445"/>
      <c r="J966" s="445"/>
      <c r="K966" s="445"/>
      <c r="L966" s="445"/>
      <c r="M966" s="445"/>
      <c r="N966" s="445"/>
      <c r="O966" s="445"/>
      <c r="P966" s="445"/>
      <c r="Q966" s="445"/>
    </row>
    <row r="967" ht="25.15" customHeight="true" x14ac:dyDescent="0.2">
      <c r="C967" s="445"/>
      <c r="D967" s="445"/>
      <c r="E967" s="445"/>
      <c r="F967" s="445"/>
      <c r="G967" s="445"/>
      <c r="H967" s="445"/>
      <c r="I967" s="445"/>
      <c r="J967" s="445"/>
      <c r="K967" s="445"/>
      <c r="L967" s="445"/>
      <c r="M967" s="445"/>
      <c r="N967" s="445"/>
      <c r="O967" s="445"/>
      <c r="P967" s="445"/>
      <c r="Q967" s="445"/>
    </row>
    <row r="968" ht="25.15" customHeight="true" x14ac:dyDescent="0.2">
      <c r="C968" s="445"/>
      <c r="D968" s="445"/>
      <c r="E968" s="445"/>
      <c r="F968" s="445"/>
      <c r="G968" s="445"/>
      <c r="H968" s="445"/>
      <c r="I968" s="445"/>
      <c r="J968" s="445"/>
      <c r="K968" s="445"/>
      <c r="L968" s="445"/>
      <c r="M968" s="445"/>
      <c r="N968" s="445"/>
      <c r="O968" s="445"/>
      <c r="P968" s="445"/>
      <c r="Q968" s="445"/>
    </row>
    <row r="969" ht="25.15" customHeight="true" x14ac:dyDescent="0.2">
      <c r="C969" s="445"/>
      <c r="D969" s="445"/>
      <c r="E969" s="445"/>
      <c r="F969" s="445"/>
      <c r="G969" s="445"/>
      <c r="H969" s="445"/>
      <c r="I969" s="445"/>
      <c r="J969" s="445"/>
      <c r="K969" s="445"/>
      <c r="L969" s="445"/>
      <c r="M969" s="445"/>
      <c r="N969" s="445"/>
      <c r="O969" s="445"/>
      <c r="P969" s="445"/>
      <c r="Q969" s="445"/>
    </row>
    <row r="970" ht="25.15" customHeight="true" x14ac:dyDescent="0.2">
      <c r="C970" s="445"/>
      <c r="D970" s="445"/>
      <c r="E970" s="445"/>
      <c r="F970" s="445"/>
      <c r="G970" s="445"/>
      <c r="H970" s="445"/>
      <c r="I970" s="445"/>
      <c r="J970" s="445"/>
      <c r="K970" s="445"/>
      <c r="L970" s="445"/>
      <c r="M970" s="445"/>
      <c r="N970" s="445"/>
      <c r="O970" s="445"/>
      <c r="P970" s="445"/>
      <c r="Q970" s="445"/>
    </row>
    <row r="971" ht="25.15" customHeight="true" x14ac:dyDescent="0.2">
      <c r="C971" s="445"/>
      <c r="D971" s="445"/>
      <c r="E971" s="445"/>
      <c r="F971" s="445"/>
      <c r="G971" s="445"/>
      <c r="H971" s="445"/>
      <c r="I971" s="445"/>
      <c r="J971" s="445"/>
      <c r="K971" s="445"/>
      <c r="L971" s="445"/>
      <c r="M971" s="445"/>
      <c r="N971" s="445"/>
      <c r="O971" s="445"/>
      <c r="P971" s="445"/>
      <c r="Q971" s="445"/>
    </row>
    <row r="972" ht="25.15" customHeight="true" x14ac:dyDescent="0.2">
      <c r="C972" s="445"/>
      <c r="D972" s="445"/>
      <c r="E972" s="445"/>
      <c r="F972" s="445"/>
      <c r="G972" s="445"/>
      <c r="H972" s="445"/>
      <c r="I972" s="445"/>
      <c r="J972" s="445"/>
      <c r="K972" s="445"/>
      <c r="L972" s="445"/>
      <c r="M972" s="445"/>
      <c r="N972" s="445"/>
      <c r="O972" s="445"/>
      <c r="P972" s="445"/>
      <c r="Q972" s="445"/>
    </row>
    <row r="973" ht="25.15" customHeight="true" x14ac:dyDescent="0.2">
      <c r="C973" s="445"/>
      <c r="D973" s="445"/>
      <c r="E973" s="445"/>
      <c r="F973" s="445"/>
      <c r="G973" s="445"/>
      <c r="H973" s="445"/>
      <c r="I973" s="445"/>
      <c r="J973" s="445"/>
      <c r="K973" s="445"/>
      <c r="L973" s="445"/>
      <c r="M973" s="445"/>
      <c r="N973" s="445"/>
      <c r="O973" s="445"/>
      <c r="P973" s="445"/>
      <c r="Q973" s="445"/>
    </row>
    <row r="974" ht="25.15" customHeight="true" x14ac:dyDescent="0.2">
      <c r="C974" s="445"/>
      <c r="D974" s="445"/>
      <c r="E974" s="445"/>
      <c r="F974" s="445"/>
      <c r="G974" s="445"/>
      <c r="H974" s="445"/>
      <c r="I974" s="445"/>
      <c r="J974" s="445"/>
      <c r="K974" s="445"/>
      <c r="L974" s="445"/>
      <c r="M974" s="445"/>
      <c r="N974" s="445"/>
      <c r="O974" s="445"/>
      <c r="P974" s="445"/>
      <c r="Q974" s="445"/>
    </row>
    <row r="975" ht="25.15" customHeight="true" x14ac:dyDescent="0.2">
      <c r="C975" s="445"/>
      <c r="D975" s="445"/>
      <c r="E975" s="445"/>
      <c r="F975" s="445"/>
      <c r="G975" s="445"/>
      <c r="H975" s="445"/>
      <c r="I975" s="445"/>
      <c r="J975" s="445"/>
      <c r="K975" s="445"/>
      <c r="L975" s="445"/>
      <c r="M975" s="445"/>
      <c r="N975" s="445"/>
      <c r="O975" s="445"/>
      <c r="P975" s="445"/>
      <c r="Q975" s="445"/>
    </row>
    <row r="976" ht="25.15" customHeight="true" x14ac:dyDescent="0.2">
      <c r="C976" s="445"/>
      <c r="D976" s="445"/>
      <c r="E976" s="445"/>
      <c r="F976" s="445"/>
      <c r="G976" s="445"/>
      <c r="H976" s="445"/>
      <c r="I976" s="445"/>
      <c r="J976" s="445"/>
      <c r="K976" s="445"/>
      <c r="L976" s="445"/>
      <c r="M976" s="445"/>
      <c r="N976" s="445"/>
      <c r="O976" s="445"/>
      <c r="P976" s="445"/>
      <c r="Q976" s="445"/>
    </row>
    <row r="977" ht="25.15" customHeight="true" x14ac:dyDescent="0.2">
      <c r="C977" s="445"/>
      <c r="D977" s="445"/>
      <c r="E977" s="445"/>
      <c r="F977" s="445"/>
      <c r="G977" s="445"/>
      <c r="H977" s="445"/>
      <c r="I977" s="445"/>
      <c r="J977" s="445"/>
      <c r="K977" s="445"/>
      <c r="L977" s="445"/>
      <c r="M977" s="445"/>
      <c r="N977" s="445"/>
      <c r="O977" s="445"/>
      <c r="P977" s="445"/>
      <c r="Q977" s="445"/>
    </row>
    <row r="978" ht="25.15" customHeight="true" x14ac:dyDescent="0.2">
      <c r="C978" s="445"/>
      <c r="D978" s="445"/>
      <c r="E978" s="445"/>
      <c r="F978" s="445"/>
      <c r="G978" s="445"/>
      <c r="H978" s="445"/>
      <c r="I978" s="445"/>
      <c r="J978" s="445"/>
      <c r="K978" s="445"/>
      <c r="L978" s="445"/>
      <c r="M978" s="445"/>
      <c r="N978" s="445"/>
      <c r="O978" s="445"/>
      <c r="P978" s="445"/>
      <c r="Q978" s="445"/>
    </row>
    <row r="979" ht="25.15" customHeight="true" x14ac:dyDescent="0.2">
      <c r="C979" s="445"/>
      <c r="D979" s="445"/>
      <c r="E979" s="445"/>
      <c r="F979" s="445"/>
      <c r="G979" s="445"/>
      <c r="H979" s="445"/>
      <c r="I979" s="445"/>
      <c r="J979" s="445"/>
      <c r="K979" s="445"/>
      <c r="L979" s="445"/>
      <c r="M979" s="445"/>
      <c r="N979" s="445"/>
      <c r="O979" s="445"/>
      <c r="P979" s="445"/>
      <c r="Q979" s="445"/>
    </row>
    <row r="980" ht="25.15" customHeight="true" x14ac:dyDescent="0.2">
      <c r="C980" s="445"/>
      <c r="D980" s="445"/>
      <c r="E980" s="445"/>
      <c r="F980" s="445"/>
      <c r="G980" s="445"/>
      <c r="H980" s="445"/>
      <c r="I980" s="445"/>
      <c r="J980" s="445"/>
      <c r="K980" s="445"/>
      <c r="L980" s="445"/>
      <c r="M980" s="445"/>
      <c r="N980" s="445"/>
      <c r="O980" s="445"/>
      <c r="P980" s="445"/>
      <c r="Q980" s="445"/>
    </row>
    <row r="981" ht="25.15" customHeight="true" x14ac:dyDescent="0.2">
      <c r="C981" s="445"/>
      <c r="D981" s="445"/>
      <c r="E981" s="445"/>
      <c r="F981" s="445"/>
      <c r="G981" s="445"/>
      <c r="H981" s="445"/>
      <c r="I981" s="445"/>
      <c r="J981" s="445"/>
      <c r="K981" s="445"/>
      <c r="L981" s="445"/>
      <c r="M981" s="445"/>
      <c r="N981" s="445"/>
      <c r="O981" s="445"/>
      <c r="P981" s="445"/>
      <c r="Q981" s="445"/>
    </row>
    <row r="982" ht="25.15" customHeight="true" x14ac:dyDescent="0.2">
      <c r="C982" s="445"/>
      <c r="D982" s="445"/>
      <c r="E982" s="445"/>
      <c r="F982" s="445"/>
      <c r="G982" s="445"/>
      <c r="H982" s="445"/>
      <c r="I982" s="445"/>
      <c r="J982" s="445"/>
      <c r="K982" s="445"/>
      <c r="L982" s="445"/>
      <c r="M982" s="445"/>
      <c r="N982" s="445"/>
      <c r="O982" s="445"/>
      <c r="P982" s="445"/>
      <c r="Q982" s="445"/>
    </row>
    <row r="983" ht="25.15" customHeight="true" x14ac:dyDescent="0.2">
      <c r="C983" s="445"/>
      <c r="D983" s="445"/>
      <c r="E983" s="445"/>
      <c r="F983" s="445"/>
      <c r="G983" s="445"/>
      <c r="H983" s="445"/>
      <c r="I983" s="445"/>
      <c r="J983" s="445"/>
      <c r="K983" s="445"/>
      <c r="L983" s="445"/>
      <c r="M983" s="445"/>
      <c r="N983" s="445"/>
      <c r="O983" s="445"/>
      <c r="P983" s="445"/>
      <c r="Q983" s="445"/>
    </row>
    <row r="984" ht="25.15" customHeight="true" x14ac:dyDescent="0.2">
      <c r="C984" s="445"/>
      <c r="D984" s="445"/>
      <c r="E984" s="445"/>
      <c r="F984" s="445"/>
      <c r="G984" s="445"/>
      <c r="H984" s="445"/>
      <c r="I984" s="445"/>
      <c r="J984" s="445"/>
      <c r="K984" s="445"/>
      <c r="L984" s="445"/>
      <c r="M984" s="445"/>
      <c r="N984" s="445"/>
      <c r="O984" s="445"/>
      <c r="P984" s="445"/>
      <c r="Q984" s="445"/>
    </row>
    <row r="985" ht="25.15" customHeight="true" x14ac:dyDescent="0.2">
      <c r="C985" s="445"/>
      <c r="D985" s="445"/>
      <c r="E985" s="445"/>
      <c r="F985" s="445"/>
      <c r="G985" s="445"/>
      <c r="H985" s="445"/>
      <c r="I985" s="445"/>
      <c r="J985" s="445"/>
      <c r="K985" s="445"/>
      <c r="L985" s="445"/>
      <c r="M985" s="445"/>
      <c r="N985" s="445"/>
      <c r="O985" s="445"/>
      <c r="P985" s="445"/>
      <c r="Q985" s="445"/>
    </row>
    <row r="986" ht="25.15" customHeight="true" x14ac:dyDescent="0.2">
      <c r="C986" s="445"/>
      <c r="D986" s="445"/>
      <c r="E986" s="445"/>
      <c r="F986" s="445"/>
      <c r="G986" s="445"/>
      <c r="H986" s="445"/>
      <c r="I986" s="445"/>
      <c r="J986" s="445"/>
      <c r="K986" s="445"/>
      <c r="L986" s="445"/>
      <c r="M986" s="445"/>
      <c r="N986" s="445"/>
      <c r="O986" s="445"/>
      <c r="P986" s="445"/>
      <c r="Q986" s="445"/>
    </row>
    <row r="987" ht="25.15" customHeight="true" x14ac:dyDescent="0.2">
      <c r="C987" s="445"/>
      <c r="D987" s="445"/>
      <c r="E987" s="445"/>
      <c r="F987" s="445"/>
      <c r="G987" s="445"/>
      <c r="H987" s="445"/>
      <c r="I987" s="445"/>
      <c r="J987" s="445"/>
      <c r="K987" s="445"/>
      <c r="L987" s="445"/>
      <c r="M987" s="445"/>
      <c r="N987" s="445"/>
      <c r="O987" s="445"/>
      <c r="P987" s="445"/>
      <c r="Q987" s="445"/>
    </row>
    <row r="988" ht="25.15" customHeight="true" x14ac:dyDescent="0.2">
      <c r="C988" s="445"/>
      <c r="D988" s="445"/>
      <c r="E988" s="445"/>
      <c r="F988" s="445"/>
      <c r="G988" s="445"/>
      <c r="H988" s="445"/>
      <c r="I988" s="445"/>
      <c r="J988" s="445"/>
      <c r="K988" s="445"/>
      <c r="L988" s="445"/>
      <c r="M988" s="445"/>
      <c r="N988" s="445"/>
      <c r="O988" s="445"/>
      <c r="P988" s="445"/>
      <c r="Q988" s="445"/>
    </row>
    <row r="989" ht="25.15" customHeight="true" x14ac:dyDescent="0.2">
      <c r="C989" s="445"/>
      <c r="D989" s="445"/>
      <c r="E989" s="445"/>
      <c r="F989" s="445"/>
      <c r="G989" s="445"/>
      <c r="H989" s="445"/>
      <c r="I989" s="445"/>
      <c r="J989" s="445"/>
      <c r="K989" s="445"/>
      <c r="L989" s="445"/>
      <c r="M989" s="445"/>
      <c r="N989" s="445"/>
      <c r="O989" s="445"/>
      <c r="P989" s="445"/>
      <c r="Q989" s="445"/>
    </row>
    <row r="990" ht="25.15" customHeight="true" x14ac:dyDescent="0.2">
      <c r="C990" s="445"/>
      <c r="D990" s="445"/>
      <c r="E990" s="445"/>
      <c r="F990" s="445"/>
      <c r="G990" s="445"/>
      <c r="H990" s="445"/>
      <c r="I990" s="445"/>
      <c r="J990" s="445"/>
      <c r="K990" s="445"/>
      <c r="L990" s="445"/>
      <c r="M990" s="445"/>
      <c r="N990" s="445"/>
      <c r="O990" s="445"/>
      <c r="P990" s="445"/>
      <c r="Q990" s="445"/>
    </row>
    <row r="991" ht="25.15" customHeight="true" x14ac:dyDescent="0.2">
      <c r="C991" s="445"/>
      <c r="D991" s="445"/>
      <c r="E991" s="445"/>
      <c r="F991" s="445"/>
      <c r="G991" s="445"/>
      <c r="H991" s="445"/>
      <c r="I991" s="445"/>
      <c r="J991" s="445"/>
      <c r="K991" s="445"/>
      <c r="L991" s="445"/>
      <c r="M991" s="445"/>
      <c r="N991" s="445"/>
      <c r="O991" s="445"/>
      <c r="P991" s="445"/>
      <c r="Q991" s="445"/>
    </row>
    <row r="992" ht="25.15" customHeight="true" x14ac:dyDescent="0.2">
      <c r="C992" s="445"/>
      <c r="D992" s="445"/>
      <c r="E992" s="445"/>
      <c r="F992" s="445"/>
      <c r="G992" s="445"/>
      <c r="H992" s="445"/>
      <c r="I992" s="445"/>
      <c r="J992" s="445"/>
      <c r="K992" s="445"/>
      <c r="L992" s="445"/>
      <c r="M992" s="445"/>
      <c r="N992" s="445"/>
      <c r="O992" s="445"/>
      <c r="P992" s="445"/>
      <c r="Q992" s="445"/>
    </row>
    <row r="993" ht="25.15" customHeight="true" x14ac:dyDescent="0.2">
      <c r="C993" s="445"/>
      <c r="D993" s="445"/>
      <c r="E993" s="445"/>
      <c r="F993" s="445"/>
      <c r="G993" s="445"/>
      <c r="H993" s="445"/>
      <c r="I993" s="445"/>
      <c r="J993" s="445"/>
      <c r="K993" s="445"/>
      <c r="L993" s="445"/>
      <c r="M993" s="445"/>
      <c r="N993" s="445"/>
      <c r="O993" s="445"/>
      <c r="P993" s="445"/>
      <c r="Q993" s="445"/>
    </row>
    <row r="994" ht="25.15" customHeight="true" x14ac:dyDescent="0.2">
      <c r="C994" s="445"/>
      <c r="D994" s="445"/>
      <c r="E994" s="445"/>
      <c r="F994" s="445"/>
      <c r="G994" s="445"/>
      <c r="H994" s="445"/>
      <c r="I994" s="445"/>
      <c r="J994" s="445"/>
      <c r="K994" s="445"/>
      <c r="L994" s="445"/>
      <c r="M994" s="445"/>
      <c r="N994" s="445"/>
      <c r="O994" s="445"/>
      <c r="P994" s="445"/>
      <c r="Q994" s="445"/>
    </row>
    <row r="995" ht="25.15" customHeight="true" x14ac:dyDescent="0.2">
      <c r="C995" s="445"/>
      <c r="D995" s="445"/>
      <c r="E995" s="445"/>
      <c r="F995" s="445"/>
      <c r="G995" s="445"/>
      <c r="H995" s="445"/>
      <c r="I995" s="445"/>
      <c r="J995" s="445"/>
      <c r="K995" s="445"/>
      <c r="L995" s="445"/>
      <c r="M995" s="445"/>
      <c r="N995" s="445"/>
      <c r="O995" s="445"/>
      <c r="P995" s="445"/>
      <c r="Q995" s="445"/>
    </row>
    <row r="996" ht="25.15" customHeight="true" x14ac:dyDescent="0.2">
      <c r="C996" s="445"/>
      <c r="D996" s="445"/>
      <c r="E996" s="445"/>
      <c r="F996" s="445"/>
      <c r="G996" s="445"/>
      <c r="H996" s="445"/>
      <c r="I996" s="445"/>
      <c r="J996" s="445"/>
      <c r="K996" s="445"/>
      <c r="L996" s="445"/>
      <c r="M996" s="445"/>
      <c r="N996" s="445"/>
      <c r="O996" s="445"/>
      <c r="P996" s="445"/>
      <c r="Q996" s="445"/>
    </row>
    <row r="997" ht="25.15" customHeight="true" x14ac:dyDescent="0.2">
      <c r="C997" s="445"/>
      <c r="D997" s="445"/>
      <c r="E997" s="445"/>
      <c r="F997" s="445"/>
      <c r="G997" s="445"/>
      <c r="H997" s="445"/>
      <c r="I997" s="445"/>
      <c r="J997" s="445"/>
      <c r="K997" s="445"/>
      <c r="L997" s="445"/>
      <c r="M997" s="445"/>
      <c r="N997" s="445"/>
      <c r="O997" s="445"/>
      <c r="P997" s="445"/>
      <c r="Q997" s="445"/>
    </row>
    <row r="998" ht="25.15" customHeight="true" x14ac:dyDescent="0.2">
      <c r="C998" s="445"/>
      <c r="D998" s="445"/>
      <c r="E998" s="445"/>
      <c r="F998" s="445"/>
      <c r="G998" s="445"/>
      <c r="H998" s="445"/>
      <c r="I998" s="445"/>
      <c r="J998" s="445"/>
      <c r="K998" s="445"/>
      <c r="L998" s="445"/>
      <c r="M998" s="445"/>
      <c r="N998" s="445"/>
      <c r="O998" s="445"/>
      <c r="P998" s="445"/>
      <c r="Q998" s="445"/>
    </row>
    <row r="999" ht="25.15" customHeight="true" x14ac:dyDescent="0.2">
      <c r="C999" s="445"/>
      <c r="D999" s="445"/>
      <c r="E999" s="445"/>
      <c r="F999" s="445"/>
      <c r="G999" s="445"/>
      <c r="H999" s="445"/>
      <c r="I999" s="445"/>
      <c r="J999" s="445"/>
      <c r="K999" s="445"/>
      <c r="L999" s="445"/>
      <c r="M999" s="445"/>
      <c r="N999" s="445"/>
      <c r="O999" s="445"/>
      <c r="P999" s="445"/>
      <c r="Q999" s="445"/>
    </row>
    <row r="1000" ht="25.15" customHeight="true" x14ac:dyDescent="0.2">
      <c r="C1000" s="445"/>
      <c r="D1000" s="445"/>
      <c r="E1000" s="445"/>
      <c r="F1000" s="445"/>
      <c r="G1000" s="445"/>
      <c r="H1000" s="445"/>
      <c r="I1000" s="445"/>
      <c r="J1000" s="445"/>
      <c r="K1000" s="445"/>
      <c r="L1000" s="445"/>
      <c r="M1000" s="445"/>
      <c r="N1000" s="445"/>
      <c r="O1000" s="445"/>
      <c r="P1000" s="445"/>
      <c r="Q1000" s="445"/>
    </row>
    <row r="1001" ht="25.15" customHeight="true" x14ac:dyDescent="0.2">
      <c r="C1001" s="445"/>
      <c r="D1001" s="445"/>
      <c r="E1001" s="445"/>
      <c r="F1001" s="445"/>
      <c r="G1001" s="445"/>
      <c r="H1001" s="445"/>
      <c r="I1001" s="445"/>
      <c r="J1001" s="445"/>
      <c r="K1001" s="445"/>
      <c r="L1001" s="445"/>
      <c r="M1001" s="445"/>
      <c r="N1001" s="445"/>
      <c r="O1001" s="445"/>
      <c r="P1001" s="445"/>
      <c r="Q1001" s="445"/>
    </row>
    <row r="1002" ht="25.15" customHeight="true" x14ac:dyDescent="0.2">
      <c r="C1002" s="445"/>
      <c r="D1002" s="445"/>
      <c r="E1002" s="445"/>
      <c r="F1002" s="445"/>
      <c r="G1002" s="445"/>
      <c r="H1002" s="445"/>
      <c r="I1002" s="445"/>
      <c r="J1002" s="445"/>
      <c r="K1002" s="445"/>
      <c r="L1002" s="445"/>
      <c r="M1002" s="445"/>
      <c r="N1002" s="445"/>
      <c r="O1002" s="445"/>
      <c r="P1002" s="445"/>
      <c r="Q1002" s="445"/>
    </row>
    <row r="1003" ht="25.15" customHeight="true" x14ac:dyDescent="0.2">
      <c r="C1003" s="445"/>
      <c r="D1003" s="445"/>
      <c r="E1003" s="445"/>
      <c r="F1003" s="445"/>
      <c r="G1003" s="445"/>
      <c r="H1003" s="445"/>
      <c r="I1003" s="445"/>
      <c r="J1003" s="445"/>
      <c r="K1003" s="445"/>
      <c r="L1003" s="445"/>
      <c r="M1003" s="445"/>
      <c r="N1003" s="445"/>
      <c r="O1003" s="445"/>
      <c r="P1003" s="445"/>
      <c r="Q1003" s="445"/>
    </row>
    <row r="1004" ht="25.15" customHeight="true" x14ac:dyDescent="0.2">
      <c r="C1004" s="445"/>
      <c r="D1004" s="445"/>
      <c r="E1004" s="445"/>
      <c r="F1004" s="445"/>
      <c r="G1004" s="445"/>
      <c r="H1004" s="445"/>
      <c r="I1004" s="445"/>
      <c r="J1004" s="445"/>
      <c r="K1004" s="445"/>
      <c r="L1004" s="445"/>
      <c r="M1004" s="445"/>
      <c r="N1004" s="445"/>
      <c r="O1004" s="445"/>
      <c r="P1004" s="445"/>
      <c r="Q1004" s="445"/>
    </row>
    <row r="1005" ht="25.15" customHeight="true" x14ac:dyDescent="0.2">
      <c r="C1005" s="445"/>
      <c r="D1005" s="445"/>
      <c r="E1005" s="445"/>
      <c r="F1005" s="445"/>
      <c r="G1005" s="445"/>
      <c r="H1005" s="445"/>
      <c r="I1005" s="445"/>
      <c r="J1005" s="445"/>
      <c r="K1005" s="445"/>
      <c r="L1005" s="445"/>
      <c r="M1005" s="445"/>
      <c r="N1005" s="445"/>
      <c r="O1005" s="445"/>
      <c r="P1005" s="445"/>
      <c r="Q1005" s="445"/>
    </row>
    <row r="1006" ht="25.15" customHeight="true" x14ac:dyDescent="0.2">
      <c r="C1006" s="445"/>
      <c r="D1006" s="445"/>
      <c r="E1006" s="445"/>
      <c r="F1006" s="445"/>
      <c r="G1006" s="445"/>
      <c r="H1006" s="445"/>
      <c r="I1006" s="445"/>
      <c r="J1006" s="445"/>
      <c r="K1006" s="445"/>
      <c r="L1006" s="445"/>
      <c r="M1006" s="445"/>
      <c r="N1006" s="445"/>
      <c r="O1006" s="445"/>
      <c r="P1006" s="445"/>
      <c r="Q1006" s="445"/>
    </row>
    <row r="1007" ht="25.15" customHeight="true" x14ac:dyDescent="0.2">
      <c r="C1007" s="445"/>
      <c r="D1007" s="445"/>
      <c r="E1007" s="445"/>
      <c r="F1007" s="445"/>
      <c r="G1007" s="445"/>
      <c r="H1007" s="445"/>
      <c r="I1007" s="445"/>
      <c r="J1007" s="445"/>
      <c r="K1007" s="445"/>
      <c r="L1007" s="445"/>
      <c r="M1007" s="445"/>
      <c r="N1007" s="445"/>
      <c r="O1007" s="445"/>
      <c r="P1007" s="445"/>
      <c r="Q1007" s="445"/>
    </row>
    <row r="1008" ht="25.15" customHeight="true" x14ac:dyDescent="0.2">
      <c r="C1008" s="445"/>
      <c r="D1008" s="445"/>
      <c r="E1008" s="445"/>
      <c r="F1008" s="445"/>
      <c r="G1008" s="445"/>
      <c r="H1008" s="445"/>
      <c r="I1008" s="445"/>
      <c r="J1008" s="445"/>
      <c r="K1008" s="445"/>
      <c r="L1008" s="445"/>
      <c r="M1008" s="445"/>
      <c r="N1008" s="445"/>
      <c r="O1008" s="445"/>
      <c r="P1008" s="445"/>
      <c r="Q1008" s="445"/>
    </row>
    <row r="1009" ht="25.15" customHeight="true" x14ac:dyDescent="0.2">
      <c r="C1009" s="445"/>
      <c r="D1009" s="445"/>
      <c r="E1009" s="445"/>
      <c r="F1009" s="445"/>
      <c r="G1009" s="445"/>
      <c r="H1009" s="445"/>
      <c r="I1009" s="445"/>
      <c r="J1009" s="445"/>
      <c r="K1009" s="445"/>
      <c r="L1009" s="445"/>
      <c r="M1009" s="445"/>
      <c r="N1009" s="445"/>
      <c r="O1009" s="445"/>
      <c r="P1009" s="445"/>
      <c r="Q1009" s="445"/>
    </row>
    <row r="1010" ht="25.15" customHeight="true" x14ac:dyDescent="0.2">
      <c r="C1010" s="445"/>
      <c r="D1010" s="445"/>
      <c r="E1010" s="445"/>
      <c r="F1010" s="445"/>
      <c r="G1010" s="445"/>
      <c r="H1010" s="445"/>
      <c r="I1010" s="445"/>
      <c r="J1010" s="445"/>
      <c r="K1010" s="445"/>
      <c r="L1010" s="445"/>
      <c r="M1010" s="445"/>
      <c r="N1010" s="445"/>
      <c r="O1010" s="445"/>
      <c r="P1010" s="445"/>
      <c r="Q1010" s="445"/>
    </row>
    <row r="1011" ht="25.15" customHeight="true" x14ac:dyDescent="0.2">
      <c r="C1011" s="445"/>
      <c r="D1011" s="445"/>
      <c r="E1011" s="445"/>
      <c r="F1011" s="445"/>
      <c r="G1011" s="445"/>
      <c r="H1011" s="445"/>
      <c r="I1011" s="445"/>
      <c r="J1011" s="445"/>
      <c r="K1011" s="445"/>
      <c r="L1011" s="445"/>
      <c r="M1011" s="445"/>
      <c r="N1011" s="445"/>
      <c r="O1011" s="445"/>
      <c r="P1011" s="445"/>
      <c r="Q1011" s="445"/>
    </row>
    <row r="1012" ht="25.15" customHeight="true" x14ac:dyDescent="0.2">
      <c r="C1012" s="445"/>
      <c r="D1012" s="445"/>
      <c r="E1012" s="445"/>
      <c r="F1012" s="445"/>
      <c r="G1012" s="445"/>
      <c r="H1012" s="445"/>
      <c r="I1012" s="445"/>
      <c r="J1012" s="445"/>
      <c r="K1012" s="445"/>
      <c r="L1012" s="445"/>
      <c r="M1012" s="445"/>
      <c r="N1012" s="445"/>
      <c r="O1012" s="445"/>
      <c r="P1012" s="445"/>
      <c r="Q1012" s="445"/>
    </row>
    <row r="1013" ht="25.15" customHeight="true" x14ac:dyDescent="0.2">
      <c r="C1013" s="445"/>
      <c r="D1013" s="445"/>
      <c r="E1013" s="445"/>
      <c r="F1013" s="445"/>
      <c r="G1013" s="445"/>
      <c r="H1013" s="445"/>
      <c r="I1013" s="445"/>
      <c r="J1013" s="445"/>
      <c r="K1013" s="445"/>
      <c r="L1013" s="445"/>
      <c r="M1013" s="445"/>
      <c r="N1013" s="445"/>
      <c r="O1013" s="445"/>
      <c r="P1013" s="445"/>
      <c r="Q1013" s="445"/>
    </row>
    <row r="1014" ht="25.15" customHeight="true" x14ac:dyDescent="0.2">
      <c r="C1014" s="445"/>
      <c r="D1014" s="445"/>
      <c r="E1014" s="445"/>
      <c r="F1014" s="445"/>
      <c r="G1014" s="445"/>
      <c r="H1014" s="445"/>
      <c r="I1014" s="445"/>
      <c r="J1014" s="445"/>
      <c r="K1014" s="445"/>
      <c r="L1014" s="445"/>
      <c r="M1014" s="445"/>
      <c r="N1014" s="445"/>
      <c r="O1014" s="445"/>
      <c r="P1014" s="445"/>
      <c r="Q1014" s="445"/>
    </row>
    <row r="1015" ht="25.15" customHeight="true" x14ac:dyDescent="0.2">
      <c r="C1015" s="445"/>
      <c r="D1015" s="445"/>
      <c r="E1015" s="445"/>
      <c r="F1015" s="445"/>
      <c r="G1015" s="445"/>
      <c r="H1015" s="445"/>
      <c r="I1015" s="445"/>
      <c r="J1015" s="445"/>
      <c r="K1015" s="445"/>
      <c r="L1015" s="445"/>
      <c r="M1015" s="445"/>
      <c r="N1015" s="445"/>
      <c r="O1015" s="445"/>
      <c r="P1015" s="445"/>
      <c r="Q1015" s="445"/>
    </row>
    <row r="1016" ht="25.15" customHeight="true" x14ac:dyDescent="0.2">
      <c r="C1016" s="445"/>
      <c r="D1016" s="445"/>
      <c r="E1016" s="445"/>
      <c r="F1016" s="445"/>
      <c r="G1016" s="445"/>
      <c r="H1016" s="445"/>
      <c r="I1016" s="445"/>
      <c r="J1016" s="445"/>
      <c r="K1016" s="445"/>
      <c r="L1016" s="445"/>
      <c r="M1016" s="445"/>
      <c r="N1016" s="445"/>
      <c r="O1016" s="445"/>
      <c r="P1016" s="445"/>
      <c r="Q1016" s="445"/>
    </row>
    <row r="1017" ht="25.15" customHeight="true" x14ac:dyDescent="0.2">
      <c r="C1017" s="445"/>
      <c r="D1017" s="445"/>
      <c r="E1017" s="445"/>
      <c r="F1017" s="445"/>
      <c r="G1017" s="445"/>
      <c r="H1017" s="445"/>
      <c r="I1017" s="445"/>
      <c r="J1017" s="445"/>
      <c r="K1017" s="445"/>
      <c r="L1017" s="445"/>
      <c r="M1017" s="445"/>
      <c r="N1017" s="445"/>
      <c r="O1017" s="445"/>
      <c r="P1017" s="445"/>
      <c r="Q1017" s="445"/>
    </row>
    <row r="1018" ht="25.15" customHeight="true" x14ac:dyDescent="0.2">
      <c r="C1018" s="445"/>
      <c r="D1018" s="445"/>
      <c r="E1018" s="445"/>
      <c r="F1018" s="445"/>
      <c r="G1018" s="445"/>
      <c r="H1018" s="445"/>
      <c r="I1018" s="445"/>
      <c r="J1018" s="445"/>
      <c r="K1018" s="445"/>
      <c r="L1018" s="445"/>
      <c r="M1018" s="445"/>
      <c r="N1018" s="445"/>
      <c r="O1018" s="445"/>
      <c r="P1018" s="445"/>
      <c r="Q1018" s="445"/>
    </row>
    <row r="1019" ht="25.15" customHeight="true" x14ac:dyDescent="0.2">
      <c r="C1019" s="445"/>
      <c r="D1019" s="445"/>
      <c r="E1019" s="445"/>
      <c r="F1019" s="445"/>
      <c r="G1019" s="445"/>
      <c r="H1019" s="445"/>
      <c r="I1019" s="445"/>
      <c r="J1019" s="445"/>
      <c r="K1019" s="445"/>
      <c r="L1019" s="445"/>
      <c r="M1019" s="445"/>
      <c r="N1019" s="445"/>
      <c r="O1019" s="445"/>
      <c r="P1019" s="445"/>
      <c r="Q1019" s="445"/>
    </row>
    <row r="1020" ht="25.15" customHeight="true" x14ac:dyDescent="0.2">
      <c r="C1020" s="445"/>
      <c r="D1020" s="445"/>
      <c r="E1020" s="445"/>
      <c r="F1020" s="445"/>
      <c r="G1020" s="445"/>
      <c r="H1020" s="445"/>
      <c r="I1020" s="445"/>
      <c r="J1020" s="445"/>
      <c r="K1020" s="445"/>
      <c r="L1020" s="445"/>
      <c r="M1020" s="445"/>
      <c r="N1020" s="445"/>
      <c r="O1020" s="445"/>
      <c r="P1020" s="445"/>
      <c r="Q1020" s="445"/>
    </row>
    <row r="1021" ht="25.15" customHeight="true" x14ac:dyDescent="0.2">
      <c r="C1021" s="445"/>
      <c r="D1021" s="445"/>
      <c r="E1021" s="445"/>
      <c r="F1021" s="445"/>
      <c r="G1021" s="445"/>
      <c r="H1021" s="445"/>
      <c r="I1021" s="445"/>
      <c r="J1021" s="445"/>
      <c r="K1021" s="445"/>
      <c r="L1021" s="445"/>
      <c r="M1021" s="445"/>
      <c r="N1021" s="445"/>
      <c r="O1021" s="445"/>
      <c r="P1021" s="445"/>
      <c r="Q1021" s="445"/>
    </row>
    <row r="1022" ht="25.15" customHeight="true" x14ac:dyDescent="0.2">
      <c r="C1022" s="445"/>
      <c r="D1022" s="445"/>
      <c r="E1022" s="445"/>
      <c r="F1022" s="445"/>
      <c r="G1022" s="445"/>
      <c r="H1022" s="445"/>
      <c r="I1022" s="445"/>
      <c r="J1022" s="445"/>
      <c r="K1022" s="445"/>
      <c r="L1022" s="445"/>
      <c r="M1022" s="445"/>
      <c r="N1022" s="445"/>
      <c r="O1022" s="445"/>
      <c r="P1022" s="445"/>
      <c r="Q1022" s="445"/>
    </row>
    <row r="1023" ht="25.15" customHeight="true" x14ac:dyDescent="0.2">
      <c r="C1023" s="445"/>
      <c r="D1023" s="445"/>
      <c r="E1023" s="445"/>
      <c r="F1023" s="445"/>
      <c r="G1023" s="445"/>
      <c r="H1023" s="445"/>
      <c r="I1023" s="445"/>
      <c r="J1023" s="445"/>
      <c r="K1023" s="445"/>
      <c r="L1023" s="445"/>
      <c r="M1023" s="445"/>
      <c r="N1023" s="445"/>
      <c r="O1023" s="445"/>
      <c r="P1023" s="445"/>
      <c r="Q1023" s="445"/>
    </row>
    <row r="1024" ht="25.15" customHeight="true" x14ac:dyDescent="0.2">
      <c r="C1024" s="445"/>
      <c r="D1024" s="445"/>
      <c r="E1024" s="445"/>
      <c r="F1024" s="445"/>
      <c r="G1024" s="445"/>
      <c r="H1024" s="445"/>
      <c r="I1024" s="445"/>
      <c r="J1024" s="445"/>
      <c r="K1024" s="445"/>
      <c r="L1024" s="445"/>
      <c r="M1024" s="445"/>
      <c r="N1024" s="445"/>
      <c r="O1024" s="445"/>
      <c r="P1024" s="445"/>
      <c r="Q1024" s="445"/>
    </row>
    <row r="1025" s="367" customFormat="true" ht="21" customHeight="true" x14ac:dyDescent="0.2">
      <c r="A1025" s="2071" t="s">
        <v>173</v>
      </c>
      <c r="B1025" s="2072"/>
      <c r="C1025" s="2073"/>
      <c r="W1025" s="559"/>
      <c r="X1025" s="559"/>
      <c r="Y1025" s="559"/>
      <c r="Z1025" s="559"/>
      <c r="AA1025" s="559"/>
      <c r="AB1025" s="559"/>
      <c r="AC1025" s="559"/>
      <c r="AD1025" s="559"/>
      <c r="AE1025" s="559"/>
      <c r="AF1025" s="559"/>
      <c r="AG1025" s="559"/>
      <c r="AH1025" s="559"/>
      <c r="AI1025" s="559"/>
      <c r="AJ1025" s="559"/>
      <c r="AK1025" s="559"/>
      <c r="AL1025" s="559"/>
      <c r="AM1025" s="559"/>
      <c r="AN1025" s="559"/>
      <c r="AO1025" s="559"/>
      <c r="AP1025" s="559"/>
      <c r="AQ1025" s="559"/>
      <c r="AR1025" s="559"/>
      <c r="AS1025" s="559"/>
      <c r="AT1025" s="559"/>
      <c r="AU1025" s="559"/>
      <c r="AV1025" s="559"/>
      <c r="AW1025" s="559"/>
      <c r="AX1025" s="559"/>
      <c r="AY1025" s="559"/>
      <c r="AZ1025" s="559"/>
      <c r="BA1025" s="215"/>
      <c r="BB1025" s="283"/>
      <c r="BC1025"/>
      <c r="BD1025"/>
      <c r="BE1025"/>
      <c r="BF1025"/>
      <c r="BG1025"/>
      <c r="BH1025"/>
      <c r="BI1025"/>
      <c r="BJ1025"/>
      <c r="BK1025"/>
      <c r="BL1025"/>
      <c r="BM1025"/>
      <c r="BN1025"/>
      <c r="BO1025"/>
      <c r="BP1025"/>
      <c r="BQ1025"/>
      <c r="BR1025"/>
      <c r="BS1025"/>
      <c r="BT1025"/>
      <c r="BU1025"/>
      <c r="BV1025" s="215"/>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67" customFormat="true" ht="15.95" customHeight="true" x14ac:dyDescent="0.2">
      <c r="A1026" s="2074" t="s">
        <v>174</v>
      </c>
      <c r="B1026" s="2075"/>
      <c r="C1026" s="370" t="s">
        <v>175</v>
      </c>
      <c r="W1026" s="559"/>
      <c r="X1026" s="559"/>
      <c r="Y1026" s="559"/>
      <c r="Z1026" s="559"/>
      <c r="AA1026" s="559"/>
      <c r="AB1026" s="559"/>
      <c r="AC1026" s="559"/>
      <c r="AD1026" s="559"/>
      <c r="AE1026" s="559"/>
      <c r="AF1026" s="559"/>
      <c r="AG1026" s="559"/>
      <c r="AH1026" s="559"/>
      <c r="AI1026" s="559"/>
      <c r="AJ1026" s="559"/>
      <c r="AK1026" s="559"/>
      <c r="AL1026" s="559"/>
      <c r="AM1026" s="559"/>
      <c r="AN1026" s="559"/>
      <c r="AO1026" s="559"/>
      <c r="AP1026" s="559"/>
      <c r="AQ1026" s="559"/>
      <c r="AR1026" s="559"/>
      <c r="AS1026" s="559"/>
      <c r="AT1026" s="559"/>
      <c r="AU1026" s="559"/>
      <c r="AV1026" s="559"/>
      <c r="AW1026" s="559"/>
      <c r="AX1026" s="559"/>
      <c r="AY1026" s="559"/>
      <c r="AZ1026" s="559"/>
      <c r="BA1026" s="215"/>
      <c r="BB1026" s="283"/>
      <c r="BC1026"/>
      <c r="BD1026"/>
      <c r="BE1026"/>
      <c r="BF1026"/>
      <c r="BG1026"/>
      <c r="BH1026"/>
      <c r="BI1026"/>
      <c r="BJ1026"/>
      <c r="BK1026"/>
      <c r="BL1026"/>
      <c r="BM1026"/>
      <c r="BN1026"/>
      <c r="BO1026"/>
      <c r="BP1026"/>
      <c r="BQ1026"/>
      <c r="BR1026"/>
      <c r="BS1026"/>
      <c r="BT1026"/>
      <c r="BU1026"/>
      <c r="BV1026" s="215"/>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67" customFormat="true" ht="17.1" hidden="true" customHeight="true" x14ac:dyDescent="0.2">
      <c r="A1027" s="371" t="s">
        <v>176</v>
      </c>
      <c r="B1027" s="372" t="s">
        <v>177</v>
      </c>
      <c r="C1027" s="373">
        <v>10836</v>
      </c>
      <c r="W1027" s="559"/>
      <c r="X1027" s="559"/>
      <c r="Y1027" s="559"/>
      <c r="Z1027" s="559"/>
      <c r="AA1027" s="559"/>
      <c r="AB1027" s="559"/>
      <c r="AC1027" s="559"/>
      <c r="AD1027" s="559"/>
      <c r="AE1027" s="559"/>
      <c r="AF1027" s="559"/>
      <c r="AG1027" s="559"/>
      <c r="AH1027" s="559"/>
      <c r="AI1027" s="559"/>
      <c r="AJ1027" s="559"/>
      <c r="AK1027" s="559"/>
      <c r="AL1027" s="559"/>
      <c r="AM1027" s="559"/>
      <c r="AN1027" s="559"/>
      <c r="AO1027" s="559"/>
      <c r="AP1027" s="559"/>
      <c r="AQ1027" s="559"/>
      <c r="AR1027" s="559"/>
      <c r="AS1027" s="559"/>
      <c r="AT1027" s="559"/>
      <c r="AU1027" s="559"/>
      <c r="AV1027" s="559"/>
      <c r="AW1027" s="559"/>
      <c r="AX1027" s="559"/>
      <c r="AY1027" s="559"/>
      <c r="AZ1027" s="559"/>
      <c r="BA1027" s="215"/>
      <c r="BB1027" s="283"/>
      <c r="BC1027"/>
      <c r="BD1027"/>
      <c r="BE1027"/>
      <c r="BF1027"/>
      <c r="BG1027"/>
      <c r="BH1027"/>
      <c r="BI1027"/>
      <c r="BJ1027"/>
      <c r="BK1027"/>
      <c r="BL1027"/>
      <c r="BM1027"/>
      <c r="BN1027"/>
      <c r="BO1027"/>
      <c r="BP1027"/>
      <c r="BQ1027"/>
      <c r="BR1027"/>
      <c r="BS1027"/>
      <c r="BT1027"/>
      <c r="BU1027"/>
      <c r="BV1027" s="215"/>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67" customFormat="true" ht="17.1" hidden="true" customHeight="true" x14ac:dyDescent="0.2">
      <c r="A1028" s="374" t="s">
        <v>178</v>
      </c>
      <c r="B1028" s="375" t="s">
        <v>177</v>
      </c>
      <c r="C1028" s="376">
        <v>10836</v>
      </c>
      <c r="W1028" s="559"/>
      <c r="X1028" s="559"/>
      <c r="Y1028" s="559"/>
      <c r="Z1028" s="559"/>
      <c r="AA1028" s="559"/>
      <c r="AB1028" s="559"/>
      <c r="AC1028" s="559"/>
      <c r="AD1028" s="559"/>
      <c r="AE1028" s="559"/>
      <c r="AF1028" s="559"/>
      <c r="AG1028" s="559"/>
      <c r="AH1028" s="559"/>
      <c r="AI1028" s="559"/>
      <c r="AJ1028" s="559"/>
      <c r="AK1028" s="559"/>
      <c r="AL1028" s="559"/>
      <c r="AM1028" s="559"/>
      <c r="AN1028" s="559"/>
      <c r="AO1028" s="559"/>
      <c r="AP1028" s="559"/>
      <c r="AQ1028" s="559"/>
      <c r="AR1028" s="559"/>
      <c r="AS1028" s="559"/>
      <c r="AT1028" s="559"/>
      <c r="AU1028" s="559"/>
      <c r="AV1028" s="559"/>
      <c r="AW1028" s="559"/>
      <c r="AX1028" s="559"/>
      <c r="AY1028" s="559"/>
      <c r="AZ1028" s="559"/>
      <c r="BA1028" s="215"/>
      <c r="BB1028" s="283"/>
      <c r="BC1028"/>
      <c r="BD1028"/>
      <c r="BE1028"/>
      <c r="BF1028"/>
      <c r="BG1028"/>
      <c r="BH1028"/>
      <c r="BI1028"/>
      <c r="BJ1028"/>
      <c r="BK1028"/>
      <c r="BL1028"/>
      <c r="BM1028"/>
      <c r="BN1028"/>
      <c r="BO1028"/>
      <c r="BP1028"/>
      <c r="BQ1028"/>
      <c r="BR1028"/>
      <c r="BS1028"/>
      <c r="BT1028"/>
      <c r="BU1028"/>
      <c r="BV1028" s="215"/>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67" customFormat="true" ht="17.1" hidden="true" customHeight="true" x14ac:dyDescent="0.2">
      <c r="A1029" s="374" t="s">
        <v>179</v>
      </c>
      <c r="B1029" s="375" t="s">
        <v>177</v>
      </c>
      <c r="C1029" s="376">
        <v>10836</v>
      </c>
      <c r="W1029" s="559"/>
      <c r="X1029" s="559"/>
      <c r="Y1029" s="559"/>
      <c r="Z1029" s="559"/>
      <c r="AA1029" s="559"/>
      <c r="AB1029" s="559"/>
      <c r="AC1029" s="559"/>
      <c r="AD1029" s="559"/>
      <c r="AE1029" s="559"/>
      <c r="AF1029" s="559"/>
      <c r="AG1029" s="559"/>
      <c r="AH1029" s="559"/>
      <c r="AI1029" s="559"/>
      <c r="AJ1029" s="559"/>
      <c r="AK1029" s="559"/>
      <c r="AL1029" s="559"/>
      <c r="AM1029" s="559"/>
      <c r="AN1029" s="559"/>
      <c r="AO1029" s="559"/>
      <c r="AP1029" s="559"/>
      <c r="AQ1029" s="559"/>
      <c r="AR1029" s="559"/>
      <c r="AS1029" s="559"/>
      <c r="AT1029" s="559"/>
      <c r="AU1029" s="559"/>
      <c r="AV1029" s="559"/>
      <c r="AW1029" s="559"/>
      <c r="AX1029" s="559"/>
      <c r="AY1029" s="559"/>
      <c r="AZ1029" s="559"/>
      <c r="BA1029" s="215"/>
      <c r="BB1029" s="283"/>
      <c r="BC1029"/>
      <c r="BD1029"/>
      <c r="BE1029"/>
      <c r="BF1029"/>
      <c r="BG1029"/>
      <c r="BH1029"/>
      <c r="BI1029"/>
      <c r="BJ1029"/>
      <c r="BK1029"/>
      <c r="BL1029"/>
      <c r="BM1029"/>
      <c r="BN1029"/>
      <c r="BO1029"/>
      <c r="BP1029"/>
      <c r="BQ1029"/>
      <c r="BR1029"/>
      <c r="BS1029"/>
      <c r="BT1029"/>
      <c r="BU1029"/>
      <c r="BV1029" s="215"/>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67" customFormat="true" ht="17.1" hidden="true" customHeight="true" x14ac:dyDescent="0.2">
      <c r="A1030" s="374" t="s">
        <v>180</v>
      </c>
      <c r="B1030" s="375" t="s">
        <v>177</v>
      </c>
      <c r="C1030" s="376">
        <v>10836</v>
      </c>
      <c r="W1030" s="559"/>
      <c r="X1030" s="559"/>
      <c r="Y1030" s="559"/>
      <c r="Z1030" s="559"/>
      <c r="AA1030" s="559"/>
      <c r="AB1030" s="559"/>
      <c r="AC1030" s="559"/>
      <c r="AD1030" s="559"/>
      <c r="AE1030" s="559"/>
      <c r="AF1030" s="559"/>
      <c r="AG1030" s="559"/>
      <c r="AH1030" s="559"/>
      <c r="AI1030" s="559"/>
      <c r="AJ1030" s="559"/>
      <c r="AK1030" s="559"/>
      <c r="AL1030" s="559"/>
      <c r="AM1030" s="559"/>
      <c r="AN1030" s="559"/>
      <c r="AO1030" s="559"/>
      <c r="AP1030" s="559"/>
      <c r="AQ1030" s="559"/>
      <c r="AR1030" s="559"/>
      <c r="AS1030" s="559"/>
      <c r="AT1030" s="559"/>
      <c r="AU1030" s="559"/>
      <c r="AV1030" s="559"/>
      <c r="AW1030" s="559"/>
      <c r="AX1030" s="559"/>
      <c r="AY1030" s="559"/>
      <c r="AZ1030" s="559"/>
      <c r="BA1030" s="215"/>
      <c r="BB1030" s="283"/>
      <c r="BC1030"/>
      <c r="BD1030"/>
      <c r="BE1030"/>
      <c r="BF1030"/>
      <c r="BG1030"/>
      <c r="BH1030"/>
      <c r="BI1030"/>
      <c r="BJ1030"/>
      <c r="BK1030"/>
      <c r="BL1030"/>
      <c r="BM1030"/>
      <c r="BN1030"/>
      <c r="BO1030"/>
      <c r="BP1030"/>
      <c r="BQ1030"/>
      <c r="BR1030"/>
      <c r="BS1030"/>
      <c r="BT1030"/>
      <c r="BU1030"/>
      <c r="BV1030" s="215"/>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67" customFormat="true" ht="17.1" customHeight="true" x14ac:dyDescent="0.2">
      <c r="A1031" s="2076" t="s">
        <v>181</v>
      </c>
      <c r="B1031" s="375" t="s">
        <v>182</v>
      </c>
      <c r="C1031" s="376">
        <v>7956</v>
      </c>
      <c r="W1031" s="559"/>
      <c r="X1031" s="559"/>
      <c r="Y1031" s="559"/>
      <c r="Z1031" s="559"/>
      <c r="AA1031" s="559"/>
      <c r="AB1031" s="559"/>
      <c r="AC1031" s="559"/>
      <c r="AD1031" s="559"/>
      <c r="AE1031" s="559"/>
      <c r="AF1031" s="559"/>
      <c r="AG1031" s="559"/>
      <c r="AH1031" s="559"/>
      <c r="AI1031" s="559"/>
      <c r="AJ1031" s="559"/>
      <c r="AK1031" s="559"/>
      <c r="AL1031" s="559"/>
      <c r="AM1031" s="559"/>
      <c r="AN1031" s="559"/>
      <c r="AO1031" s="559"/>
      <c r="AP1031" s="559"/>
      <c r="AQ1031" s="559"/>
      <c r="AR1031" s="559"/>
      <c r="AS1031" s="559"/>
      <c r="AT1031" s="559"/>
      <c r="AU1031" s="559"/>
      <c r="AV1031" s="559"/>
      <c r="AW1031" s="559"/>
      <c r="AX1031" s="559"/>
      <c r="AY1031" s="559"/>
      <c r="AZ1031" s="559"/>
      <c r="BA1031" s="215"/>
      <c r="BB1031" s="283"/>
      <c r="BC1031"/>
      <c r="BD1031"/>
      <c r="BE1031"/>
      <c r="BF1031"/>
      <c r="BG1031"/>
      <c r="BH1031"/>
      <c r="BI1031"/>
      <c r="BJ1031"/>
      <c r="BK1031"/>
      <c r="BL1031"/>
      <c r="BM1031"/>
      <c r="BN1031"/>
      <c r="BO1031"/>
      <c r="BP1031"/>
      <c r="BQ1031"/>
      <c r="BR1031"/>
      <c r="BS1031"/>
      <c r="BT1031"/>
      <c r="BU1031"/>
      <c r="BV1031" s="215"/>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67" customFormat="true" ht="17.1" customHeight="true" x14ac:dyDescent="0.2">
      <c r="A1032" s="2076"/>
      <c r="B1032" s="375" t="s">
        <v>183</v>
      </c>
      <c r="C1032" s="376">
        <v>2880</v>
      </c>
      <c r="W1032" s="559"/>
      <c r="X1032" s="559"/>
      <c r="Y1032" s="559"/>
      <c r="Z1032" s="559"/>
      <c r="AA1032" s="559"/>
      <c r="AB1032" s="559"/>
      <c r="AC1032" s="559"/>
      <c r="AD1032" s="559"/>
      <c r="AE1032" s="559"/>
      <c r="AF1032" s="559"/>
      <c r="AG1032" s="559"/>
      <c r="AH1032" s="559"/>
      <c r="AI1032" s="559"/>
      <c r="AJ1032" s="559"/>
      <c r="AK1032" s="559"/>
      <c r="AL1032" s="559"/>
      <c r="AM1032" s="559"/>
      <c r="AN1032" s="559"/>
      <c r="AO1032" s="559"/>
      <c r="AP1032" s="559"/>
      <c r="AQ1032" s="559"/>
      <c r="AR1032" s="559"/>
      <c r="AS1032" s="559"/>
      <c r="AT1032" s="559"/>
      <c r="AU1032" s="559"/>
      <c r="AV1032" s="559"/>
      <c r="AW1032" s="559"/>
      <c r="AX1032" s="559"/>
      <c r="AY1032" s="559"/>
      <c r="AZ1032" s="559"/>
      <c r="BA1032" s="215"/>
      <c r="BB1032" s="283"/>
      <c r="BC1032"/>
      <c r="BD1032"/>
      <c r="BE1032"/>
      <c r="BF1032"/>
      <c r="BG1032"/>
      <c r="BH1032"/>
      <c r="BI1032"/>
      <c r="BJ1032"/>
      <c r="BK1032"/>
      <c r="BL1032"/>
      <c r="BM1032"/>
      <c r="BN1032"/>
      <c r="BO1032"/>
      <c r="BP1032"/>
      <c r="BQ1032"/>
      <c r="BR1032"/>
      <c r="BS1032"/>
      <c r="BT1032"/>
      <c r="BU1032"/>
      <c r="BV1032" s="215"/>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67" customFormat="true" ht="17.1" customHeight="true" x14ac:dyDescent="0.2">
      <c r="A1033" s="2077"/>
      <c r="B1033" s="377" t="s">
        <v>184</v>
      </c>
      <c r="C1033" s="378">
        <v>0</v>
      </c>
      <c r="W1033" s="559"/>
      <c r="X1033" s="559"/>
      <c r="Y1033" s="559"/>
      <c r="Z1033" s="559"/>
      <c r="AA1033" s="559"/>
      <c r="AB1033" s="559"/>
      <c r="AC1033" s="559"/>
      <c r="AD1033" s="559"/>
      <c r="AE1033" s="559"/>
      <c r="AF1033" s="559"/>
      <c r="AG1033" s="559"/>
      <c r="AH1033" s="559"/>
      <c r="AI1033" s="559"/>
      <c r="AJ1033" s="559"/>
      <c r="AK1033" s="559"/>
      <c r="AL1033" s="559"/>
      <c r="AM1033" s="559"/>
      <c r="AN1033" s="559"/>
      <c r="AO1033" s="559"/>
      <c r="AP1033" s="559"/>
      <c r="AQ1033" s="559"/>
      <c r="AR1033" s="559"/>
      <c r="AS1033" s="559"/>
      <c r="AT1033" s="559"/>
      <c r="AU1033" s="559"/>
      <c r="AV1033" s="559"/>
      <c r="AW1033" s="559"/>
      <c r="AX1033" s="559"/>
      <c r="AY1033" s="559"/>
      <c r="AZ1033" s="559"/>
      <c r="BA1033" s="386"/>
      <c r="BB1033" s="136"/>
      <c r="BC1033" s="386"/>
      <c r="BD1033" s="386"/>
      <c r="BE1033" s="386"/>
      <c r="BF1033" s="386"/>
      <c r="BG1033" s="386"/>
      <c r="BH1033" s="386"/>
      <c r="BI1033" s="386"/>
      <c r="BJ1033" s="386"/>
      <c r="BK1033" s="386"/>
      <c r="BL1033" s="386"/>
      <c r="BM1033" s="386"/>
      <c r="BN1033" s="386"/>
      <c r="BO1033" s="386"/>
      <c r="BP1033" s="386"/>
      <c r="BQ1033" s="386"/>
      <c r="BR1033" s="386"/>
      <c r="BS1033" s="386"/>
      <c r="BT1033" s="386"/>
      <c r="BU1033" s="386"/>
      <c r="BV1033" s="386"/>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67" customFormat="true" ht="12.95" customHeight="true" x14ac:dyDescent="0.2">
      <c r="A1034" s="2078" t="s">
        <v>185</v>
      </c>
      <c r="B1034" s="2079"/>
      <c r="C1034" s="2080"/>
      <c r="W1034" s="559"/>
      <c r="X1034" s="559"/>
      <c r="Y1034" s="559"/>
      <c r="Z1034" s="559"/>
      <c r="AA1034" s="559"/>
      <c r="AB1034" s="559"/>
      <c r="AC1034" s="559"/>
      <c r="AD1034" s="559"/>
      <c r="AE1034" s="559"/>
      <c r="AF1034" s="559"/>
      <c r="AG1034" s="559"/>
      <c r="AH1034" s="559"/>
      <c r="AI1034" s="559"/>
      <c r="AJ1034" s="559"/>
      <c r="AK1034" s="559"/>
      <c r="AL1034" s="559"/>
      <c r="AM1034" s="559"/>
      <c r="AN1034" s="559"/>
      <c r="AO1034" s="559"/>
      <c r="AP1034" s="559"/>
      <c r="AQ1034" s="559"/>
      <c r="AR1034" s="559"/>
      <c r="AS1034" s="559"/>
      <c r="AT1034" s="559"/>
      <c r="AU1034" s="559"/>
      <c r="AV1034" s="559"/>
      <c r="AW1034" s="559"/>
      <c r="AX1034" s="559"/>
      <c r="AY1034" s="559"/>
      <c r="AZ1034" s="559"/>
      <c r="BA1034" s="215"/>
      <c r="BB1034" s="283"/>
      <c r="BC1034"/>
      <c r="BD1034"/>
      <c r="BE1034"/>
      <c r="BF1034"/>
      <c r="BG1034"/>
      <c r="BH1034"/>
      <c r="BI1034"/>
      <c r="BJ1034"/>
      <c r="BK1034"/>
      <c r="BL1034"/>
      <c r="BM1034"/>
      <c r="BN1034"/>
      <c r="BO1034"/>
      <c r="BP1034"/>
      <c r="BQ1034"/>
      <c r="BR1034"/>
      <c r="BS1034"/>
      <c r="BT1034"/>
      <c r="BU1034"/>
      <c r="BV1034" s="215"/>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68"/>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6"/>
      <c r="BB1035" s="230"/>
      <c r="BC1035" s="366"/>
      <c r="BD1035" s="366"/>
      <c r="BE1035" s="366"/>
      <c r="BF1035" s="366"/>
      <c r="BG1035" s="366"/>
      <c r="BH1035" s="366"/>
      <c r="BI1035" s="366"/>
      <c r="BJ1035" s="366"/>
      <c r="BK1035" s="366"/>
      <c r="BL1035" s="366"/>
      <c r="BM1035" s="366"/>
      <c r="BN1035" s="366"/>
      <c r="BO1035" s="366"/>
      <c r="BP1035" s="366"/>
      <c r="BQ1035" s="366"/>
      <c r="BR1035" s="366"/>
      <c r="BS1035" s="366"/>
      <c r="BT1035" s="366"/>
      <c r="BU1035" s="366"/>
      <c r="BV1035" s="366"/>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Central</v>
      </c>
      <c r="B1037" s="285">
        <f>BR122+BR123</f>
        <v>9952.8114689998984</v>
      </c>
    </row>
    <row r="1038" ht="15" customHeight="true" x14ac:dyDescent="0.2">
      <c r="A1038" s="285" t="str">
        <f>S15</f>
        <v>East</v>
      </c>
      <c r="B1038" s="285">
        <f>BS122+BS123</f>
        <v>8925.1139870000079</v>
      </c>
    </row>
    <row r="1039" ht="15" customHeight="true" x14ac:dyDescent="0.2">
      <c r="A1039" s="285" t="str">
        <f>T15</f>
        <v>North</v>
      </c>
      <c r="B1039" s="285">
        <f>BT122+BT123</f>
        <v>3506.9483059999857</v>
      </c>
    </row>
    <row r="1040" ht="15" customHeight="true" x14ac:dyDescent="0.2">
      <c r="A1040" s="285" t="str">
        <f>U15</f>
        <v>South</v>
      </c>
      <c r="B1040" s="285">
        <f>BU122+BU123</f>
        <v>6030.2569140000014</v>
      </c>
    </row>
    <row r="1041" ht="15" customHeight="true" x14ac:dyDescent="0.2">
      <c r="A1041" s="285" t="str">
        <f>V15</f>
        <v>West</v>
      </c>
      <c r="B1041" s="285">
        <f>BV122+BV123</f>
        <v>17156.844591999728</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5</v>
      </c>
      <c r="B1072" s="230" t="s">
        <v>136</v>
      </c>
    </row>
    <row r="1100" s="575" customFormat="true" ht="17.1" customHeight="true" x14ac:dyDescent="0.2">
      <c r="A1100" s="576"/>
      <c r="B1100" s="558"/>
      <c r="BA1100" s="366"/>
      <c r="BB1100" s="230"/>
      <c r="BC1100" s="366"/>
      <c r="BD1100" s="366"/>
      <c r="BE1100" s="366"/>
      <c r="BF1100" s="366"/>
      <c r="BG1100" s="366"/>
      <c r="BH1100" s="366"/>
      <c r="BI1100" s="366"/>
      <c r="BJ1100" s="366"/>
      <c r="BK1100" s="366"/>
      <c r="BL1100" s="366"/>
      <c r="BM1100" s="366"/>
      <c r="BN1100" s="366"/>
      <c r="BO1100" s="366"/>
      <c r="BP1100" s="366"/>
      <c r="BQ1100" s="366"/>
      <c r="BR1100" s="366"/>
      <c r="BS1100" s="366"/>
      <c r="BT1100" s="366"/>
      <c r="BU1100" s="366"/>
      <c r="BV1100" s="366"/>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75" customFormat="true" ht="17.1" customHeight="true" x14ac:dyDescent="0.2">
      <c r="A1101" s="577"/>
      <c r="B1101" s="560"/>
      <c r="BA1101" s="366"/>
      <c r="BB1101" s="230"/>
      <c r="BC1101" s="366"/>
      <c r="BD1101" s="366"/>
      <c r="BE1101" s="366"/>
      <c r="BF1101" s="366"/>
      <c r="BG1101" s="366"/>
      <c r="BH1101" s="366"/>
      <c r="BI1101" s="366"/>
      <c r="BJ1101" s="366"/>
      <c r="BK1101" s="366"/>
      <c r="BL1101" s="366"/>
      <c r="BM1101" s="366"/>
      <c r="BN1101" s="366"/>
      <c r="BO1101" s="366"/>
      <c r="BP1101" s="366"/>
      <c r="BQ1101" s="366"/>
      <c r="BR1101" s="366"/>
      <c r="BS1101" s="366"/>
      <c r="BT1101" s="366"/>
      <c r="BU1101" s="366"/>
      <c r="BV1101" s="366"/>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66"/>
      <c r="BB1102" s="230"/>
      <c r="BC1102" s="366"/>
      <c r="BD1102" s="366"/>
      <c r="BE1102" s="366"/>
      <c r="BF1102" s="366"/>
      <c r="BG1102" s="366"/>
      <c r="BH1102" s="366"/>
      <c r="BI1102" s="366"/>
      <c r="BJ1102" s="366"/>
      <c r="BK1102" s="366"/>
      <c r="BL1102" s="366"/>
      <c r="BM1102" s="366"/>
      <c r="BN1102" s="366"/>
      <c r="BO1102" s="366"/>
      <c r="BP1102" s="366"/>
      <c r="BQ1102" s="366"/>
      <c r="BR1102" s="366"/>
      <c r="BS1102" s="366"/>
      <c r="BT1102" s="366"/>
      <c r="BU1102" s="366"/>
      <c r="BV1102" s="366"/>
    </row>
    <row r="1103" s="203" customFormat="true" ht="15" customHeight="true" x14ac:dyDescent="0.2">
      <c r="BA1103" s="366"/>
      <c r="BB1103" s="230"/>
      <c r="BC1103" s="366"/>
      <c r="BD1103" s="366"/>
      <c r="BE1103" s="366"/>
      <c r="BF1103" s="366"/>
      <c r="BG1103" s="366"/>
      <c r="BH1103" s="366"/>
      <c r="BI1103" s="366"/>
      <c r="BJ1103" s="366"/>
      <c r="BK1103" s="366"/>
      <c r="BL1103" s="366"/>
      <c r="BM1103" s="366"/>
      <c r="BN1103" s="366"/>
      <c r="BO1103" s="366"/>
      <c r="BP1103" s="366"/>
      <c r="BQ1103" s="366"/>
      <c r="BR1103" s="366"/>
      <c r="BS1103" s="366"/>
      <c r="BT1103" s="366"/>
      <c r="BU1103" s="366"/>
      <c r="BV1103" s="366"/>
    </row>
    <row r="1104" s="203" customFormat="true" ht="15" customHeight="true" x14ac:dyDescent="0.2">
      <c r="BA1104" s="366"/>
      <c r="BB1104" s="230"/>
      <c r="BC1104" s="366"/>
      <c r="BD1104" s="366"/>
      <c r="BE1104" s="366"/>
      <c r="BF1104" s="366"/>
      <c r="BG1104" s="366"/>
      <c r="BH1104" s="366"/>
      <c r="BI1104" s="366"/>
      <c r="BJ1104" s="366"/>
      <c r="BK1104" s="366"/>
      <c r="BL1104" s="366"/>
      <c r="BM1104" s="366"/>
      <c r="BN1104" s="366"/>
      <c r="BO1104" s="366"/>
      <c r="BP1104" s="366"/>
      <c r="BQ1104" s="366"/>
      <c r="BR1104" s="366"/>
      <c r="BS1104" s="366"/>
      <c r="BT1104" s="366"/>
      <c r="BU1104" s="366"/>
      <c r="BV1104" s="366"/>
    </row>
    <row r="1105" s="203" customFormat="true" ht="15" customHeight="true" x14ac:dyDescent="0.2">
      <c r="BA1105" s="366"/>
      <c r="BB1105" s="230"/>
      <c r="BC1105" s="366"/>
      <c r="BD1105" s="366"/>
      <c r="BE1105" s="366"/>
      <c r="BF1105" s="366"/>
      <c r="BG1105" s="366"/>
      <c r="BH1105" s="366"/>
      <c r="BI1105" s="366"/>
      <c r="BJ1105" s="366"/>
      <c r="BK1105" s="366"/>
      <c r="BL1105" s="366"/>
      <c r="BM1105" s="366"/>
      <c r="BN1105" s="366"/>
      <c r="BO1105" s="366"/>
      <c r="BP1105" s="366"/>
      <c r="BQ1105" s="366"/>
      <c r="BR1105" s="366"/>
      <c r="BS1105" s="366"/>
      <c r="BT1105" s="366"/>
      <c r="BU1105" s="366"/>
      <c r="BV1105" s="366"/>
    </row>
    <row r="1106" s="203" customFormat="true" ht="15" customHeight="true" x14ac:dyDescent="0.2">
      <c r="BA1106" s="366"/>
      <c r="BB1106" s="230"/>
      <c r="BC1106" s="366"/>
      <c r="BD1106" s="366"/>
      <c r="BE1106" s="366"/>
      <c r="BF1106" s="366"/>
      <c r="BG1106" s="366"/>
      <c r="BH1106" s="366"/>
      <c r="BI1106" s="366"/>
      <c r="BJ1106" s="366"/>
      <c r="BK1106" s="366"/>
      <c r="BL1106" s="366"/>
      <c r="BM1106" s="366"/>
      <c r="BN1106" s="366"/>
      <c r="BO1106" s="366"/>
      <c r="BP1106" s="366"/>
      <c r="BQ1106" s="366"/>
      <c r="BR1106" s="366"/>
      <c r="BS1106" s="366"/>
      <c r="BT1106" s="366"/>
      <c r="BU1106" s="366"/>
      <c r="BV1106" s="366"/>
    </row>
    <row r="1107" s="203" customFormat="true" ht="15" customHeight="true" x14ac:dyDescent="0.2">
      <c r="BA1107" s="366"/>
      <c r="BB1107" s="230"/>
      <c r="BC1107" s="366"/>
      <c r="BD1107" s="366"/>
      <c r="BE1107" s="366"/>
      <c r="BF1107" s="366"/>
      <c r="BG1107" s="366"/>
      <c r="BH1107" s="366"/>
      <c r="BI1107" s="366"/>
      <c r="BJ1107" s="366"/>
      <c r="BK1107" s="366"/>
      <c r="BL1107" s="366"/>
      <c r="BM1107" s="366"/>
      <c r="BN1107" s="366"/>
      <c r="BO1107" s="366"/>
      <c r="BP1107" s="366"/>
      <c r="BQ1107" s="366"/>
      <c r="BR1107" s="366"/>
      <c r="BS1107" s="366"/>
      <c r="BT1107" s="366"/>
      <c r="BU1107" s="366"/>
      <c r="BV1107" s="366"/>
    </row>
    <row r="1108" s="203" customFormat="true" ht="15" customHeight="true" x14ac:dyDescent="0.2">
      <c r="BA1108" s="366"/>
      <c r="BB1108" s="230"/>
      <c r="BC1108" s="366"/>
      <c r="BD1108" s="366"/>
      <c r="BE1108" s="366"/>
      <c r="BF1108" s="366"/>
      <c r="BG1108" s="366"/>
      <c r="BH1108" s="366"/>
      <c r="BI1108" s="366"/>
      <c r="BJ1108" s="366"/>
      <c r="BK1108" s="366"/>
      <c r="BL1108" s="366"/>
      <c r="BM1108" s="366"/>
      <c r="BN1108" s="366"/>
      <c r="BO1108" s="366"/>
      <c r="BP1108" s="366"/>
      <c r="BQ1108" s="366"/>
      <c r="BR1108" s="366"/>
      <c r="BS1108" s="366"/>
      <c r="BT1108" s="366"/>
      <c r="BU1108" s="366"/>
      <c r="BV1108" s="366"/>
    </row>
    <row r="1109" s="203" customFormat="true" ht="15" customHeight="true" x14ac:dyDescent="0.2">
      <c r="BA1109" s="366"/>
      <c r="BB1109" s="230"/>
      <c r="BC1109" s="366"/>
      <c r="BD1109" s="366"/>
      <c r="BE1109" s="366"/>
      <c r="BF1109" s="366"/>
      <c r="BG1109" s="366"/>
      <c r="BH1109" s="366"/>
      <c r="BI1109" s="366"/>
      <c r="BJ1109" s="366"/>
      <c r="BK1109" s="366"/>
      <c r="BL1109" s="366"/>
      <c r="BM1109" s="366"/>
      <c r="BN1109" s="366"/>
      <c r="BO1109" s="366"/>
      <c r="BP1109" s="366"/>
      <c r="BQ1109" s="366"/>
      <c r="BR1109" s="366"/>
      <c r="BS1109" s="366"/>
      <c r="BT1109" s="366"/>
      <c r="BU1109" s="366"/>
      <c r="BV1109" s="366"/>
    </row>
    <row r="1110" s="203" customFormat="true" ht="15" customHeight="true" x14ac:dyDescent="0.2">
      <c r="BA1110" s="366"/>
      <c r="BB1110" s="230"/>
      <c r="BC1110" s="366"/>
      <c r="BD1110" s="366"/>
      <c r="BE1110" s="366"/>
      <c r="BF1110" s="366"/>
      <c r="BG1110" s="366"/>
      <c r="BH1110" s="366"/>
      <c r="BI1110" s="366"/>
      <c r="BJ1110" s="366"/>
      <c r="BK1110" s="366"/>
      <c r="BL1110" s="366"/>
      <c r="BM1110" s="366"/>
      <c r="BN1110" s="366"/>
      <c r="BO1110" s="366"/>
      <c r="BP1110" s="366"/>
      <c r="BQ1110" s="366"/>
      <c r="BR1110" s="366"/>
      <c r="BS1110" s="366"/>
      <c r="BT1110" s="366"/>
      <c r="BU1110" s="366"/>
      <c r="BV1110" s="366"/>
    </row>
    <row r="1111" s="203" customFormat="true" ht="15" customHeight="true" x14ac:dyDescent="0.2">
      <c r="BA1111" s="366"/>
      <c r="BB1111" s="230"/>
      <c r="BC1111" s="366"/>
      <c r="BD1111" s="366"/>
      <c r="BE1111" s="366"/>
      <c r="BF1111" s="366"/>
      <c r="BG1111" s="366"/>
      <c r="BH1111" s="366"/>
      <c r="BI1111" s="366"/>
      <c r="BJ1111" s="366"/>
      <c r="BK1111" s="366"/>
      <c r="BL1111" s="366"/>
      <c r="BM1111" s="366"/>
      <c r="BN1111" s="366"/>
      <c r="BO1111" s="366"/>
      <c r="BP1111" s="366"/>
      <c r="BQ1111" s="366"/>
      <c r="BR1111" s="366"/>
      <c r="BS1111" s="366"/>
      <c r="BT1111" s="366"/>
      <c r="BU1111" s="366"/>
      <c r="BV1111" s="366"/>
    </row>
    <row r="1112" s="203" customFormat="true" ht="15" customHeight="true" x14ac:dyDescent="0.2">
      <c r="BA1112" s="366"/>
      <c r="BB1112" s="230"/>
      <c r="BC1112" s="366"/>
      <c r="BD1112" s="366"/>
      <c r="BE1112" s="366"/>
      <c r="BF1112" s="366"/>
      <c r="BG1112" s="366"/>
      <c r="BH1112" s="366"/>
      <c r="BI1112" s="366"/>
      <c r="BJ1112" s="366"/>
      <c r="BK1112" s="366"/>
      <c r="BL1112" s="366"/>
      <c r="BM1112" s="366"/>
      <c r="BN1112" s="366"/>
      <c r="BO1112" s="366"/>
      <c r="BP1112" s="366"/>
      <c r="BQ1112" s="366"/>
      <c r="BR1112" s="366"/>
      <c r="BS1112" s="366"/>
      <c r="BT1112" s="366"/>
      <c r="BU1112" s="366"/>
      <c r="BV1112" s="366"/>
    </row>
    <row r="1113" s="203" customFormat="true" ht="15" customHeight="true" x14ac:dyDescent="0.2">
      <c r="BA1113" s="366"/>
      <c r="BB1113" s="230"/>
      <c r="BC1113" s="366"/>
      <c r="BD1113" s="366"/>
      <c r="BE1113" s="366"/>
      <c r="BF1113" s="366"/>
      <c r="BG1113" s="366"/>
      <c r="BH1113" s="366"/>
      <c r="BI1113" s="366"/>
      <c r="BJ1113" s="366"/>
      <c r="BK1113" s="366"/>
      <c r="BL1113" s="366"/>
      <c r="BM1113" s="366"/>
      <c r="BN1113" s="366"/>
      <c r="BO1113" s="366"/>
      <c r="BP1113" s="366"/>
      <c r="BQ1113" s="366"/>
      <c r="BR1113" s="366"/>
      <c r="BS1113" s="366"/>
      <c r="BT1113" s="366"/>
      <c r="BU1113" s="366"/>
      <c r="BV1113" s="366"/>
    </row>
    <row r="1114" s="575" customFormat="true" ht="17.1" customHeight="true" x14ac:dyDescent="0.2">
      <c r="A1114" s="577"/>
      <c r="B1114" s="560"/>
      <c r="C1114" s="561"/>
      <c r="D1114" s="562"/>
      <c r="E1114" s="562"/>
      <c r="F1114" s="562"/>
      <c r="G1114" s="563"/>
      <c r="H1114" s="562"/>
      <c r="I1114" s="562"/>
      <c r="J1114" s="562"/>
      <c r="K1114" s="562"/>
      <c r="L1114" s="563"/>
      <c r="M1114" s="562"/>
      <c r="N1114" s="562"/>
      <c r="O1114" s="562"/>
      <c r="P1114" s="562"/>
      <c r="Q1114" s="563"/>
      <c r="R1114" s="562"/>
      <c r="S1114" s="562"/>
      <c r="T1114" s="562"/>
      <c r="U1114" s="562"/>
      <c r="V1114" s="564"/>
      <c r="BA1114" s="366"/>
      <c r="BB1114" s="230"/>
      <c r="BC1114" s="366"/>
      <c r="BD1114" s="366"/>
      <c r="BE1114" s="366"/>
      <c r="BF1114" s="366"/>
      <c r="BG1114" s="366"/>
      <c r="BH1114" s="366"/>
      <c r="BI1114" s="366"/>
      <c r="BJ1114" s="366"/>
      <c r="BK1114" s="366"/>
      <c r="BL1114" s="366"/>
      <c r="BM1114" s="366"/>
      <c r="BN1114" s="366"/>
      <c r="BO1114" s="366"/>
      <c r="BP1114" s="366"/>
      <c r="BQ1114" s="366"/>
      <c r="BR1114" s="366"/>
      <c r="BS1114" s="366"/>
      <c r="BT1114" s="366"/>
      <c r="BU1114" s="366"/>
      <c r="BV1114" s="366"/>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75" customFormat="true" ht="17.1" customHeight="true" x14ac:dyDescent="0.2">
      <c r="A1115" s="577"/>
      <c r="B1115" s="560"/>
      <c r="C1115" s="561"/>
      <c r="D1115" s="562"/>
      <c r="E1115" s="562"/>
      <c r="F1115" s="562"/>
      <c r="G1115" s="563"/>
      <c r="H1115" s="562"/>
      <c r="I1115" s="562"/>
      <c r="J1115" s="562"/>
      <c r="K1115" s="562"/>
      <c r="L1115" s="563"/>
      <c r="M1115" s="562"/>
      <c r="N1115" s="562"/>
      <c r="O1115" s="562"/>
      <c r="P1115" s="562"/>
      <c r="Q1115" s="563"/>
      <c r="R1115" s="562"/>
      <c r="S1115" s="562"/>
      <c r="T1115" s="562"/>
      <c r="U1115" s="562"/>
      <c r="V1115" s="564"/>
      <c r="BA1115" s="366"/>
      <c r="BB1115" s="230"/>
      <c r="BC1115" s="366"/>
      <c r="BD1115" s="366"/>
      <c r="BE1115" s="366"/>
      <c r="BF1115" s="366"/>
      <c r="BG1115" s="366"/>
      <c r="BH1115" s="366"/>
      <c r="BI1115" s="366"/>
      <c r="BJ1115" s="366"/>
      <c r="BK1115" s="366"/>
      <c r="BL1115" s="366"/>
      <c r="BM1115" s="366"/>
      <c r="BN1115" s="366"/>
      <c r="BO1115" s="366"/>
      <c r="BP1115" s="366"/>
      <c r="BQ1115" s="366"/>
      <c r="BR1115" s="366"/>
      <c r="BS1115" s="366"/>
      <c r="BT1115" s="366"/>
      <c r="BU1115" s="366"/>
      <c r="BV1115" s="366"/>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75" customFormat="true" ht="17.1" customHeight="true" x14ac:dyDescent="0.2">
      <c r="A1116" s="577"/>
      <c r="B1116" s="560"/>
      <c r="C1116" s="561"/>
      <c r="D1116" s="562"/>
      <c r="E1116" s="562"/>
      <c r="F1116" s="562"/>
      <c r="G1116" s="563"/>
      <c r="H1116" s="562"/>
      <c r="I1116" s="562"/>
      <c r="J1116" s="562"/>
      <c r="K1116" s="562"/>
      <c r="L1116" s="563"/>
      <c r="M1116" s="562"/>
      <c r="N1116" s="562"/>
      <c r="O1116" s="562"/>
      <c r="P1116" s="562"/>
      <c r="Q1116" s="563"/>
      <c r="R1116" s="562"/>
      <c r="S1116" s="562"/>
      <c r="T1116" s="562"/>
      <c r="U1116" s="562"/>
      <c r="V1116" s="564"/>
      <c r="BA1116" s="366"/>
      <c r="BB1116" s="230"/>
      <c r="BC1116" s="366"/>
      <c r="BD1116" s="366"/>
      <c r="BE1116" s="366"/>
      <c r="BF1116" s="366"/>
      <c r="BG1116" s="366"/>
      <c r="BH1116" s="366"/>
      <c r="BI1116" s="366"/>
      <c r="BJ1116" s="366"/>
      <c r="BK1116" s="366"/>
      <c r="BL1116" s="366"/>
      <c r="BM1116" s="366"/>
      <c r="BN1116" s="366"/>
      <c r="BO1116" s="366"/>
      <c r="BP1116" s="366"/>
      <c r="BQ1116" s="366"/>
      <c r="BR1116" s="366"/>
      <c r="BS1116" s="366"/>
      <c r="BT1116" s="366"/>
      <c r="BU1116" s="366"/>
      <c r="BV1116" s="366"/>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75" customFormat="true" ht="17.1" customHeight="true" x14ac:dyDescent="0.2">
      <c r="A1117" s="578"/>
      <c r="B1117" s="565"/>
      <c r="C1117" s="566"/>
      <c r="D1117" s="567"/>
      <c r="E1117" s="567"/>
      <c r="F1117" s="567"/>
      <c r="G1117" s="568"/>
      <c r="H1117" s="567"/>
      <c r="I1117" s="567"/>
      <c r="J1117" s="567"/>
      <c r="K1117" s="567"/>
      <c r="L1117" s="568"/>
      <c r="M1117" s="567"/>
      <c r="N1117" s="567"/>
      <c r="O1117" s="567"/>
      <c r="P1117" s="567"/>
      <c r="Q1117" s="568"/>
      <c r="R1117" s="567"/>
      <c r="S1117" s="567"/>
      <c r="T1117" s="567"/>
      <c r="U1117" s="567"/>
      <c r="V1117" s="569"/>
      <c r="BA1117" s="366"/>
      <c r="BB1117" s="230"/>
      <c r="BC1117" s="366"/>
      <c r="BD1117" s="366"/>
      <c r="BE1117" s="366"/>
      <c r="BF1117" s="366"/>
      <c r="BG1117" s="366"/>
      <c r="BH1117" s="366"/>
      <c r="BI1117" s="366"/>
      <c r="BJ1117" s="366"/>
      <c r="BK1117" s="366"/>
      <c r="BL1117" s="366"/>
      <c r="BM1117" s="366"/>
      <c r="BN1117" s="366"/>
      <c r="BO1117" s="366"/>
      <c r="BP1117" s="366"/>
      <c r="BQ1117" s="366"/>
      <c r="BR1117" s="366"/>
      <c r="BS1117" s="366"/>
      <c r="BT1117" s="366"/>
      <c r="BU1117" s="366"/>
      <c r="BV1117" s="366"/>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66"/>
      <c r="BB1118" s="230"/>
      <c r="BC1118" s="366"/>
      <c r="BD1118" s="366"/>
      <c r="BE1118" s="366"/>
      <c r="BF1118" s="366"/>
      <c r="BG1118" s="366"/>
      <c r="BH1118" s="366"/>
      <c r="BI1118" s="366"/>
      <c r="BJ1118" s="366"/>
      <c r="BK1118" s="366"/>
      <c r="BL1118" s="366"/>
      <c r="BM1118" s="366"/>
      <c r="BN1118" s="366"/>
      <c r="BO1118" s="366"/>
      <c r="BP1118" s="366"/>
      <c r="BQ1118" s="366"/>
      <c r="BR1118" s="366"/>
      <c r="BS1118" s="366"/>
      <c r="BT1118" s="366"/>
      <c r="BU1118" s="366"/>
      <c r="BV1118" s="366"/>
    </row>
    <row r="1119" s="203" customFormat="true" ht="15" customHeight="true" x14ac:dyDescent="0.2">
      <c r="BA1119" s="366"/>
      <c r="BB1119" s="230"/>
      <c r="BC1119" s="366"/>
      <c r="BD1119" s="366"/>
      <c r="BE1119" s="366"/>
      <c r="BF1119" s="366"/>
      <c r="BG1119" s="366"/>
      <c r="BH1119" s="366"/>
      <c r="BI1119" s="366"/>
      <c r="BJ1119" s="366"/>
      <c r="BK1119" s="366"/>
      <c r="BL1119" s="366"/>
      <c r="BM1119" s="366"/>
      <c r="BN1119" s="366"/>
      <c r="BO1119" s="366"/>
      <c r="BP1119" s="366"/>
      <c r="BQ1119" s="366"/>
      <c r="BR1119" s="366"/>
      <c r="BS1119" s="366"/>
      <c r="BT1119" s="366"/>
      <c r="BU1119" s="366"/>
      <c r="BV1119" s="366"/>
    </row>
    <row r="1120" s="203" customFormat="true" ht="15" customHeight="true" x14ac:dyDescent="0.2">
      <c r="BA1120" s="366"/>
      <c r="BB1120" s="230"/>
      <c r="BC1120" s="366"/>
      <c r="BD1120" s="366"/>
      <c r="BE1120" s="366"/>
      <c r="BF1120" s="366"/>
      <c r="BG1120" s="366"/>
      <c r="BH1120" s="366"/>
      <c r="BI1120" s="366"/>
      <c r="BJ1120" s="366"/>
      <c r="BK1120" s="366"/>
      <c r="BL1120" s="366"/>
      <c r="BM1120" s="366"/>
      <c r="BN1120" s="366"/>
      <c r="BO1120" s="366"/>
      <c r="BP1120" s="366"/>
      <c r="BQ1120" s="366"/>
      <c r="BR1120" s="366"/>
      <c r="BS1120" s="366"/>
      <c r="BT1120" s="366"/>
      <c r="BU1120" s="366"/>
      <c r="BV1120" s="366"/>
    </row>
    <row r="1121" s="203" customFormat="true" ht="15" customHeight="true" x14ac:dyDescent="0.2">
      <c r="BA1121" s="366"/>
      <c r="BB1121" s="230"/>
      <c r="BC1121" s="366"/>
      <c r="BD1121" s="366"/>
      <c r="BE1121" s="366"/>
      <c r="BF1121" s="366"/>
      <c r="BG1121" s="366"/>
      <c r="BH1121" s="366"/>
      <c r="BI1121" s="366"/>
      <c r="BJ1121" s="366"/>
      <c r="BK1121" s="366"/>
      <c r="BL1121" s="366"/>
      <c r="BM1121" s="366"/>
      <c r="BN1121" s="366"/>
      <c r="BO1121" s="366"/>
      <c r="BP1121" s="366"/>
      <c r="BQ1121" s="366"/>
      <c r="BR1121" s="366"/>
      <c r="BS1121" s="366"/>
      <c r="BT1121" s="366"/>
      <c r="BU1121" s="366"/>
      <c r="BV1121" s="366"/>
    </row>
    <row r="1122" s="203" customFormat="true" ht="15" customHeight="true" x14ac:dyDescent="0.2">
      <c r="BA1122" s="366"/>
      <c r="BB1122" s="230"/>
      <c r="BC1122" s="366"/>
      <c r="BD1122" s="366"/>
      <c r="BE1122" s="366"/>
      <c r="BF1122" s="366"/>
      <c r="BG1122" s="366"/>
      <c r="BH1122" s="366"/>
      <c r="BI1122" s="366"/>
      <c r="BJ1122" s="366"/>
      <c r="BK1122" s="366"/>
      <c r="BL1122" s="366"/>
      <c r="BM1122" s="366"/>
      <c r="BN1122" s="366"/>
      <c r="BO1122" s="366"/>
      <c r="BP1122" s="366"/>
      <c r="BQ1122" s="366"/>
      <c r="BR1122" s="366"/>
      <c r="BS1122" s="366"/>
      <c r="BT1122" s="366"/>
      <c r="BU1122" s="366"/>
      <c r="BV1122" s="366"/>
    </row>
    <row r="1123" s="203" customFormat="true" ht="15" customHeight="true" x14ac:dyDescent="0.2">
      <c r="BA1123" s="366"/>
      <c r="BB1123" s="230"/>
      <c r="BC1123" s="366"/>
      <c r="BD1123" s="366"/>
      <c r="BE1123" s="366"/>
      <c r="BF1123" s="366"/>
      <c r="BG1123" s="366"/>
      <c r="BH1123" s="366"/>
      <c r="BI1123" s="366"/>
      <c r="BJ1123" s="366"/>
      <c r="BK1123" s="366"/>
      <c r="BL1123" s="366"/>
      <c r="BM1123" s="366"/>
      <c r="BN1123" s="366"/>
      <c r="BO1123" s="366"/>
      <c r="BP1123" s="366"/>
      <c r="BQ1123" s="366"/>
      <c r="BR1123" s="366"/>
      <c r="BS1123" s="366"/>
      <c r="BT1123" s="366"/>
      <c r="BU1123" s="366"/>
      <c r="BV1123" s="366"/>
    </row>
    <row r="1124" s="203" customFormat="true" ht="15" customHeight="true" x14ac:dyDescent="0.2">
      <c r="BA1124" s="366"/>
      <c r="BB1124" s="230"/>
      <c r="BC1124" s="366"/>
      <c r="BD1124" s="366"/>
      <c r="BE1124" s="366"/>
      <c r="BF1124" s="366"/>
      <c r="BG1124" s="366"/>
      <c r="BH1124" s="366"/>
      <c r="BI1124" s="366"/>
      <c r="BJ1124" s="366"/>
      <c r="BK1124" s="366"/>
      <c r="BL1124" s="366"/>
      <c r="BM1124" s="366"/>
      <c r="BN1124" s="366"/>
      <c r="BO1124" s="366"/>
      <c r="BP1124" s="366"/>
      <c r="BQ1124" s="366"/>
      <c r="BR1124" s="366"/>
      <c r="BS1124" s="366"/>
      <c r="BT1124" s="366"/>
      <c r="BU1124" s="366"/>
      <c r="BV1124" s="366"/>
    </row>
    <row r="1125" s="203" customFormat="true" ht="15" customHeight="true" x14ac:dyDescent="0.2">
      <c r="BA1125" s="366"/>
      <c r="BB1125" s="230"/>
      <c r="BC1125" s="366"/>
      <c r="BD1125" s="366"/>
      <c r="BE1125" s="366"/>
      <c r="BF1125" s="366"/>
      <c r="BG1125" s="366"/>
      <c r="BH1125" s="366"/>
      <c r="BI1125" s="366"/>
      <c r="BJ1125" s="366"/>
      <c r="BK1125" s="366"/>
      <c r="BL1125" s="366"/>
      <c r="BM1125" s="366"/>
      <c r="BN1125" s="366"/>
      <c r="BO1125" s="366"/>
      <c r="BP1125" s="366"/>
      <c r="BQ1125" s="366"/>
      <c r="BR1125" s="366"/>
      <c r="BS1125" s="366"/>
      <c r="BT1125" s="366"/>
      <c r="BU1125" s="366"/>
      <c r="BV1125" s="366"/>
    </row>
    <row r="1126" s="203" customFormat="true" ht="15" customHeight="true" x14ac:dyDescent="0.2">
      <c r="BA1126" s="366"/>
      <c r="BB1126" s="230"/>
      <c r="BC1126" s="366"/>
      <c r="BD1126" s="366"/>
      <c r="BE1126" s="366"/>
      <c r="BF1126" s="366"/>
      <c r="BG1126" s="366"/>
      <c r="BH1126" s="366"/>
      <c r="BI1126" s="366"/>
      <c r="BJ1126" s="366"/>
      <c r="BK1126" s="366"/>
      <c r="BL1126" s="366"/>
      <c r="BM1126" s="366"/>
      <c r="BN1126" s="366"/>
      <c r="BO1126" s="366"/>
      <c r="BP1126" s="366"/>
      <c r="BQ1126" s="366"/>
      <c r="BR1126" s="366"/>
      <c r="BS1126" s="366"/>
      <c r="BT1126" s="366"/>
      <c r="BU1126" s="366"/>
      <c r="BV1126" s="366"/>
    </row>
    <row r="1127" s="203" customFormat="true" ht="15" customHeight="true" x14ac:dyDescent="0.2">
      <c r="BA1127" s="366"/>
      <c r="BB1127" s="230"/>
      <c r="BC1127" s="366"/>
      <c r="BD1127" s="366"/>
      <c r="BE1127" s="366"/>
      <c r="BF1127" s="366"/>
      <c r="BG1127" s="366"/>
      <c r="BH1127" s="366"/>
      <c r="BI1127" s="366"/>
      <c r="BJ1127" s="366"/>
      <c r="BK1127" s="366"/>
      <c r="BL1127" s="366"/>
      <c r="BM1127" s="366"/>
      <c r="BN1127" s="366"/>
      <c r="BO1127" s="366"/>
      <c r="BP1127" s="366"/>
      <c r="BQ1127" s="366"/>
      <c r="BR1127" s="366"/>
      <c r="BS1127" s="366"/>
      <c r="BT1127" s="366"/>
      <c r="BU1127" s="366"/>
      <c r="BV1127" s="366"/>
    </row>
    <row r="1128" s="203" customFormat="true" ht="15" customHeight="true" x14ac:dyDescent="0.2">
      <c r="BA1128" s="366"/>
      <c r="BB1128" s="230"/>
      <c r="BC1128" s="366"/>
      <c r="BD1128" s="366"/>
      <c r="BE1128" s="366"/>
      <c r="BF1128" s="366"/>
      <c r="BG1128" s="366"/>
      <c r="BH1128" s="366"/>
      <c r="BI1128" s="366"/>
      <c r="BJ1128" s="366"/>
      <c r="BK1128" s="366"/>
      <c r="BL1128" s="366"/>
      <c r="BM1128" s="366"/>
      <c r="BN1128" s="366"/>
      <c r="BO1128" s="366"/>
      <c r="BP1128" s="366"/>
      <c r="BQ1128" s="366"/>
      <c r="BR1128" s="366"/>
      <c r="BS1128" s="366"/>
      <c r="BT1128" s="366"/>
      <c r="BU1128" s="366"/>
      <c r="BV1128" s="366"/>
    </row>
    <row r="1129" s="203" customFormat="true" ht="15" customHeight="true" x14ac:dyDescent="0.2">
      <c r="BA1129" s="366"/>
      <c r="BB1129" s="230"/>
      <c r="BC1129" s="366"/>
      <c r="BD1129" s="366"/>
      <c r="BE1129" s="366"/>
      <c r="BF1129" s="366"/>
      <c r="BG1129" s="366"/>
      <c r="BH1129" s="366"/>
      <c r="BI1129" s="366"/>
      <c r="BJ1129" s="366"/>
      <c r="BK1129" s="366"/>
      <c r="BL1129" s="366"/>
      <c r="BM1129" s="366"/>
      <c r="BN1129" s="366"/>
      <c r="BO1129" s="366"/>
      <c r="BP1129" s="366"/>
      <c r="BQ1129" s="366"/>
      <c r="BR1129" s="366"/>
      <c r="BS1129" s="366"/>
      <c r="BT1129" s="366"/>
      <c r="BU1129" s="366"/>
      <c r="BV1129" s="366"/>
    </row>
    <row r="1130" s="203" customFormat="true" ht="15" customHeight="true" x14ac:dyDescent="0.2">
      <c r="BA1130" s="366"/>
      <c r="BB1130" s="230"/>
      <c r="BC1130" s="366"/>
      <c r="BD1130" s="366"/>
      <c r="BE1130" s="366"/>
      <c r="BF1130" s="366"/>
      <c r="BG1130" s="366"/>
      <c r="BH1130" s="366"/>
      <c r="BI1130" s="366"/>
      <c r="BJ1130" s="366"/>
      <c r="BK1130" s="366"/>
      <c r="BL1130" s="366"/>
      <c r="BM1130" s="366"/>
      <c r="BN1130" s="366"/>
      <c r="BO1130" s="366"/>
      <c r="BP1130" s="366"/>
      <c r="BQ1130" s="366"/>
      <c r="BR1130" s="366"/>
      <c r="BS1130" s="366"/>
      <c r="BT1130" s="366"/>
      <c r="BU1130" s="366"/>
      <c r="BV1130" s="366"/>
    </row>
    <row r="1131" s="203" customFormat="true" ht="15" customHeight="true" x14ac:dyDescent="0.2">
      <c r="BA1131" s="366"/>
      <c r="BB1131" s="230"/>
      <c r="BC1131" s="366"/>
      <c r="BD1131" s="366"/>
      <c r="BE1131" s="366"/>
      <c r="BF1131" s="366"/>
      <c r="BG1131" s="366"/>
      <c r="BH1131" s="366"/>
      <c r="BI1131" s="366"/>
      <c r="BJ1131" s="366"/>
      <c r="BK1131" s="366"/>
      <c r="BL1131" s="366"/>
      <c r="BM1131" s="366"/>
      <c r="BN1131" s="366"/>
      <c r="BO1131" s="366"/>
      <c r="BP1131" s="366"/>
      <c r="BQ1131" s="366"/>
      <c r="BR1131" s="366"/>
      <c r="BS1131" s="366"/>
      <c r="BT1131" s="366"/>
      <c r="BU1131" s="366"/>
      <c r="BV1131" s="366"/>
    </row>
    <row r="1132" s="203" customFormat="true" ht="15" customHeight="true" x14ac:dyDescent="0.2">
      <c r="BA1132" s="366"/>
      <c r="BB1132" s="230"/>
      <c r="BC1132" s="366"/>
      <c r="BD1132" s="366"/>
      <c r="BE1132" s="366"/>
      <c r="BF1132" s="366"/>
      <c r="BG1132" s="366"/>
      <c r="BH1132" s="366"/>
      <c r="BI1132" s="366"/>
      <c r="BJ1132" s="366"/>
      <c r="BK1132" s="366"/>
      <c r="BL1132" s="366"/>
      <c r="BM1132" s="366"/>
      <c r="BN1132" s="366"/>
      <c r="BO1132" s="366"/>
      <c r="BP1132" s="366"/>
      <c r="BQ1132" s="366"/>
      <c r="BR1132" s="366"/>
      <c r="BS1132" s="366"/>
      <c r="BT1132" s="366"/>
      <c r="BU1132" s="366"/>
      <c r="BV1132" s="366"/>
    </row>
    <row r="1133" s="203" customFormat="true" ht="15" customHeight="true" x14ac:dyDescent="0.2">
      <c r="BA1133" s="366"/>
      <c r="BB1133" s="230"/>
      <c r="BC1133" s="366"/>
      <c r="BD1133" s="366"/>
      <c r="BE1133" s="366"/>
      <c r="BF1133" s="366"/>
      <c r="BG1133" s="366"/>
      <c r="BH1133" s="366"/>
      <c r="BI1133" s="366"/>
      <c r="BJ1133" s="366"/>
      <c r="BK1133" s="366"/>
      <c r="BL1133" s="366"/>
      <c r="BM1133" s="366"/>
      <c r="BN1133" s="366"/>
      <c r="BO1133" s="366"/>
      <c r="BP1133" s="366"/>
      <c r="BQ1133" s="366"/>
      <c r="BR1133" s="366"/>
      <c r="BS1133" s="366"/>
      <c r="BT1133" s="366"/>
      <c r="BU1133" s="366"/>
      <c r="BV1133" s="366"/>
    </row>
    <row r="1134" s="203" customFormat="true" ht="15" customHeight="true" x14ac:dyDescent="0.2">
      <c r="BA1134" s="366"/>
      <c r="BB1134" s="230"/>
      <c r="BC1134" s="366"/>
      <c r="BD1134" s="366"/>
      <c r="BE1134" s="366"/>
      <c r="BF1134" s="366"/>
      <c r="BG1134" s="366"/>
      <c r="BH1134" s="366"/>
      <c r="BI1134" s="366"/>
      <c r="BJ1134" s="366"/>
      <c r="BK1134" s="366"/>
      <c r="BL1134" s="366"/>
      <c r="BM1134" s="366"/>
      <c r="BN1134" s="366"/>
      <c r="BO1134" s="366"/>
      <c r="BP1134" s="366"/>
      <c r="BQ1134" s="366"/>
      <c r="BR1134" s="366"/>
      <c r="BS1134" s="366"/>
      <c r="BT1134" s="366"/>
      <c r="BU1134" s="366"/>
      <c r="BV1134" s="366"/>
    </row>
    <row r="1135" s="203" customFormat="true" ht="15" customHeight="true" x14ac:dyDescent="0.2">
      <c r="BA1135" s="366"/>
      <c r="BB1135" s="230"/>
      <c r="BC1135" s="366"/>
      <c r="BD1135" s="366"/>
      <c r="BE1135" s="366"/>
      <c r="BF1135" s="366"/>
      <c r="BG1135" s="366"/>
      <c r="BH1135" s="366"/>
      <c r="BI1135" s="366"/>
      <c r="BJ1135" s="366"/>
      <c r="BK1135" s="366"/>
      <c r="BL1135" s="366"/>
      <c r="BM1135" s="366"/>
      <c r="BN1135" s="366"/>
      <c r="BO1135" s="366"/>
      <c r="BP1135" s="366"/>
      <c r="BQ1135" s="366"/>
      <c r="BR1135" s="366"/>
      <c r="BS1135" s="366"/>
      <c r="BT1135" s="366"/>
      <c r="BU1135" s="366"/>
      <c r="BV1135" s="366"/>
    </row>
    <row r="1136" s="203" customFormat="true" ht="15" customHeight="true" x14ac:dyDescent="0.2">
      <c r="BA1136" s="366"/>
      <c r="BB1136" s="230"/>
      <c r="BC1136" s="366"/>
      <c r="BD1136" s="366"/>
      <c r="BE1136" s="366"/>
      <c r="BF1136" s="366"/>
      <c r="BG1136" s="366"/>
      <c r="BH1136" s="366"/>
      <c r="BI1136" s="366"/>
      <c r="BJ1136" s="366"/>
      <c r="BK1136" s="366"/>
      <c r="BL1136" s="366"/>
      <c r="BM1136" s="366"/>
      <c r="BN1136" s="366"/>
      <c r="BO1136" s="366"/>
      <c r="BP1136" s="366"/>
      <c r="BQ1136" s="366"/>
      <c r="BR1136" s="366"/>
      <c r="BS1136" s="366"/>
      <c r="BT1136" s="366"/>
      <c r="BU1136" s="366"/>
      <c r="BV1136" s="366"/>
    </row>
    <row r="1137" s="203" customFormat="true" ht="15" customHeight="true" x14ac:dyDescent="0.2">
      <c r="BA1137" s="366"/>
      <c r="BB1137" s="230"/>
      <c r="BC1137" s="366"/>
      <c r="BD1137" s="366"/>
      <c r="BE1137" s="366"/>
      <c r="BF1137" s="366"/>
      <c r="BG1137" s="366"/>
      <c r="BH1137" s="366"/>
      <c r="BI1137" s="366"/>
      <c r="BJ1137" s="366"/>
      <c r="BK1137" s="366"/>
      <c r="BL1137" s="366"/>
      <c r="BM1137" s="366"/>
      <c r="BN1137" s="366"/>
      <c r="BO1137" s="366"/>
      <c r="BP1137" s="366"/>
      <c r="BQ1137" s="366"/>
      <c r="BR1137" s="366"/>
      <c r="BS1137" s="366"/>
      <c r="BT1137" s="366"/>
      <c r="BU1137" s="366"/>
      <c r="BV1137" s="366"/>
    </row>
    <row r="1138" s="203" customFormat="true" ht="15" customHeight="true" x14ac:dyDescent="0.2">
      <c r="BA1138" s="366"/>
      <c r="BB1138" s="230"/>
      <c r="BC1138" s="366"/>
      <c r="BD1138" s="366"/>
      <c r="BE1138" s="366"/>
      <c r="BF1138" s="366"/>
      <c r="BG1138" s="366"/>
      <c r="BH1138" s="366"/>
      <c r="BI1138" s="366"/>
      <c r="BJ1138" s="366"/>
      <c r="BK1138" s="366"/>
      <c r="BL1138" s="366"/>
      <c r="BM1138" s="366"/>
      <c r="BN1138" s="366"/>
      <c r="BO1138" s="366"/>
      <c r="BP1138" s="366"/>
      <c r="BQ1138" s="366"/>
      <c r="BR1138" s="366"/>
      <c r="BS1138" s="366"/>
      <c r="BT1138" s="366"/>
      <c r="BU1138" s="366"/>
      <c r="BV1138" s="366"/>
    </row>
    <row r="1139" s="203" customFormat="true" ht="15" customHeight="true" x14ac:dyDescent="0.2">
      <c r="BA1139" s="366"/>
      <c r="BB1139" s="230"/>
      <c r="BC1139" s="366"/>
      <c r="BD1139" s="366"/>
      <c r="BE1139" s="366"/>
      <c r="BF1139" s="366"/>
      <c r="BG1139" s="366"/>
      <c r="BH1139" s="366"/>
      <c r="BI1139" s="366"/>
      <c r="BJ1139" s="366"/>
      <c r="BK1139" s="366"/>
      <c r="BL1139" s="366"/>
      <c r="BM1139" s="366"/>
      <c r="BN1139" s="366"/>
      <c r="BO1139" s="366"/>
      <c r="BP1139" s="366"/>
      <c r="BQ1139" s="366"/>
      <c r="BR1139" s="366"/>
      <c r="BS1139" s="366"/>
      <c r="BT1139" s="366"/>
      <c r="BU1139" s="366"/>
      <c r="BV1139" s="366"/>
    </row>
    <row r="1140" s="203" customFormat="true" ht="15" customHeight="true" x14ac:dyDescent="0.2">
      <c r="BA1140" s="366"/>
      <c r="BB1140" s="230"/>
      <c r="BC1140" s="366"/>
      <c r="BD1140" s="366"/>
      <c r="BE1140" s="366"/>
      <c r="BF1140" s="366"/>
      <c r="BG1140" s="366"/>
      <c r="BH1140" s="366"/>
      <c r="BI1140" s="366"/>
      <c r="BJ1140" s="366"/>
      <c r="BK1140" s="366"/>
      <c r="BL1140" s="366"/>
      <c r="BM1140" s="366"/>
      <c r="BN1140" s="366"/>
      <c r="BO1140" s="366"/>
      <c r="BP1140" s="366"/>
      <c r="BQ1140" s="366"/>
      <c r="BR1140" s="366"/>
      <c r="BS1140" s="366"/>
      <c r="BT1140" s="366"/>
      <c r="BU1140" s="366"/>
      <c r="BV1140" s="366"/>
    </row>
    <row r="1141" s="203" customFormat="true" ht="15" customHeight="true" x14ac:dyDescent="0.2">
      <c r="BA1141" s="366"/>
      <c r="BB1141" s="230"/>
      <c r="BC1141" s="366"/>
      <c r="BD1141" s="366"/>
      <c r="BE1141" s="366"/>
      <c r="BF1141" s="366"/>
      <c r="BG1141" s="366"/>
      <c r="BH1141" s="366"/>
      <c r="BI1141" s="366"/>
      <c r="BJ1141" s="366"/>
      <c r="BK1141" s="366"/>
      <c r="BL1141" s="366"/>
      <c r="BM1141" s="366"/>
      <c r="BN1141" s="366"/>
      <c r="BO1141" s="366"/>
      <c r="BP1141" s="366"/>
      <c r="BQ1141" s="366"/>
      <c r="BR1141" s="366"/>
      <c r="BS1141" s="366"/>
      <c r="BT1141" s="366"/>
      <c r="BU1141" s="366"/>
      <c r="BV1141" s="366"/>
    </row>
    <row r="1142" s="203" customFormat="true" ht="15" customHeight="true" x14ac:dyDescent="0.2">
      <c r="BA1142" s="366"/>
      <c r="BB1142" s="230"/>
      <c r="BC1142" s="366"/>
      <c r="BD1142" s="366"/>
      <c r="BE1142" s="366"/>
      <c r="BF1142" s="366"/>
      <c r="BG1142" s="366"/>
      <c r="BH1142" s="366"/>
      <c r="BI1142" s="366"/>
      <c r="BJ1142" s="366"/>
      <c r="BK1142" s="366"/>
      <c r="BL1142" s="366"/>
      <c r="BM1142" s="366"/>
      <c r="BN1142" s="366"/>
      <c r="BO1142" s="366"/>
      <c r="BP1142" s="366"/>
      <c r="BQ1142" s="366"/>
      <c r="BR1142" s="366"/>
      <c r="BS1142" s="366"/>
      <c r="BT1142" s="366"/>
      <c r="BU1142" s="366"/>
      <c r="BV1142" s="366"/>
    </row>
    <row r="1143" s="203" customFormat="true" ht="15" customHeight="true" x14ac:dyDescent="0.2">
      <c r="BA1143" s="366"/>
      <c r="BB1143" s="230"/>
      <c r="BC1143" s="366"/>
      <c r="BD1143" s="366"/>
      <c r="BE1143" s="366"/>
      <c r="BF1143" s="366"/>
      <c r="BG1143" s="366"/>
      <c r="BH1143" s="366"/>
      <c r="BI1143" s="366"/>
      <c r="BJ1143" s="366"/>
      <c r="BK1143" s="366"/>
      <c r="BL1143" s="366"/>
      <c r="BM1143" s="366"/>
      <c r="BN1143" s="366"/>
      <c r="BO1143" s="366"/>
      <c r="BP1143" s="366"/>
      <c r="BQ1143" s="366"/>
      <c r="BR1143" s="366"/>
      <c r="BS1143" s="366"/>
      <c r="BT1143" s="366"/>
      <c r="BU1143" s="366"/>
      <c r="BV1143" s="366"/>
    </row>
    <row r="1144" s="203" customFormat="true" ht="15" customHeight="true" x14ac:dyDescent="0.2">
      <c r="BA1144" s="366"/>
      <c r="BB1144" s="230"/>
      <c r="BC1144" s="366"/>
      <c r="BD1144" s="366"/>
      <c r="BE1144" s="366"/>
      <c r="BF1144" s="366"/>
      <c r="BG1144" s="366"/>
      <c r="BH1144" s="366"/>
      <c r="BI1144" s="366"/>
      <c r="BJ1144" s="366"/>
      <c r="BK1144" s="366"/>
      <c r="BL1144" s="366"/>
      <c r="BM1144" s="366"/>
      <c r="BN1144" s="366"/>
      <c r="BO1144" s="366"/>
      <c r="BP1144" s="366"/>
      <c r="BQ1144" s="366"/>
      <c r="BR1144" s="366"/>
      <c r="BS1144" s="366"/>
      <c r="BT1144" s="366"/>
      <c r="BU1144" s="366"/>
      <c r="BV1144" s="366"/>
    </row>
    <row r="1145" s="203" customFormat="true" ht="15" customHeight="true" x14ac:dyDescent="0.2">
      <c r="BA1145" s="366"/>
      <c r="BB1145" s="230"/>
      <c r="BC1145" s="366"/>
      <c r="BD1145" s="366"/>
      <c r="BE1145" s="366"/>
      <c r="BF1145" s="366"/>
      <c r="BG1145" s="366"/>
      <c r="BH1145" s="366"/>
      <c r="BI1145" s="366"/>
      <c r="BJ1145" s="366"/>
      <c r="BK1145" s="366"/>
      <c r="BL1145" s="366"/>
      <c r="BM1145" s="366"/>
      <c r="BN1145" s="366"/>
      <c r="BO1145" s="366"/>
      <c r="BP1145" s="366"/>
      <c r="BQ1145" s="366"/>
      <c r="BR1145" s="366"/>
      <c r="BS1145" s="366"/>
      <c r="BT1145" s="366"/>
      <c r="BU1145" s="366"/>
      <c r="BV1145" s="366"/>
    </row>
    <row r="1146" s="203" customFormat="true" ht="15" customHeight="true" x14ac:dyDescent="0.2">
      <c r="BA1146" s="366"/>
      <c r="BB1146" s="230"/>
      <c r="BC1146" s="366"/>
      <c r="BD1146" s="366"/>
      <c r="BE1146" s="366"/>
      <c r="BF1146" s="366"/>
      <c r="BG1146" s="366"/>
      <c r="BH1146" s="366"/>
      <c r="BI1146" s="366"/>
      <c r="BJ1146" s="366"/>
      <c r="BK1146" s="366"/>
      <c r="BL1146" s="366"/>
      <c r="BM1146" s="366"/>
      <c r="BN1146" s="366"/>
      <c r="BO1146" s="366"/>
      <c r="BP1146" s="366"/>
      <c r="BQ1146" s="366"/>
      <c r="BR1146" s="366"/>
      <c r="BS1146" s="366"/>
      <c r="BT1146" s="366"/>
      <c r="BU1146" s="366"/>
      <c r="BV1146" s="366"/>
    </row>
    <row r="1147" s="203" customFormat="true" ht="15" customHeight="true" x14ac:dyDescent="0.2">
      <c r="BA1147" s="366"/>
      <c r="BB1147" s="230"/>
      <c r="BC1147" s="366"/>
      <c r="BD1147" s="366"/>
      <c r="BE1147" s="366"/>
      <c r="BF1147" s="366"/>
      <c r="BG1147" s="366"/>
      <c r="BH1147" s="366"/>
      <c r="BI1147" s="366"/>
      <c r="BJ1147" s="366"/>
      <c r="BK1147" s="366"/>
      <c r="BL1147" s="366"/>
      <c r="BM1147" s="366"/>
      <c r="BN1147" s="366"/>
      <c r="BO1147" s="366"/>
      <c r="BP1147" s="366"/>
      <c r="BQ1147" s="366"/>
      <c r="BR1147" s="366"/>
      <c r="BS1147" s="366"/>
      <c r="BT1147" s="366"/>
      <c r="BU1147" s="366"/>
      <c r="BV1147" s="366"/>
    </row>
    <row r="1148" s="203" customFormat="true" ht="15" customHeight="true" x14ac:dyDescent="0.2">
      <c r="BA1148" s="366"/>
      <c r="BB1148" s="230"/>
      <c r="BC1148" s="366"/>
      <c r="BD1148" s="366"/>
      <c r="BE1148" s="366"/>
      <c r="BF1148" s="366"/>
      <c r="BG1148" s="366"/>
      <c r="BH1148" s="366"/>
      <c r="BI1148" s="366"/>
      <c r="BJ1148" s="366"/>
      <c r="BK1148" s="366"/>
      <c r="BL1148" s="366"/>
      <c r="BM1148" s="366"/>
      <c r="BN1148" s="366"/>
      <c r="BO1148" s="366"/>
      <c r="BP1148" s="366"/>
      <c r="BQ1148" s="366"/>
      <c r="BR1148" s="366"/>
      <c r="BS1148" s="366"/>
      <c r="BT1148" s="366"/>
      <c r="BU1148" s="366"/>
      <c r="BV1148" s="366"/>
    </row>
    <row r="1149" s="203" customFormat="true" ht="15" customHeight="true" x14ac:dyDescent="0.2">
      <c r="BA1149" s="366"/>
      <c r="BB1149" s="230"/>
      <c r="BC1149" s="366"/>
      <c r="BD1149" s="366"/>
      <c r="BE1149" s="366"/>
      <c r="BF1149" s="366"/>
      <c r="BG1149" s="366"/>
      <c r="BH1149" s="366"/>
      <c r="BI1149" s="366"/>
      <c r="BJ1149" s="366"/>
      <c r="BK1149" s="366"/>
      <c r="BL1149" s="366"/>
      <c r="BM1149" s="366"/>
      <c r="BN1149" s="366"/>
      <c r="BO1149" s="366"/>
      <c r="BP1149" s="366"/>
      <c r="BQ1149" s="366"/>
      <c r="BR1149" s="366"/>
      <c r="BS1149" s="366"/>
      <c r="BT1149" s="366"/>
      <c r="BU1149" s="366"/>
      <c r="BV1149" s="366"/>
    </row>
    <row r="1150" s="203" customFormat="true" ht="15" customHeight="true" x14ac:dyDescent="0.2">
      <c r="BA1150" s="366"/>
      <c r="BB1150" s="230"/>
      <c r="BC1150" s="366"/>
      <c r="BD1150" s="366"/>
      <c r="BE1150" s="366"/>
      <c r="BF1150" s="366"/>
      <c r="BG1150" s="366"/>
      <c r="BH1150" s="366"/>
      <c r="BI1150" s="366"/>
      <c r="BJ1150" s="366"/>
      <c r="BK1150" s="366"/>
      <c r="BL1150" s="366"/>
      <c r="BM1150" s="366"/>
      <c r="BN1150" s="366"/>
      <c r="BO1150" s="366"/>
      <c r="BP1150" s="366"/>
      <c r="BQ1150" s="366"/>
      <c r="BR1150" s="366"/>
      <c r="BS1150" s="366"/>
      <c r="BT1150" s="366"/>
      <c r="BU1150" s="366"/>
      <c r="BV1150" s="366"/>
    </row>
    <row r="1151" s="203" customFormat="true" ht="15" customHeight="true" x14ac:dyDescent="0.2">
      <c r="BA1151" s="366"/>
      <c r="BB1151" s="230"/>
      <c r="BC1151" s="366"/>
      <c r="BD1151" s="366"/>
      <c r="BE1151" s="366"/>
      <c r="BF1151" s="366"/>
      <c r="BG1151" s="366"/>
      <c r="BH1151" s="366"/>
      <c r="BI1151" s="366"/>
      <c r="BJ1151" s="366"/>
      <c r="BK1151" s="366"/>
      <c r="BL1151" s="366"/>
      <c r="BM1151" s="366"/>
      <c r="BN1151" s="366"/>
      <c r="BO1151" s="366"/>
      <c r="BP1151" s="366"/>
      <c r="BQ1151" s="366"/>
      <c r="BR1151" s="366"/>
      <c r="BS1151" s="366"/>
      <c r="BT1151" s="366"/>
      <c r="BU1151" s="366"/>
      <c r="BV1151" s="366"/>
    </row>
    <row r="1152" s="203" customFormat="true" ht="15" customHeight="true" x14ac:dyDescent="0.2">
      <c r="BA1152" s="366"/>
      <c r="BB1152" s="230"/>
      <c r="BC1152" s="366"/>
      <c r="BD1152" s="366"/>
      <c r="BE1152" s="366"/>
      <c r="BF1152" s="366"/>
      <c r="BG1152" s="366"/>
      <c r="BH1152" s="366"/>
      <c r="BI1152" s="366"/>
      <c r="BJ1152" s="366"/>
      <c r="BK1152" s="366"/>
      <c r="BL1152" s="366"/>
      <c r="BM1152" s="366"/>
      <c r="BN1152" s="366"/>
      <c r="BO1152" s="366"/>
      <c r="BP1152" s="366"/>
      <c r="BQ1152" s="366"/>
      <c r="BR1152" s="366"/>
      <c r="BS1152" s="366"/>
      <c r="BT1152" s="366"/>
      <c r="BU1152" s="366"/>
      <c r="BV1152" s="366"/>
    </row>
    <row r="1153" s="203" customFormat="true" ht="15" customHeight="true" x14ac:dyDescent="0.2">
      <c r="BA1153" s="366"/>
      <c r="BB1153" s="230"/>
      <c r="BC1153" s="366"/>
      <c r="BD1153" s="366"/>
      <c r="BE1153" s="366"/>
      <c r="BF1153" s="366"/>
      <c r="BG1153" s="366"/>
      <c r="BH1153" s="366"/>
      <c r="BI1153" s="366"/>
      <c r="BJ1153" s="366"/>
      <c r="BK1153" s="366"/>
      <c r="BL1153" s="366"/>
      <c r="BM1153" s="366"/>
      <c r="BN1153" s="366"/>
      <c r="BO1153" s="366"/>
      <c r="BP1153" s="366"/>
      <c r="BQ1153" s="366"/>
      <c r="BR1153" s="366"/>
      <c r="BS1153" s="366"/>
      <c r="BT1153" s="366"/>
      <c r="BU1153" s="366"/>
      <c r="BV1153" s="366"/>
    </row>
    <row r="1154" s="203" customFormat="true" ht="15" customHeight="true" x14ac:dyDescent="0.2">
      <c r="BA1154" s="366"/>
      <c r="BB1154" s="230"/>
      <c r="BC1154" s="366"/>
      <c r="BD1154" s="366"/>
      <c r="BE1154" s="366"/>
      <c r="BF1154" s="366"/>
      <c r="BG1154" s="366"/>
      <c r="BH1154" s="366"/>
      <c r="BI1154" s="366"/>
      <c r="BJ1154" s="366"/>
      <c r="BK1154" s="366"/>
      <c r="BL1154" s="366"/>
      <c r="BM1154" s="366"/>
      <c r="BN1154" s="366"/>
      <c r="BO1154" s="366"/>
      <c r="BP1154" s="366"/>
      <c r="BQ1154" s="366"/>
      <c r="BR1154" s="366"/>
      <c r="BS1154" s="366"/>
      <c r="BT1154" s="366"/>
      <c r="BU1154" s="366"/>
      <c r="BV1154" s="366"/>
    </row>
    <row r="1155" s="203" customFormat="true" ht="15" customHeight="true" x14ac:dyDescent="0.2">
      <c r="BA1155" s="366"/>
      <c r="BB1155" s="230"/>
      <c r="BC1155" s="366"/>
      <c r="BD1155" s="366"/>
      <c r="BE1155" s="366"/>
      <c r="BF1155" s="366"/>
      <c r="BG1155" s="366"/>
      <c r="BH1155" s="366"/>
      <c r="BI1155" s="366"/>
      <c r="BJ1155" s="366"/>
      <c r="BK1155" s="366"/>
      <c r="BL1155" s="366"/>
      <c r="BM1155" s="366"/>
      <c r="BN1155" s="366"/>
      <c r="BO1155" s="366"/>
      <c r="BP1155" s="366"/>
      <c r="BQ1155" s="366"/>
      <c r="BR1155" s="366"/>
      <c r="BS1155" s="366"/>
      <c r="BT1155" s="366"/>
      <c r="BU1155" s="366"/>
      <c r="BV1155" s="366"/>
    </row>
    <row r="1156" s="203" customFormat="true" ht="15" customHeight="true" x14ac:dyDescent="0.2">
      <c r="BA1156" s="366"/>
      <c r="BB1156" s="230"/>
      <c r="BC1156" s="366"/>
      <c r="BD1156" s="366"/>
      <c r="BE1156" s="366"/>
      <c r="BF1156" s="366"/>
      <c r="BG1156" s="366"/>
      <c r="BH1156" s="366"/>
      <c r="BI1156" s="366"/>
      <c r="BJ1156" s="366"/>
      <c r="BK1156" s="366"/>
      <c r="BL1156" s="366"/>
      <c r="BM1156" s="366"/>
      <c r="BN1156" s="366"/>
      <c r="BO1156" s="366"/>
      <c r="BP1156" s="366"/>
      <c r="BQ1156" s="366"/>
      <c r="BR1156" s="366"/>
      <c r="BS1156" s="366"/>
      <c r="BT1156" s="366"/>
      <c r="BU1156" s="366"/>
      <c r="BV1156" s="366"/>
    </row>
    <row r="1157" s="203" customFormat="true" ht="15" customHeight="true" x14ac:dyDescent="0.2">
      <c r="BA1157" s="366"/>
      <c r="BB1157" s="230"/>
      <c r="BC1157" s="366"/>
      <c r="BD1157" s="366"/>
      <c r="BE1157" s="366"/>
      <c r="BF1157" s="366"/>
      <c r="BG1157" s="366"/>
      <c r="BH1157" s="366"/>
      <c r="BI1157" s="366"/>
      <c r="BJ1157" s="366"/>
      <c r="BK1157" s="366"/>
      <c r="BL1157" s="366"/>
      <c r="BM1157" s="366"/>
      <c r="BN1157" s="366"/>
      <c r="BO1157" s="366"/>
      <c r="BP1157" s="366"/>
      <c r="BQ1157" s="366"/>
      <c r="BR1157" s="366"/>
      <c r="BS1157" s="366"/>
      <c r="BT1157" s="366"/>
      <c r="BU1157" s="366"/>
      <c r="BV1157" s="366"/>
    </row>
    <row r="1158" s="203" customFormat="true" ht="15" customHeight="true" x14ac:dyDescent="0.2">
      <c r="BA1158" s="366"/>
      <c r="BB1158" s="230"/>
      <c r="BC1158" s="366"/>
      <c r="BD1158" s="366"/>
      <c r="BE1158" s="366"/>
      <c r="BF1158" s="366"/>
      <c r="BG1158" s="366"/>
      <c r="BH1158" s="366"/>
      <c r="BI1158" s="366"/>
      <c r="BJ1158" s="366"/>
      <c r="BK1158" s="366"/>
      <c r="BL1158" s="366"/>
      <c r="BM1158" s="366"/>
      <c r="BN1158" s="366"/>
      <c r="BO1158" s="366"/>
      <c r="BP1158" s="366"/>
      <c r="BQ1158" s="366"/>
      <c r="BR1158" s="366"/>
      <c r="BS1158" s="366"/>
      <c r="BT1158" s="366"/>
      <c r="BU1158" s="366"/>
      <c r="BV1158" s="366"/>
    </row>
    <row r="1159" s="203" customFormat="true" ht="15" customHeight="true" x14ac:dyDescent="0.2">
      <c r="BA1159" s="366"/>
      <c r="BB1159" s="230"/>
      <c r="BC1159" s="366"/>
      <c r="BD1159" s="366"/>
      <c r="BE1159" s="366"/>
      <c r="BF1159" s="366"/>
      <c r="BG1159" s="366"/>
      <c r="BH1159" s="366"/>
      <c r="BI1159" s="366"/>
      <c r="BJ1159" s="366"/>
      <c r="BK1159" s="366"/>
      <c r="BL1159" s="366"/>
      <c r="BM1159" s="366"/>
      <c r="BN1159" s="366"/>
      <c r="BO1159" s="366"/>
      <c r="BP1159" s="366"/>
      <c r="BQ1159" s="366"/>
      <c r="BR1159" s="366"/>
      <c r="BS1159" s="366"/>
      <c r="BT1159" s="366"/>
      <c r="BU1159" s="366"/>
      <c r="BV1159" s="366"/>
    </row>
    <row r="1160" s="203" customFormat="true" ht="15" customHeight="true" x14ac:dyDescent="0.2">
      <c r="BA1160" s="366"/>
      <c r="BB1160" s="230"/>
      <c r="BC1160" s="366"/>
      <c r="BD1160" s="366"/>
      <c r="BE1160" s="366"/>
      <c r="BF1160" s="366"/>
      <c r="BG1160" s="366"/>
      <c r="BH1160" s="366"/>
      <c r="BI1160" s="366"/>
      <c r="BJ1160" s="366"/>
      <c r="BK1160" s="366"/>
      <c r="BL1160" s="366"/>
      <c r="BM1160" s="366"/>
      <c r="BN1160" s="366"/>
      <c r="BO1160" s="366"/>
      <c r="BP1160" s="366"/>
      <c r="BQ1160" s="366"/>
      <c r="BR1160" s="366"/>
      <c r="BS1160" s="366"/>
      <c r="BT1160" s="366"/>
      <c r="BU1160" s="366"/>
      <c r="BV1160" s="366"/>
    </row>
    <row r="1161" s="203" customFormat="true" ht="15" customHeight="true" x14ac:dyDescent="0.2">
      <c r="BA1161" s="366"/>
      <c r="BB1161" s="230"/>
      <c r="BC1161" s="366"/>
      <c r="BD1161" s="366"/>
      <c r="BE1161" s="366"/>
      <c r="BF1161" s="366"/>
      <c r="BG1161" s="366"/>
      <c r="BH1161" s="366"/>
      <c r="BI1161" s="366"/>
      <c r="BJ1161" s="366"/>
      <c r="BK1161" s="366"/>
      <c r="BL1161" s="366"/>
      <c r="BM1161" s="366"/>
      <c r="BN1161" s="366"/>
      <c r="BO1161" s="366"/>
      <c r="BP1161" s="366"/>
      <c r="BQ1161" s="366"/>
      <c r="BR1161" s="366"/>
      <c r="BS1161" s="366"/>
      <c r="BT1161" s="366"/>
      <c r="BU1161" s="366"/>
      <c r="BV1161" s="366"/>
    </row>
    <row r="1162" s="203" customFormat="true" ht="15" customHeight="true" x14ac:dyDescent="0.2">
      <c r="BA1162" s="366"/>
      <c r="BB1162" s="230"/>
      <c r="BC1162" s="366"/>
      <c r="BD1162" s="366"/>
      <c r="BE1162" s="366"/>
      <c r="BF1162" s="366"/>
      <c r="BG1162" s="366"/>
      <c r="BH1162" s="366"/>
      <c r="BI1162" s="366"/>
      <c r="BJ1162" s="366"/>
      <c r="BK1162" s="366"/>
      <c r="BL1162" s="366"/>
      <c r="BM1162" s="366"/>
      <c r="BN1162" s="366"/>
      <c r="BO1162" s="366"/>
      <c r="BP1162" s="366"/>
      <c r="BQ1162" s="366"/>
      <c r="BR1162" s="366"/>
      <c r="BS1162" s="366"/>
      <c r="BT1162" s="366"/>
      <c r="BU1162" s="366"/>
      <c r="BV1162" s="366"/>
    </row>
    <row r="1163" s="203" customFormat="true" ht="15" customHeight="true" x14ac:dyDescent="0.2">
      <c r="BA1163" s="366"/>
      <c r="BB1163" s="230"/>
      <c r="BC1163" s="366"/>
      <c r="BD1163" s="366"/>
      <c r="BE1163" s="366"/>
      <c r="BF1163" s="366"/>
      <c r="BG1163" s="366"/>
      <c r="BH1163" s="366"/>
      <c r="BI1163" s="366"/>
      <c r="BJ1163" s="366"/>
      <c r="BK1163" s="366"/>
      <c r="BL1163" s="366"/>
      <c r="BM1163" s="366"/>
      <c r="BN1163" s="366"/>
      <c r="BO1163" s="366"/>
      <c r="BP1163" s="366"/>
      <c r="BQ1163" s="366"/>
      <c r="BR1163" s="366"/>
      <c r="BS1163" s="366"/>
      <c r="BT1163" s="366"/>
      <c r="BU1163" s="366"/>
      <c r="BV1163" s="366"/>
    </row>
    <row r="1164" s="203" customFormat="true" ht="15" customHeight="true" x14ac:dyDescent="0.2">
      <c r="BA1164" s="366"/>
      <c r="BB1164" s="230"/>
      <c r="BC1164" s="366"/>
      <c r="BD1164" s="366"/>
      <c r="BE1164" s="366"/>
      <c r="BF1164" s="366"/>
      <c r="BG1164" s="366"/>
      <c r="BH1164" s="366"/>
      <c r="BI1164" s="366"/>
      <c r="BJ1164" s="366"/>
      <c r="BK1164" s="366"/>
      <c r="BL1164" s="366"/>
      <c r="BM1164" s="366"/>
      <c r="BN1164" s="366"/>
      <c r="BO1164" s="366"/>
      <c r="BP1164" s="366"/>
      <c r="BQ1164" s="366"/>
      <c r="BR1164" s="366"/>
      <c r="BS1164" s="366"/>
      <c r="BT1164" s="366"/>
      <c r="BU1164" s="366"/>
      <c r="BV1164" s="366"/>
    </row>
    <row r="1165" s="203" customFormat="true" ht="15" customHeight="true" x14ac:dyDescent="0.2">
      <c r="BA1165" s="366"/>
      <c r="BB1165" s="230"/>
      <c r="BC1165" s="366"/>
      <c r="BD1165" s="366"/>
      <c r="BE1165" s="366"/>
      <c r="BF1165" s="366"/>
      <c r="BG1165" s="366"/>
      <c r="BH1165" s="366"/>
      <c r="BI1165" s="366"/>
      <c r="BJ1165" s="366"/>
      <c r="BK1165" s="366"/>
      <c r="BL1165" s="366"/>
      <c r="BM1165" s="366"/>
      <c r="BN1165" s="366"/>
      <c r="BO1165" s="366"/>
      <c r="BP1165" s="366"/>
      <c r="BQ1165" s="366"/>
      <c r="BR1165" s="366"/>
      <c r="BS1165" s="366"/>
      <c r="BT1165" s="366"/>
      <c r="BU1165" s="366"/>
      <c r="BV1165" s="366"/>
    </row>
    <row r="1166" s="203" customFormat="true" ht="15" customHeight="true" x14ac:dyDescent="0.2">
      <c r="BA1166" s="366"/>
      <c r="BB1166" s="230"/>
      <c r="BC1166" s="366"/>
      <c r="BD1166" s="366"/>
      <c r="BE1166" s="366"/>
      <c r="BF1166" s="366"/>
      <c r="BG1166" s="366"/>
      <c r="BH1166" s="366"/>
      <c r="BI1166" s="366"/>
      <c r="BJ1166" s="366"/>
      <c r="BK1166" s="366"/>
      <c r="BL1166" s="366"/>
      <c r="BM1166" s="366"/>
      <c r="BN1166" s="366"/>
      <c r="BO1166" s="366"/>
      <c r="BP1166" s="366"/>
      <c r="BQ1166" s="366"/>
      <c r="BR1166" s="366"/>
      <c r="BS1166" s="366"/>
      <c r="BT1166" s="366"/>
      <c r="BU1166" s="366"/>
      <c r="BV1166" s="366"/>
    </row>
    <row r="1167" s="203" customFormat="true" ht="15" customHeight="true" x14ac:dyDescent="0.2">
      <c r="BA1167" s="366"/>
      <c r="BB1167" s="230"/>
      <c r="BC1167" s="366"/>
      <c r="BD1167" s="366"/>
      <c r="BE1167" s="366"/>
      <c r="BF1167" s="366"/>
      <c r="BG1167" s="366"/>
      <c r="BH1167" s="366"/>
      <c r="BI1167" s="366"/>
      <c r="BJ1167" s="366"/>
      <c r="BK1167" s="366"/>
      <c r="BL1167" s="366"/>
      <c r="BM1167" s="366"/>
      <c r="BN1167" s="366"/>
      <c r="BO1167" s="366"/>
      <c r="BP1167" s="366"/>
      <c r="BQ1167" s="366"/>
      <c r="BR1167" s="366"/>
      <c r="BS1167" s="366"/>
      <c r="BT1167" s="366"/>
      <c r="BU1167" s="366"/>
      <c r="BV1167" s="366"/>
    </row>
    <row r="1168" s="203" customFormat="true" ht="15" customHeight="true" x14ac:dyDescent="0.2">
      <c r="BA1168" s="366"/>
      <c r="BB1168" s="230"/>
      <c r="BC1168" s="366"/>
      <c r="BD1168" s="366"/>
      <c r="BE1168" s="366"/>
      <c r="BF1168" s="366"/>
      <c r="BG1168" s="366"/>
      <c r="BH1168" s="366"/>
      <c r="BI1168" s="366"/>
      <c r="BJ1168" s="366"/>
      <c r="BK1168" s="366"/>
      <c r="BL1168" s="366"/>
      <c r="BM1168" s="366"/>
      <c r="BN1168" s="366"/>
      <c r="BO1168" s="366"/>
      <c r="BP1168" s="366"/>
      <c r="BQ1168" s="366"/>
      <c r="BR1168" s="366"/>
      <c r="BS1168" s="366"/>
      <c r="BT1168" s="366"/>
      <c r="BU1168" s="366"/>
      <c r="BV1168" s="366"/>
    </row>
    <row r="1169" s="203" customFormat="true" ht="15" customHeight="true" x14ac:dyDescent="0.2">
      <c r="BA1169" s="366"/>
      <c r="BB1169" s="230"/>
      <c r="BC1169" s="366"/>
      <c r="BD1169" s="366"/>
      <c r="BE1169" s="366"/>
      <c r="BF1169" s="366"/>
      <c r="BG1169" s="366"/>
      <c r="BH1169" s="366"/>
      <c r="BI1169" s="366"/>
      <c r="BJ1169" s="366"/>
      <c r="BK1169" s="366"/>
      <c r="BL1169" s="366"/>
      <c r="BM1169" s="366"/>
      <c r="BN1169" s="366"/>
      <c r="BO1169" s="366"/>
      <c r="BP1169" s="366"/>
      <c r="BQ1169" s="366"/>
      <c r="BR1169" s="366"/>
      <c r="BS1169" s="366"/>
      <c r="BT1169" s="366"/>
      <c r="BU1169" s="366"/>
      <c r="BV1169" s="366"/>
    </row>
    <row r="1170" s="203" customFormat="true" ht="15" customHeight="true" x14ac:dyDescent="0.2">
      <c r="A1170" s="298"/>
      <c r="B1170" s="570"/>
      <c r="C1170" s="571"/>
      <c r="D1170" s="571"/>
      <c r="E1170" s="571"/>
      <c r="F1170" s="571"/>
      <c r="G1170" s="571"/>
      <c r="H1170" s="571"/>
      <c r="I1170" s="571"/>
      <c r="J1170" s="571"/>
      <c r="K1170" s="571"/>
      <c r="L1170" s="571"/>
      <c r="M1170" s="571"/>
      <c r="N1170" s="571"/>
      <c r="O1170" s="571"/>
      <c r="P1170" s="571"/>
      <c r="Q1170" s="571"/>
      <c r="R1170" s="571"/>
      <c r="S1170" s="571"/>
      <c r="T1170" s="571"/>
      <c r="U1170" s="571"/>
      <c r="V1170" s="571"/>
      <c r="BA1170" s="366"/>
      <c r="BB1170" s="230"/>
      <c r="BC1170" s="366"/>
      <c r="BD1170" s="366"/>
      <c r="BE1170" s="366"/>
      <c r="BF1170" s="366"/>
      <c r="BG1170" s="366"/>
      <c r="BH1170" s="366"/>
      <c r="BI1170" s="366"/>
      <c r="BJ1170" s="366"/>
      <c r="BK1170" s="366"/>
      <c r="BL1170" s="366"/>
      <c r="BM1170" s="366"/>
      <c r="BN1170" s="366"/>
      <c r="BO1170" s="366"/>
      <c r="BP1170" s="366"/>
      <c r="BQ1170" s="366"/>
      <c r="BR1170" s="366"/>
      <c r="BS1170" s="366"/>
      <c r="BT1170" s="366"/>
      <c r="BU1170" s="366"/>
      <c r="BV1170" s="366"/>
    </row>
    <row r="1171" s="203" customFormat="true" ht="15" customHeight="true" x14ac:dyDescent="0.2">
      <c r="A1171" s="298"/>
      <c r="B1171" s="570"/>
      <c r="C1171" s="571"/>
      <c r="D1171" s="571"/>
      <c r="E1171" s="571"/>
      <c r="F1171" s="571"/>
      <c r="G1171" s="571"/>
      <c r="H1171" s="571"/>
      <c r="I1171" s="571"/>
      <c r="J1171" s="571"/>
      <c r="K1171" s="571"/>
      <c r="L1171" s="571"/>
      <c r="M1171" s="571"/>
      <c r="N1171" s="571"/>
      <c r="O1171" s="571"/>
      <c r="P1171" s="571"/>
      <c r="Q1171" s="571"/>
      <c r="R1171" s="571"/>
      <c r="S1171" s="571"/>
      <c r="T1171" s="571"/>
      <c r="U1171" s="571"/>
      <c r="V1171" s="571"/>
      <c r="BA1171" s="366"/>
      <c r="BB1171" s="230"/>
      <c r="BC1171" s="366"/>
      <c r="BD1171" s="366"/>
      <c r="BE1171" s="366"/>
      <c r="BF1171" s="366"/>
      <c r="BG1171" s="366"/>
      <c r="BH1171" s="366"/>
      <c r="BI1171" s="366"/>
      <c r="BJ1171" s="366"/>
      <c r="BK1171" s="366"/>
      <c r="BL1171" s="366"/>
      <c r="BM1171" s="366"/>
      <c r="BN1171" s="366"/>
      <c r="BO1171" s="366"/>
      <c r="BP1171" s="366"/>
      <c r="BQ1171" s="366"/>
      <c r="BR1171" s="366"/>
      <c r="BS1171" s="366"/>
      <c r="BT1171" s="366"/>
      <c r="BU1171" s="366"/>
      <c r="BV1171" s="366"/>
    </row>
    <row r="1172" s="203" customFormat="true" ht="15" customHeight="true" x14ac:dyDescent="0.2">
      <c r="A1172" s="298"/>
      <c r="B1172" s="570"/>
      <c r="C1172" s="571"/>
      <c r="D1172" s="571"/>
      <c r="E1172" s="571"/>
      <c r="F1172" s="571"/>
      <c r="G1172" s="571"/>
      <c r="H1172" s="571"/>
      <c r="I1172" s="571"/>
      <c r="J1172" s="571"/>
      <c r="K1172" s="571"/>
      <c r="L1172" s="571"/>
      <c r="M1172" s="571"/>
      <c r="N1172" s="571"/>
      <c r="O1172" s="571"/>
      <c r="P1172" s="571"/>
      <c r="Q1172" s="571"/>
      <c r="R1172" s="571"/>
      <c r="S1172" s="571"/>
      <c r="T1172" s="571"/>
      <c r="U1172" s="571"/>
      <c r="V1172" s="571"/>
      <c r="BA1172" s="366"/>
      <c r="BB1172" s="230"/>
      <c r="BC1172" s="366"/>
      <c r="BD1172" s="366"/>
      <c r="BE1172" s="366"/>
      <c r="BF1172" s="366"/>
      <c r="BG1172" s="366"/>
      <c r="BH1172" s="366"/>
      <c r="BI1172" s="366"/>
      <c r="BJ1172" s="366"/>
      <c r="BK1172" s="366"/>
      <c r="BL1172" s="366"/>
      <c r="BM1172" s="366"/>
      <c r="BN1172" s="366"/>
      <c r="BO1172" s="366"/>
      <c r="BP1172" s="366"/>
      <c r="BQ1172" s="366"/>
      <c r="BR1172" s="366"/>
      <c r="BS1172" s="366"/>
      <c r="BT1172" s="366"/>
      <c r="BU1172" s="366"/>
      <c r="BV1172" s="366"/>
    </row>
    <row r="1173" s="203" customFormat="true" ht="15" customHeight="true" x14ac:dyDescent="0.2">
      <c r="A1173" s="298"/>
      <c r="B1173" s="570"/>
      <c r="C1173" s="571"/>
      <c r="D1173" s="571"/>
      <c r="E1173" s="571"/>
      <c r="F1173" s="571"/>
      <c r="G1173" s="571"/>
      <c r="H1173" s="571"/>
      <c r="I1173" s="571"/>
      <c r="J1173" s="571"/>
      <c r="K1173" s="571"/>
      <c r="L1173" s="571"/>
      <c r="M1173" s="571"/>
      <c r="N1173" s="571"/>
      <c r="O1173" s="571"/>
      <c r="P1173" s="571"/>
      <c r="Q1173" s="571"/>
      <c r="R1173" s="571"/>
      <c r="S1173" s="571"/>
      <c r="T1173" s="571"/>
      <c r="U1173" s="571"/>
      <c r="V1173" s="571"/>
      <c r="BA1173" s="366"/>
      <c r="BB1173" s="230"/>
      <c r="BC1173" s="366"/>
      <c r="BD1173" s="366"/>
      <c r="BE1173" s="366"/>
      <c r="BF1173" s="366"/>
      <c r="BG1173" s="366"/>
      <c r="BH1173" s="366"/>
      <c r="BI1173" s="366"/>
      <c r="BJ1173" s="366"/>
      <c r="BK1173" s="366"/>
      <c r="BL1173" s="366"/>
      <c r="BM1173" s="366"/>
      <c r="BN1173" s="366"/>
      <c r="BO1173" s="366"/>
      <c r="BP1173" s="366"/>
      <c r="BQ1173" s="366"/>
      <c r="BR1173" s="366"/>
      <c r="BS1173" s="366"/>
      <c r="BT1173" s="366"/>
      <c r="BU1173" s="366"/>
      <c r="BV1173" s="366"/>
    </row>
    <row r="1174" s="203" customFormat="true" ht="15" customHeight="true" x14ac:dyDescent="0.2">
      <c r="A1174" s="298"/>
      <c r="B1174" s="570"/>
      <c r="C1174" s="571"/>
      <c r="D1174" s="571"/>
      <c r="E1174" s="571"/>
      <c r="F1174" s="571"/>
      <c r="G1174" s="571"/>
      <c r="H1174" s="571"/>
      <c r="I1174" s="571"/>
      <c r="J1174" s="571"/>
      <c r="K1174" s="571"/>
      <c r="L1174" s="571"/>
      <c r="M1174" s="571"/>
      <c r="N1174" s="571"/>
      <c r="O1174" s="571"/>
      <c r="P1174" s="571"/>
      <c r="Q1174" s="571"/>
      <c r="R1174" s="571"/>
      <c r="S1174" s="571"/>
      <c r="T1174" s="571"/>
      <c r="U1174" s="571"/>
      <c r="V1174" s="571"/>
      <c r="BA1174" s="366"/>
      <c r="BB1174" s="230"/>
      <c r="BC1174" s="366"/>
      <c r="BD1174" s="366"/>
      <c r="BE1174" s="366"/>
      <c r="BF1174" s="366"/>
      <c r="BG1174" s="366"/>
      <c r="BH1174" s="366"/>
      <c r="BI1174" s="366"/>
      <c r="BJ1174" s="366"/>
      <c r="BK1174" s="366"/>
      <c r="BL1174" s="366"/>
      <c r="BM1174" s="366"/>
      <c r="BN1174" s="366"/>
      <c r="BO1174" s="366"/>
      <c r="BP1174" s="366"/>
      <c r="BQ1174" s="366"/>
      <c r="BR1174" s="366"/>
      <c r="BS1174" s="366"/>
      <c r="BT1174" s="366"/>
      <c r="BU1174" s="366"/>
      <c r="BV1174" s="366"/>
    </row>
    <row r="1175" s="203" customFormat="true" ht="15" customHeight="true" x14ac:dyDescent="0.2">
      <c r="A1175" s="298"/>
      <c r="B1175" s="570"/>
      <c r="C1175" s="571"/>
      <c r="D1175" s="571"/>
      <c r="E1175" s="571"/>
      <c r="F1175" s="571"/>
      <c r="G1175" s="571"/>
      <c r="H1175" s="571"/>
      <c r="I1175" s="571"/>
      <c r="J1175" s="571"/>
      <c r="K1175" s="571"/>
      <c r="L1175" s="571"/>
      <c r="M1175" s="571"/>
      <c r="N1175" s="571"/>
      <c r="O1175" s="571"/>
      <c r="P1175" s="571"/>
      <c r="Q1175" s="571"/>
      <c r="R1175" s="571"/>
      <c r="S1175" s="571"/>
      <c r="T1175" s="571"/>
      <c r="U1175" s="571"/>
      <c r="V1175" s="571"/>
      <c r="BA1175" s="366"/>
      <c r="BB1175" s="230"/>
      <c r="BC1175" s="366"/>
      <c r="BD1175" s="366"/>
      <c r="BE1175" s="366"/>
      <c r="BF1175" s="366"/>
      <c r="BG1175" s="366"/>
      <c r="BH1175" s="366"/>
      <c r="BI1175" s="366"/>
      <c r="BJ1175" s="366"/>
      <c r="BK1175" s="366"/>
      <c r="BL1175" s="366"/>
      <c r="BM1175" s="366"/>
      <c r="BN1175" s="366"/>
      <c r="BO1175" s="366"/>
      <c r="BP1175" s="366"/>
      <c r="BQ1175" s="366"/>
      <c r="BR1175" s="366"/>
      <c r="BS1175" s="366"/>
      <c r="BT1175" s="366"/>
      <c r="BU1175" s="366"/>
      <c r="BV1175" s="366"/>
    </row>
    <row r="1176" s="203" customFormat="true" ht="15" customHeight="true" x14ac:dyDescent="0.2">
      <c r="A1176" s="572"/>
      <c r="B1176" s="298"/>
      <c r="C1176" s="573"/>
      <c r="D1176" s="574"/>
      <c r="E1176" s="574"/>
      <c r="F1176" s="574"/>
      <c r="G1176" s="574"/>
      <c r="H1176" s="573"/>
      <c r="I1176" s="574"/>
      <c r="J1176" s="574"/>
      <c r="K1176" s="574"/>
      <c r="L1176" s="574"/>
      <c r="M1176" s="573"/>
      <c r="N1176" s="574"/>
      <c r="O1176" s="574"/>
      <c r="P1176" s="574"/>
      <c r="Q1176" s="574"/>
      <c r="R1176" s="573"/>
      <c r="S1176" s="574"/>
      <c r="T1176" s="574"/>
      <c r="U1176" s="574"/>
      <c r="BA1176" s="366"/>
      <c r="BB1176" s="230"/>
      <c r="BC1176" s="366"/>
      <c r="BD1176" s="366"/>
      <c r="BE1176" s="366"/>
      <c r="BF1176" s="366"/>
      <c r="BG1176" s="366"/>
      <c r="BH1176" s="366"/>
      <c r="BI1176" s="366"/>
      <c r="BJ1176" s="366"/>
      <c r="BK1176" s="366"/>
      <c r="BL1176" s="366"/>
      <c r="BM1176" s="366"/>
      <c r="BN1176" s="366"/>
      <c r="BO1176" s="366"/>
      <c r="BP1176" s="366"/>
      <c r="BQ1176" s="366"/>
      <c r="BR1176" s="366"/>
      <c r="BS1176" s="366"/>
      <c r="BT1176" s="366"/>
      <c r="BU1176" s="366"/>
      <c r="BV1176" s="366"/>
    </row>
    <row r="1177" s="203" customFormat="true" ht="15" customHeight="true" x14ac:dyDescent="0.2">
      <c r="A1177" s="574"/>
      <c r="B1177" s="574"/>
      <c r="C1177" s="573"/>
      <c r="D1177" s="573"/>
      <c r="E1177" s="573"/>
      <c r="F1177" s="573"/>
      <c r="G1177" s="573"/>
      <c r="H1177" s="573"/>
      <c r="I1177" s="573"/>
      <c r="J1177" s="573"/>
      <c r="K1177" s="573"/>
      <c r="L1177" s="573"/>
      <c r="M1177" s="573"/>
      <c r="N1177" s="573"/>
      <c r="O1177" s="573"/>
      <c r="P1177" s="573"/>
      <c r="Q1177" s="573"/>
      <c r="R1177" s="573"/>
      <c r="S1177" s="573"/>
      <c r="T1177" s="573"/>
      <c r="U1177" s="573"/>
      <c r="BA1177" s="366"/>
      <c r="BB1177" s="230"/>
      <c r="BC1177" s="366"/>
      <c r="BD1177" s="366"/>
      <c r="BE1177" s="366"/>
      <c r="BF1177" s="366"/>
      <c r="BG1177" s="366"/>
      <c r="BH1177" s="366"/>
      <c r="BI1177" s="366"/>
      <c r="BJ1177" s="366"/>
      <c r="BK1177" s="366"/>
      <c r="BL1177" s="366"/>
      <c r="BM1177" s="366"/>
      <c r="BN1177" s="366"/>
      <c r="BO1177" s="366"/>
      <c r="BP1177" s="366"/>
      <c r="BQ1177" s="366"/>
      <c r="BR1177" s="366"/>
      <c r="BS1177" s="366"/>
      <c r="BT1177" s="366"/>
      <c r="BU1177" s="366"/>
      <c r="BV1177" s="366"/>
    </row>
    <row r="1178" s="203" customFormat="true" ht="15" customHeight="true" x14ac:dyDescent="0.2">
      <c r="BA1178" s="366"/>
      <c r="BB1178" s="230"/>
      <c r="BC1178" s="366"/>
      <c r="BD1178" s="366"/>
      <c r="BE1178" s="366"/>
      <c r="BF1178" s="366"/>
      <c r="BG1178" s="366"/>
      <c r="BH1178" s="366"/>
      <c r="BI1178" s="366"/>
      <c r="BJ1178" s="366"/>
      <c r="BK1178" s="366"/>
      <c r="BL1178" s="366"/>
      <c r="BM1178" s="366"/>
      <c r="BN1178" s="366"/>
      <c r="BO1178" s="366"/>
      <c r="BP1178" s="366"/>
      <c r="BQ1178" s="366"/>
      <c r="BR1178" s="366"/>
      <c r="BS1178" s="366"/>
      <c r="BT1178" s="366"/>
      <c r="BU1178" s="366"/>
      <c r="BV1178" s="366"/>
    </row>
    <row r="1179" s="203" customFormat="true" ht="15" customHeight="true" x14ac:dyDescent="0.2">
      <c r="BA1179" s="366"/>
      <c r="BB1179" s="230"/>
      <c r="BC1179" s="366"/>
      <c r="BD1179" s="366"/>
      <c r="BE1179" s="366"/>
      <c r="BF1179" s="366"/>
      <c r="BG1179" s="366"/>
      <c r="BH1179" s="366"/>
      <c r="BI1179" s="366"/>
      <c r="BJ1179" s="366"/>
      <c r="BK1179" s="366"/>
      <c r="BL1179" s="366"/>
      <c r="BM1179" s="366"/>
      <c r="BN1179" s="366"/>
      <c r="BO1179" s="366"/>
      <c r="BP1179" s="366"/>
      <c r="BQ1179" s="366"/>
      <c r="BR1179" s="366"/>
      <c r="BS1179" s="366"/>
      <c r="BT1179" s="366"/>
      <c r="BU1179" s="366"/>
      <c r="BV1179" s="366"/>
    </row>
    <row r="1180" s="203" customFormat="true" ht="15" customHeight="true" x14ac:dyDescent="0.2">
      <c r="BA1180" s="366"/>
      <c r="BB1180" s="230"/>
      <c r="BC1180" s="366"/>
      <c r="BD1180" s="366"/>
      <c r="BE1180" s="366"/>
      <c r="BF1180" s="366"/>
      <c r="BG1180" s="366"/>
      <c r="BH1180" s="366"/>
      <c r="BI1180" s="366"/>
      <c r="BJ1180" s="366"/>
      <c r="BK1180" s="366"/>
      <c r="BL1180" s="366"/>
      <c r="BM1180" s="366"/>
      <c r="BN1180" s="366"/>
      <c r="BO1180" s="366"/>
      <c r="BP1180" s="366"/>
      <c r="BQ1180" s="366"/>
      <c r="BR1180" s="366"/>
      <c r="BS1180" s="366"/>
      <c r="BT1180" s="366"/>
      <c r="BU1180" s="366"/>
      <c r="BV1180" s="366"/>
    </row>
    <row r="1181" s="203" customFormat="true" ht="15" customHeight="true" x14ac:dyDescent="0.2">
      <c r="BA1181" s="366"/>
      <c r="BB1181" s="230"/>
      <c r="BC1181" s="366"/>
      <c r="BD1181" s="366"/>
      <c r="BE1181" s="366"/>
      <c r="BF1181" s="366"/>
      <c r="BG1181" s="366"/>
      <c r="BH1181" s="366"/>
      <c r="BI1181" s="366"/>
      <c r="BJ1181" s="366"/>
      <c r="BK1181" s="366"/>
      <c r="BL1181" s="366"/>
      <c r="BM1181" s="366"/>
      <c r="BN1181" s="366"/>
      <c r="BO1181" s="366"/>
      <c r="BP1181" s="366"/>
      <c r="BQ1181" s="366"/>
      <c r="BR1181" s="366"/>
      <c r="BS1181" s="366"/>
      <c r="BT1181" s="366"/>
      <c r="BU1181" s="366"/>
      <c r="BV1181" s="366"/>
    </row>
    <row r="1182" s="203" customFormat="true" ht="15" customHeight="true" x14ac:dyDescent="0.2">
      <c r="BA1182" s="366"/>
      <c r="BB1182" s="230"/>
      <c r="BC1182" s="366"/>
      <c r="BD1182" s="366"/>
      <c r="BE1182" s="366"/>
      <c r="BF1182" s="366"/>
      <c r="BG1182" s="366"/>
      <c r="BH1182" s="366"/>
      <c r="BI1182" s="366"/>
      <c r="BJ1182" s="366"/>
      <c r="BK1182" s="366"/>
      <c r="BL1182" s="366"/>
      <c r="BM1182" s="366"/>
      <c r="BN1182" s="366"/>
      <c r="BO1182" s="366"/>
      <c r="BP1182" s="366"/>
      <c r="BQ1182" s="366"/>
      <c r="BR1182" s="366"/>
      <c r="BS1182" s="366"/>
      <c r="BT1182" s="366"/>
      <c r="BU1182" s="366"/>
      <c r="BV1182" s="366"/>
    </row>
    <row r="1183" s="203" customFormat="true" ht="15" customHeight="true" x14ac:dyDescent="0.2">
      <c r="BA1183" s="366"/>
      <c r="BB1183" s="230"/>
      <c r="BC1183" s="366"/>
      <c r="BD1183" s="366"/>
      <c r="BE1183" s="366"/>
      <c r="BF1183" s="366"/>
      <c r="BG1183" s="366"/>
      <c r="BH1183" s="366"/>
      <c r="BI1183" s="366"/>
      <c r="BJ1183" s="366"/>
      <c r="BK1183" s="366"/>
      <c r="BL1183" s="366"/>
      <c r="BM1183" s="366"/>
      <c r="BN1183" s="366"/>
      <c r="BO1183" s="366"/>
      <c r="BP1183" s="366"/>
      <c r="BQ1183" s="366"/>
      <c r="BR1183" s="366"/>
      <c r="BS1183" s="366"/>
      <c r="BT1183" s="366"/>
      <c r="BU1183" s="366"/>
      <c r="BV1183" s="366"/>
    </row>
    <row r="1184" s="203" customFormat="true" ht="15" customHeight="true" x14ac:dyDescent="0.2">
      <c r="BA1184" s="366"/>
      <c r="BB1184" s="230"/>
      <c r="BC1184" s="366"/>
      <c r="BD1184" s="366"/>
      <c r="BE1184" s="366"/>
      <c r="BF1184" s="366"/>
      <c r="BG1184" s="366"/>
      <c r="BH1184" s="366"/>
      <c r="BI1184" s="366"/>
      <c r="BJ1184" s="366"/>
      <c r="BK1184" s="366"/>
      <c r="BL1184" s="366"/>
      <c r="BM1184" s="366"/>
      <c r="BN1184" s="366"/>
      <c r="BO1184" s="366"/>
      <c r="BP1184" s="366"/>
      <c r="BQ1184" s="366"/>
      <c r="BR1184" s="366"/>
      <c r="BS1184" s="366"/>
      <c r="BT1184" s="366"/>
      <c r="BU1184" s="366"/>
      <c r="BV1184" s="366"/>
    </row>
    <row r="1185" s="203" customFormat="true" ht="15" customHeight="true" x14ac:dyDescent="0.2">
      <c r="BA1185" s="366"/>
      <c r="BB1185" s="230"/>
      <c r="BC1185" s="366"/>
      <c r="BD1185" s="366"/>
      <c r="BE1185" s="366"/>
      <c r="BF1185" s="366"/>
      <c r="BG1185" s="366"/>
      <c r="BH1185" s="366"/>
      <c r="BI1185" s="366"/>
      <c r="BJ1185" s="366"/>
      <c r="BK1185" s="366"/>
      <c r="BL1185" s="366"/>
      <c r="BM1185" s="366"/>
      <c r="BN1185" s="366"/>
      <c r="BO1185" s="366"/>
      <c r="BP1185" s="366"/>
      <c r="BQ1185" s="366"/>
      <c r="BR1185" s="366"/>
      <c r="BS1185" s="366"/>
      <c r="BT1185" s="366"/>
      <c r="BU1185" s="366"/>
      <c r="BV1185" s="366"/>
    </row>
    <row r="1186" s="203" customFormat="true" ht="15" customHeight="true" x14ac:dyDescent="0.2">
      <c r="BA1186" s="366"/>
      <c r="BB1186" s="230"/>
      <c r="BC1186" s="366"/>
      <c r="BD1186" s="366"/>
      <c r="BE1186" s="366"/>
      <c r="BF1186" s="366"/>
      <c r="BG1186" s="366"/>
      <c r="BH1186" s="366"/>
      <c r="BI1186" s="366"/>
      <c r="BJ1186" s="366"/>
      <c r="BK1186" s="366"/>
      <c r="BL1186" s="366"/>
      <c r="BM1186" s="366"/>
      <c r="BN1186" s="366"/>
      <c r="BO1186" s="366"/>
      <c r="BP1186" s="366"/>
      <c r="BQ1186" s="366"/>
      <c r="BR1186" s="366"/>
      <c r="BS1186" s="366"/>
      <c r="BT1186" s="366"/>
      <c r="BU1186" s="366"/>
      <c r="BV1186" s="366"/>
    </row>
    <row r="1187" s="203" customFormat="true" ht="15" customHeight="true" x14ac:dyDescent="0.2">
      <c r="BA1187" s="366"/>
      <c r="BB1187" s="230"/>
      <c r="BC1187" s="366"/>
      <c r="BD1187" s="366"/>
      <c r="BE1187" s="366"/>
      <c r="BF1187" s="366"/>
      <c r="BG1187" s="366"/>
      <c r="BH1187" s="366"/>
      <c r="BI1187" s="366"/>
      <c r="BJ1187" s="366"/>
      <c r="BK1187" s="366"/>
      <c r="BL1187" s="366"/>
      <c r="BM1187" s="366"/>
      <c r="BN1187" s="366"/>
      <c r="BO1187" s="366"/>
      <c r="BP1187" s="366"/>
      <c r="BQ1187" s="366"/>
      <c r="BR1187" s="366"/>
      <c r="BS1187" s="366"/>
      <c r="BT1187" s="366"/>
      <c r="BU1187" s="366"/>
      <c r="BV1187" s="366"/>
    </row>
    <row r="1188" s="203" customFormat="true" ht="15" customHeight="true" x14ac:dyDescent="0.2">
      <c r="BA1188" s="366"/>
      <c r="BB1188" s="230"/>
      <c r="BC1188" s="366"/>
      <c r="BD1188" s="366"/>
      <c r="BE1188" s="366"/>
      <c r="BF1188" s="366"/>
      <c r="BG1188" s="366"/>
      <c r="BH1188" s="366"/>
      <c r="BI1188" s="366"/>
      <c r="BJ1188" s="366"/>
      <c r="BK1188" s="366"/>
      <c r="BL1188" s="366"/>
      <c r="BM1188" s="366"/>
      <c r="BN1188" s="366"/>
      <c r="BO1188" s="366"/>
      <c r="BP1188" s="366"/>
      <c r="BQ1188" s="366"/>
      <c r="BR1188" s="366"/>
      <c r="BS1188" s="366"/>
      <c r="BT1188" s="366"/>
      <c r="BU1188" s="366"/>
      <c r="BV1188" s="366"/>
    </row>
    <row r="1189" s="203" customFormat="true" ht="15" customHeight="true" x14ac:dyDescent="0.2">
      <c r="BA1189" s="366"/>
      <c r="BB1189" s="230"/>
      <c r="BC1189" s="366"/>
      <c r="BD1189" s="366"/>
      <c r="BE1189" s="366"/>
      <c r="BF1189" s="366"/>
      <c r="BG1189" s="366"/>
      <c r="BH1189" s="366"/>
      <c r="BI1189" s="366"/>
      <c r="BJ1189" s="366"/>
      <c r="BK1189" s="366"/>
      <c r="BL1189" s="366"/>
      <c r="BM1189" s="366"/>
      <c r="BN1189" s="366"/>
      <c r="BO1189" s="366"/>
      <c r="BP1189" s="366"/>
      <c r="BQ1189" s="366"/>
      <c r="BR1189" s="366"/>
      <c r="BS1189" s="366"/>
      <c r="BT1189" s="366"/>
      <c r="BU1189" s="366"/>
      <c r="BV1189" s="366"/>
    </row>
    <row r="1190" s="203" customFormat="true" ht="15" customHeight="true" x14ac:dyDescent="0.2">
      <c r="BA1190" s="366"/>
      <c r="BB1190" s="230"/>
      <c r="BC1190" s="366"/>
      <c r="BD1190" s="366"/>
      <c r="BE1190" s="366"/>
      <c r="BF1190" s="366"/>
      <c r="BG1190" s="366"/>
      <c r="BH1190" s="366"/>
      <c r="BI1190" s="366"/>
      <c r="BJ1190" s="366"/>
      <c r="BK1190" s="366"/>
      <c r="BL1190" s="366"/>
      <c r="BM1190" s="366"/>
      <c r="BN1190" s="366"/>
      <c r="BO1190" s="366"/>
      <c r="BP1190" s="366"/>
      <c r="BQ1190" s="366"/>
      <c r="BR1190" s="366"/>
      <c r="BS1190" s="366"/>
      <c r="BT1190" s="366"/>
      <c r="BU1190" s="366"/>
      <c r="BV1190" s="366"/>
    </row>
    <row r="1191" s="203" customFormat="true" ht="15" customHeight="true" x14ac:dyDescent="0.2">
      <c r="BA1191" s="366"/>
      <c r="BB1191" s="230"/>
      <c r="BC1191" s="366"/>
      <c r="BD1191" s="366"/>
      <c r="BE1191" s="366"/>
      <c r="BF1191" s="366"/>
      <c r="BG1191" s="366"/>
      <c r="BH1191" s="366"/>
      <c r="BI1191" s="366"/>
      <c r="BJ1191" s="366"/>
      <c r="BK1191" s="366"/>
      <c r="BL1191" s="366"/>
      <c r="BM1191" s="366"/>
      <c r="BN1191" s="366"/>
      <c r="BO1191" s="366"/>
      <c r="BP1191" s="366"/>
      <c r="BQ1191" s="366"/>
      <c r="BR1191" s="366"/>
      <c r="BS1191" s="366"/>
      <c r="BT1191" s="366"/>
      <c r="BU1191" s="366"/>
      <c r="BV1191" s="366"/>
    </row>
    <row r="1192" s="203" customFormat="true" ht="15" customHeight="true" x14ac:dyDescent="0.2">
      <c r="BA1192" s="366"/>
      <c r="BB1192" s="230"/>
      <c r="BC1192" s="366"/>
      <c r="BD1192" s="366"/>
      <c r="BE1192" s="366"/>
      <c r="BF1192" s="366"/>
      <c r="BG1192" s="366"/>
      <c r="BH1192" s="366"/>
      <c r="BI1192" s="366"/>
      <c r="BJ1192" s="366"/>
      <c r="BK1192" s="366"/>
      <c r="BL1192" s="366"/>
      <c r="BM1192" s="366"/>
      <c r="BN1192" s="366"/>
      <c r="BO1192" s="366"/>
      <c r="BP1192" s="366"/>
      <c r="BQ1192" s="366"/>
      <c r="BR1192" s="366"/>
      <c r="BS1192" s="366"/>
      <c r="BT1192" s="366"/>
      <c r="BU1192" s="366"/>
      <c r="BV1192" s="366"/>
    </row>
    <row r="1193" s="203" customFormat="true" ht="15" customHeight="true" x14ac:dyDescent="0.2">
      <c r="BA1193" s="366"/>
      <c r="BB1193" s="230"/>
      <c r="BC1193" s="366"/>
      <c r="BD1193" s="366"/>
      <c r="BE1193" s="366"/>
      <c r="BF1193" s="366"/>
      <c r="BG1193" s="366"/>
      <c r="BH1193" s="366"/>
      <c r="BI1193" s="366"/>
      <c r="BJ1193" s="366"/>
      <c r="BK1193" s="366"/>
      <c r="BL1193" s="366"/>
      <c r="BM1193" s="366"/>
      <c r="BN1193" s="366"/>
      <c r="BO1193" s="366"/>
      <c r="BP1193" s="366"/>
      <c r="BQ1193" s="366"/>
      <c r="BR1193" s="366"/>
      <c r="BS1193" s="366"/>
      <c r="BT1193" s="366"/>
      <c r="BU1193" s="366"/>
      <c r="BV1193" s="366"/>
    </row>
    <row r="1194" s="203" customFormat="true" ht="15" customHeight="true" x14ac:dyDescent="0.2">
      <c r="BA1194" s="366"/>
      <c r="BB1194" s="230"/>
      <c r="BC1194" s="366"/>
      <c r="BD1194" s="366"/>
      <c r="BE1194" s="366"/>
      <c r="BF1194" s="366"/>
      <c r="BG1194" s="366"/>
      <c r="BH1194" s="366"/>
      <c r="BI1194" s="366"/>
      <c r="BJ1194" s="366"/>
      <c r="BK1194" s="366"/>
      <c r="BL1194" s="366"/>
      <c r="BM1194" s="366"/>
      <c r="BN1194" s="366"/>
      <c r="BO1194" s="366"/>
      <c r="BP1194" s="366"/>
      <c r="BQ1194" s="366"/>
      <c r="BR1194" s="366"/>
      <c r="BS1194" s="366"/>
      <c r="BT1194" s="366"/>
      <c r="BU1194" s="366"/>
      <c r="BV1194" s="366"/>
    </row>
    <row r="1195" s="203" customFormat="true" ht="15" customHeight="true" x14ac:dyDescent="0.2">
      <c r="BA1195" s="366"/>
      <c r="BB1195" s="230"/>
      <c r="BC1195" s="366"/>
      <c r="BD1195" s="366"/>
      <c r="BE1195" s="366"/>
      <c r="BF1195" s="366"/>
      <c r="BG1195" s="366"/>
      <c r="BH1195" s="366"/>
      <c r="BI1195" s="366"/>
      <c r="BJ1195" s="366"/>
      <c r="BK1195" s="366"/>
      <c r="BL1195" s="366"/>
      <c r="BM1195" s="366"/>
      <c r="BN1195" s="366"/>
      <c r="BO1195" s="366"/>
      <c r="BP1195" s="366"/>
      <c r="BQ1195" s="366"/>
      <c r="BR1195" s="366"/>
      <c r="BS1195" s="366"/>
      <c r="BT1195" s="366"/>
      <c r="BU1195" s="366"/>
      <c r="BV1195" s="366"/>
    </row>
    <row r="1196" s="203" customFormat="true" ht="15" customHeight="true" x14ac:dyDescent="0.2">
      <c r="BA1196" s="366"/>
      <c r="BB1196" s="230"/>
      <c r="BC1196" s="366"/>
      <c r="BD1196" s="366"/>
      <c r="BE1196" s="366"/>
      <c r="BF1196" s="366"/>
      <c r="BG1196" s="366"/>
      <c r="BH1196" s="366"/>
      <c r="BI1196" s="366"/>
      <c r="BJ1196" s="366"/>
      <c r="BK1196" s="366"/>
      <c r="BL1196" s="366"/>
      <c r="BM1196" s="366"/>
      <c r="BN1196" s="366"/>
      <c r="BO1196" s="366"/>
      <c r="BP1196" s="366"/>
      <c r="BQ1196" s="366"/>
      <c r="BR1196" s="366"/>
      <c r="BS1196" s="366"/>
      <c r="BT1196" s="366"/>
      <c r="BU1196" s="366"/>
      <c r="BV1196" s="366"/>
    </row>
    <row r="1197" s="203" customFormat="true" ht="15" customHeight="true" x14ac:dyDescent="0.2">
      <c r="BA1197" s="366"/>
      <c r="BB1197" s="230"/>
      <c r="BC1197" s="366"/>
      <c r="BD1197" s="366"/>
      <c r="BE1197" s="366"/>
      <c r="BF1197" s="366"/>
      <c r="BG1197" s="366"/>
      <c r="BH1197" s="366"/>
      <c r="BI1197" s="366"/>
      <c r="BJ1197" s="366"/>
      <c r="BK1197" s="366"/>
      <c r="BL1197" s="366"/>
      <c r="BM1197" s="366"/>
      <c r="BN1197" s="366"/>
      <c r="BO1197" s="366"/>
      <c r="BP1197" s="366"/>
      <c r="BQ1197" s="366"/>
      <c r="BR1197" s="366"/>
      <c r="BS1197" s="366"/>
      <c r="BT1197" s="366"/>
      <c r="BU1197" s="366"/>
      <c r="BV1197" s="366"/>
    </row>
    <row r="1198" s="203" customFormat="true" ht="15" customHeight="true" x14ac:dyDescent="0.2">
      <c r="BA1198" s="366"/>
      <c r="BB1198" s="230"/>
      <c r="BC1198" s="366"/>
      <c r="BD1198" s="366"/>
      <c r="BE1198" s="366"/>
      <c r="BF1198" s="366"/>
      <c r="BG1198" s="366"/>
      <c r="BH1198" s="366"/>
      <c r="BI1198" s="366"/>
      <c r="BJ1198" s="366"/>
      <c r="BK1198" s="366"/>
      <c r="BL1198" s="366"/>
      <c r="BM1198" s="366"/>
      <c r="BN1198" s="366"/>
      <c r="BO1198" s="366"/>
      <c r="BP1198" s="366"/>
      <c r="BQ1198" s="366"/>
      <c r="BR1198" s="366"/>
      <c r="BS1198" s="366"/>
      <c r="BT1198" s="366"/>
      <c r="BU1198" s="366"/>
      <c r="BV1198" s="366"/>
    </row>
    <row r="1199" s="203" customFormat="true" ht="15" customHeight="true" x14ac:dyDescent="0.2">
      <c r="BA1199" s="366"/>
      <c r="BB1199" s="230"/>
      <c r="BC1199" s="366"/>
      <c r="BD1199" s="366"/>
      <c r="BE1199" s="366"/>
      <c r="BF1199" s="366"/>
      <c r="BG1199" s="366"/>
      <c r="BH1199" s="366"/>
      <c r="BI1199" s="366"/>
      <c r="BJ1199" s="366"/>
      <c r="BK1199" s="366"/>
      <c r="BL1199" s="366"/>
      <c r="BM1199" s="366"/>
      <c r="BN1199" s="366"/>
      <c r="BO1199" s="366"/>
      <c r="BP1199" s="366"/>
      <c r="BQ1199" s="366"/>
      <c r="BR1199" s="366"/>
      <c r="BS1199" s="366"/>
      <c r="BT1199" s="366"/>
      <c r="BU1199" s="366"/>
      <c r="BV1199" s="366"/>
    </row>
    <row r="1200" s="203" customFormat="true" ht="15" customHeight="true" x14ac:dyDescent="0.2">
      <c r="BA1200" s="366"/>
      <c r="BB1200" s="230"/>
      <c r="BC1200" s="366"/>
      <c r="BD1200" s="366"/>
      <c r="BE1200" s="366"/>
      <c r="BF1200" s="366"/>
      <c r="BG1200" s="366"/>
      <c r="BH1200" s="366"/>
      <c r="BI1200" s="366"/>
      <c r="BJ1200" s="366"/>
      <c r="BK1200" s="366"/>
      <c r="BL1200" s="366"/>
      <c r="BM1200" s="366"/>
      <c r="BN1200" s="366"/>
      <c r="BO1200" s="366"/>
      <c r="BP1200" s="366"/>
      <c r="BQ1200" s="366"/>
      <c r="BR1200" s="366"/>
      <c r="BS1200" s="366"/>
      <c r="BT1200" s="366"/>
      <c r="BU1200" s="366"/>
      <c r="BV1200" s="366"/>
    </row>
  </sheetData>
  <mergeCells count="1014">
    <mergeCell ref="BA347:BA348"/>
    <mergeCell ref="BA349:BA350"/>
    <mergeCell ref="BA351:BA352"/>
    <mergeCell ref="BA353:BA354"/>
    <mergeCell ref="BA153:BA158"/>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C120:G120"/>
    <mergeCell ref="H120:L120"/>
    <mergeCell ref="M120:Q120"/>
    <mergeCell ref="A58:A69"/>
    <mergeCell ref="A108:B108"/>
    <mergeCell ref="A135:A139"/>
    <mergeCell ref="A153:A157"/>
    <mergeCell ref="A122:A123"/>
    <mergeCell ref="A124:A127"/>
    <mergeCell ref="A128:A129"/>
    <mergeCell ref="A130:A132"/>
    <mergeCell ref="C133:G133"/>
    <mergeCell ref="H133:L133"/>
    <mergeCell ref="M133:Q133"/>
    <mergeCell ref="A208:B208"/>
    <mergeCell ref="C220:G220"/>
    <mergeCell ref="H220:L220"/>
    <mergeCell ref="A1025:C1025"/>
    <mergeCell ref="A1026:B1026"/>
    <mergeCell ref="A1031:A1033"/>
    <mergeCell ref="A1034:C1034"/>
    <mergeCell ref="C399:F399"/>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E447"/>
    <mergeCell ref="H447:J447"/>
    <mergeCell ref="M447:O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2:G492"/>
    <mergeCell ref="H492:L492"/>
    <mergeCell ref="M492:Q492"/>
    <mergeCell ref="C493:D494"/>
    <mergeCell ref="E493:G493"/>
    <mergeCell ref="H493:I494"/>
    <mergeCell ref="J493:L493"/>
    <mergeCell ref="M493:N494"/>
    <mergeCell ref="O493:Q493"/>
    <mergeCell ref="C497:D497"/>
    <mergeCell ref="H497:I497"/>
    <mergeCell ref="M497:N497"/>
    <mergeCell ref="C498:E498"/>
    <mergeCell ref="H498:J498"/>
    <mergeCell ref="M498:O498"/>
    <mergeCell ref="C495:D495"/>
    <mergeCell ref="H495:I495"/>
    <mergeCell ref="M495:N495"/>
    <mergeCell ref="C496:D496"/>
    <mergeCell ref="H496:I496"/>
    <mergeCell ref="M496:N496"/>
    <mergeCell ref="C502:D502"/>
    <mergeCell ref="H502:I502"/>
    <mergeCell ref="M502:N502"/>
    <mergeCell ref="C503:D503"/>
    <mergeCell ref="H503:I503"/>
    <mergeCell ref="M503:N503"/>
    <mergeCell ref="C499:D500"/>
    <mergeCell ref="H499:I500"/>
    <mergeCell ref="M499: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E544"/>
    <mergeCell ref="H544:J544"/>
    <mergeCell ref="M544:O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92E15-0A2A-4E0C-AF0F-319F9C4F430D}">
  <sheetPr codeName="Feuil5"/>
  <dimension ref="A1:CZ1200"/>
  <sheetViews>
    <sheetView showGridLines="false" workbookViewId="0"/>
  </sheetViews>
  <sheetFormatPr defaultColWidth="9.140625" defaultRowHeight="15" customHeight="true" x14ac:dyDescent="0.2"/>
  <cols>
    <col min="1" max="1" width="31.5703125" style="361" customWidth="true"/>
    <col min="2" max="2" width="41.5703125" style="361" customWidth="true"/>
    <col min="3" max="17" width="10.7109375" style="361" customWidth="true"/>
    <col min="18" max="22" width="12.5703125" style="361" customWidth="true"/>
    <col min="23" max="52" width="12.5703125" style="203" customWidth="true"/>
    <col min="53" max="53" width="31.5703125" style="366" customWidth="true"/>
    <col min="54" max="54" width="41.5703125" style="230" customWidth="true"/>
    <col min="55" max="69" width="9.140625" style="366"/>
    <col min="70" max="74" width="12.5703125" style="366" customWidth="true"/>
    <col min="75" max="104" width="12.5703125" style="203" customWidth="true"/>
    <col min="105" max="16384" width="9.140625" style="361"/>
  </cols>
  <sheetData>
    <row r="1" s="111" customFormat="true" ht="18" customHeight="true" x14ac:dyDescent="0.2">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Turkey</v>
      </c>
      <c r="B2" s="218"/>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2008</v>
      </c>
      <c r="B3" s="220"/>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DHS08</v>
      </c>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3" t="s">
        <v>146</v>
      </c>
      <c r="B10" s="614" t="s">
        <v>147</v>
      </c>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3" t="str">
        <f>B1027</f>
        <v/>
      </c>
      <c r="B11" s="615"/>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6"/>
      <c r="B12" s="614"/>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7"/>
      <c r="B13" s="618"/>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607" customFormat="true" ht="15" customHeight="true" x14ac:dyDescent="0.2">
      <c r="A14" s="115" t="s">
        <v>95</v>
      </c>
      <c r="B14" s="200"/>
      <c r="C14" s="2134" t="s">
        <v>114</v>
      </c>
      <c r="D14" s="2135"/>
      <c r="E14" s="2135"/>
      <c r="F14" s="2135"/>
      <c r="G14" s="2136"/>
      <c r="H14" s="2255" t="s">
        <v>38</v>
      </c>
      <c r="I14" s="2256"/>
      <c r="J14" s="2256"/>
      <c r="K14" s="2256"/>
      <c r="L14" s="2257"/>
      <c r="M14" s="2262" t="s">
        <v>37</v>
      </c>
      <c r="N14" s="2263"/>
      <c r="O14" s="2263"/>
      <c r="P14" s="2263"/>
      <c r="Q14" s="2264"/>
      <c r="R14" s="1859" t="s">
        <v>137</v>
      </c>
      <c r="S14" s="1865"/>
      <c r="T14" s="1865"/>
      <c r="U14" s="1865"/>
      <c r="V14" s="1866"/>
      <c r="W14" s="1726"/>
      <c r="X14" s="1726"/>
      <c r="Y14" s="1726"/>
      <c r="Z14" s="1726"/>
      <c r="AA14" s="1726"/>
      <c r="AB14" s="1726"/>
      <c r="AC14" s="1726"/>
      <c r="AD14" s="1726"/>
      <c r="AE14" s="1726"/>
      <c r="AF14" s="1726"/>
      <c r="AG14" s="1726"/>
      <c r="AH14" s="1726"/>
      <c r="AI14" s="1726"/>
      <c r="AJ14" s="1726"/>
      <c r="AK14" s="1726"/>
      <c r="AL14" s="1726"/>
      <c r="AM14" s="1726"/>
      <c r="AN14" s="1726"/>
      <c r="AO14" s="1726"/>
      <c r="AP14" s="1726"/>
      <c r="AQ14" s="1726"/>
      <c r="AR14" s="1726"/>
      <c r="AS14" s="1726"/>
      <c r="AT14" s="1726"/>
      <c r="AU14" s="1726"/>
      <c r="AV14" s="1726"/>
      <c r="AW14" s="1726"/>
      <c r="AX14" s="1726"/>
      <c r="AY14" s="1726"/>
      <c r="AZ14" s="611"/>
      <c r="BA14" s="209" t="s">
        <v>128</v>
      </c>
      <c r="BB14" s="115" t="s">
        <v>95</v>
      </c>
      <c r="BC14" s="2123" t="s">
        <v>114</v>
      </c>
      <c r="BD14" s="2124"/>
      <c r="BE14" s="2124"/>
      <c r="BF14" s="2124"/>
      <c r="BG14" s="2125"/>
      <c r="BH14" s="2126" t="s">
        <v>38</v>
      </c>
      <c r="BI14" s="2124"/>
      <c r="BJ14" s="2124"/>
      <c r="BK14" s="2124"/>
      <c r="BL14" s="2125"/>
      <c r="BM14" s="2126" t="s">
        <v>37</v>
      </c>
      <c r="BN14" s="2124"/>
      <c r="BO14" s="2124"/>
      <c r="BP14" s="2124"/>
      <c r="BQ14" s="2166"/>
      <c r="BR14" s="1663" t="s">
        <v>137</v>
      </c>
      <c r="BS14" s="1664"/>
      <c r="BT14" s="1664"/>
      <c r="BU14" s="1664"/>
      <c r="BV14" s="1664"/>
      <c r="BW14" s="1772"/>
      <c r="BX14" s="1772"/>
      <c r="BY14" s="1773"/>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607" customFormat="true" ht="12.75" x14ac:dyDescent="0.2">
      <c r="A15" s="174" t="s">
        <v>87</v>
      </c>
      <c r="B15" s="234"/>
      <c r="C15" s="261" t="s">
        <v>0</v>
      </c>
      <c r="D15" s="262" t="s">
        <v>1</v>
      </c>
      <c r="E15" s="262" t="s">
        <v>2</v>
      </c>
      <c r="F15" s="262" t="s">
        <v>3</v>
      </c>
      <c r="G15" s="263" t="s">
        <v>4</v>
      </c>
      <c r="H15" s="1169" t="s">
        <v>0</v>
      </c>
      <c r="I15" s="1129" t="s">
        <v>1</v>
      </c>
      <c r="J15" s="1129" t="s">
        <v>2</v>
      </c>
      <c r="K15" s="1129" t="s">
        <v>3</v>
      </c>
      <c r="L15" s="1130" t="s">
        <v>4</v>
      </c>
      <c r="M15" s="1159" t="s">
        <v>0</v>
      </c>
      <c r="N15" s="1129" t="s">
        <v>1</v>
      </c>
      <c r="O15" s="1129" t="s">
        <v>2</v>
      </c>
      <c r="P15" s="1129" t="s">
        <v>3</v>
      </c>
      <c r="Q15" s="1179" t="s">
        <v>4</v>
      </c>
      <c r="R15" s="1169" t="s">
        <v>148</v>
      </c>
      <c r="S15" s="1129" t="s">
        <v>149</v>
      </c>
      <c r="T15" s="1129" t="s">
        <v>150</v>
      </c>
      <c r="U15" s="1129" t="s">
        <v>151</v>
      </c>
      <c r="V15" s="1131" t="s">
        <v>152</v>
      </c>
      <c r="W15" s="1726"/>
      <c r="X15" s="1726"/>
      <c r="Y15" s="1726"/>
      <c r="Z15" s="1726"/>
      <c r="AA15" s="1726"/>
      <c r="AB15" s="1726"/>
      <c r="AC15" s="1726"/>
      <c r="AD15" s="1726"/>
      <c r="AE15" s="1726"/>
      <c r="AF15" s="1726"/>
      <c r="AG15" s="1726"/>
      <c r="AH15" s="1726"/>
      <c r="AI15" s="1726"/>
      <c r="AJ15" s="1726"/>
      <c r="AK15" s="1726"/>
      <c r="AL15" s="1726"/>
      <c r="AM15" s="1726"/>
      <c r="AN15" s="1726"/>
      <c r="AO15" s="1726"/>
      <c r="AP15" s="1726"/>
      <c r="AQ15" s="1726"/>
      <c r="AR15" s="1726"/>
      <c r="AS15" s="1726"/>
      <c r="AT15" s="1726"/>
      <c r="AU15" s="1726"/>
      <c r="AV15" s="1726"/>
      <c r="AW15" s="1726"/>
      <c r="AX15" s="1726"/>
      <c r="AY15" s="1726"/>
      <c r="AZ15" s="611"/>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148</v>
      </c>
      <c r="BS15" s="166" t="s">
        <v>149</v>
      </c>
      <c r="BT15" s="166" t="s">
        <v>150</v>
      </c>
      <c r="BU15" s="166" t="s">
        <v>151</v>
      </c>
      <c r="BV15" s="1736" t="s">
        <v>152</v>
      </c>
      <c r="BW15" s="1774"/>
      <c r="BX15" s="1774"/>
      <c r="BY15" s="1775"/>
      <c r="BZ15" s="1775"/>
      <c r="CA15" s="1775"/>
      <c r="CB15" s="1775"/>
      <c r="CC15" s="1775"/>
      <c r="CD15" s="1775"/>
      <c r="CE15" s="1775"/>
      <c r="CF15" s="1775"/>
      <c r="CG15" s="1775"/>
      <c r="CH15" s="1775"/>
      <c r="CI15" s="1775"/>
      <c r="CJ15" s="1775"/>
      <c r="CK15" s="1775"/>
      <c r="CL15" s="1775"/>
      <c r="CM15" s="1775"/>
      <c r="CN15" s="1775"/>
      <c r="CO15" s="1775"/>
      <c r="CP15" s="1775"/>
      <c r="CQ15" s="1775"/>
      <c r="CR15" s="1775"/>
      <c r="CS15" s="1775"/>
      <c r="CT15" s="1775"/>
      <c r="CU15" s="1775"/>
      <c r="CV15" s="1775"/>
      <c r="CW15" s="1775"/>
      <c r="CX15" s="1775"/>
      <c r="CY15" s="1775"/>
      <c r="CZ15" s="1775"/>
    </row>
    <row r="16" s="607" customFormat="true" ht="15" customHeight="true" x14ac:dyDescent="0.2">
      <c r="A16" s="2230" t="s">
        <v>13</v>
      </c>
      <c r="B16" s="1319" t="s">
        <v>14</v>
      </c>
      <c r="C16" s="1204">
        <f>C58+C59+C62+C65+C66+C63*'DHS13'!C25/100+('DHS08'!C60+'DHS08'!C61)*'DHS13'!C24/100</f>
        <v>96.193546239082622</v>
      </c>
      <c r="D16" s="1205">
        <f>D58+D59+D62+D65+D66+D63*'DHS13'!D25/100+('DHS08'!D60+'DHS08'!D61)*'DHS13'!D24/100</f>
        <v>96.61675918899634</v>
      </c>
      <c r="E16" s="1205">
        <f>E58+E59+E62+E65+E66+E63*'DHS13'!E25/100+('DHS08'!E60+'DHS08'!E61)*'DHS13'!E24/100</f>
        <v>97.356203148540658</v>
      </c>
      <c r="F16" s="1205">
        <f>F58+F59+F62+F65+F66+F63*'DHS13'!F25/100+('DHS08'!F60+'DHS08'!F61)*'DHS13'!F24/100</f>
        <v>97.443275166954521</v>
      </c>
      <c r="G16" s="1206">
        <f>G58+G59+G62+G65+G66+G63*'DHS13'!G25/100+('DHS08'!G60+'DHS08'!G61)*'DHS13'!G24/100</f>
        <v>98.151526012040065</v>
      </c>
      <c r="H16" s="1207">
        <f>H58+H59+H62+H65+H66+H63*'DHS13'!H25/100+('DHS08'!H60+'DHS08'!H61)*'DHS13'!H24/100</f>
        <v>98.426707187312701</v>
      </c>
      <c r="I16" s="1205">
        <f>I58+I59+I62+I65+I66+I63*'DHS13'!I25/100+('DHS08'!I60+'DHS08'!I61)*'DHS13'!I24/100</f>
        <v>98.534531444495144</v>
      </c>
      <c r="J16" s="1205">
        <f>J58+J59+J62+J65+J66+J63*'DHS13'!J25/100+('DHS08'!J60+'DHS08'!J61)*'DHS13'!J24/100</f>
        <v>98.110230445236851</v>
      </c>
      <c r="K16" s="1205">
        <f>K58+K59+K62+K65+K66+K63*'DHS13'!K25/100+('DHS08'!K60+'DHS08'!K61)*'DHS13'!K24/100</f>
        <v>97.852935172074055</v>
      </c>
      <c r="L16" s="1208">
        <f>L58+L59+L62+L65+L66+L63*'DHS13'!L25/100+('DHS08'!L60+'DHS08'!L61)*'DHS13'!L24/100</f>
        <v>98.658083677687912</v>
      </c>
      <c r="M16" s="1204">
        <f>M58+M59+M62+M65+M66+M63*'DHS13'!M25/100+('DHS08'!M60+'DHS08'!M61)*'DHS13'!M24/100</f>
        <v>92.438265314492554</v>
      </c>
      <c r="N16" s="1205">
        <f>N58+N59+N62+N65+N66+N63*'DHS13'!N25/100+('DHS08'!N60+'DHS08'!N61)*'DHS13'!N24/100</f>
        <v>93.004170408558139</v>
      </c>
      <c r="O16" s="1205">
        <f>O58+O59+O62+O65+O66+O63*'DHS13'!O25/100+('DHS08'!O60+'DHS08'!O61)*'DHS13'!O24/100</f>
        <v>96.002367228772641</v>
      </c>
      <c r="P16" s="1205">
        <f>P58+P59+P62+P65+P66+P63*'DHS13'!P25/100+('DHS08'!P60+'DHS08'!P61)*'DHS13'!P24/100</f>
        <v>93.746906118950648</v>
      </c>
      <c r="Q16" s="1206">
        <f>Q58+Q59+Q62+Q65+Q66+Q63*'DHS13'!Q25/100+('DHS08'!Q60+'DHS08'!Q61)*'DHS13'!Q24/100</f>
        <v>93.432092020593572</v>
      </c>
      <c r="R16" s="1207">
        <f>R58+R59+R62+R65+R66+R63*'DHS13'!R25/100+('DHS08'!R60+'DHS08'!R61)*'DHS13'!R24/100</f>
        <v>95.331008443930571</v>
      </c>
      <c r="S16" s="1205">
        <f>S58+S59+S62+S65+S66+S63*'DHS13'!S25/100+('DHS08'!S60+'DHS08'!S61)*'DHS13'!S24/100</f>
        <v>96.862873276790125</v>
      </c>
      <c r="T16" s="1205">
        <f>T58+T59+T62+T65+T66+T63*'DHS13'!T25/100+('DHS08'!T60+'DHS08'!T61)*'DHS13'!T24/100</f>
        <v>99.157393956874913</v>
      </c>
      <c r="U16" s="1205">
        <f>U58+U59+U62+U65+U66+U63*'DHS13'!U25/100+('DHS08'!U60+'DHS08'!U61)*'DHS13'!U24/100</f>
        <v>97.563413573590424</v>
      </c>
      <c r="V16" s="1208">
        <f>V58+V59+V62+V65+V66+V63*'DHS13'!V25/100+('DHS08'!V60+'DHS08'!V61)*'DHS13'!V24/100</f>
        <v>97.657982512676938</v>
      </c>
      <c r="W16" s="1726"/>
      <c r="X16" s="1726"/>
      <c r="Y16" s="1726"/>
      <c r="Z16" s="1726"/>
      <c r="AA16" s="1726"/>
      <c r="AB16" s="1726"/>
      <c r="AC16" s="1726"/>
      <c r="AD16" s="1726"/>
      <c r="AE16" s="1726"/>
      <c r="AF16" s="1726"/>
      <c r="AG16" s="1726"/>
      <c r="AH16" s="1726"/>
      <c r="AI16" s="1726"/>
      <c r="AJ16" s="1726"/>
      <c r="AK16" s="1726"/>
      <c r="AL16" s="1726"/>
      <c r="AM16" s="1726"/>
      <c r="AN16" s="1726"/>
      <c r="AO16" s="1726"/>
      <c r="AP16" s="1726"/>
      <c r="AQ16" s="1726"/>
      <c r="AR16" s="1726"/>
      <c r="AS16" s="1726"/>
      <c r="AT16" s="1726"/>
      <c r="AU16" s="1726"/>
      <c r="AV16" s="1726"/>
      <c r="AW16" s="1726"/>
      <c r="AX16" s="1726"/>
      <c r="AY16" s="1726"/>
      <c r="AZ16" s="611"/>
      <c r="BA16" s="2167" t="s">
        <v>13</v>
      </c>
      <c r="BB16" s="147" t="s">
        <v>14</v>
      </c>
      <c r="BC16" s="1050" t="s">
        <v>35</v>
      </c>
      <c r="BD16" s="1069" t="s">
        <v>35</v>
      </c>
      <c r="BE16" s="1069" t="s">
        <v>35</v>
      </c>
      <c r="BF16" s="1069" t="s">
        <v>35</v>
      </c>
      <c r="BG16" s="1089" t="s">
        <v>35</v>
      </c>
      <c r="BH16" s="1109" t="s">
        <v>35</v>
      </c>
      <c r="BI16" s="1069" t="s">
        <v>35</v>
      </c>
      <c r="BJ16" s="1069" t="s">
        <v>35</v>
      </c>
      <c r="BK16" s="1069" t="s">
        <v>35</v>
      </c>
      <c r="BL16" s="1089" t="s">
        <v>35</v>
      </c>
      <c r="BM16" s="1109" t="s">
        <v>35</v>
      </c>
      <c r="BN16" s="1069" t="s">
        <v>35</v>
      </c>
      <c r="BO16" s="1069" t="s">
        <v>35</v>
      </c>
      <c r="BP16" s="1069" t="s">
        <v>35</v>
      </c>
      <c r="BQ16" s="1089" t="s">
        <v>35</v>
      </c>
      <c r="BR16" s="1109" t="s">
        <v>35</v>
      </c>
      <c r="BS16" s="1069" t="s">
        <v>35</v>
      </c>
      <c r="BT16" s="1069" t="s">
        <v>35</v>
      </c>
      <c r="BU16" s="1069" t="s">
        <v>35</v>
      </c>
      <c r="BV16" s="1737" t="s">
        <v>35</v>
      </c>
      <c r="BW16" s="1776"/>
      <c r="BX16" s="1776"/>
      <c r="BY16" s="1777"/>
      <c r="BZ16" s="1777"/>
      <c r="CA16" s="1777"/>
      <c r="CB16" s="1777"/>
      <c r="CC16" s="1777"/>
      <c r="CD16" s="1777"/>
      <c r="CE16" s="1777"/>
      <c r="CF16" s="1777"/>
      <c r="CG16" s="1777"/>
      <c r="CH16" s="1777"/>
      <c r="CI16" s="1777"/>
      <c r="CJ16" s="1777"/>
      <c r="CK16" s="1777"/>
      <c r="CL16" s="1777"/>
      <c r="CM16" s="1777"/>
      <c r="CN16" s="1777"/>
      <c r="CO16" s="1777"/>
      <c r="CP16" s="1777"/>
      <c r="CQ16" s="1777"/>
      <c r="CR16" s="1777"/>
      <c r="CS16" s="1777"/>
      <c r="CT16" s="1777"/>
      <c r="CU16" s="1777"/>
      <c r="CV16" s="1777"/>
      <c r="CW16" s="1777"/>
      <c r="CX16" s="1777"/>
      <c r="CY16" s="1777"/>
      <c r="CZ16" s="1777"/>
    </row>
    <row r="17" s="607" customFormat="true" ht="15" customHeight="true" x14ac:dyDescent="0.2">
      <c r="A17" s="2231"/>
      <c r="B17" s="1320" t="s">
        <v>51</v>
      </c>
      <c r="C17" s="1209">
        <f>100-C16</f>
        <v>3.8064537609173783</v>
      </c>
      <c r="D17" s="1210">
        <f t="shared" ref="D17:V17" si="0">100-D16</f>
        <v>3.3832408110036596</v>
      </c>
      <c r="E17" s="1210">
        <f t="shared" si="0"/>
        <v>2.6437968514593422</v>
      </c>
      <c r="F17" s="1210">
        <f t="shared" si="0"/>
        <v>2.5567248330454788</v>
      </c>
      <c r="G17" s="1211">
        <f t="shared" si="0"/>
        <v>1.8484739879599346</v>
      </c>
      <c r="H17" s="1212">
        <f t="shared" si="0"/>
        <v>1.5732928126872991</v>
      </c>
      <c r="I17" s="1210">
        <f t="shared" si="0"/>
        <v>1.4654685555048559</v>
      </c>
      <c r="J17" s="1210">
        <f t="shared" si="0"/>
        <v>1.8897695547631486</v>
      </c>
      <c r="K17" s="1210">
        <f t="shared" si="0"/>
        <v>2.147064827925945</v>
      </c>
      <c r="L17" s="1213">
        <f t="shared" si="0"/>
        <v>1.3419163223120876</v>
      </c>
      <c r="M17" s="1209">
        <f t="shared" si="0"/>
        <v>7.5617346855074459</v>
      </c>
      <c r="N17" s="1210">
        <f t="shared" si="0"/>
        <v>6.9958295914418613</v>
      </c>
      <c r="O17" s="1210">
        <f t="shared" si="0"/>
        <v>3.9976327712273587</v>
      </c>
      <c r="P17" s="1210">
        <f t="shared" si="0"/>
        <v>6.2530938810493524</v>
      </c>
      <c r="Q17" s="1211">
        <f t="shared" si="0"/>
        <v>6.5679079794064279</v>
      </c>
      <c r="R17" s="1212">
        <f t="shared" si="0"/>
        <v>4.6689915560694288</v>
      </c>
      <c r="S17" s="1210">
        <f t="shared" si="0"/>
        <v>3.1371267232098745</v>
      </c>
      <c r="T17" s="1210">
        <f t="shared" si="0"/>
        <v>0.84260604312508747</v>
      </c>
      <c r="U17" s="1210">
        <f t="shared" si="0"/>
        <v>2.4365864264095762</v>
      </c>
      <c r="V17" s="1213">
        <f t="shared" si="0"/>
        <v>2.3420174873230621</v>
      </c>
      <c r="W17" s="1726"/>
      <c r="X17" s="1726"/>
      <c r="Y17" s="1726"/>
      <c r="Z17" s="1726"/>
      <c r="AA17" s="1726"/>
      <c r="AB17" s="1726"/>
      <c r="AC17" s="1726"/>
      <c r="AD17" s="1726"/>
      <c r="AE17" s="1726"/>
      <c r="AF17" s="1726"/>
      <c r="AG17" s="1726"/>
      <c r="AH17" s="1726"/>
      <c r="AI17" s="1726"/>
      <c r="AJ17" s="1726"/>
      <c r="AK17" s="1726"/>
      <c r="AL17" s="1726"/>
      <c r="AM17" s="1726"/>
      <c r="AN17" s="1726"/>
      <c r="AO17" s="1726"/>
      <c r="AP17" s="1726"/>
      <c r="AQ17" s="1726"/>
      <c r="AR17" s="1726"/>
      <c r="AS17" s="1726"/>
      <c r="AT17" s="1726"/>
      <c r="AU17" s="1726"/>
      <c r="AV17" s="1726"/>
      <c r="AW17" s="1726"/>
      <c r="AX17" s="1726"/>
      <c r="AY17" s="1726"/>
      <c r="AZ17" s="611"/>
      <c r="BA17" s="2168"/>
      <c r="BB17" s="148" t="s">
        <v>51</v>
      </c>
      <c r="BC17" s="1051" t="s">
        <v>35</v>
      </c>
      <c r="BD17" s="1070" t="s">
        <v>35</v>
      </c>
      <c r="BE17" s="1070" t="s">
        <v>35</v>
      </c>
      <c r="BF17" s="1070" t="s">
        <v>35</v>
      </c>
      <c r="BG17" s="1090" t="s">
        <v>35</v>
      </c>
      <c r="BH17" s="1110" t="s">
        <v>35</v>
      </c>
      <c r="BI17" s="1070" t="s">
        <v>35</v>
      </c>
      <c r="BJ17" s="1070" t="s">
        <v>35</v>
      </c>
      <c r="BK17" s="1070" t="s">
        <v>35</v>
      </c>
      <c r="BL17" s="1090" t="s">
        <v>35</v>
      </c>
      <c r="BM17" s="1110" t="s">
        <v>35</v>
      </c>
      <c r="BN17" s="1070" t="s">
        <v>35</v>
      </c>
      <c r="BO17" s="1070" t="s">
        <v>35</v>
      </c>
      <c r="BP17" s="1070" t="s">
        <v>35</v>
      </c>
      <c r="BQ17" s="1090" t="s">
        <v>35</v>
      </c>
      <c r="BR17" s="1110" t="s">
        <v>35</v>
      </c>
      <c r="BS17" s="1070" t="s">
        <v>35</v>
      </c>
      <c r="BT17" s="1070" t="s">
        <v>35</v>
      </c>
      <c r="BU17" s="1070" t="s">
        <v>35</v>
      </c>
      <c r="BV17" s="1738" t="s">
        <v>35</v>
      </c>
      <c r="BW17" s="1778"/>
      <c r="BX17" s="1778"/>
      <c r="BY17" s="1779"/>
      <c r="BZ17" s="1779"/>
      <c r="CA17" s="1779"/>
      <c r="CB17" s="1779"/>
      <c r="CC17" s="1779"/>
      <c r="CD17" s="1779"/>
      <c r="CE17" s="1779"/>
      <c r="CF17" s="1779"/>
      <c r="CG17" s="1779"/>
      <c r="CH17" s="1779"/>
      <c r="CI17" s="1779"/>
      <c r="CJ17" s="1779"/>
      <c r="CK17" s="1779"/>
      <c r="CL17" s="1779"/>
      <c r="CM17" s="1779"/>
      <c r="CN17" s="1779"/>
      <c r="CO17" s="1779"/>
      <c r="CP17" s="1779"/>
      <c r="CQ17" s="1779"/>
      <c r="CR17" s="1779"/>
      <c r="CS17" s="1779"/>
      <c r="CT17" s="1779"/>
      <c r="CU17" s="1779"/>
      <c r="CV17" s="1779"/>
      <c r="CW17" s="1779"/>
      <c r="CX17" s="1779"/>
      <c r="CY17" s="1779"/>
      <c r="CZ17" s="1779"/>
    </row>
    <row r="18" s="607" customFormat="true" ht="15" customHeight="true" x14ac:dyDescent="0.2">
      <c r="A18" s="2231" t="s">
        <v>60</v>
      </c>
      <c r="B18" s="1320" t="s">
        <v>15</v>
      </c>
      <c r="C18" s="792">
        <f>C16*'DHS13'!C23/100</f>
        <v>94.768253769861715</v>
      </c>
      <c r="D18" s="793">
        <f>D16*'DHS13'!D23/100</f>
        <v>95.606380542708408</v>
      </c>
      <c r="E18" s="793">
        <f>E16*'DHS13'!E23/100</f>
        <v>95.986806199331767</v>
      </c>
      <c r="F18" s="793">
        <f>F16*'DHS13'!F23/100</f>
        <v>95.737664594865805</v>
      </c>
      <c r="G18" s="794">
        <f>G16*'DHS13'!G23/100</f>
        <v>97.622832994649471</v>
      </c>
      <c r="H18" s="795">
        <f>H16*'DHS13'!H23/100</f>
        <v>97.598237619114684</v>
      </c>
      <c r="I18" s="793">
        <f>I16*'DHS13'!I23/100</f>
        <v>97.432163234895071</v>
      </c>
      <c r="J18" s="793">
        <f>J16*'DHS13'!J23/100</f>
        <v>97.159455398832819</v>
      </c>
      <c r="K18" s="793">
        <f>K16*'DHS13'!K23/100</f>
        <v>96.188202544738303</v>
      </c>
      <c r="L18" s="796">
        <f>L16*'DHS13'!L23/100</f>
        <v>98.323223288962382</v>
      </c>
      <c r="M18" s="792">
        <f>M16*'DHS13'!M23/100</f>
        <v>89.828475687182561</v>
      </c>
      <c r="N18" s="793">
        <f>N16*'DHS13'!N23/100</f>
        <v>91.192550521558516</v>
      </c>
      <c r="O18" s="793">
        <f>O16*'DHS13'!O23/100</f>
        <v>94.964671847114062</v>
      </c>
      <c r="P18" s="793">
        <f>P16*'DHS13'!P23/100</f>
        <v>91.016676222993652</v>
      </c>
      <c r="Q18" s="794">
        <f>Q16*'DHS13'!Q23/100</f>
        <v>91.594754258067184</v>
      </c>
      <c r="R18" s="795">
        <f>R16*'DHS13'!R23/100</f>
        <v>93.451284037815199</v>
      </c>
      <c r="S18" s="793">
        <f>S16*'DHS13'!S23/100</f>
        <v>95.828768134693419</v>
      </c>
      <c r="T18" s="793">
        <f>T16*'DHS13'!T23/100</f>
        <v>97.16339327464712</v>
      </c>
      <c r="U18" s="793">
        <f>U16*'DHS13'!U23/100</f>
        <v>97.088684482760598</v>
      </c>
      <c r="V18" s="796">
        <f>V16*'DHS13'!V23/100</f>
        <v>96.620441648331067</v>
      </c>
      <c r="W18" s="1726"/>
      <c r="X18" s="1726"/>
      <c r="Y18" s="1726"/>
      <c r="Z18" s="1726"/>
      <c r="AA18" s="1726"/>
      <c r="AB18" s="1726"/>
      <c r="AC18" s="1726"/>
      <c r="AD18" s="1726"/>
      <c r="AE18" s="1726"/>
      <c r="AF18" s="1726"/>
      <c r="AG18" s="1726"/>
      <c r="AH18" s="1726"/>
      <c r="AI18" s="1726"/>
      <c r="AJ18" s="1726"/>
      <c r="AK18" s="1726"/>
      <c r="AL18" s="1726"/>
      <c r="AM18" s="1726"/>
      <c r="AN18" s="1726"/>
      <c r="AO18" s="1726"/>
      <c r="AP18" s="1726"/>
      <c r="AQ18" s="1726"/>
      <c r="AR18" s="1726"/>
      <c r="AS18" s="1726"/>
      <c r="AT18" s="1726"/>
      <c r="AU18" s="1726"/>
      <c r="AV18" s="1726"/>
      <c r="AW18" s="1726"/>
      <c r="AX18" s="1726"/>
      <c r="AY18" s="1726"/>
      <c r="AZ18" s="611"/>
      <c r="BA18" s="2168" t="s">
        <v>60</v>
      </c>
      <c r="BB18" s="148" t="s">
        <v>15</v>
      </c>
      <c r="BC18" s="1051" t="s">
        <v>35</v>
      </c>
      <c r="BD18" s="1070" t="s">
        <v>35</v>
      </c>
      <c r="BE18" s="1070" t="s">
        <v>35</v>
      </c>
      <c r="BF18" s="1070" t="s">
        <v>35</v>
      </c>
      <c r="BG18" s="1090" t="s">
        <v>35</v>
      </c>
      <c r="BH18" s="1110" t="s">
        <v>35</v>
      </c>
      <c r="BI18" s="1070" t="s">
        <v>35</v>
      </c>
      <c r="BJ18" s="1070" t="s">
        <v>35</v>
      </c>
      <c r="BK18" s="1070" t="s">
        <v>35</v>
      </c>
      <c r="BL18" s="1090" t="s">
        <v>35</v>
      </c>
      <c r="BM18" s="1110" t="s">
        <v>35</v>
      </c>
      <c r="BN18" s="1070" t="s">
        <v>35</v>
      </c>
      <c r="BO18" s="1070" t="s">
        <v>35</v>
      </c>
      <c r="BP18" s="1070" t="s">
        <v>35</v>
      </c>
      <c r="BQ18" s="1090" t="s">
        <v>35</v>
      </c>
      <c r="BR18" s="1110" t="s">
        <v>35</v>
      </c>
      <c r="BS18" s="1070" t="s">
        <v>35</v>
      </c>
      <c r="BT18" s="1070" t="s">
        <v>35</v>
      </c>
      <c r="BU18" s="1070" t="s">
        <v>35</v>
      </c>
      <c r="BV18" s="1738" t="s">
        <v>35</v>
      </c>
      <c r="BW18" s="1778"/>
      <c r="BX18" s="1778"/>
      <c r="BY18" s="1779"/>
      <c r="BZ18" s="1779"/>
      <c r="CA18" s="1779"/>
      <c r="CB18" s="1779"/>
      <c r="CC18" s="1779"/>
      <c r="CD18" s="1779"/>
      <c r="CE18" s="1779"/>
      <c r="CF18" s="1779"/>
      <c r="CG18" s="1779"/>
      <c r="CH18" s="1779"/>
      <c r="CI18" s="1779"/>
      <c r="CJ18" s="1779"/>
      <c r="CK18" s="1779"/>
      <c r="CL18" s="1779"/>
      <c r="CM18" s="1779"/>
      <c r="CN18" s="1779"/>
      <c r="CO18" s="1779"/>
      <c r="CP18" s="1779"/>
      <c r="CQ18" s="1779"/>
      <c r="CR18" s="1779"/>
      <c r="CS18" s="1779"/>
      <c r="CT18" s="1779"/>
      <c r="CU18" s="1779"/>
      <c r="CV18" s="1779"/>
      <c r="CW18" s="1779"/>
      <c r="CX18" s="1779"/>
      <c r="CY18" s="1779"/>
      <c r="CZ18" s="1779"/>
    </row>
    <row r="19" s="607" customFormat="true" ht="15" customHeight="true" x14ac:dyDescent="0.2">
      <c r="A19" s="2231"/>
      <c r="B19" s="1320" t="s">
        <v>16</v>
      </c>
      <c r="C19" s="792">
        <f>C16*'DHS13'!C22/100</f>
        <v>1.4252924692208901</v>
      </c>
      <c r="D19" s="793">
        <f>D16*'DHS13'!D22/100</f>
        <v>1.0103786462879609</v>
      </c>
      <c r="E19" s="793">
        <f>E16*'DHS13'!E22/100</f>
        <v>1.3693969492087883</v>
      </c>
      <c r="F19" s="793">
        <f>F16*'DHS13'!F22/100</f>
        <v>1.7056105720886878</v>
      </c>
      <c r="G19" s="794">
        <f>G16*'DHS13'!G22/100</f>
        <v>0.52869301739057495</v>
      </c>
      <c r="H19" s="795">
        <f>H16*'DHS13'!H22/100</f>
        <v>0.82846956819795037</v>
      </c>
      <c r="I19" s="793">
        <f>I16*'DHS13'!I22/100</f>
        <v>1.1023682096000973</v>
      </c>
      <c r="J19" s="793">
        <f>J16*'DHS13'!J22/100</f>
        <v>0.95077504640402555</v>
      </c>
      <c r="K19" s="793">
        <f>K16*'DHS13'!K22/100</f>
        <v>1.6647326273357586</v>
      </c>
      <c r="L19" s="796">
        <f>L16*'DHS13'!L22/100</f>
        <v>0.3348603887255569</v>
      </c>
      <c r="M19" s="792">
        <f>M16*'DHS13'!M22/100</f>
        <v>2.6097896273099725</v>
      </c>
      <c r="N19" s="793">
        <f>N16*'DHS13'!N22/100</f>
        <v>1.8116198869996185</v>
      </c>
      <c r="O19" s="793">
        <f>O16*'DHS13'!O22/100</f>
        <v>1.0376953816585861</v>
      </c>
      <c r="P19" s="793">
        <f>P16*'DHS13'!P22/100</f>
        <v>2.7302298959570055</v>
      </c>
      <c r="Q19" s="794">
        <f>Q16*'DHS13'!Q22/100</f>
        <v>1.8373377625264409</v>
      </c>
      <c r="R19" s="795">
        <f>R16*'DHS13'!R22/100</f>
        <v>1.8797244061153029</v>
      </c>
      <c r="S19" s="793">
        <f>S16*'DHS13'!S22/100</f>
        <v>1.034105142096718</v>
      </c>
      <c r="T19" s="793">
        <f>T16*'DHS13'!T22/100</f>
        <v>1.9940006822277629</v>
      </c>
      <c r="U19" s="793">
        <f>U16*'DHS13'!U22/100</f>
        <v>0.47472909082981352</v>
      </c>
      <c r="V19" s="796">
        <f>V16*'DHS13'!V22/100</f>
        <v>1.0375408643457593</v>
      </c>
      <c r="W19" s="1726"/>
      <c r="X19" s="1726"/>
      <c r="Y19" s="1726"/>
      <c r="Z19" s="1726"/>
      <c r="AA19" s="1726"/>
      <c r="AB19" s="1726"/>
      <c r="AC19" s="1726"/>
      <c r="AD19" s="1726"/>
      <c r="AE19" s="1726"/>
      <c r="AF19" s="1726"/>
      <c r="AG19" s="1726"/>
      <c r="AH19" s="1726"/>
      <c r="AI19" s="1726"/>
      <c r="AJ19" s="1726"/>
      <c r="AK19" s="1726"/>
      <c r="AL19" s="1726"/>
      <c r="AM19" s="1726"/>
      <c r="AN19" s="1726"/>
      <c r="AO19" s="1726"/>
      <c r="AP19" s="1726"/>
      <c r="AQ19" s="1726"/>
      <c r="AR19" s="1726"/>
      <c r="AS19" s="1726"/>
      <c r="AT19" s="1726"/>
      <c r="AU19" s="1726"/>
      <c r="AV19" s="1726"/>
      <c r="AW19" s="1726"/>
      <c r="AX19" s="1726"/>
      <c r="AY19" s="1726"/>
      <c r="AZ19" s="611"/>
      <c r="BA19" s="2168"/>
      <c r="BB19" s="148" t="s">
        <v>16</v>
      </c>
      <c r="BC19" s="1051" t="s">
        <v>35</v>
      </c>
      <c r="BD19" s="1070" t="s">
        <v>35</v>
      </c>
      <c r="BE19" s="1070" t="s">
        <v>35</v>
      </c>
      <c r="BF19" s="1070" t="s">
        <v>35</v>
      </c>
      <c r="BG19" s="1090" t="s">
        <v>35</v>
      </c>
      <c r="BH19" s="1110" t="s">
        <v>35</v>
      </c>
      <c r="BI19" s="1070" t="s">
        <v>35</v>
      </c>
      <c r="BJ19" s="1070" t="s">
        <v>35</v>
      </c>
      <c r="BK19" s="1070" t="s">
        <v>35</v>
      </c>
      <c r="BL19" s="1090" t="s">
        <v>35</v>
      </c>
      <c r="BM19" s="1110" t="s">
        <v>35</v>
      </c>
      <c r="BN19" s="1070" t="s">
        <v>35</v>
      </c>
      <c r="BO19" s="1070" t="s">
        <v>35</v>
      </c>
      <c r="BP19" s="1070" t="s">
        <v>35</v>
      </c>
      <c r="BQ19" s="1090" t="s">
        <v>35</v>
      </c>
      <c r="BR19" s="1110" t="s">
        <v>35</v>
      </c>
      <c r="BS19" s="1070" t="s">
        <v>35</v>
      </c>
      <c r="BT19" s="1070" t="s">
        <v>35</v>
      </c>
      <c r="BU19" s="1070" t="s">
        <v>35</v>
      </c>
      <c r="BV19" s="1738" t="s">
        <v>35</v>
      </c>
      <c r="BW19" s="1778"/>
      <c r="BX19" s="1778"/>
      <c r="BY19" s="1779"/>
      <c r="BZ19" s="1779"/>
      <c r="CA19" s="1779"/>
      <c r="CB19" s="1779"/>
      <c r="CC19" s="1779"/>
      <c r="CD19" s="1779"/>
      <c r="CE19" s="1779"/>
      <c r="CF19" s="1779"/>
      <c r="CG19" s="1779"/>
      <c r="CH19" s="1779"/>
      <c r="CI19" s="1779"/>
      <c r="CJ19" s="1779"/>
      <c r="CK19" s="1779"/>
      <c r="CL19" s="1779"/>
      <c r="CM19" s="1779"/>
      <c r="CN19" s="1779"/>
      <c r="CO19" s="1779"/>
      <c r="CP19" s="1779"/>
      <c r="CQ19" s="1779"/>
      <c r="CR19" s="1779"/>
      <c r="CS19" s="1779"/>
      <c r="CT19" s="1779"/>
      <c r="CU19" s="1779"/>
      <c r="CV19" s="1779"/>
      <c r="CW19" s="1779"/>
      <c r="CX19" s="1779"/>
      <c r="CY19" s="1779"/>
      <c r="CZ19" s="1779"/>
    </row>
    <row r="20" s="607" customFormat="true" ht="15" customHeight="true" x14ac:dyDescent="0.2">
      <c r="A20" s="2231"/>
      <c r="B20" s="1320" t="s">
        <v>22</v>
      </c>
      <c r="C20" s="792">
        <f>100-C18-C19-C21</f>
        <v>3.38010927708397</v>
      </c>
      <c r="D20" s="793">
        <f t="shared" ref="D20:V20" si="1">100-D18-D19-D21</f>
        <v>2.7672187143548022</v>
      </c>
      <c r="E20" s="793">
        <f t="shared" si="1"/>
        <v>2.4343116001648495</v>
      </c>
      <c r="F20" s="793">
        <f t="shared" si="1"/>
        <v>2.2406242504397795</v>
      </c>
      <c r="G20" s="794">
        <f t="shared" si="1"/>
        <v>1.5599538440182652</v>
      </c>
      <c r="H20" s="795">
        <f t="shared" si="1"/>
        <v>1.1878771519495845</v>
      </c>
      <c r="I20" s="793">
        <f t="shared" si="1"/>
        <v>1.273748709630915</v>
      </c>
      <c r="J20" s="793">
        <f t="shared" si="1"/>
        <v>1.4538079656800624</v>
      </c>
      <c r="K20" s="793">
        <f t="shared" si="1"/>
        <v>1.6234289354648264</v>
      </c>
      <c r="L20" s="796">
        <f t="shared" si="1"/>
        <v>1.2880236390234829</v>
      </c>
      <c r="M20" s="792">
        <f t="shared" si="1"/>
        <v>6.9619720987082694</v>
      </c>
      <c r="N20" s="793">
        <f t="shared" si="1"/>
        <v>5.4874690892179192</v>
      </c>
      <c r="O20" s="793">
        <f t="shared" si="1"/>
        <v>3.9976327712273525</v>
      </c>
      <c r="P20" s="793">
        <f t="shared" si="1"/>
        <v>6.0270700911613568</v>
      </c>
      <c r="Q20" s="794">
        <f t="shared" si="1"/>
        <v>6.3389670976767052</v>
      </c>
      <c r="R20" s="795">
        <f t="shared" si="1"/>
        <v>4.3009518740520267</v>
      </c>
      <c r="S20" s="793">
        <f t="shared" si="1"/>
        <v>2.8613935815668707</v>
      </c>
      <c r="T20" s="793">
        <f t="shared" si="1"/>
        <v>0.66110613627223047</v>
      </c>
      <c r="U20" s="793">
        <f t="shared" si="1"/>
        <v>2.1223496021546797</v>
      </c>
      <c r="V20" s="796">
        <f t="shared" si="1"/>
        <v>1.8767556296783723</v>
      </c>
      <c r="W20" s="1726"/>
      <c r="X20" s="1726"/>
      <c r="Y20" s="1726"/>
      <c r="Z20" s="1726"/>
      <c r="AA20" s="1726"/>
      <c r="AB20" s="1726"/>
      <c r="AC20" s="1726"/>
      <c r="AD20" s="1726"/>
      <c r="AE20" s="1726"/>
      <c r="AF20" s="1726"/>
      <c r="AG20" s="1726"/>
      <c r="AH20" s="1726"/>
      <c r="AI20" s="1726"/>
      <c r="AJ20" s="1726"/>
      <c r="AK20" s="1726"/>
      <c r="AL20" s="1726"/>
      <c r="AM20" s="1726"/>
      <c r="AN20" s="1726"/>
      <c r="AO20" s="1726"/>
      <c r="AP20" s="1726"/>
      <c r="AQ20" s="1726"/>
      <c r="AR20" s="1726"/>
      <c r="AS20" s="1726"/>
      <c r="AT20" s="1726"/>
      <c r="AU20" s="1726"/>
      <c r="AV20" s="1726"/>
      <c r="AW20" s="1726"/>
      <c r="AX20" s="1726"/>
      <c r="AY20" s="1726"/>
      <c r="AZ20" s="611"/>
      <c r="BA20" s="2168"/>
      <c r="BB20" s="148" t="s">
        <v>22</v>
      </c>
      <c r="BC20" s="1051" t="s">
        <v>35</v>
      </c>
      <c r="BD20" s="1070" t="s">
        <v>35</v>
      </c>
      <c r="BE20" s="1070" t="s">
        <v>35</v>
      </c>
      <c r="BF20" s="1070" t="s">
        <v>35</v>
      </c>
      <c r="BG20" s="1090" t="s">
        <v>35</v>
      </c>
      <c r="BH20" s="1110" t="s">
        <v>35</v>
      </c>
      <c r="BI20" s="1070" t="s">
        <v>35</v>
      </c>
      <c r="BJ20" s="1070" t="s">
        <v>35</v>
      </c>
      <c r="BK20" s="1070" t="s">
        <v>35</v>
      </c>
      <c r="BL20" s="1090" t="s">
        <v>35</v>
      </c>
      <c r="BM20" s="1110" t="s">
        <v>35</v>
      </c>
      <c r="BN20" s="1070" t="s">
        <v>35</v>
      </c>
      <c r="BO20" s="1070" t="s">
        <v>35</v>
      </c>
      <c r="BP20" s="1070" t="s">
        <v>35</v>
      </c>
      <c r="BQ20" s="1090" t="s">
        <v>35</v>
      </c>
      <c r="BR20" s="1110" t="s">
        <v>35</v>
      </c>
      <c r="BS20" s="1070" t="s">
        <v>35</v>
      </c>
      <c r="BT20" s="1070" t="s">
        <v>35</v>
      </c>
      <c r="BU20" s="1070" t="s">
        <v>35</v>
      </c>
      <c r="BV20" s="1738" t="s">
        <v>35</v>
      </c>
      <c r="BW20" s="1778"/>
      <c r="BX20" s="1778"/>
      <c r="BY20" s="1779"/>
      <c r="BZ20" s="1779"/>
      <c r="CA20" s="1779"/>
      <c r="CB20" s="1779"/>
      <c r="CC20" s="1779"/>
      <c r="CD20" s="1779"/>
      <c r="CE20" s="1779"/>
      <c r="CF20" s="1779"/>
      <c r="CG20" s="1779"/>
      <c r="CH20" s="1779"/>
      <c r="CI20" s="1779"/>
      <c r="CJ20" s="1779"/>
      <c r="CK20" s="1779"/>
      <c r="CL20" s="1779"/>
      <c r="CM20" s="1779"/>
      <c r="CN20" s="1779"/>
      <c r="CO20" s="1779"/>
      <c r="CP20" s="1779"/>
      <c r="CQ20" s="1779"/>
      <c r="CR20" s="1779"/>
      <c r="CS20" s="1779"/>
      <c r="CT20" s="1779"/>
      <c r="CU20" s="1779"/>
      <c r="CV20" s="1779"/>
      <c r="CW20" s="1779"/>
      <c r="CX20" s="1779"/>
      <c r="CY20" s="1779"/>
      <c r="CZ20" s="1779"/>
    </row>
    <row r="21" s="607" customFormat="true" ht="15" customHeight="true" x14ac:dyDescent="0.2">
      <c r="A21" s="2231"/>
      <c r="B21" s="1320" t="s">
        <v>17</v>
      </c>
      <c r="C21" s="1209">
        <f t="shared" ref="C21:V21" si="2">C64</f>
        <v>0.42634448383342433</v>
      </c>
      <c r="D21" s="1210">
        <f t="shared" si="2"/>
        <v>0.61602209664882912</v>
      </c>
      <c r="E21" s="1210">
        <f t="shared" si="2"/>
        <v>0.20948525129459594</v>
      </c>
      <c r="F21" s="1210">
        <f t="shared" si="2"/>
        <v>0.31610058260572793</v>
      </c>
      <c r="G21" s="1211">
        <f t="shared" si="2"/>
        <v>0.28852014394168896</v>
      </c>
      <c r="H21" s="1212">
        <f t="shared" si="2"/>
        <v>0.38541566073778094</v>
      </c>
      <c r="I21" s="1210">
        <f t="shared" si="2"/>
        <v>0.19171984587391624</v>
      </c>
      <c r="J21" s="1210">
        <f t="shared" si="2"/>
        <v>0.43596158908309324</v>
      </c>
      <c r="K21" s="1210">
        <f t="shared" si="2"/>
        <v>0.52363589246111242</v>
      </c>
      <c r="L21" s="1213">
        <f t="shared" si="2"/>
        <v>5.3892683288578533E-2</v>
      </c>
      <c r="M21" s="1209">
        <f t="shared" si="2"/>
        <v>0.59976258679919769</v>
      </c>
      <c r="N21" s="1210">
        <f t="shared" si="2"/>
        <v>1.5083605022239461</v>
      </c>
      <c r="O21" s="1210">
        <f t="shared" si="2"/>
        <v>0</v>
      </c>
      <c r="P21" s="1210">
        <f t="shared" si="2"/>
        <v>0.22602378988798524</v>
      </c>
      <c r="Q21" s="1211">
        <f t="shared" si="2"/>
        <v>0.22894088172967023</v>
      </c>
      <c r="R21" s="1212">
        <f t="shared" si="2"/>
        <v>0.36803968201747161</v>
      </c>
      <c r="S21" s="1210">
        <f t="shared" si="2"/>
        <v>0.27573314164299212</v>
      </c>
      <c r="T21" s="1210">
        <f t="shared" si="2"/>
        <v>0.18149990685288631</v>
      </c>
      <c r="U21" s="1210">
        <f t="shared" si="2"/>
        <v>0.31423682425490851</v>
      </c>
      <c r="V21" s="1213">
        <f t="shared" si="2"/>
        <v>0.46526185764480188</v>
      </c>
      <c r="W21" s="1726"/>
      <c r="X21" s="1726"/>
      <c r="Y21" s="1726"/>
      <c r="Z21" s="1726"/>
      <c r="AA21" s="1726"/>
      <c r="AB21" s="1726"/>
      <c r="AC21" s="1726"/>
      <c r="AD21" s="1726"/>
      <c r="AE21" s="1726"/>
      <c r="AF21" s="1726"/>
      <c r="AG21" s="1726"/>
      <c r="AH21" s="1726"/>
      <c r="AI21" s="1726"/>
      <c r="AJ21" s="1726"/>
      <c r="AK21" s="1726"/>
      <c r="AL21" s="1726"/>
      <c r="AM21" s="1726"/>
      <c r="AN21" s="1726"/>
      <c r="AO21" s="1726"/>
      <c r="AP21" s="1726"/>
      <c r="AQ21" s="1726"/>
      <c r="AR21" s="1726"/>
      <c r="AS21" s="1726"/>
      <c r="AT21" s="1726"/>
      <c r="AU21" s="1726"/>
      <c r="AV21" s="1726"/>
      <c r="AW21" s="1726"/>
      <c r="AX21" s="1726"/>
      <c r="AY21" s="1726"/>
      <c r="AZ21" s="611"/>
      <c r="BA21" s="2168"/>
      <c r="BB21" s="148" t="s">
        <v>17</v>
      </c>
      <c r="BC21" s="1051" t="s">
        <v>35</v>
      </c>
      <c r="BD21" s="1070" t="s">
        <v>35</v>
      </c>
      <c r="BE21" s="1070" t="s">
        <v>35</v>
      </c>
      <c r="BF21" s="1070" t="s">
        <v>35</v>
      </c>
      <c r="BG21" s="1090" t="s">
        <v>35</v>
      </c>
      <c r="BH21" s="1110" t="s">
        <v>35</v>
      </c>
      <c r="BI21" s="1070" t="s">
        <v>35</v>
      </c>
      <c r="BJ21" s="1070" t="s">
        <v>35</v>
      </c>
      <c r="BK21" s="1070" t="s">
        <v>35</v>
      </c>
      <c r="BL21" s="1090" t="s">
        <v>35</v>
      </c>
      <c r="BM21" s="1110" t="s">
        <v>35</v>
      </c>
      <c r="BN21" s="1070" t="s">
        <v>35</v>
      </c>
      <c r="BO21" s="1070" t="s">
        <v>35</v>
      </c>
      <c r="BP21" s="1070" t="s">
        <v>35</v>
      </c>
      <c r="BQ21" s="1090" t="s">
        <v>35</v>
      </c>
      <c r="BR21" s="1110" t="s">
        <v>35</v>
      </c>
      <c r="BS21" s="1070" t="s">
        <v>35</v>
      </c>
      <c r="BT21" s="1070" t="s">
        <v>35</v>
      </c>
      <c r="BU21" s="1070" t="s">
        <v>35</v>
      </c>
      <c r="BV21" s="1738" t="s">
        <v>35</v>
      </c>
      <c r="BW21" s="1778"/>
      <c r="BX21" s="1778"/>
      <c r="BY21" s="1779"/>
      <c r="BZ21" s="1779"/>
      <c r="CA21" s="1779"/>
      <c r="CB21" s="1779"/>
      <c r="CC21" s="1779"/>
      <c r="CD21" s="1779"/>
      <c r="CE21" s="1779"/>
      <c r="CF21" s="1779"/>
      <c r="CG21" s="1779"/>
      <c r="CH21" s="1779"/>
      <c r="CI21" s="1779"/>
      <c r="CJ21" s="1779"/>
      <c r="CK21" s="1779"/>
      <c r="CL21" s="1779"/>
      <c r="CM21" s="1779"/>
      <c r="CN21" s="1779"/>
      <c r="CO21" s="1779"/>
      <c r="CP21" s="1779"/>
      <c r="CQ21" s="1779"/>
      <c r="CR21" s="1779"/>
      <c r="CS21" s="1779"/>
      <c r="CT21" s="1779"/>
      <c r="CU21" s="1779"/>
      <c r="CV21" s="1779"/>
      <c r="CW21" s="1779"/>
      <c r="CX21" s="1779"/>
      <c r="CY21" s="1779"/>
      <c r="CZ21" s="1779"/>
    </row>
    <row r="22" s="607" customFormat="true" ht="15" customHeight="true" x14ac:dyDescent="0.2">
      <c r="A22" s="2231" t="s">
        <v>54</v>
      </c>
      <c r="B22" s="1320" t="s">
        <v>49</v>
      </c>
      <c r="C22" s="1347" t="s">
        <v>35</v>
      </c>
      <c r="D22" s="1355" t="s">
        <v>35</v>
      </c>
      <c r="E22" s="1355" t="s">
        <v>35</v>
      </c>
      <c r="F22" s="1355" t="s">
        <v>35</v>
      </c>
      <c r="G22" s="1363" t="s">
        <v>35</v>
      </c>
      <c r="H22" s="1371" t="s">
        <v>35</v>
      </c>
      <c r="I22" s="1355" t="s">
        <v>35</v>
      </c>
      <c r="J22" s="1355" t="s">
        <v>35</v>
      </c>
      <c r="K22" s="1355" t="s">
        <v>35</v>
      </c>
      <c r="L22" s="1379" t="s">
        <v>35</v>
      </c>
      <c r="M22" s="1347" t="s">
        <v>35</v>
      </c>
      <c r="N22" s="1355" t="s">
        <v>35</v>
      </c>
      <c r="O22" s="1355" t="s">
        <v>35</v>
      </c>
      <c r="P22" s="1355" t="s">
        <v>35</v>
      </c>
      <c r="Q22" s="1363" t="s">
        <v>35</v>
      </c>
      <c r="R22" s="1371" t="s">
        <v>35</v>
      </c>
      <c r="S22" s="1355" t="s">
        <v>35</v>
      </c>
      <c r="T22" s="1355" t="s">
        <v>35</v>
      </c>
      <c r="U22" s="1355" t="s">
        <v>35</v>
      </c>
      <c r="V22" s="1379" t="s">
        <v>35</v>
      </c>
      <c r="W22" s="1726"/>
      <c r="X22" s="1726"/>
      <c r="Y22" s="1726"/>
      <c r="Z22" s="1726"/>
      <c r="AA22" s="1726"/>
      <c r="AB22" s="1726"/>
      <c r="AC22" s="1726"/>
      <c r="AD22" s="1726"/>
      <c r="AE22" s="1726"/>
      <c r="AF22" s="1726"/>
      <c r="AG22" s="1726"/>
      <c r="AH22" s="1726"/>
      <c r="AI22" s="1726"/>
      <c r="AJ22" s="1726"/>
      <c r="AK22" s="1726"/>
      <c r="AL22" s="1726"/>
      <c r="AM22" s="1726"/>
      <c r="AN22" s="1726"/>
      <c r="AO22" s="1726"/>
      <c r="AP22" s="1726"/>
      <c r="AQ22" s="1726"/>
      <c r="AR22" s="1726"/>
      <c r="AS22" s="1726"/>
      <c r="AT22" s="1726"/>
      <c r="AU22" s="1726"/>
      <c r="AV22" s="1726"/>
      <c r="AW22" s="1726"/>
      <c r="AX22" s="1726"/>
      <c r="AY22" s="1726"/>
      <c r="AZ22" s="611"/>
      <c r="BA22" s="2168" t="s">
        <v>54</v>
      </c>
      <c r="BB22" s="148" t="s">
        <v>49</v>
      </c>
      <c r="BC22" s="1051" t="s">
        <v>35</v>
      </c>
      <c r="BD22" s="1070" t="s">
        <v>35</v>
      </c>
      <c r="BE22" s="1070" t="s">
        <v>35</v>
      </c>
      <c r="BF22" s="1070" t="s">
        <v>35</v>
      </c>
      <c r="BG22" s="1090" t="s">
        <v>35</v>
      </c>
      <c r="BH22" s="1110" t="s">
        <v>35</v>
      </c>
      <c r="BI22" s="1070" t="s">
        <v>35</v>
      </c>
      <c r="BJ22" s="1070" t="s">
        <v>35</v>
      </c>
      <c r="BK22" s="1070" t="s">
        <v>35</v>
      </c>
      <c r="BL22" s="1090" t="s">
        <v>35</v>
      </c>
      <c r="BM22" s="1110" t="s">
        <v>35</v>
      </c>
      <c r="BN22" s="1070" t="s">
        <v>35</v>
      </c>
      <c r="BO22" s="1070" t="s">
        <v>35</v>
      </c>
      <c r="BP22" s="1070" t="s">
        <v>35</v>
      </c>
      <c r="BQ22" s="1090" t="s">
        <v>35</v>
      </c>
      <c r="BR22" s="1110" t="s">
        <v>35</v>
      </c>
      <c r="BS22" s="1070" t="s">
        <v>35</v>
      </c>
      <c r="BT22" s="1070" t="s">
        <v>35</v>
      </c>
      <c r="BU22" s="1070" t="s">
        <v>35</v>
      </c>
      <c r="BV22" s="1738" t="s">
        <v>35</v>
      </c>
      <c r="BW22" s="1778"/>
      <c r="BX22" s="1778"/>
      <c r="BY22" s="1779"/>
      <c r="BZ22" s="1779"/>
      <c r="CA22" s="1779"/>
      <c r="CB22" s="1779"/>
      <c r="CC22" s="1779"/>
      <c r="CD22" s="1779"/>
      <c r="CE22" s="1779"/>
      <c r="CF22" s="1779"/>
      <c r="CG22" s="1779"/>
      <c r="CH22" s="1779"/>
      <c r="CI22" s="1779"/>
      <c r="CJ22" s="1779"/>
      <c r="CK22" s="1779"/>
      <c r="CL22" s="1779"/>
      <c r="CM22" s="1779"/>
      <c r="CN22" s="1779"/>
      <c r="CO22" s="1779"/>
      <c r="CP22" s="1779"/>
      <c r="CQ22" s="1779"/>
      <c r="CR22" s="1779"/>
      <c r="CS22" s="1779"/>
      <c r="CT22" s="1779"/>
      <c r="CU22" s="1779"/>
      <c r="CV22" s="1779"/>
      <c r="CW22" s="1779"/>
      <c r="CX22" s="1779"/>
      <c r="CY22" s="1779"/>
      <c r="CZ22" s="1779"/>
    </row>
    <row r="23" s="607" customFormat="true" ht="15" customHeight="true" x14ac:dyDescent="0.2">
      <c r="A23" s="2232"/>
      <c r="B23" s="1321" t="s">
        <v>48</v>
      </c>
      <c r="C23" s="1348" t="s">
        <v>35</v>
      </c>
      <c r="D23" s="1356" t="s">
        <v>35</v>
      </c>
      <c r="E23" s="1356" t="s">
        <v>35</v>
      </c>
      <c r="F23" s="1356" t="s">
        <v>35</v>
      </c>
      <c r="G23" s="1364" t="s">
        <v>35</v>
      </c>
      <c r="H23" s="1372" t="s">
        <v>35</v>
      </c>
      <c r="I23" s="1356" t="s">
        <v>35</v>
      </c>
      <c r="J23" s="1356" t="s">
        <v>35</v>
      </c>
      <c r="K23" s="1356" t="s">
        <v>35</v>
      </c>
      <c r="L23" s="1380" t="s">
        <v>35</v>
      </c>
      <c r="M23" s="1348" t="s">
        <v>35</v>
      </c>
      <c r="N23" s="1356" t="s">
        <v>35</v>
      </c>
      <c r="O23" s="1356" t="s">
        <v>35</v>
      </c>
      <c r="P23" s="1356" t="s">
        <v>35</v>
      </c>
      <c r="Q23" s="1364" t="s">
        <v>35</v>
      </c>
      <c r="R23" s="1372" t="s">
        <v>35</v>
      </c>
      <c r="S23" s="1356" t="s">
        <v>35</v>
      </c>
      <c r="T23" s="1356" t="s">
        <v>35</v>
      </c>
      <c r="U23" s="1356" t="s">
        <v>35</v>
      </c>
      <c r="V23" s="1380" t="s">
        <v>35</v>
      </c>
      <c r="W23" s="1726"/>
      <c r="X23" s="1726"/>
      <c r="Y23" s="1726"/>
      <c r="Z23" s="1726"/>
      <c r="AA23" s="1726"/>
      <c r="AB23" s="1726"/>
      <c r="AC23" s="1726"/>
      <c r="AD23" s="1726"/>
      <c r="AE23" s="1726"/>
      <c r="AF23" s="1726"/>
      <c r="AG23" s="1726"/>
      <c r="AH23" s="1726"/>
      <c r="AI23" s="1726"/>
      <c r="AJ23" s="1726"/>
      <c r="AK23" s="1726"/>
      <c r="AL23" s="1726"/>
      <c r="AM23" s="1726"/>
      <c r="AN23" s="1726"/>
      <c r="AO23" s="1726"/>
      <c r="AP23" s="1726"/>
      <c r="AQ23" s="1726"/>
      <c r="AR23" s="1726"/>
      <c r="AS23" s="1726"/>
      <c r="AT23" s="1726"/>
      <c r="AU23" s="1726"/>
      <c r="AV23" s="1726"/>
      <c r="AW23" s="1726"/>
      <c r="AX23" s="1726"/>
      <c r="AY23" s="1726"/>
      <c r="AZ23" s="611"/>
      <c r="BA23" s="2169"/>
      <c r="BB23" s="149" t="s">
        <v>48</v>
      </c>
      <c r="BC23" s="1052" t="s">
        <v>35</v>
      </c>
      <c r="BD23" s="1071" t="s">
        <v>35</v>
      </c>
      <c r="BE23" s="1071" t="s">
        <v>35</v>
      </c>
      <c r="BF23" s="1071" t="s">
        <v>35</v>
      </c>
      <c r="BG23" s="1091" t="s">
        <v>35</v>
      </c>
      <c r="BH23" s="1111" t="s">
        <v>35</v>
      </c>
      <c r="BI23" s="1071" t="s">
        <v>35</v>
      </c>
      <c r="BJ23" s="1071" t="s">
        <v>35</v>
      </c>
      <c r="BK23" s="1071" t="s">
        <v>35</v>
      </c>
      <c r="BL23" s="1091" t="s">
        <v>35</v>
      </c>
      <c r="BM23" s="1111" t="s">
        <v>35</v>
      </c>
      <c r="BN23" s="1071" t="s">
        <v>35</v>
      </c>
      <c r="BO23" s="1071" t="s">
        <v>35</v>
      </c>
      <c r="BP23" s="1071" t="s">
        <v>35</v>
      </c>
      <c r="BQ23" s="1091" t="s">
        <v>35</v>
      </c>
      <c r="BR23" s="1111" t="s">
        <v>35</v>
      </c>
      <c r="BS23" s="1071" t="s">
        <v>35</v>
      </c>
      <c r="BT23" s="1071" t="s">
        <v>35</v>
      </c>
      <c r="BU23" s="1071" t="s">
        <v>35</v>
      </c>
      <c r="BV23" s="1739" t="s">
        <v>35</v>
      </c>
      <c r="BW23" s="1780"/>
      <c r="BX23" s="1780"/>
      <c r="BY23" s="1781"/>
      <c r="BZ23" s="1781"/>
      <c r="CA23" s="1781"/>
      <c r="CB23" s="1781"/>
      <c r="CC23" s="1781"/>
      <c r="CD23" s="1781"/>
      <c r="CE23" s="1781"/>
      <c r="CF23" s="1781"/>
      <c r="CG23" s="1781"/>
      <c r="CH23" s="1781"/>
      <c r="CI23" s="1781"/>
      <c r="CJ23" s="1781"/>
      <c r="CK23" s="1781"/>
      <c r="CL23" s="1781"/>
      <c r="CM23" s="1781"/>
      <c r="CN23" s="1781"/>
      <c r="CO23" s="1781"/>
      <c r="CP23" s="1781"/>
      <c r="CQ23" s="1781"/>
      <c r="CR23" s="1781"/>
      <c r="CS23" s="1781"/>
      <c r="CT23" s="1781"/>
      <c r="CU23" s="1781"/>
      <c r="CV23" s="1781"/>
      <c r="CW23" s="1781"/>
      <c r="CX23" s="1781"/>
      <c r="CY23" s="1781"/>
      <c r="CZ23" s="1781"/>
    </row>
    <row r="24" s="131" customFormat="true" ht="15" hidden="true" customHeight="true" x14ac:dyDescent="0.2">
      <c r="A24" s="2053" t="s">
        <v>47</v>
      </c>
      <c r="B24" s="240" t="s">
        <v>59</v>
      </c>
      <c r="C24" s="246"/>
      <c r="D24" s="247"/>
      <c r="E24" s="247"/>
      <c r="F24" s="247"/>
      <c r="G24" s="248"/>
      <c r="H24" s="249"/>
      <c r="I24" s="247"/>
      <c r="J24" s="247"/>
      <c r="K24" s="247"/>
      <c r="L24" s="250"/>
      <c r="M24" s="246"/>
      <c r="N24" s="247"/>
      <c r="O24" s="247"/>
      <c r="P24" s="247"/>
      <c r="Q24" s="248"/>
      <c r="R24" s="249"/>
      <c r="S24" s="247"/>
      <c r="T24" s="247"/>
      <c r="U24" s="247"/>
      <c r="V24" s="250"/>
      <c r="W24" s="574"/>
      <c r="X24" s="574"/>
      <c r="Y24" s="574"/>
      <c r="Z24" s="574"/>
      <c r="AA24" s="574"/>
      <c r="AB24" s="574"/>
      <c r="AC24" s="574"/>
      <c r="AD24" s="574"/>
      <c r="AE24" s="574"/>
      <c r="AF24" s="574"/>
      <c r="AG24" s="574"/>
      <c r="AH24" s="574"/>
      <c r="AI24" s="574"/>
      <c r="AJ24" s="574"/>
      <c r="AK24" s="574"/>
      <c r="AL24" s="574"/>
      <c r="AM24" s="574"/>
      <c r="AN24" s="574"/>
      <c r="AO24" s="574"/>
      <c r="AP24" s="574"/>
      <c r="AQ24" s="574"/>
      <c r="AR24" s="574"/>
      <c r="AS24" s="574"/>
      <c r="AT24" s="574"/>
      <c r="AU24" s="574"/>
      <c r="AV24" s="574"/>
      <c r="AW24" s="574"/>
      <c r="AX24" s="574"/>
      <c r="AY24" s="574"/>
      <c r="AZ24" s="208"/>
      <c r="BB24" s="133"/>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054"/>
      <c r="B25" s="232" t="s">
        <v>58</v>
      </c>
      <c r="C25" s="251"/>
      <c r="D25" s="252"/>
      <c r="E25" s="252"/>
      <c r="F25" s="252"/>
      <c r="G25" s="253"/>
      <c r="H25" s="254"/>
      <c r="I25" s="252"/>
      <c r="J25" s="252"/>
      <c r="K25" s="252"/>
      <c r="L25" s="255"/>
      <c r="M25" s="251"/>
      <c r="N25" s="252"/>
      <c r="O25" s="252"/>
      <c r="P25" s="252"/>
      <c r="Q25" s="253"/>
      <c r="R25" s="254"/>
      <c r="S25" s="252"/>
      <c r="T25" s="252"/>
      <c r="U25" s="252"/>
      <c r="V25" s="255"/>
      <c r="W25" s="574"/>
      <c r="X25" s="574"/>
      <c r="Y25" s="574"/>
      <c r="Z25" s="574"/>
      <c r="AA25" s="574"/>
      <c r="AB25" s="574"/>
      <c r="AC25" s="574"/>
      <c r="AD25" s="574"/>
      <c r="AE25" s="574"/>
      <c r="AF25" s="574"/>
      <c r="AG25" s="574"/>
      <c r="AH25" s="574"/>
      <c r="AI25" s="574"/>
      <c r="AJ25" s="574"/>
      <c r="AK25" s="574"/>
      <c r="AL25" s="574"/>
      <c r="AM25" s="574"/>
      <c r="AN25" s="574"/>
      <c r="AO25" s="574"/>
      <c r="AP25" s="574"/>
      <c r="AQ25" s="574"/>
      <c r="AR25" s="574"/>
      <c r="AS25" s="574"/>
      <c r="AT25" s="574"/>
      <c r="AU25" s="574"/>
      <c r="AV25" s="574"/>
      <c r="AW25" s="574"/>
      <c r="AX25" s="574"/>
      <c r="AY25" s="574"/>
      <c r="AZ25" s="208"/>
      <c r="BB25" s="133"/>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055"/>
      <c r="B26" s="233" t="s">
        <v>46</v>
      </c>
      <c r="C26" s="256"/>
      <c r="D26" s="257"/>
      <c r="E26" s="257"/>
      <c r="F26" s="257"/>
      <c r="G26" s="258"/>
      <c r="H26" s="259"/>
      <c r="I26" s="257"/>
      <c r="J26" s="257"/>
      <c r="K26" s="257"/>
      <c r="L26" s="260"/>
      <c r="M26" s="256"/>
      <c r="N26" s="257"/>
      <c r="O26" s="257"/>
      <c r="P26" s="257"/>
      <c r="Q26" s="258"/>
      <c r="R26" s="1657"/>
      <c r="S26" s="1658"/>
      <c r="T26" s="1658"/>
      <c r="U26" s="1658"/>
      <c r="V26" s="1689"/>
      <c r="W26" s="574"/>
      <c r="X26" s="574"/>
      <c r="Y26" s="574"/>
      <c r="Z26" s="574"/>
      <c r="AA26" s="574"/>
      <c r="AB26" s="574"/>
      <c r="AC26" s="574"/>
      <c r="AD26" s="574"/>
      <c r="AE26" s="574"/>
      <c r="AF26" s="574"/>
      <c r="AG26" s="574"/>
      <c r="AH26" s="574"/>
      <c r="AI26" s="574"/>
      <c r="AJ26" s="574"/>
      <c r="AK26" s="574"/>
      <c r="AL26" s="574"/>
      <c r="AM26" s="574"/>
      <c r="AN26" s="574"/>
      <c r="AO26" s="574"/>
      <c r="AP26" s="574"/>
      <c r="AQ26" s="574"/>
      <c r="AR26" s="574"/>
      <c r="AS26" s="574"/>
      <c r="AT26" s="574"/>
      <c r="AU26" s="574"/>
      <c r="AV26" s="574"/>
      <c r="AW26" s="574"/>
      <c r="AX26" s="574"/>
      <c r="AY26" s="574"/>
      <c r="AZ26" s="208"/>
      <c r="BB26" s="133"/>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607" customFormat="true" ht="15" customHeight="true" x14ac:dyDescent="0.2">
      <c r="A27" s="130"/>
      <c r="B27" s="175"/>
      <c r="C27" s="2141" t="s">
        <v>114</v>
      </c>
      <c r="D27" s="2142"/>
      <c r="E27" s="2142"/>
      <c r="F27" s="2142"/>
      <c r="G27" s="2143"/>
      <c r="H27" s="2258" t="s">
        <v>38</v>
      </c>
      <c r="I27" s="2259"/>
      <c r="J27" s="2259"/>
      <c r="K27" s="2259"/>
      <c r="L27" s="2260"/>
      <c r="M27" s="2261" t="s">
        <v>37</v>
      </c>
      <c r="N27" s="2259"/>
      <c r="O27" s="2259"/>
      <c r="P27" s="2259"/>
      <c r="Q27" s="2260"/>
      <c r="R27" s="1860" t="s">
        <v>137</v>
      </c>
      <c r="S27" s="1867"/>
      <c r="T27" s="1867"/>
      <c r="U27" s="1867"/>
      <c r="V27" s="1868"/>
      <c r="W27" s="1726"/>
      <c r="X27" s="1726"/>
      <c r="Y27" s="1726"/>
      <c r="Z27" s="1726"/>
      <c r="AA27" s="1726"/>
      <c r="AB27" s="1726"/>
      <c r="AC27" s="1726"/>
      <c r="AD27" s="1726"/>
      <c r="AE27" s="1726"/>
      <c r="AF27" s="1726"/>
      <c r="AG27" s="1726"/>
      <c r="AH27" s="1726"/>
      <c r="AI27" s="1726"/>
      <c r="AJ27" s="1726"/>
      <c r="AK27" s="1726"/>
      <c r="AL27" s="1726"/>
      <c r="AM27" s="1726"/>
      <c r="AN27" s="1726"/>
      <c r="AO27" s="1726"/>
      <c r="AP27" s="1726"/>
      <c r="AQ27" s="1726"/>
      <c r="AR27" s="1726"/>
      <c r="AS27" s="1726"/>
      <c r="AT27" s="1726"/>
      <c r="AU27" s="1726"/>
      <c r="AV27" s="1726"/>
      <c r="AW27" s="1726"/>
      <c r="AX27" s="1726"/>
      <c r="AY27" s="1726"/>
      <c r="AZ27" s="611"/>
      <c r="BA27" s="209" t="s">
        <v>128</v>
      </c>
      <c r="BB27" s="115" t="s">
        <v>95</v>
      </c>
      <c r="BC27" s="2170" t="s">
        <v>114</v>
      </c>
      <c r="BD27" s="2171"/>
      <c r="BE27" s="2171"/>
      <c r="BF27" s="2171"/>
      <c r="BG27" s="2172"/>
      <c r="BH27" s="2173" t="s">
        <v>38</v>
      </c>
      <c r="BI27" s="2171"/>
      <c r="BJ27" s="2171"/>
      <c r="BK27" s="2171"/>
      <c r="BL27" s="2172"/>
      <c r="BM27" s="2173" t="s">
        <v>37</v>
      </c>
      <c r="BN27" s="2171"/>
      <c r="BO27" s="2171"/>
      <c r="BP27" s="2171"/>
      <c r="BQ27" s="2174"/>
      <c r="BR27" s="1665" t="s">
        <v>137</v>
      </c>
      <c r="BS27" s="1666"/>
      <c r="BT27" s="1666"/>
      <c r="BU27" s="1666"/>
      <c r="BV27" s="1666"/>
      <c r="BW27" s="1782"/>
      <c r="BX27" s="1782"/>
      <c r="BY27" s="1783"/>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607" customFormat="true" ht="12.75" x14ac:dyDescent="0.2">
      <c r="A28" s="176" t="s">
        <v>69</v>
      </c>
      <c r="B28" s="235"/>
      <c r="C28" s="264" t="s">
        <v>0</v>
      </c>
      <c r="D28" s="265" t="s">
        <v>1</v>
      </c>
      <c r="E28" s="265" t="s">
        <v>2</v>
      </c>
      <c r="F28" s="265" t="s">
        <v>3</v>
      </c>
      <c r="G28" s="266" t="s">
        <v>4</v>
      </c>
      <c r="H28" s="1170" t="s">
        <v>0</v>
      </c>
      <c r="I28" s="1132" t="s">
        <v>1</v>
      </c>
      <c r="J28" s="1132" t="s">
        <v>2</v>
      </c>
      <c r="K28" s="1132" t="s">
        <v>3</v>
      </c>
      <c r="L28" s="1133" t="s">
        <v>4</v>
      </c>
      <c r="M28" s="1160" t="s">
        <v>0</v>
      </c>
      <c r="N28" s="1132" t="s">
        <v>1</v>
      </c>
      <c r="O28" s="1132" t="s">
        <v>2</v>
      </c>
      <c r="P28" s="1132" t="s">
        <v>3</v>
      </c>
      <c r="Q28" s="1180" t="s">
        <v>4</v>
      </c>
      <c r="R28" s="1170" t="s">
        <v>148</v>
      </c>
      <c r="S28" s="1132" t="s">
        <v>149</v>
      </c>
      <c r="T28" s="1132" t="s">
        <v>150</v>
      </c>
      <c r="U28" s="1132" t="s">
        <v>151</v>
      </c>
      <c r="V28" s="1134" t="s">
        <v>152</v>
      </c>
      <c r="W28" s="1726"/>
      <c r="X28" s="1726"/>
      <c r="Y28" s="1726"/>
      <c r="Z28" s="1726"/>
      <c r="AA28" s="1726"/>
      <c r="AB28" s="1726"/>
      <c r="AC28" s="1726"/>
      <c r="AD28" s="1726"/>
      <c r="AE28" s="1726"/>
      <c r="AF28" s="1726"/>
      <c r="AG28" s="1726"/>
      <c r="AH28" s="1726"/>
      <c r="AI28" s="1726"/>
      <c r="AJ28" s="1726"/>
      <c r="AK28" s="1726"/>
      <c r="AL28" s="1726"/>
      <c r="AM28" s="1726"/>
      <c r="AN28" s="1726"/>
      <c r="AO28" s="1726"/>
      <c r="AP28" s="1726"/>
      <c r="AQ28" s="1726"/>
      <c r="AR28" s="1726"/>
      <c r="AS28" s="1726"/>
      <c r="AT28" s="1726"/>
      <c r="AU28" s="1726"/>
      <c r="AV28" s="1726"/>
      <c r="AW28" s="1726"/>
      <c r="AX28" s="1726"/>
      <c r="AY28" s="1726"/>
      <c r="AZ28" s="611"/>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148</v>
      </c>
      <c r="BS28" s="167" t="s">
        <v>149</v>
      </c>
      <c r="BT28" s="167" t="s">
        <v>150</v>
      </c>
      <c r="BU28" s="167" t="s">
        <v>151</v>
      </c>
      <c r="BV28" s="1740" t="s">
        <v>152</v>
      </c>
      <c r="BW28" s="1784"/>
      <c r="BX28" s="1784"/>
      <c r="BY28" s="1785"/>
      <c r="BZ28" s="1785"/>
      <c r="CA28" s="1785"/>
      <c r="CB28" s="1785"/>
      <c r="CC28" s="1785"/>
      <c r="CD28" s="1785"/>
      <c r="CE28" s="1785"/>
      <c r="CF28" s="1785"/>
      <c r="CG28" s="1785"/>
      <c r="CH28" s="1785"/>
      <c r="CI28" s="1785"/>
      <c r="CJ28" s="1785"/>
      <c r="CK28" s="1785"/>
      <c r="CL28" s="1785"/>
      <c r="CM28" s="1785"/>
      <c r="CN28" s="1785"/>
      <c r="CO28" s="1785"/>
      <c r="CP28" s="1785"/>
      <c r="CQ28" s="1785"/>
      <c r="CR28" s="1785"/>
      <c r="CS28" s="1785"/>
      <c r="CT28" s="1785"/>
      <c r="CU28" s="1785"/>
      <c r="CV28" s="1785"/>
      <c r="CW28" s="1785"/>
      <c r="CX28" s="1785"/>
      <c r="CY28" s="1785"/>
      <c r="CZ28" s="1785"/>
    </row>
    <row r="29" s="607" customFormat="true" ht="15" customHeight="true" x14ac:dyDescent="0.2">
      <c r="A29" s="2237" t="s">
        <v>57</v>
      </c>
      <c r="B29" s="1322" t="s">
        <v>49</v>
      </c>
      <c r="C29" s="1214">
        <v>40.115850105511228</v>
      </c>
      <c r="D29" s="1215">
        <v>42.366547781077635</v>
      </c>
      <c r="E29" s="1215">
        <v>49.638019026677647</v>
      </c>
      <c r="F29" s="1215">
        <v>37.990818057533957</v>
      </c>
      <c r="G29" s="1216">
        <v>24.640311499184932</v>
      </c>
      <c r="H29" s="1217">
        <v>62.345094031643278</v>
      </c>
      <c r="I29" s="1215">
        <v>64.187296766855127</v>
      </c>
      <c r="J29" s="1215">
        <v>48.096297205918013</v>
      </c>
      <c r="K29" s="1215">
        <v>36.159619136337028</v>
      </c>
      <c r="L29" s="1218">
        <v>22.454796373534176</v>
      </c>
      <c r="M29" s="1219">
        <v>10.911626720041133</v>
      </c>
      <c r="N29" s="1215">
        <v>17.34046763035651</v>
      </c>
      <c r="O29" s="1215">
        <v>17.188596812393683</v>
      </c>
      <c r="P29" s="1215">
        <v>20.670600379643027</v>
      </c>
      <c r="Q29" s="1216">
        <v>26.209642765275682</v>
      </c>
      <c r="R29" s="1217">
        <v>33.464333374833892</v>
      </c>
      <c r="S29" s="1215">
        <v>57.768093873009008</v>
      </c>
      <c r="T29" s="1215">
        <v>30.637106845542078</v>
      </c>
      <c r="U29" s="1215">
        <v>50.141065935473335</v>
      </c>
      <c r="V29" s="1877">
        <v>31.158798972920977</v>
      </c>
      <c r="W29" s="1726"/>
      <c r="X29" s="1726"/>
      <c r="Y29" s="1726"/>
      <c r="Z29" s="1726"/>
      <c r="AA29" s="1726"/>
      <c r="AB29" s="1726"/>
      <c r="AC29" s="1726"/>
      <c r="AD29" s="1726"/>
      <c r="AE29" s="1726"/>
      <c r="AF29" s="1726"/>
      <c r="AG29" s="1726"/>
      <c r="AH29" s="1726"/>
      <c r="AI29" s="1726"/>
      <c r="AJ29" s="1726"/>
      <c r="AK29" s="1726"/>
      <c r="AL29" s="1726"/>
      <c r="AM29" s="1726"/>
      <c r="AN29" s="1726"/>
      <c r="AO29" s="1726"/>
      <c r="AP29" s="1726"/>
      <c r="AQ29" s="1726"/>
      <c r="AR29" s="1726"/>
      <c r="AS29" s="1726"/>
      <c r="AT29" s="1726"/>
      <c r="AU29" s="1726"/>
      <c r="AV29" s="1726"/>
      <c r="AW29" s="1726"/>
      <c r="AX29" s="1726"/>
      <c r="AY29" s="1726"/>
      <c r="AZ29" s="611"/>
      <c r="BA29" s="2140" t="s">
        <v>57</v>
      </c>
      <c r="BB29" s="150" t="s">
        <v>49</v>
      </c>
      <c r="BC29" s="1053" t="s">
        <v>35</v>
      </c>
      <c r="BD29" s="1072" t="s">
        <v>35</v>
      </c>
      <c r="BE29" s="1072" t="s">
        <v>35</v>
      </c>
      <c r="BF29" s="1072" t="s">
        <v>35</v>
      </c>
      <c r="BG29" s="1092" t="s">
        <v>35</v>
      </c>
      <c r="BH29" s="1112" t="s">
        <v>35</v>
      </c>
      <c r="BI29" s="1072" t="s">
        <v>35</v>
      </c>
      <c r="BJ29" s="1072" t="s">
        <v>35</v>
      </c>
      <c r="BK29" s="1072" t="s">
        <v>35</v>
      </c>
      <c r="BL29" s="1092" t="s">
        <v>35</v>
      </c>
      <c r="BM29" s="1112" t="s">
        <v>35</v>
      </c>
      <c r="BN29" s="1072" t="s">
        <v>35</v>
      </c>
      <c r="BO29" s="1072" t="s">
        <v>35</v>
      </c>
      <c r="BP29" s="1072" t="s">
        <v>35</v>
      </c>
      <c r="BQ29" s="1092" t="s">
        <v>35</v>
      </c>
      <c r="BR29" s="1112" t="s">
        <v>35</v>
      </c>
      <c r="BS29" s="1072" t="s">
        <v>35</v>
      </c>
      <c r="BT29" s="1072" t="s">
        <v>35</v>
      </c>
      <c r="BU29" s="1072" t="s">
        <v>35</v>
      </c>
      <c r="BV29" s="1741" t="s">
        <v>35</v>
      </c>
      <c r="BW29" s="1786"/>
      <c r="BX29" s="1786"/>
      <c r="BY29" s="1787"/>
      <c r="BZ29" s="1787"/>
      <c r="CA29" s="1787"/>
      <c r="CB29" s="1787"/>
      <c r="CC29" s="1787"/>
      <c r="CD29" s="1787"/>
      <c r="CE29" s="1787"/>
      <c r="CF29" s="1787"/>
      <c r="CG29" s="1787"/>
      <c r="CH29" s="1787"/>
      <c r="CI29" s="1787"/>
      <c r="CJ29" s="1787"/>
      <c r="CK29" s="1787"/>
      <c r="CL29" s="1787"/>
      <c r="CM29" s="1787"/>
      <c r="CN29" s="1787"/>
      <c r="CO29" s="1787"/>
      <c r="CP29" s="1787"/>
      <c r="CQ29" s="1787"/>
      <c r="CR29" s="1787"/>
      <c r="CS29" s="1787"/>
      <c r="CT29" s="1787"/>
      <c r="CU29" s="1787"/>
      <c r="CV29" s="1787"/>
      <c r="CW29" s="1787"/>
      <c r="CX29" s="1787"/>
      <c r="CY29" s="1787"/>
      <c r="CZ29" s="1787"/>
    </row>
    <row r="30" s="607" customFormat="true" ht="15" customHeight="true" x14ac:dyDescent="0.2">
      <c r="A30" s="2238"/>
      <c r="B30" s="1323" t="s">
        <v>48</v>
      </c>
      <c r="C30" s="1220">
        <v>59.884149894488317</v>
      </c>
      <c r="D30" s="1221">
        <v>57.633452218922287</v>
      </c>
      <c r="E30" s="1221">
        <v>50.361980973322197</v>
      </c>
      <c r="F30" s="1221">
        <v>62.009181942465915</v>
      </c>
      <c r="G30" s="1222">
        <v>75.35968850081484</v>
      </c>
      <c r="H30" s="1223">
        <v>37.654905968356388</v>
      </c>
      <c r="I30" s="1221">
        <v>35.812703233144958</v>
      </c>
      <c r="J30" s="1221">
        <v>51.903702794082164</v>
      </c>
      <c r="K30" s="1221">
        <v>63.840380863662915</v>
      </c>
      <c r="L30" s="1224">
        <v>77.54520362646528</v>
      </c>
      <c r="M30" s="1225">
        <v>89.088373279959015</v>
      </c>
      <c r="N30" s="1221">
        <v>82.659532369643742</v>
      </c>
      <c r="O30" s="1221">
        <v>82.811403187606601</v>
      </c>
      <c r="P30" s="1221">
        <v>79.329399620357222</v>
      </c>
      <c r="Q30" s="1222">
        <v>73.790357234724468</v>
      </c>
      <c r="R30" s="1223">
        <v>66.535666625166357</v>
      </c>
      <c r="S30" s="1221">
        <v>42.231906126990829</v>
      </c>
      <c r="T30" s="1221">
        <v>69.362893154458433</v>
      </c>
      <c r="U30" s="1221">
        <v>49.858934064526444</v>
      </c>
      <c r="V30" s="1878">
        <v>68.841201027078185</v>
      </c>
      <c r="W30" s="1726"/>
      <c r="X30" s="1726"/>
      <c r="Y30" s="1726"/>
      <c r="Z30" s="1726"/>
      <c r="AA30" s="1726"/>
      <c r="AB30" s="1726"/>
      <c r="AC30" s="1726"/>
      <c r="AD30" s="1726"/>
      <c r="AE30" s="1726"/>
      <c r="AF30" s="1726"/>
      <c r="AG30" s="1726"/>
      <c r="AH30" s="1726"/>
      <c r="AI30" s="1726"/>
      <c r="AJ30" s="1726"/>
      <c r="AK30" s="1726"/>
      <c r="AL30" s="1726"/>
      <c r="AM30" s="1726"/>
      <c r="AN30" s="1726"/>
      <c r="AO30" s="1726"/>
      <c r="AP30" s="1726"/>
      <c r="AQ30" s="1726"/>
      <c r="AR30" s="1726"/>
      <c r="AS30" s="1726"/>
      <c r="AT30" s="1726"/>
      <c r="AU30" s="1726"/>
      <c r="AV30" s="1726"/>
      <c r="AW30" s="1726"/>
      <c r="AX30" s="1726"/>
      <c r="AY30" s="1726"/>
      <c r="AZ30" s="611"/>
      <c r="BA30" s="2131"/>
      <c r="BB30" s="151" t="s">
        <v>48</v>
      </c>
      <c r="BC30" s="1054" t="s">
        <v>35</v>
      </c>
      <c r="BD30" s="1073" t="s">
        <v>35</v>
      </c>
      <c r="BE30" s="1073" t="s">
        <v>35</v>
      </c>
      <c r="BF30" s="1073" t="s">
        <v>35</v>
      </c>
      <c r="BG30" s="1093" t="s">
        <v>35</v>
      </c>
      <c r="BH30" s="1113" t="s">
        <v>35</v>
      </c>
      <c r="BI30" s="1073" t="s">
        <v>35</v>
      </c>
      <c r="BJ30" s="1073" t="s">
        <v>35</v>
      </c>
      <c r="BK30" s="1073" t="s">
        <v>35</v>
      </c>
      <c r="BL30" s="1093" t="s">
        <v>35</v>
      </c>
      <c r="BM30" s="1113" t="s">
        <v>35</v>
      </c>
      <c r="BN30" s="1073" t="s">
        <v>35</v>
      </c>
      <c r="BO30" s="1073" t="s">
        <v>35</v>
      </c>
      <c r="BP30" s="1073" t="s">
        <v>35</v>
      </c>
      <c r="BQ30" s="1093" t="s">
        <v>35</v>
      </c>
      <c r="BR30" s="1113" t="s">
        <v>35</v>
      </c>
      <c r="BS30" s="1073" t="s">
        <v>35</v>
      </c>
      <c r="BT30" s="1073" t="s">
        <v>35</v>
      </c>
      <c r="BU30" s="1073" t="s">
        <v>35</v>
      </c>
      <c r="BV30" s="1742" t="s">
        <v>35</v>
      </c>
      <c r="BW30" s="1788"/>
      <c r="BX30" s="1788"/>
      <c r="BY30" s="1789"/>
      <c r="BZ30" s="1789"/>
      <c r="CA30" s="1789"/>
      <c r="CB30" s="1789"/>
      <c r="CC30" s="1789"/>
      <c r="CD30" s="1789"/>
      <c r="CE30" s="1789"/>
      <c r="CF30" s="1789"/>
      <c r="CG30" s="1789"/>
      <c r="CH30" s="1789"/>
      <c r="CI30" s="1789"/>
      <c r="CJ30" s="1789"/>
      <c r="CK30" s="1789"/>
      <c r="CL30" s="1789"/>
      <c r="CM30" s="1789"/>
      <c r="CN30" s="1789"/>
      <c r="CO30" s="1789"/>
      <c r="CP30" s="1789"/>
      <c r="CQ30" s="1789"/>
      <c r="CR30" s="1789"/>
      <c r="CS30" s="1789"/>
      <c r="CT30" s="1789"/>
      <c r="CU30" s="1789"/>
      <c r="CV30" s="1789"/>
      <c r="CW30" s="1789"/>
      <c r="CX30" s="1789"/>
      <c r="CY30" s="1789"/>
      <c r="CZ30" s="1789"/>
    </row>
    <row r="31" s="130" customFormat="true" ht="15" customHeight="true" x14ac:dyDescent="0.2">
      <c r="A31" s="2097" t="s">
        <v>103</v>
      </c>
      <c r="B31" s="241" t="s">
        <v>49</v>
      </c>
      <c r="C31" s="1226">
        <v>39.886894241735519</v>
      </c>
      <c r="D31" s="1227">
        <v>42.196983185831307</v>
      </c>
      <c r="E31" s="1227">
        <v>49.396926429946532</v>
      </c>
      <c r="F31" s="1227">
        <v>37.964983014119639</v>
      </c>
      <c r="G31" s="1228">
        <v>24.619624104255948</v>
      </c>
      <c r="H31" s="1229">
        <v>62.034935100157398</v>
      </c>
      <c r="I31" s="1227">
        <v>63.999173259280987</v>
      </c>
      <c r="J31" s="1227">
        <v>48.067860293953544</v>
      </c>
      <c r="K31" s="1227">
        <v>36.124044093555611</v>
      </c>
      <c r="L31" s="1230">
        <v>22.426337986426969</v>
      </c>
      <c r="M31" s="1231">
        <v>10.813968506662119</v>
      </c>
      <c r="N31" s="1227">
        <v>17.082795060208788</v>
      </c>
      <c r="O31" s="1227">
        <v>17.188596812393683</v>
      </c>
      <c r="P31" s="1227">
        <v>20.388613294398215</v>
      </c>
      <c r="Q31" s="1228">
        <v>25.907202830042102</v>
      </c>
      <c r="R31" s="1229">
        <v>33.347122181030763</v>
      </c>
      <c r="S31" s="1227">
        <v>57.590489375298567</v>
      </c>
      <c r="T31" s="1227">
        <v>30.121385126303728</v>
      </c>
      <c r="U31" s="1227">
        <v>50.015711718150001</v>
      </c>
      <c r="V31" s="1879">
        <v>31.089191412907869</v>
      </c>
      <c r="W31" s="1726"/>
      <c r="X31" s="1726"/>
      <c r="Y31" s="1726"/>
      <c r="Z31" s="1726"/>
      <c r="AA31" s="1726"/>
      <c r="AB31" s="1726"/>
      <c r="AC31" s="1726"/>
      <c r="AD31" s="1726"/>
      <c r="AE31" s="1726"/>
      <c r="AF31" s="1726"/>
      <c r="AG31" s="1726"/>
      <c r="AH31" s="1726"/>
      <c r="AI31" s="1726"/>
      <c r="AJ31" s="1726"/>
      <c r="AK31" s="1726"/>
      <c r="AL31" s="1726"/>
      <c r="AM31" s="1726"/>
      <c r="AN31" s="1726"/>
      <c r="AO31" s="1726"/>
      <c r="AP31" s="1726"/>
      <c r="AQ31" s="1726"/>
      <c r="AR31" s="1726"/>
      <c r="AS31" s="1726"/>
      <c r="AT31" s="1726"/>
      <c r="AU31" s="1726"/>
      <c r="AV31" s="1726"/>
      <c r="AW31" s="1726"/>
      <c r="AX31" s="1726"/>
      <c r="AY31" s="1726"/>
      <c r="AZ31" s="611"/>
      <c r="BA31" s="2131" t="s">
        <v>103</v>
      </c>
      <c r="BB31" s="151" t="s">
        <v>49</v>
      </c>
      <c r="BC31" s="1054" t="s">
        <v>35</v>
      </c>
      <c r="BD31" s="1073" t="s">
        <v>35</v>
      </c>
      <c r="BE31" s="1073" t="s">
        <v>35</v>
      </c>
      <c r="BF31" s="1073" t="s">
        <v>35</v>
      </c>
      <c r="BG31" s="1093" t="s">
        <v>35</v>
      </c>
      <c r="BH31" s="1113" t="s">
        <v>35</v>
      </c>
      <c r="BI31" s="1073" t="s">
        <v>35</v>
      </c>
      <c r="BJ31" s="1073" t="s">
        <v>35</v>
      </c>
      <c r="BK31" s="1073" t="s">
        <v>35</v>
      </c>
      <c r="BL31" s="1093" t="s">
        <v>35</v>
      </c>
      <c r="BM31" s="1113" t="s">
        <v>35</v>
      </c>
      <c r="BN31" s="1073" t="s">
        <v>35</v>
      </c>
      <c r="BO31" s="1073" t="s">
        <v>35</v>
      </c>
      <c r="BP31" s="1073" t="s">
        <v>35</v>
      </c>
      <c r="BQ31" s="1093" t="s">
        <v>35</v>
      </c>
      <c r="BR31" s="1113" t="s">
        <v>35</v>
      </c>
      <c r="BS31" s="1073" t="s">
        <v>35</v>
      </c>
      <c r="BT31" s="1073" t="s">
        <v>35</v>
      </c>
      <c r="BU31" s="1073" t="s">
        <v>35</v>
      </c>
      <c r="BV31" s="1742" t="s">
        <v>35</v>
      </c>
      <c r="BW31" s="1788"/>
      <c r="BX31" s="1788"/>
      <c r="BY31" s="1789"/>
      <c r="BZ31" s="1789"/>
      <c r="CA31" s="1789"/>
      <c r="CB31" s="1789"/>
      <c r="CC31" s="1789"/>
      <c r="CD31" s="1789"/>
      <c r="CE31" s="1789"/>
      <c r="CF31" s="1789"/>
      <c r="CG31" s="1789"/>
      <c r="CH31" s="1789"/>
      <c r="CI31" s="1789"/>
      <c r="CJ31" s="1789"/>
      <c r="CK31" s="1789"/>
      <c r="CL31" s="1789"/>
      <c r="CM31" s="1789"/>
      <c r="CN31" s="1789"/>
      <c r="CO31" s="1789"/>
      <c r="CP31" s="1789"/>
      <c r="CQ31" s="1789"/>
      <c r="CR31" s="1789"/>
      <c r="CS31" s="1789"/>
      <c r="CT31" s="1789"/>
      <c r="CU31" s="1789"/>
      <c r="CV31" s="1789"/>
      <c r="CW31" s="1789"/>
      <c r="CX31" s="1789"/>
      <c r="CY31" s="1789"/>
      <c r="CZ31" s="1789"/>
    </row>
    <row r="32" s="130" customFormat="true" ht="15" customHeight="true" x14ac:dyDescent="0.2">
      <c r="A32" s="2097"/>
      <c r="B32" s="241" t="s">
        <v>48</v>
      </c>
      <c r="C32" s="1220">
        <v>60.113105758264027</v>
      </c>
      <c r="D32" s="1221">
        <v>57.803016814168608</v>
      </c>
      <c r="E32" s="1221">
        <v>50.603073570053311</v>
      </c>
      <c r="F32" s="1221">
        <v>62.03501698588024</v>
      </c>
      <c r="G32" s="1222">
        <v>75.380375895743839</v>
      </c>
      <c r="H32" s="1223">
        <v>37.965064899842268</v>
      </c>
      <c r="I32" s="1221">
        <v>36.00082674071912</v>
      </c>
      <c r="J32" s="1221">
        <v>51.932139706046634</v>
      </c>
      <c r="K32" s="1221">
        <v>63.875955906444339</v>
      </c>
      <c r="L32" s="1224">
        <v>77.573662013572502</v>
      </c>
      <c r="M32" s="1225">
        <v>89.186031493338035</v>
      </c>
      <c r="N32" s="1221">
        <v>82.917204939791461</v>
      </c>
      <c r="O32" s="1221">
        <v>82.811403187606601</v>
      </c>
      <c r="P32" s="1221">
        <v>79.611386705602044</v>
      </c>
      <c r="Q32" s="1222">
        <v>74.092797169958047</v>
      </c>
      <c r="R32" s="1223">
        <v>66.652877818969458</v>
      </c>
      <c r="S32" s="1221">
        <v>42.409510624701277</v>
      </c>
      <c r="T32" s="1221">
        <v>69.87861487369679</v>
      </c>
      <c r="U32" s="1221">
        <v>49.984288281849778</v>
      </c>
      <c r="V32" s="1878">
        <v>68.910808587091282</v>
      </c>
      <c r="W32" s="1726"/>
      <c r="X32" s="1726"/>
      <c r="Y32" s="1726"/>
      <c r="Z32" s="1726"/>
      <c r="AA32" s="1726"/>
      <c r="AB32" s="1726"/>
      <c r="AC32" s="1726"/>
      <c r="AD32" s="1726"/>
      <c r="AE32" s="1726"/>
      <c r="AF32" s="1726"/>
      <c r="AG32" s="1726"/>
      <c r="AH32" s="1726"/>
      <c r="AI32" s="1726"/>
      <c r="AJ32" s="1726"/>
      <c r="AK32" s="1726"/>
      <c r="AL32" s="1726"/>
      <c r="AM32" s="1726"/>
      <c r="AN32" s="1726"/>
      <c r="AO32" s="1726"/>
      <c r="AP32" s="1726"/>
      <c r="AQ32" s="1726"/>
      <c r="AR32" s="1726"/>
      <c r="AS32" s="1726"/>
      <c r="AT32" s="1726"/>
      <c r="AU32" s="1726"/>
      <c r="AV32" s="1726"/>
      <c r="AW32" s="1726"/>
      <c r="AX32" s="1726"/>
      <c r="AY32" s="1726"/>
      <c r="AZ32" s="611"/>
      <c r="BA32" s="2131"/>
      <c r="BB32" s="151" t="s">
        <v>48</v>
      </c>
      <c r="BC32" s="1054" t="s">
        <v>35</v>
      </c>
      <c r="BD32" s="1073" t="s">
        <v>35</v>
      </c>
      <c r="BE32" s="1073" t="s">
        <v>35</v>
      </c>
      <c r="BF32" s="1073" t="s">
        <v>35</v>
      </c>
      <c r="BG32" s="1093" t="s">
        <v>35</v>
      </c>
      <c r="BH32" s="1113" t="s">
        <v>35</v>
      </c>
      <c r="BI32" s="1073" t="s">
        <v>35</v>
      </c>
      <c r="BJ32" s="1073" t="s">
        <v>35</v>
      </c>
      <c r="BK32" s="1073" t="s">
        <v>35</v>
      </c>
      <c r="BL32" s="1093" t="s">
        <v>35</v>
      </c>
      <c r="BM32" s="1113" t="s">
        <v>35</v>
      </c>
      <c r="BN32" s="1073" t="s">
        <v>35</v>
      </c>
      <c r="BO32" s="1073" t="s">
        <v>35</v>
      </c>
      <c r="BP32" s="1073" t="s">
        <v>35</v>
      </c>
      <c r="BQ32" s="1093" t="s">
        <v>35</v>
      </c>
      <c r="BR32" s="1113" t="s">
        <v>35</v>
      </c>
      <c r="BS32" s="1073" t="s">
        <v>35</v>
      </c>
      <c r="BT32" s="1073" t="s">
        <v>35</v>
      </c>
      <c r="BU32" s="1073" t="s">
        <v>35</v>
      </c>
      <c r="BV32" s="1742" t="s">
        <v>35</v>
      </c>
      <c r="BW32" s="1788"/>
      <c r="BX32" s="1788"/>
      <c r="BY32" s="1789"/>
      <c r="BZ32" s="1789"/>
      <c r="CA32" s="1789"/>
      <c r="CB32" s="1789"/>
      <c r="CC32" s="1789"/>
      <c r="CD32" s="1789"/>
      <c r="CE32" s="1789"/>
      <c r="CF32" s="1789"/>
      <c r="CG32" s="1789"/>
      <c r="CH32" s="1789"/>
      <c r="CI32" s="1789"/>
      <c r="CJ32" s="1789"/>
      <c r="CK32" s="1789"/>
      <c r="CL32" s="1789"/>
      <c r="CM32" s="1789"/>
      <c r="CN32" s="1789"/>
      <c r="CO32" s="1789"/>
      <c r="CP32" s="1789"/>
      <c r="CQ32" s="1789"/>
      <c r="CR32" s="1789"/>
      <c r="CS32" s="1789"/>
      <c r="CT32" s="1789"/>
      <c r="CU32" s="1789"/>
      <c r="CV32" s="1789"/>
      <c r="CW32" s="1789"/>
      <c r="CX32" s="1789"/>
      <c r="CY32" s="1789"/>
      <c r="CZ32" s="1789"/>
    </row>
    <row r="33" s="130" customFormat="true" ht="15" customHeight="true" x14ac:dyDescent="0.2">
      <c r="A33" s="2097" t="s">
        <v>104</v>
      </c>
      <c r="B33" s="241" t="s">
        <v>49</v>
      </c>
      <c r="C33" s="988" t="s">
        <v>35</v>
      </c>
      <c r="D33" s="999" t="s">
        <v>35</v>
      </c>
      <c r="E33" s="999" t="s">
        <v>35</v>
      </c>
      <c r="F33" s="999" t="s">
        <v>35</v>
      </c>
      <c r="G33" s="1010" t="s">
        <v>35</v>
      </c>
      <c r="H33" s="1021" t="s">
        <v>35</v>
      </c>
      <c r="I33" s="999" t="s">
        <v>35</v>
      </c>
      <c r="J33" s="999" t="s">
        <v>35</v>
      </c>
      <c r="K33" s="999" t="s">
        <v>35</v>
      </c>
      <c r="L33" s="1032" t="s">
        <v>35</v>
      </c>
      <c r="M33" s="1041" t="s">
        <v>35</v>
      </c>
      <c r="N33" s="999" t="s">
        <v>35</v>
      </c>
      <c r="O33" s="999" t="s">
        <v>35</v>
      </c>
      <c r="P33" s="999" t="s">
        <v>35</v>
      </c>
      <c r="Q33" s="1010" t="s">
        <v>35</v>
      </c>
      <c r="R33" s="1021" t="s">
        <v>35</v>
      </c>
      <c r="S33" s="999" t="s">
        <v>35</v>
      </c>
      <c r="T33" s="999" t="s">
        <v>35</v>
      </c>
      <c r="U33" s="999" t="s">
        <v>35</v>
      </c>
      <c r="V33" s="1693" t="s">
        <v>35</v>
      </c>
      <c r="W33" s="1727"/>
      <c r="X33" s="1727"/>
      <c r="Y33" s="1728"/>
      <c r="Z33" s="1728"/>
      <c r="AA33" s="1728"/>
      <c r="AB33" s="1728"/>
      <c r="AC33" s="1728"/>
      <c r="AD33" s="1728"/>
      <c r="AE33" s="1728"/>
      <c r="AF33" s="1728"/>
      <c r="AG33" s="1728"/>
      <c r="AH33" s="1728"/>
      <c r="AI33" s="1728"/>
      <c r="AJ33" s="1728"/>
      <c r="AK33" s="1728"/>
      <c r="AL33" s="1728"/>
      <c r="AM33" s="1728"/>
      <c r="AN33" s="1728"/>
      <c r="AO33" s="1728"/>
      <c r="AP33" s="1728"/>
      <c r="AQ33" s="1728"/>
      <c r="AR33" s="1728"/>
      <c r="AS33" s="1728"/>
      <c r="AT33" s="1728"/>
      <c r="AU33" s="1728"/>
      <c r="AV33" s="1728"/>
      <c r="AW33" s="1728"/>
      <c r="AX33" s="1728"/>
      <c r="AY33" s="1728"/>
      <c r="AZ33" s="207"/>
      <c r="BA33" s="2131" t="s">
        <v>104</v>
      </c>
      <c r="BB33" s="151" t="s">
        <v>49</v>
      </c>
      <c r="BC33" s="1054" t="s">
        <v>35</v>
      </c>
      <c r="BD33" s="1073" t="s">
        <v>35</v>
      </c>
      <c r="BE33" s="1073" t="s">
        <v>35</v>
      </c>
      <c r="BF33" s="1073" t="s">
        <v>35</v>
      </c>
      <c r="BG33" s="1093" t="s">
        <v>35</v>
      </c>
      <c r="BH33" s="1113" t="s">
        <v>35</v>
      </c>
      <c r="BI33" s="1073" t="s">
        <v>35</v>
      </c>
      <c r="BJ33" s="1073" t="s">
        <v>35</v>
      </c>
      <c r="BK33" s="1073" t="s">
        <v>35</v>
      </c>
      <c r="BL33" s="1093" t="s">
        <v>35</v>
      </c>
      <c r="BM33" s="1113" t="s">
        <v>35</v>
      </c>
      <c r="BN33" s="1073" t="s">
        <v>35</v>
      </c>
      <c r="BO33" s="1073" t="s">
        <v>35</v>
      </c>
      <c r="BP33" s="1073" t="s">
        <v>35</v>
      </c>
      <c r="BQ33" s="1093" t="s">
        <v>35</v>
      </c>
      <c r="BR33" s="1113" t="s">
        <v>35</v>
      </c>
      <c r="BS33" s="1073" t="s">
        <v>35</v>
      </c>
      <c r="BT33" s="1073" t="s">
        <v>35</v>
      </c>
      <c r="BU33" s="1073" t="s">
        <v>35</v>
      </c>
      <c r="BV33" s="1742" t="s">
        <v>35</v>
      </c>
      <c r="BW33" s="1788"/>
      <c r="BX33" s="1788"/>
      <c r="BY33" s="1789"/>
      <c r="BZ33" s="1789"/>
      <c r="CA33" s="1789"/>
      <c r="CB33" s="1789"/>
      <c r="CC33" s="1789"/>
      <c r="CD33" s="1789"/>
      <c r="CE33" s="1789"/>
      <c r="CF33" s="1789"/>
      <c r="CG33" s="1789"/>
      <c r="CH33" s="1789"/>
      <c r="CI33" s="1789"/>
      <c r="CJ33" s="1789"/>
      <c r="CK33" s="1789"/>
      <c r="CL33" s="1789"/>
      <c r="CM33" s="1789"/>
      <c r="CN33" s="1789"/>
      <c r="CO33" s="1789"/>
      <c r="CP33" s="1789"/>
      <c r="CQ33" s="1789"/>
      <c r="CR33" s="1789"/>
      <c r="CS33" s="1789"/>
      <c r="CT33" s="1789"/>
      <c r="CU33" s="1789"/>
      <c r="CV33" s="1789"/>
      <c r="CW33" s="1789"/>
      <c r="CX33" s="1789"/>
      <c r="CY33" s="1789"/>
      <c r="CZ33" s="1789"/>
    </row>
    <row r="34" s="130" customFormat="true" ht="15" customHeight="true" x14ac:dyDescent="0.2">
      <c r="A34" s="2097"/>
      <c r="B34" s="241" t="s">
        <v>48</v>
      </c>
      <c r="C34" s="988" t="s">
        <v>35</v>
      </c>
      <c r="D34" s="999" t="s">
        <v>35</v>
      </c>
      <c r="E34" s="999" t="s">
        <v>35</v>
      </c>
      <c r="F34" s="999" t="s">
        <v>35</v>
      </c>
      <c r="G34" s="1010" t="s">
        <v>35</v>
      </c>
      <c r="H34" s="1021" t="s">
        <v>35</v>
      </c>
      <c r="I34" s="999" t="s">
        <v>35</v>
      </c>
      <c r="J34" s="999" t="s">
        <v>35</v>
      </c>
      <c r="K34" s="999" t="s">
        <v>35</v>
      </c>
      <c r="L34" s="1032" t="s">
        <v>35</v>
      </c>
      <c r="M34" s="1041" t="s">
        <v>35</v>
      </c>
      <c r="N34" s="999" t="s">
        <v>35</v>
      </c>
      <c r="O34" s="999" t="s">
        <v>35</v>
      </c>
      <c r="P34" s="999" t="s">
        <v>35</v>
      </c>
      <c r="Q34" s="1010" t="s">
        <v>35</v>
      </c>
      <c r="R34" s="1021" t="s">
        <v>35</v>
      </c>
      <c r="S34" s="999" t="s">
        <v>35</v>
      </c>
      <c r="T34" s="999" t="s">
        <v>35</v>
      </c>
      <c r="U34" s="999" t="s">
        <v>35</v>
      </c>
      <c r="V34" s="1693" t="s">
        <v>35</v>
      </c>
      <c r="W34" s="1727"/>
      <c r="X34" s="1727"/>
      <c r="Y34" s="1728"/>
      <c r="Z34" s="1728"/>
      <c r="AA34" s="1728"/>
      <c r="AB34" s="1728"/>
      <c r="AC34" s="1728"/>
      <c r="AD34" s="1728"/>
      <c r="AE34" s="1728"/>
      <c r="AF34" s="1728"/>
      <c r="AG34" s="1728"/>
      <c r="AH34" s="1728"/>
      <c r="AI34" s="1728"/>
      <c r="AJ34" s="1728"/>
      <c r="AK34" s="1728"/>
      <c r="AL34" s="1728"/>
      <c r="AM34" s="1728"/>
      <c r="AN34" s="1728"/>
      <c r="AO34" s="1728"/>
      <c r="AP34" s="1728"/>
      <c r="AQ34" s="1728"/>
      <c r="AR34" s="1728"/>
      <c r="AS34" s="1728"/>
      <c r="AT34" s="1728"/>
      <c r="AU34" s="1728"/>
      <c r="AV34" s="1728"/>
      <c r="AW34" s="1728"/>
      <c r="AX34" s="1728"/>
      <c r="AY34" s="1728"/>
      <c r="AZ34" s="207"/>
      <c r="BA34" s="2131"/>
      <c r="BB34" s="151" t="s">
        <v>48</v>
      </c>
      <c r="BC34" s="1054" t="s">
        <v>35</v>
      </c>
      <c r="BD34" s="1073" t="s">
        <v>35</v>
      </c>
      <c r="BE34" s="1073" t="s">
        <v>35</v>
      </c>
      <c r="BF34" s="1073" t="s">
        <v>35</v>
      </c>
      <c r="BG34" s="1093" t="s">
        <v>35</v>
      </c>
      <c r="BH34" s="1113" t="s">
        <v>35</v>
      </c>
      <c r="BI34" s="1073" t="s">
        <v>35</v>
      </c>
      <c r="BJ34" s="1073" t="s">
        <v>35</v>
      </c>
      <c r="BK34" s="1073" t="s">
        <v>35</v>
      </c>
      <c r="BL34" s="1093" t="s">
        <v>35</v>
      </c>
      <c r="BM34" s="1113" t="s">
        <v>35</v>
      </c>
      <c r="BN34" s="1073" t="s">
        <v>35</v>
      </c>
      <c r="BO34" s="1073" t="s">
        <v>35</v>
      </c>
      <c r="BP34" s="1073" t="s">
        <v>35</v>
      </c>
      <c r="BQ34" s="1093" t="s">
        <v>35</v>
      </c>
      <c r="BR34" s="1113" t="s">
        <v>35</v>
      </c>
      <c r="BS34" s="1073" t="s">
        <v>35</v>
      </c>
      <c r="BT34" s="1073" t="s">
        <v>35</v>
      </c>
      <c r="BU34" s="1073" t="s">
        <v>35</v>
      </c>
      <c r="BV34" s="1742" t="s">
        <v>35</v>
      </c>
      <c r="BW34" s="1788"/>
      <c r="BX34" s="1788"/>
      <c r="BY34" s="1789"/>
      <c r="BZ34" s="1789"/>
      <c r="CA34" s="1789"/>
      <c r="CB34" s="1789"/>
      <c r="CC34" s="1789"/>
      <c r="CD34" s="1789"/>
      <c r="CE34" s="1789"/>
      <c r="CF34" s="1789"/>
      <c r="CG34" s="1789"/>
      <c r="CH34" s="1789"/>
      <c r="CI34" s="1789"/>
      <c r="CJ34" s="1789"/>
      <c r="CK34" s="1789"/>
      <c r="CL34" s="1789"/>
      <c r="CM34" s="1789"/>
      <c r="CN34" s="1789"/>
      <c r="CO34" s="1789"/>
      <c r="CP34" s="1789"/>
      <c r="CQ34" s="1789"/>
      <c r="CR34" s="1789"/>
      <c r="CS34" s="1789"/>
      <c r="CT34" s="1789"/>
      <c r="CU34" s="1789"/>
      <c r="CV34" s="1789"/>
      <c r="CW34" s="1789"/>
      <c r="CX34" s="1789"/>
      <c r="CY34" s="1789"/>
      <c r="CZ34" s="1789"/>
    </row>
    <row r="35" s="607" customFormat="true" ht="15" customHeight="true" x14ac:dyDescent="0.2">
      <c r="A35" s="2238" t="s">
        <v>55</v>
      </c>
      <c r="B35" s="1323" t="s">
        <v>49</v>
      </c>
      <c r="C35" s="1220">
        <v>90.344306936420423</v>
      </c>
      <c r="D35" s="1221">
        <v>91.589777850175196</v>
      </c>
      <c r="E35" s="1221">
        <v>90.349914305881995</v>
      </c>
      <c r="F35" s="1221">
        <v>91.290880837538694</v>
      </c>
      <c r="G35" s="1222">
        <v>93.986562724134728</v>
      </c>
      <c r="H35" s="1223">
        <v>93.984284126251865</v>
      </c>
      <c r="I35" s="1221">
        <v>92.203696629504933</v>
      </c>
      <c r="J35" s="1221">
        <v>92.7395179679976</v>
      </c>
      <c r="K35" s="1221">
        <v>92.418073465767591</v>
      </c>
      <c r="L35" s="1224">
        <v>95.092718696676044</v>
      </c>
      <c r="M35" s="1225">
        <v>84.000501276234843</v>
      </c>
      <c r="N35" s="1221">
        <v>88.222638020361003</v>
      </c>
      <c r="O35" s="1221">
        <v>90.162286345984356</v>
      </c>
      <c r="P35" s="1221">
        <v>85.703122298835083</v>
      </c>
      <c r="Q35" s="1222">
        <v>85.853036605768892</v>
      </c>
      <c r="R35" s="1223">
        <v>83.742677136830295</v>
      </c>
      <c r="S35" s="1221">
        <v>93.527217110812856</v>
      </c>
      <c r="T35" s="1221">
        <v>93.757741419340945</v>
      </c>
      <c r="U35" s="1221">
        <v>94.964952679020399</v>
      </c>
      <c r="V35" s="1878">
        <v>93.167696180129468</v>
      </c>
      <c r="W35" s="1726"/>
      <c r="X35" s="1726"/>
      <c r="Y35" s="1726"/>
      <c r="Z35" s="1726"/>
      <c r="AA35" s="1726"/>
      <c r="AB35" s="1726"/>
      <c r="AC35" s="1726"/>
      <c r="AD35" s="1726"/>
      <c r="AE35" s="1726"/>
      <c r="AF35" s="1726"/>
      <c r="AG35" s="1726"/>
      <c r="AH35" s="1726"/>
      <c r="AI35" s="1726"/>
      <c r="AJ35" s="1726"/>
      <c r="AK35" s="1726"/>
      <c r="AL35" s="1726"/>
      <c r="AM35" s="1726"/>
      <c r="AN35" s="1726"/>
      <c r="AO35" s="1726"/>
      <c r="AP35" s="1726"/>
      <c r="AQ35" s="1726"/>
      <c r="AR35" s="1726"/>
      <c r="AS35" s="1726"/>
      <c r="AT35" s="1726"/>
      <c r="AU35" s="1726"/>
      <c r="AV35" s="1726"/>
      <c r="AW35" s="1726"/>
      <c r="AX35" s="1726"/>
      <c r="AY35" s="1726"/>
      <c r="AZ35" s="611"/>
      <c r="BA35" s="2131" t="s">
        <v>55</v>
      </c>
      <c r="BB35" s="151" t="s">
        <v>49</v>
      </c>
      <c r="BC35" s="1054" t="s">
        <v>35</v>
      </c>
      <c r="BD35" s="1073" t="s">
        <v>35</v>
      </c>
      <c r="BE35" s="1073" t="s">
        <v>35</v>
      </c>
      <c r="BF35" s="1073" t="s">
        <v>35</v>
      </c>
      <c r="BG35" s="1093" t="s">
        <v>35</v>
      </c>
      <c r="BH35" s="1113" t="s">
        <v>35</v>
      </c>
      <c r="BI35" s="1073" t="s">
        <v>35</v>
      </c>
      <c r="BJ35" s="1073" t="s">
        <v>35</v>
      </c>
      <c r="BK35" s="1073" t="s">
        <v>35</v>
      </c>
      <c r="BL35" s="1093" t="s">
        <v>35</v>
      </c>
      <c r="BM35" s="1113" t="s">
        <v>35</v>
      </c>
      <c r="BN35" s="1073" t="s">
        <v>35</v>
      </c>
      <c r="BO35" s="1073" t="s">
        <v>35</v>
      </c>
      <c r="BP35" s="1073" t="s">
        <v>35</v>
      </c>
      <c r="BQ35" s="1093" t="s">
        <v>35</v>
      </c>
      <c r="BR35" s="1113" t="s">
        <v>35</v>
      </c>
      <c r="BS35" s="1073" t="s">
        <v>35</v>
      </c>
      <c r="BT35" s="1073" t="s">
        <v>35</v>
      </c>
      <c r="BU35" s="1073" t="s">
        <v>35</v>
      </c>
      <c r="BV35" s="1742" t="s">
        <v>35</v>
      </c>
      <c r="BW35" s="1788"/>
      <c r="BX35" s="1788"/>
      <c r="BY35" s="1789"/>
      <c r="BZ35" s="1789"/>
      <c r="CA35" s="1789"/>
      <c r="CB35" s="1789"/>
      <c r="CC35" s="1789"/>
      <c r="CD35" s="1789"/>
      <c r="CE35" s="1789"/>
      <c r="CF35" s="1789"/>
      <c r="CG35" s="1789"/>
      <c r="CH35" s="1789"/>
      <c r="CI35" s="1789"/>
      <c r="CJ35" s="1789"/>
      <c r="CK35" s="1789"/>
      <c r="CL35" s="1789"/>
      <c r="CM35" s="1789"/>
      <c r="CN35" s="1789"/>
      <c r="CO35" s="1789"/>
      <c r="CP35" s="1789"/>
      <c r="CQ35" s="1789"/>
      <c r="CR35" s="1789"/>
      <c r="CS35" s="1789"/>
      <c r="CT35" s="1789"/>
      <c r="CU35" s="1789"/>
      <c r="CV35" s="1789"/>
      <c r="CW35" s="1789"/>
      <c r="CX35" s="1789"/>
      <c r="CY35" s="1789"/>
      <c r="CZ35" s="1789"/>
    </row>
    <row r="36" s="607" customFormat="true" ht="15" customHeight="true" x14ac:dyDescent="0.2">
      <c r="A36" s="2238"/>
      <c r="B36" s="1323" t="s">
        <v>48</v>
      </c>
      <c r="C36" s="1220">
        <v>9.6556930635795641</v>
      </c>
      <c r="D36" s="1221">
        <v>8.4102221498247811</v>
      </c>
      <c r="E36" s="1221">
        <v>9.6500856941179709</v>
      </c>
      <c r="F36" s="1221">
        <v>8.709119162461386</v>
      </c>
      <c r="G36" s="1222">
        <v>6.0134372758651766</v>
      </c>
      <c r="H36" s="1223">
        <v>6.0157158737481753</v>
      </c>
      <c r="I36" s="1221">
        <v>7.7963033704951377</v>
      </c>
      <c r="J36" s="1221">
        <v>7.260482032002284</v>
      </c>
      <c r="K36" s="1221">
        <v>7.581926534232422</v>
      </c>
      <c r="L36" s="1224">
        <v>4.9072813033238081</v>
      </c>
      <c r="M36" s="1225">
        <v>15.999498723765251</v>
      </c>
      <c r="N36" s="1221">
        <v>11.777361979639208</v>
      </c>
      <c r="O36" s="1221">
        <v>9.837713654015916</v>
      </c>
      <c r="P36" s="1221">
        <v>14.296877701165126</v>
      </c>
      <c r="Q36" s="1222">
        <v>14.146963394231177</v>
      </c>
      <c r="R36" s="1223">
        <v>16.257322863169932</v>
      </c>
      <c r="S36" s="1221">
        <v>6.4727828891870747</v>
      </c>
      <c r="T36" s="1221">
        <v>6.2422585806592421</v>
      </c>
      <c r="U36" s="1221">
        <v>5.035047320979535</v>
      </c>
      <c r="V36" s="1878">
        <v>6.832303819870007</v>
      </c>
      <c r="W36" s="1726"/>
      <c r="X36" s="1726"/>
      <c r="Y36" s="1726"/>
      <c r="Z36" s="1726"/>
      <c r="AA36" s="1726"/>
      <c r="AB36" s="1726"/>
      <c r="AC36" s="1726"/>
      <c r="AD36" s="1726"/>
      <c r="AE36" s="1726"/>
      <c r="AF36" s="1726"/>
      <c r="AG36" s="1726"/>
      <c r="AH36" s="1726"/>
      <c r="AI36" s="1726"/>
      <c r="AJ36" s="1726"/>
      <c r="AK36" s="1726"/>
      <c r="AL36" s="1726"/>
      <c r="AM36" s="1726"/>
      <c r="AN36" s="1726"/>
      <c r="AO36" s="1726"/>
      <c r="AP36" s="1726"/>
      <c r="AQ36" s="1726"/>
      <c r="AR36" s="1726"/>
      <c r="AS36" s="1726"/>
      <c r="AT36" s="1726"/>
      <c r="AU36" s="1726"/>
      <c r="AV36" s="1726"/>
      <c r="AW36" s="1726"/>
      <c r="AX36" s="1726"/>
      <c r="AY36" s="1726"/>
      <c r="AZ36" s="611"/>
      <c r="BA36" s="2131"/>
      <c r="BB36" s="151" t="s">
        <v>48</v>
      </c>
      <c r="BC36" s="1054" t="s">
        <v>35</v>
      </c>
      <c r="BD36" s="1073" t="s">
        <v>35</v>
      </c>
      <c r="BE36" s="1073" t="s">
        <v>35</v>
      </c>
      <c r="BF36" s="1073" t="s">
        <v>35</v>
      </c>
      <c r="BG36" s="1093" t="s">
        <v>35</v>
      </c>
      <c r="BH36" s="1113" t="s">
        <v>35</v>
      </c>
      <c r="BI36" s="1073" t="s">
        <v>35</v>
      </c>
      <c r="BJ36" s="1073" t="s">
        <v>35</v>
      </c>
      <c r="BK36" s="1073" t="s">
        <v>35</v>
      </c>
      <c r="BL36" s="1093" t="s">
        <v>35</v>
      </c>
      <c r="BM36" s="1113" t="s">
        <v>35</v>
      </c>
      <c r="BN36" s="1073" t="s">
        <v>35</v>
      </c>
      <c r="BO36" s="1073" t="s">
        <v>35</v>
      </c>
      <c r="BP36" s="1073" t="s">
        <v>35</v>
      </c>
      <c r="BQ36" s="1093" t="s">
        <v>35</v>
      </c>
      <c r="BR36" s="1113" t="s">
        <v>35</v>
      </c>
      <c r="BS36" s="1073" t="s">
        <v>35</v>
      </c>
      <c r="BT36" s="1073" t="s">
        <v>35</v>
      </c>
      <c r="BU36" s="1073" t="s">
        <v>35</v>
      </c>
      <c r="BV36" s="1742" t="s">
        <v>35</v>
      </c>
      <c r="BW36" s="1788"/>
      <c r="BX36" s="1788"/>
      <c r="BY36" s="1789"/>
      <c r="BZ36" s="1789"/>
      <c r="CA36" s="1789"/>
      <c r="CB36" s="1789"/>
      <c r="CC36" s="1789"/>
      <c r="CD36" s="1789"/>
      <c r="CE36" s="1789"/>
      <c r="CF36" s="1789"/>
      <c r="CG36" s="1789"/>
      <c r="CH36" s="1789"/>
      <c r="CI36" s="1789"/>
      <c r="CJ36" s="1789"/>
      <c r="CK36" s="1789"/>
      <c r="CL36" s="1789"/>
      <c r="CM36" s="1789"/>
      <c r="CN36" s="1789"/>
      <c r="CO36" s="1789"/>
      <c r="CP36" s="1789"/>
      <c r="CQ36" s="1789"/>
      <c r="CR36" s="1789"/>
      <c r="CS36" s="1789"/>
      <c r="CT36" s="1789"/>
      <c r="CU36" s="1789"/>
      <c r="CV36" s="1789"/>
      <c r="CW36" s="1789"/>
      <c r="CX36" s="1789"/>
      <c r="CY36" s="1789"/>
      <c r="CZ36" s="1789"/>
    </row>
    <row r="37" s="607" customFormat="true" ht="15" customHeight="true" x14ac:dyDescent="0.2">
      <c r="A37" s="2238" t="s">
        <v>153</v>
      </c>
      <c r="B37" s="1323" t="s">
        <v>49</v>
      </c>
      <c r="C37" s="1349" t="s">
        <v>35</v>
      </c>
      <c r="D37" s="1357" t="s">
        <v>35</v>
      </c>
      <c r="E37" s="1357" t="s">
        <v>35</v>
      </c>
      <c r="F37" s="1357" t="s">
        <v>35</v>
      </c>
      <c r="G37" s="1365" t="s">
        <v>35</v>
      </c>
      <c r="H37" s="1373" t="s">
        <v>35</v>
      </c>
      <c r="I37" s="1357" t="s">
        <v>35</v>
      </c>
      <c r="J37" s="1357" t="s">
        <v>35</v>
      </c>
      <c r="K37" s="1357" t="s">
        <v>35</v>
      </c>
      <c r="L37" s="1381" t="s">
        <v>35</v>
      </c>
      <c r="M37" s="1387" t="s">
        <v>35</v>
      </c>
      <c r="N37" s="1357" t="s">
        <v>35</v>
      </c>
      <c r="O37" s="1357" t="s">
        <v>35</v>
      </c>
      <c r="P37" s="1357" t="s">
        <v>35</v>
      </c>
      <c r="Q37" s="1365" t="s">
        <v>35</v>
      </c>
      <c r="R37" s="1373" t="s">
        <v>35</v>
      </c>
      <c r="S37" s="1357" t="s">
        <v>35</v>
      </c>
      <c r="T37" s="1357" t="s">
        <v>35</v>
      </c>
      <c r="U37" s="1357" t="s">
        <v>35</v>
      </c>
      <c r="V37" s="1880" t="s">
        <v>35</v>
      </c>
      <c r="W37" s="1726"/>
      <c r="X37" s="1726"/>
      <c r="Y37" s="1726"/>
      <c r="Z37" s="1726"/>
      <c r="AA37" s="1726"/>
      <c r="AB37" s="1726"/>
      <c r="AC37" s="1726"/>
      <c r="AD37" s="1726"/>
      <c r="AE37" s="1726"/>
      <c r="AF37" s="1726"/>
      <c r="AG37" s="1726"/>
      <c r="AH37" s="1726"/>
      <c r="AI37" s="1726"/>
      <c r="AJ37" s="1726"/>
      <c r="AK37" s="1726"/>
      <c r="AL37" s="1726"/>
      <c r="AM37" s="1726"/>
      <c r="AN37" s="1726"/>
      <c r="AO37" s="1726"/>
      <c r="AP37" s="1726"/>
      <c r="AQ37" s="1726"/>
      <c r="AR37" s="1726"/>
      <c r="AS37" s="1726"/>
      <c r="AT37" s="1726"/>
      <c r="AU37" s="1726"/>
      <c r="AV37" s="1726"/>
      <c r="AW37" s="1726"/>
      <c r="AX37" s="1726"/>
      <c r="AY37" s="1726"/>
      <c r="AZ37" s="611"/>
      <c r="BA37" s="2131" t="s">
        <v>125</v>
      </c>
      <c r="BB37" s="151" t="s">
        <v>49</v>
      </c>
      <c r="BC37" s="1054" t="s">
        <v>35</v>
      </c>
      <c r="BD37" s="1073" t="s">
        <v>35</v>
      </c>
      <c r="BE37" s="1073" t="s">
        <v>35</v>
      </c>
      <c r="BF37" s="1073" t="s">
        <v>35</v>
      </c>
      <c r="BG37" s="1093" t="s">
        <v>35</v>
      </c>
      <c r="BH37" s="1113" t="s">
        <v>35</v>
      </c>
      <c r="BI37" s="1073" t="s">
        <v>35</v>
      </c>
      <c r="BJ37" s="1073" t="s">
        <v>35</v>
      </c>
      <c r="BK37" s="1073" t="s">
        <v>35</v>
      </c>
      <c r="BL37" s="1093" t="s">
        <v>35</v>
      </c>
      <c r="BM37" s="1113" t="s">
        <v>35</v>
      </c>
      <c r="BN37" s="1073" t="s">
        <v>35</v>
      </c>
      <c r="BO37" s="1073" t="s">
        <v>35</v>
      </c>
      <c r="BP37" s="1073" t="s">
        <v>35</v>
      </c>
      <c r="BQ37" s="1093" t="s">
        <v>35</v>
      </c>
      <c r="BR37" s="1113" t="s">
        <v>35</v>
      </c>
      <c r="BS37" s="1073" t="s">
        <v>35</v>
      </c>
      <c r="BT37" s="1073" t="s">
        <v>35</v>
      </c>
      <c r="BU37" s="1073" t="s">
        <v>35</v>
      </c>
      <c r="BV37" s="1742" t="s">
        <v>35</v>
      </c>
      <c r="BW37" s="1788"/>
      <c r="BX37" s="1788"/>
      <c r="BY37" s="1789"/>
      <c r="BZ37" s="1789"/>
      <c r="CA37" s="1789"/>
      <c r="CB37" s="1789"/>
      <c r="CC37" s="1789"/>
      <c r="CD37" s="1789"/>
      <c r="CE37" s="1789"/>
      <c r="CF37" s="1789"/>
      <c r="CG37" s="1789"/>
      <c r="CH37" s="1789"/>
      <c r="CI37" s="1789"/>
      <c r="CJ37" s="1789"/>
      <c r="CK37" s="1789"/>
      <c r="CL37" s="1789"/>
      <c r="CM37" s="1789"/>
      <c r="CN37" s="1789"/>
      <c r="CO37" s="1789"/>
      <c r="CP37" s="1789"/>
      <c r="CQ37" s="1789"/>
      <c r="CR37" s="1789"/>
      <c r="CS37" s="1789"/>
      <c r="CT37" s="1789"/>
      <c r="CU37" s="1789"/>
      <c r="CV37" s="1789"/>
      <c r="CW37" s="1789"/>
      <c r="CX37" s="1789"/>
      <c r="CY37" s="1789"/>
      <c r="CZ37" s="1789"/>
    </row>
    <row r="38" s="607" customFormat="true" ht="15" customHeight="true" x14ac:dyDescent="0.2">
      <c r="A38" s="2238"/>
      <c r="B38" s="1323" t="s">
        <v>48</v>
      </c>
      <c r="C38" s="1349" t="s">
        <v>35</v>
      </c>
      <c r="D38" s="1357" t="s">
        <v>35</v>
      </c>
      <c r="E38" s="1357" t="s">
        <v>35</v>
      </c>
      <c r="F38" s="1357" t="s">
        <v>35</v>
      </c>
      <c r="G38" s="1365" t="s">
        <v>35</v>
      </c>
      <c r="H38" s="1373" t="s">
        <v>35</v>
      </c>
      <c r="I38" s="1357" t="s">
        <v>35</v>
      </c>
      <c r="J38" s="1357" t="s">
        <v>35</v>
      </c>
      <c r="K38" s="1357" t="s">
        <v>35</v>
      </c>
      <c r="L38" s="1381" t="s">
        <v>35</v>
      </c>
      <c r="M38" s="1387" t="s">
        <v>35</v>
      </c>
      <c r="N38" s="1357" t="s">
        <v>35</v>
      </c>
      <c r="O38" s="1357" t="s">
        <v>35</v>
      </c>
      <c r="P38" s="1357" t="s">
        <v>35</v>
      </c>
      <c r="Q38" s="1365" t="s">
        <v>35</v>
      </c>
      <c r="R38" s="1373" t="s">
        <v>35</v>
      </c>
      <c r="S38" s="1357" t="s">
        <v>35</v>
      </c>
      <c r="T38" s="1357" t="s">
        <v>35</v>
      </c>
      <c r="U38" s="1357" t="s">
        <v>35</v>
      </c>
      <c r="V38" s="1880" t="s">
        <v>35</v>
      </c>
      <c r="W38" s="1726"/>
      <c r="X38" s="1726"/>
      <c r="Y38" s="1726"/>
      <c r="Z38" s="1726"/>
      <c r="AA38" s="1726"/>
      <c r="AB38" s="1726"/>
      <c r="AC38" s="1726"/>
      <c r="AD38" s="1726"/>
      <c r="AE38" s="1726"/>
      <c r="AF38" s="1726"/>
      <c r="AG38" s="1726"/>
      <c r="AH38" s="1726"/>
      <c r="AI38" s="1726"/>
      <c r="AJ38" s="1726"/>
      <c r="AK38" s="1726"/>
      <c r="AL38" s="1726"/>
      <c r="AM38" s="1726"/>
      <c r="AN38" s="1726"/>
      <c r="AO38" s="1726"/>
      <c r="AP38" s="1726"/>
      <c r="AQ38" s="1726"/>
      <c r="AR38" s="1726"/>
      <c r="AS38" s="1726"/>
      <c r="AT38" s="1726"/>
      <c r="AU38" s="1726"/>
      <c r="AV38" s="1726"/>
      <c r="AW38" s="1726"/>
      <c r="AX38" s="1726"/>
      <c r="AY38" s="1726"/>
      <c r="AZ38" s="611"/>
      <c r="BA38" s="2131"/>
      <c r="BB38" s="151" t="s">
        <v>48</v>
      </c>
      <c r="BC38" s="1054" t="s">
        <v>35</v>
      </c>
      <c r="BD38" s="1073" t="s">
        <v>35</v>
      </c>
      <c r="BE38" s="1073" t="s">
        <v>35</v>
      </c>
      <c r="BF38" s="1073" t="s">
        <v>35</v>
      </c>
      <c r="BG38" s="1093" t="s">
        <v>35</v>
      </c>
      <c r="BH38" s="1113" t="s">
        <v>35</v>
      </c>
      <c r="BI38" s="1073" t="s">
        <v>35</v>
      </c>
      <c r="BJ38" s="1073" t="s">
        <v>35</v>
      </c>
      <c r="BK38" s="1073" t="s">
        <v>35</v>
      </c>
      <c r="BL38" s="1093" t="s">
        <v>35</v>
      </c>
      <c r="BM38" s="1113" t="s">
        <v>35</v>
      </c>
      <c r="BN38" s="1073" t="s">
        <v>35</v>
      </c>
      <c r="BO38" s="1073" t="s">
        <v>35</v>
      </c>
      <c r="BP38" s="1073" t="s">
        <v>35</v>
      </c>
      <c r="BQ38" s="1093" t="s">
        <v>35</v>
      </c>
      <c r="BR38" s="1113" t="s">
        <v>35</v>
      </c>
      <c r="BS38" s="1073" t="s">
        <v>35</v>
      </c>
      <c r="BT38" s="1073" t="s">
        <v>35</v>
      </c>
      <c r="BU38" s="1073" t="s">
        <v>35</v>
      </c>
      <c r="BV38" s="1742" t="s">
        <v>35</v>
      </c>
      <c r="BW38" s="1788"/>
      <c r="BX38" s="1788"/>
      <c r="BY38" s="1789"/>
      <c r="BZ38" s="1789"/>
      <c r="CA38" s="1789"/>
      <c r="CB38" s="1789"/>
      <c r="CC38" s="1789"/>
      <c r="CD38" s="1789"/>
      <c r="CE38" s="1789"/>
      <c r="CF38" s="1789"/>
      <c r="CG38" s="1789"/>
      <c r="CH38" s="1789"/>
      <c r="CI38" s="1789"/>
      <c r="CJ38" s="1789"/>
      <c r="CK38" s="1789"/>
      <c r="CL38" s="1789"/>
      <c r="CM38" s="1789"/>
      <c r="CN38" s="1789"/>
      <c r="CO38" s="1789"/>
      <c r="CP38" s="1789"/>
      <c r="CQ38" s="1789"/>
      <c r="CR38" s="1789"/>
      <c r="CS38" s="1789"/>
      <c r="CT38" s="1789"/>
      <c r="CU38" s="1789"/>
      <c r="CV38" s="1789"/>
      <c r="CW38" s="1789"/>
      <c r="CX38" s="1789"/>
      <c r="CY38" s="1789"/>
      <c r="CZ38" s="1789"/>
    </row>
    <row r="39" s="130" customFormat="true" ht="15" customHeight="true" x14ac:dyDescent="0.2">
      <c r="A39" s="2097" t="s">
        <v>122</v>
      </c>
      <c r="B39" s="241" t="s">
        <v>49</v>
      </c>
      <c r="C39" s="988" t="s">
        <v>35</v>
      </c>
      <c r="D39" s="999" t="s">
        <v>35</v>
      </c>
      <c r="E39" s="999" t="s">
        <v>35</v>
      </c>
      <c r="F39" s="999" t="s">
        <v>35</v>
      </c>
      <c r="G39" s="1010" t="s">
        <v>35</v>
      </c>
      <c r="H39" s="1021" t="s">
        <v>35</v>
      </c>
      <c r="I39" s="999" t="s">
        <v>35</v>
      </c>
      <c r="J39" s="999" t="s">
        <v>35</v>
      </c>
      <c r="K39" s="999" t="s">
        <v>35</v>
      </c>
      <c r="L39" s="1032" t="s">
        <v>35</v>
      </c>
      <c r="M39" s="1041" t="s">
        <v>35</v>
      </c>
      <c r="N39" s="999" t="s">
        <v>35</v>
      </c>
      <c r="O39" s="999" t="s">
        <v>35</v>
      </c>
      <c r="P39" s="999" t="s">
        <v>35</v>
      </c>
      <c r="Q39" s="1010" t="s">
        <v>35</v>
      </c>
      <c r="R39" s="1021" t="s">
        <v>35</v>
      </c>
      <c r="S39" s="999" t="s">
        <v>35</v>
      </c>
      <c r="T39" s="999" t="s">
        <v>35</v>
      </c>
      <c r="U39" s="999" t="s">
        <v>35</v>
      </c>
      <c r="V39" s="1693" t="s">
        <v>35</v>
      </c>
      <c r="W39" s="1727"/>
      <c r="X39" s="1727"/>
      <c r="Y39" s="1728"/>
      <c r="Z39" s="1728"/>
      <c r="AA39" s="1728"/>
      <c r="AB39" s="1728"/>
      <c r="AC39" s="1728"/>
      <c r="AD39" s="1728"/>
      <c r="AE39" s="1728"/>
      <c r="AF39" s="1728"/>
      <c r="AG39" s="1728"/>
      <c r="AH39" s="1728"/>
      <c r="AI39" s="1728"/>
      <c r="AJ39" s="1728"/>
      <c r="AK39" s="1728"/>
      <c r="AL39" s="1728"/>
      <c r="AM39" s="1728"/>
      <c r="AN39" s="1728"/>
      <c r="AO39" s="1728"/>
      <c r="AP39" s="1728"/>
      <c r="AQ39" s="1728"/>
      <c r="AR39" s="1728"/>
      <c r="AS39" s="1728"/>
      <c r="AT39" s="1728"/>
      <c r="AU39" s="1728"/>
      <c r="AV39" s="1728"/>
      <c r="AW39" s="1728"/>
      <c r="AX39" s="1728"/>
      <c r="AY39" s="1728"/>
      <c r="AZ39" s="207"/>
      <c r="BA39" s="2131" t="s">
        <v>122</v>
      </c>
      <c r="BB39" s="151" t="s">
        <v>49</v>
      </c>
      <c r="BC39" s="1054" t="s">
        <v>35</v>
      </c>
      <c r="BD39" s="1073" t="s">
        <v>35</v>
      </c>
      <c r="BE39" s="1073" t="s">
        <v>35</v>
      </c>
      <c r="BF39" s="1073" t="s">
        <v>35</v>
      </c>
      <c r="BG39" s="1093" t="s">
        <v>35</v>
      </c>
      <c r="BH39" s="1113" t="s">
        <v>35</v>
      </c>
      <c r="BI39" s="1073" t="s">
        <v>35</v>
      </c>
      <c r="BJ39" s="1073" t="s">
        <v>35</v>
      </c>
      <c r="BK39" s="1073" t="s">
        <v>35</v>
      </c>
      <c r="BL39" s="1093" t="s">
        <v>35</v>
      </c>
      <c r="BM39" s="1113" t="s">
        <v>35</v>
      </c>
      <c r="BN39" s="1073" t="s">
        <v>35</v>
      </c>
      <c r="BO39" s="1073" t="s">
        <v>35</v>
      </c>
      <c r="BP39" s="1073" t="s">
        <v>35</v>
      </c>
      <c r="BQ39" s="1093" t="s">
        <v>35</v>
      </c>
      <c r="BR39" s="1113" t="s">
        <v>35</v>
      </c>
      <c r="BS39" s="1073" t="s">
        <v>35</v>
      </c>
      <c r="BT39" s="1073" t="s">
        <v>35</v>
      </c>
      <c r="BU39" s="1073" t="s">
        <v>35</v>
      </c>
      <c r="BV39" s="1742" t="s">
        <v>35</v>
      </c>
      <c r="BW39" s="1788"/>
      <c r="BX39" s="1788"/>
      <c r="BY39" s="1789"/>
      <c r="BZ39" s="1789"/>
      <c r="CA39" s="1789"/>
      <c r="CB39" s="1789"/>
      <c r="CC39" s="1789"/>
      <c r="CD39" s="1789"/>
      <c r="CE39" s="1789"/>
      <c r="CF39" s="1789"/>
      <c r="CG39" s="1789"/>
      <c r="CH39" s="1789"/>
      <c r="CI39" s="1789"/>
      <c r="CJ39" s="1789"/>
      <c r="CK39" s="1789"/>
      <c r="CL39" s="1789"/>
      <c r="CM39" s="1789"/>
      <c r="CN39" s="1789"/>
      <c r="CO39" s="1789"/>
      <c r="CP39" s="1789"/>
      <c r="CQ39" s="1789"/>
      <c r="CR39" s="1789"/>
      <c r="CS39" s="1789"/>
      <c r="CT39" s="1789"/>
      <c r="CU39" s="1789"/>
      <c r="CV39" s="1789"/>
      <c r="CW39" s="1789"/>
      <c r="CX39" s="1789"/>
      <c r="CY39" s="1789"/>
      <c r="CZ39" s="1789"/>
    </row>
    <row r="40" s="130" customFormat="true" ht="15" customHeight="true" x14ac:dyDescent="0.2">
      <c r="A40" s="2097"/>
      <c r="B40" s="241" t="s">
        <v>48</v>
      </c>
      <c r="C40" s="988" t="s">
        <v>35</v>
      </c>
      <c r="D40" s="999" t="s">
        <v>35</v>
      </c>
      <c r="E40" s="999" t="s">
        <v>35</v>
      </c>
      <c r="F40" s="999" t="s">
        <v>35</v>
      </c>
      <c r="G40" s="1010" t="s">
        <v>35</v>
      </c>
      <c r="H40" s="1021" t="s">
        <v>35</v>
      </c>
      <c r="I40" s="999" t="s">
        <v>35</v>
      </c>
      <c r="J40" s="999" t="s">
        <v>35</v>
      </c>
      <c r="K40" s="999" t="s">
        <v>35</v>
      </c>
      <c r="L40" s="1032" t="s">
        <v>35</v>
      </c>
      <c r="M40" s="1041" t="s">
        <v>35</v>
      </c>
      <c r="N40" s="999" t="s">
        <v>35</v>
      </c>
      <c r="O40" s="999" t="s">
        <v>35</v>
      </c>
      <c r="P40" s="999" t="s">
        <v>35</v>
      </c>
      <c r="Q40" s="1010" t="s">
        <v>35</v>
      </c>
      <c r="R40" s="1021" t="s">
        <v>35</v>
      </c>
      <c r="S40" s="999" t="s">
        <v>35</v>
      </c>
      <c r="T40" s="999" t="s">
        <v>35</v>
      </c>
      <c r="U40" s="999" t="s">
        <v>35</v>
      </c>
      <c r="V40" s="1693" t="s">
        <v>35</v>
      </c>
      <c r="W40" s="1727"/>
      <c r="X40" s="1727"/>
      <c r="Y40" s="1728"/>
      <c r="Z40" s="1728"/>
      <c r="AA40" s="1728"/>
      <c r="AB40" s="1728"/>
      <c r="AC40" s="1728"/>
      <c r="AD40" s="1728"/>
      <c r="AE40" s="1728"/>
      <c r="AF40" s="1728"/>
      <c r="AG40" s="1728"/>
      <c r="AH40" s="1728"/>
      <c r="AI40" s="1728"/>
      <c r="AJ40" s="1728"/>
      <c r="AK40" s="1728"/>
      <c r="AL40" s="1728"/>
      <c r="AM40" s="1728"/>
      <c r="AN40" s="1728"/>
      <c r="AO40" s="1728"/>
      <c r="AP40" s="1728"/>
      <c r="AQ40" s="1728"/>
      <c r="AR40" s="1728"/>
      <c r="AS40" s="1728"/>
      <c r="AT40" s="1728"/>
      <c r="AU40" s="1728"/>
      <c r="AV40" s="1728"/>
      <c r="AW40" s="1728"/>
      <c r="AX40" s="1728"/>
      <c r="AY40" s="1728"/>
      <c r="AZ40" s="207"/>
      <c r="BA40" s="2131"/>
      <c r="BB40" s="151" t="s">
        <v>48</v>
      </c>
      <c r="BC40" s="1054" t="s">
        <v>35</v>
      </c>
      <c r="BD40" s="1073" t="s">
        <v>35</v>
      </c>
      <c r="BE40" s="1073" t="s">
        <v>35</v>
      </c>
      <c r="BF40" s="1073" t="s">
        <v>35</v>
      </c>
      <c r="BG40" s="1093" t="s">
        <v>35</v>
      </c>
      <c r="BH40" s="1113" t="s">
        <v>35</v>
      </c>
      <c r="BI40" s="1073" t="s">
        <v>35</v>
      </c>
      <c r="BJ40" s="1073" t="s">
        <v>35</v>
      </c>
      <c r="BK40" s="1073" t="s">
        <v>35</v>
      </c>
      <c r="BL40" s="1093" t="s">
        <v>35</v>
      </c>
      <c r="BM40" s="1113" t="s">
        <v>35</v>
      </c>
      <c r="BN40" s="1073" t="s">
        <v>35</v>
      </c>
      <c r="BO40" s="1073" t="s">
        <v>35</v>
      </c>
      <c r="BP40" s="1073" t="s">
        <v>35</v>
      </c>
      <c r="BQ40" s="1093" t="s">
        <v>35</v>
      </c>
      <c r="BR40" s="1113" t="s">
        <v>35</v>
      </c>
      <c r="BS40" s="1073" t="s">
        <v>35</v>
      </c>
      <c r="BT40" s="1073" t="s">
        <v>35</v>
      </c>
      <c r="BU40" s="1073" t="s">
        <v>35</v>
      </c>
      <c r="BV40" s="1742" t="s">
        <v>35</v>
      </c>
      <c r="BW40" s="1788"/>
      <c r="BX40" s="1788"/>
      <c r="BY40" s="1789"/>
      <c r="BZ40" s="1789"/>
      <c r="CA40" s="1789"/>
      <c r="CB40" s="1789"/>
      <c r="CC40" s="1789"/>
      <c r="CD40" s="1789"/>
      <c r="CE40" s="1789"/>
      <c r="CF40" s="1789"/>
      <c r="CG40" s="1789"/>
      <c r="CH40" s="1789"/>
      <c r="CI40" s="1789"/>
      <c r="CJ40" s="1789"/>
      <c r="CK40" s="1789"/>
      <c r="CL40" s="1789"/>
      <c r="CM40" s="1789"/>
      <c r="CN40" s="1789"/>
      <c r="CO40" s="1789"/>
      <c r="CP40" s="1789"/>
      <c r="CQ40" s="1789"/>
      <c r="CR40" s="1789"/>
      <c r="CS40" s="1789"/>
      <c r="CT40" s="1789"/>
      <c r="CU40" s="1789"/>
      <c r="CV40" s="1789"/>
      <c r="CW40" s="1789"/>
      <c r="CX40" s="1789"/>
      <c r="CY40" s="1789"/>
      <c r="CZ40" s="1789"/>
    </row>
    <row r="41" s="607" customFormat="true" ht="15" customHeight="true" x14ac:dyDescent="0.2">
      <c r="A41" s="2238" t="s">
        <v>56</v>
      </c>
      <c r="B41" s="1323" t="s">
        <v>49</v>
      </c>
      <c r="C41" s="1220">
        <v>1.9441747253257233</v>
      </c>
      <c r="D41" s="1221">
        <v>1.8532117899576033</v>
      </c>
      <c r="E41" s="1221">
        <v>2.9680020384002255</v>
      </c>
      <c r="F41" s="1221">
        <v>2.3137064761566104</v>
      </c>
      <c r="G41" s="1222">
        <v>1.8666087401123659</v>
      </c>
      <c r="H41" s="1223">
        <v>1.798352540866234</v>
      </c>
      <c r="I41" s="1221">
        <v>2.8130135424676497</v>
      </c>
      <c r="J41" s="1221">
        <v>2.1833986928894924</v>
      </c>
      <c r="K41" s="1221">
        <v>2.5239580042341441</v>
      </c>
      <c r="L41" s="1224">
        <v>2.1330168497368454</v>
      </c>
      <c r="M41" s="1225">
        <v>4.1642190802300085</v>
      </c>
      <c r="N41" s="1221">
        <v>0.45559375952336612</v>
      </c>
      <c r="O41" s="1221">
        <v>1.9641233457191247</v>
      </c>
      <c r="P41" s="1221">
        <v>1.1949645329859993</v>
      </c>
      <c r="Q41" s="1222">
        <v>1.7402247468083554</v>
      </c>
      <c r="R41" s="1223">
        <v>3.6182493159915485</v>
      </c>
      <c r="S41" s="1221">
        <v>1.5656282506887367</v>
      </c>
      <c r="T41" s="1221">
        <v>2.3607602052261858</v>
      </c>
      <c r="U41" s="1221">
        <v>1.6783390694939913</v>
      </c>
      <c r="V41" s="1878">
        <v>1.8860232055615977</v>
      </c>
      <c r="W41" s="1726"/>
      <c r="X41" s="1726"/>
      <c r="Y41" s="1726"/>
      <c r="Z41" s="1726"/>
      <c r="AA41" s="1726"/>
      <c r="AB41" s="1726"/>
      <c r="AC41" s="1726"/>
      <c r="AD41" s="1726"/>
      <c r="AE41" s="1726"/>
      <c r="AF41" s="1726"/>
      <c r="AG41" s="1726"/>
      <c r="AH41" s="1726"/>
      <c r="AI41" s="1726"/>
      <c r="AJ41" s="1726"/>
      <c r="AK41" s="1726"/>
      <c r="AL41" s="1726"/>
      <c r="AM41" s="1726"/>
      <c r="AN41" s="1726"/>
      <c r="AO41" s="1726"/>
      <c r="AP41" s="1726"/>
      <c r="AQ41" s="1726"/>
      <c r="AR41" s="1726"/>
      <c r="AS41" s="1726"/>
      <c r="AT41" s="1726"/>
      <c r="AU41" s="1726"/>
      <c r="AV41" s="1726"/>
      <c r="AW41" s="1726"/>
      <c r="AX41" s="1726"/>
      <c r="AY41" s="1726"/>
      <c r="AZ41" s="611"/>
      <c r="BA41" s="2131" t="s">
        <v>56</v>
      </c>
      <c r="BB41" s="151" t="s">
        <v>49</v>
      </c>
      <c r="BC41" s="1054" t="s">
        <v>35</v>
      </c>
      <c r="BD41" s="1073" t="s">
        <v>35</v>
      </c>
      <c r="BE41" s="1073" t="s">
        <v>35</v>
      </c>
      <c r="BF41" s="1073" t="s">
        <v>35</v>
      </c>
      <c r="BG41" s="1093" t="s">
        <v>35</v>
      </c>
      <c r="BH41" s="1113" t="s">
        <v>35</v>
      </c>
      <c r="BI41" s="1073" t="s">
        <v>35</v>
      </c>
      <c r="BJ41" s="1073" t="s">
        <v>35</v>
      </c>
      <c r="BK41" s="1073" t="s">
        <v>35</v>
      </c>
      <c r="BL41" s="1093" t="s">
        <v>35</v>
      </c>
      <c r="BM41" s="1113" t="s">
        <v>35</v>
      </c>
      <c r="BN41" s="1073" t="s">
        <v>35</v>
      </c>
      <c r="BO41" s="1073" t="s">
        <v>35</v>
      </c>
      <c r="BP41" s="1073" t="s">
        <v>35</v>
      </c>
      <c r="BQ41" s="1093" t="s">
        <v>35</v>
      </c>
      <c r="BR41" s="1113" t="s">
        <v>35</v>
      </c>
      <c r="BS41" s="1073" t="s">
        <v>35</v>
      </c>
      <c r="BT41" s="1073" t="s">
        <v>35</v>
      </c>
      <c r="BU41" s="1073" t="s">
        <v>35</v>
      </c>
      <c r="BV41" s="1742" t="s">
        <v>35</v>
      </c>
      <c r="BW41" s="1788"/>
      <c r="BX41" s="1788"/>
      <c r="BY41" s="1789"/>
      <c r="BZ41" s="1789"/>
      <c r="CA41" s="1789"/>
      <c r="CB41" s="1789"/>
      <c r="CC41" s="1789"/>
      <c r="CD41" s="1789"/>
      <c r="CE41" s="1789"/>
      <c r="CF41" s="1789"/>
      <c r="CG41" s="1789"/>
      <c r="CH41" s="1789"/>
      <c r="CI41" s="1789"/>
      <c r="CJ41" s="1789"/>
      <c r="CK41" s="1789"/>
      <c r="CL41" s="1789"/>
      <c r="CM41" s="1789"/>
      <c r="CN41" s="1789"/>
      <c r="CO41" s="1789"/>
      <c r="CP41" s="1789"/>
      <c r="CQ41" s="1789"/>
      <c r="CR41" s="1789"/>
      <c r="CS41" s="1789"/>
      <c r="CT41" s="1789"/>
      <c r="CU41" s="1789"/>
      <c r="CV41" s="1789"/>
      <c r="CW41" s="1789"/>
      <c r="CX41" s="1789"/>
      <c r="CY41" s="1789"/>
      <c r="CZ41" s="1789"/>
    </row>
    <row r="42" s="607" customFormat="true" ht="15" customHeight="true" x14ac:dyDescent="0.2">
      <c r="A42" s="2238"/>
      <c r="B42" s="1323" t="s">
        <v>48</v>
      </c>
      <c r="C42" s="1220">
        <v>98.055825274674262</v>
      </c>
      <c r="D42" s="1221">
        <v>98.146788210042416</v>
      </c>
      <c r="E42" s="1221">
        <v>97.031997961599757</v>
      </c>
      <c r="F42" s="1221">
        <v>97.686293523843489</v>
      </c>
      <c r="G42" s="1222">
        <v>98.133391259887517</v>
      </c>
      <c r="H42" s="1223">
        <v>98.201647459133824</v>
      </c>
      <c r="I42" s="1221">
        <v>97.18698645753237</v>
      </c>
      <c r="J42" s="1221">
        <v>97.81660130711046</v>
      </c>
      <c r="K42" s="1221">
        <v>97.476041995765897</v>
      </c>
      <c r="L42" s="1224">
        <v>97.866983150263096</v>
      </c>
      <c r="M42" s="1225">
        <v>95.835780919770073</v>
      </c>
      <c r="N42" s="1221">
        <v>99.544406240476647</v>
      </c>
      <c r="O42" s="1221">
        <v>98.035876654280941</v>
      </c>
      <c r="P42" s="1221">
        <v>98.805035467014022</v>
      </c>
      <c r="Q42" s="1222">
        <v>98.25977525319162</v>
      </c>
      <c r="R42" s="1223">
        <v>96.381750684008523</v>
      </c>
      <c r="S42" s="1221">
        <v>98.434371749311225</v>
      </c>
      <c r="T42" s="1221">
        <v>97.639239794773829</v>
      </c>
      <c r="U42" s="1221">
        <v>98.321660930505956</v>
      </c>
      <c r="V42" s="1878">
        <v>98.113976794438173</v>
      </c>
      <c r="W42" s="1726"/>
      <c r="X42" s="1726"/>
      <c r="Y42" s="1726"/>
      <c r="Z42" s="1726"/>
      <c r="AA42" s="1726"/>
      <c r="AB42" s="1726"/>
      <c r="AC42" s="1726"/>
      <c r="AD42" s="1726"/>
      <c r="AE42" s="1726"/>
      <c r="AF42" s="1726"/>
      <c r="AG42" s="1726"/>
      <c r="AH42" s="1726"/>
      <c r="AI42" s="1726"/>
      <c r="AJ42" s="1726"/>
      <c r="AK42" s="1726"/>
      <c r="AL42" s="1726"/>
      <c r="AM42" s="1726"/>
      <c r="AN42" s="1726"/>
      <c r="AO42" s="1726"/>
      <c r="AP42" s="1726"/>
      <c r="AQ42" s="1726"/>
      <c r="AR42" s="1726"/>
      <c r="AS42" s="1726"/>
      <c r="AT42" s="1726"/>
      <c r="AU42" s="1726"/>
      <c r="AV42" s="1726"/>
      <c r="AW42" s="1726"/>
      <c r="AX42" s="1726"/>
      <c r="AY42" s="1726"/>
      <c r="AZ42" s="611"/>
      <c r="BA42" s="2131"/>
      <c r="BB42" s="151" t="s">
        <v>48</v>
      </c>
      <c r="BC42" s="1054" t="s">
        <v>35</v>
      </c>
      <c r="BD42" s="1073" t="s">
        <v>35</v>
      </c>
      <c r="BE42" s="1073" t="s">
        <v>35</v>
      </c>
      <c r="BF42" s="1073" t="s">
        <v>35</v>
      </c>
      <c r="BG42" s="1093" t="s">
        <v>35</v>
      </c>
      <c r="BH42" s="1113" t="s">
        <v>35</v>
      </c>
      <c r="BI42" s="1073" t="s">
        <v>35</v>
      </c>
      <c r="BJ42" s="1073" t="s">
        <v>35</v>
      </c>
      <c r="BK42" s="1073" t="s">
        <v>35</v>
      </c>
      <c r="BL42" s="1093" t="s">
        <v>35</v>
      </c>
      <c r="BM42" s="1113" t="s">
        <v>35</v>
      </c>
      <c r="BN42" s="1073" t="s">
        <v>35</v>
      </c>
      <c r="BO42" s="1073" t="s">
        <v>35</v>
      </c>
      <c r="BP42" s="1073" t="s">
        <v>35</v>
      </c>
      <c r="BQ42" s="1093" t="s">
        <v>35</v>
      </c>
      <c r="BR42" s="1113" t="s">
        <v>35</v>
      </c>
      <c r="BS42" s="1073" t="s">
        <v>35</v>
      </c>
      <c r="BT42" s="1073" t="s">
        <v>35</v>
      </c>
      <c r="BU42" s="1073" t="s">
        <v>35</v>
      </c>
      <c r="BV42" s="1742" t="s">
        <v>35</v>
      </c>
      <c r="BW42" s="1788"/>
      <c r="BX42" s="1788"/>
      <c r="BY42" s="1789"/>
      <c r="BZ42" s="1789"/>
      <c r="CA42" s="1789"/>
      <c r="CB42" s="1789"/>
      <c r="CC42" s="1789"/>
      <c r="CD42" s="1789"/>
      <c r="CE42" s="1789"/>
      <c r="CF42" s="1789"/>
      <c r="CG42" s="1789"/>
      <c r="CH42" s="1789"/>
      <c r="CI42" s="1789"/>
      <c r="CJ42" s="1789"/>
      <c r="CK42" s="1789"/>
      <c r="CL42" s="1789"/>
      <c r="CM42" s="1789"/>
      <c r="CN42" s="1789"/>
      <c r="CO42" s="1789"/>
      <c r="CP42" s="1789"/>
      <c r="CQ42" s="1789"/>
      <c r="CR42" s="1789"/>
      <c r="CS42" s="1789"/>
      <c r="CT42" s="1789"/>
      <c r="CU42" s="1789"/>
      <c r="CV42" s="1789"/>
      <c r="CW42" s="1789"/>
      <c r="CX42" s="1789"/>
      <c r="CY42" s="1789"/>
      <c r="CZ42" s="1789"/>
    </row>
    <row r="43" s="607" customFormat="true" ht="15" customHeight="true" x14ac:dyDescent="0.2">
      <c r="A43" s="2238" t="s">
        <v>53</v>
      </c>
      <c r="B43" s="1323" t="s">
        <v>49</v>
      </c>
      <c r="C43" s="1349" t="s">
        <v>35</v>
      </c>
      <c r="D43" s="1357" t="s">
        <v>35</v>
      </c>
      <c r="E43" s="1357" t="s">
        <v>35</v>
      </c>
      <c r="F43" s="1357" t="s">
        <v>35</v>
      </c>
      <c r="G43" s="1365" t="s">
        <v>35</v>
      </c>
      <c r="H43" s="1373" t="s">
        <v>35</v>
      </c>
      <c r="I43" s="1357" t="s">
        <v>35</v>
      </c>
      <c r="J43" s="1357" t="s">
        <v>35</v>
      </c>
      <c r="K43" s="1357" t="s">
        <v>35</v>
      </c>
      <c r="L43" s="1381" t="s">
        <v>35</v>
      </c>
      <c r="M43" s="1387" t="s">
        <v>35</v>
      </c>
      <c r="N43" s="1357" t="s">
        <v>35</v>
      </c>
      <c r="O43" s="1357" t="s">
        <v>35</v>
      </c>
      <c r="P43" s="1357" t="s">
        <v>35</v>
      </c>
      <c r="Q43" s="1365" t="s">
        <v>35</v>
      </c>
      <c r="R43" s="1373" t="s">
        <v>35</v>
      </c>
      <c r="S43" s="1357" t="s">
        <v>35</v>
      </c>
      <c r="T43" s="1357" t="s">
        <v>35</v>
      </c>
      <c r="U43" s="1357" t="s">
        <v>35</v>
      </c>
      <c r="V43" s="1880" t="s">
        <v>35</v>
      </c>
      <c r="W43" s="1726"/>
      <c r="X43" s="1726"/>
      <c r="Y43" s="1726"/>
      <c r="Z43" s="1726"/>
      <c r="AA43" s="1726"/>
      <c r="AB43" s="1726"/>
      <c r="AC43" s="1726"/>
      <c r="AD43" s="1726"/>
      <c r="AE43" s="1726"/>
      <c r="AF43" s="1726"/>
      <c r="AG43" s="1726"/>
      <c r="AH43" s="1726"/>
      <c r="AI43" s="1726"/>
      <c r="AJ43" s="1726"/>
      <c r="AK43" s="1726"/>
      <c r="AL43" s="1726"/>
      <c r="AM43" s="1726"/>
      <c r="AN43" s="1726"/>
      <c r="AO43" s="1726"/>
      <c r="AP43" s="1726"/>
      <c r="AQ43" s="1726"/>
      <c r="AR43" s="1726"/>
      <c r="AS43" s="1726"/>
      <c r="AT43" s="1726"/>
      <c r="AU43" s="1726"/>
      <c r="AV43" s="1726"/>
      <c r="AW43" s="1726"/>
      <c r="AX43" s="1726"/>
      <c r="AY43" s="1726"/>
      <c r="AZ43" s="611"/>
      <c r="BA43" s="2131" t="s">
        <v>53</v>
      </c>
      <c r="BB43" s="151" t="s">
        <v>49</v>
      </c>
      <c r="BC43" s="1054" t="s">
        <v>35</v>
      </c>
      <c r="BD43" s="1073" t="s">
        <v>35</v>
      </c>
      <c r="BE43" s="1073" t="s">
        <v>35</v>
      </c>
      <c r="BF43" s="1073" t="s">
        <v>35</v>
      </c>
      <c r="BG43" s="1093" t="s">
        <v>35</v>
      </c>
      <c r="BH43" s="1113" t="s">
        <v>35</v>
      </c>
      <c r="BI43" s="1073" t="s">
        <v>35</v>
      </c>
      <c r="BJ43" s="1073" t="s">
        <v>35</v>
      </c>
      <c r="BK43" s="1073" t="s">
        <v>35</v>
      </c>
      <c r="BL43" s="1093" t="s">
        <v>35</v>
      </c>
      <c r="BM43" s="1113" t="s">
        <v>35</v>
      </c>
      <c r="BN43" s="1073" t="s">
        <v>35</v>
      </c>
      <c r="BO43" s="1073" t="s">
        <v>35</v>
      </c>
      <c r="BP43" s="1073" t="s">
        <v>35</v>
      </c>
      <c r="BQ43" s="1093" t="s">
        <v>35</v>
      </c>
      <c r="BR43" s="1113" t="s">
        <v>35</v>
      </c>
      <c r="BS43" s="1073" t="s">
        <v>35</v>
      </c>
      <c r="BT43" s="1073" t="s">
        <v>35</v>
      </c>
      <c r="BU43" s="1073" t="s">
        <v>35</v>
      </c>
      <c r="BV43" s="1742" t="s">
        <v>35</v>
      </c>
      <c r="BW43" s="1788"/>
      <c r="BX43" s="1788"/>
      <c r="BY43" s="1789"/>
      <c r="BZ43" s="1789"/>
      <c r="CA43" s="1789"/>
      <c r="CB43" s="1789"/>
      <c r="CC43" s="1789"/>
      <c r="CD43" s="1789"/>
      <c r="CE43" s="1789"/>
      <c r="CF43" s="1789"/>
      <c r="CG43" s="1789"/>
      <c r="CH43" s="1789"/>
      <c r="CI43" s="1789"/>
      <c r="CJ43" s="1789"/>
      <c r="CK43" s="1789"/>
      <c r="CL43" s="1789"/>
      <c r="CM43" s="1789"/>
      <c r="CN43" s="1789"/>
      <c r="CO43" s="1789"/>
      <c r="CP43" s="1789"/>
      <c r="CQ43" s="1789"/>
      <c r="CR43" s="1789"/>
      <c r="CS43" s="1789"/>
      <c r="CT43" s="1789"/>
      <c r="CU43" s="1789"/>
      <c r="CV43" s="1789"/>
      <c r="CW43" s="1789"/>
      <c r="CX43" s="1789"/>
      <c r="CY43" s="1789"/>
      <c r="CZ43" s="1789"/>
    </row>
    <row r="44" s="607" customFormat="true" ht="15" customHeight="true" x14ac:dyDescent="0.2">
      <c r="A44" s="2238"/>
      <c r="B44" s="1323" t="s">
        <v>48</v>
      </c>
      <c r="C44" s="1349" t="s">
        <v>35</v>
      </c>
      <c r="D44" s="1357" t="s">
        <v>35</v>
      </c>
      <c r="E44" s="1357" t="s">
        <v>35</v>
      </c>
      <c r="F44" s="1357" t="s">
        <v>35</v>
      </c>
      <c r="G44" s="1365" t="s">
        <v>35</v>
      </c>
      <c r="H44" s="1373" t="s">
        <v>35</v>
      </c>
      <c r="I44" s="1357" t="s">
        <v>35</v>
      </c>
      <c r="J44" s="1357" t="s">
        <v>35</v>
      </c>
      <c r="K44" s="1357" t="s">
        <v>35</v>
      </c>
      <c r="L44" s="1381" t="s">
        <v>35</v>
      </c>
      <c r="M44" s="1387" t="s">
        <v>35</v>
      </c>
      <c r="N44" s="1357" t="s">
        <v>35</v>
      </c>
      <c r="O44" s="1357" t="s">
        <v>35</v>
      </c>
      <c r="P44" s="1357" t="s">
        <v>35</v>
      </c>
      <c r="Q44" s="1365" t="s">
        <v>35</v>
      </c>
      <c r="R44" s="1373" t="s">
        <v>35</v>
      </c>
      <c r="S44" s="1357" t="s">
        <v>35</v>
      </c>
      <c r="T44" s="1357" t="s">
        <v>35</v>
      </c>
      <c r="U44" s="1357" t="s">
        <v>35</v>
      </c>
      <c r="V44" s="1880" t="s">
        <v>35</v>
      </c>
      <c r="W44" s="1726"/>
      <c r="X44" s="1726"/>
      <c r="Y44" s="1726"/>
      <c r="Z44" s="1726"/>
      <c r="AA44" s="1726"/>
      <c r="AB44" s="1726"/>
      <c r="AC44" s="1726"/>
      <c r="AD44" s="1726"/>
      <c r="AE44" s="1726"/>
      <c r="AF44" s="1726"/>
      <c r="AG44" s="1726"/>
      <c r="AH44" s="1726"/>
      <c r="AI44" s="1726"/>
      <c r="AJ44" s="1726"/>
      <c r="AK44" s="1726"/>
      <c r="AL44" s="1726"/>
      <c r="AM44" s="1726"/>
      <c r="AN44" s="1726"/>
      <c r="AO44" s="1726"/>
      <c r="AP44" s="1726"/>
      <c r="AQ44" s="1726"/>
      <c r="AR44" s="1726"/>
      <c r="AS44" s="1726"/>
      <c r="AT44" s="1726"/>
      <c r="AU44" s="1726"/>
      <c r="AV44" s="1726"/>
      <c r="AW44" s="1726"/>
      <c r="AX44" s="1726"/>
      <c r="AY44" s="1726"/>
      <c r="AZ44" s="611"/>
      <c r="BA44" s="2131"/>
      <c r="BB44" s="151" t="s">
        <v>48</v>
      </c>
      <c r="BC44" s="1054" t="s">
        <v>35</v>
      </c>
      <c r="BD44" s="1073" t="s">
        <v>35</v>
      </c>
      <c r="BE44" s="1073" t="s">
        <v>35</v>
      </c>
      <c r="BF44" s="1073" t="s">
        <v>35</v>
      </c>
      <c r="BG44" s="1093" t="s">
        <v>35</v>
      </c>
      <c r="BH44" s="1113" t="s">
        <v>35</v>
      </c>
      <c r="BI44" s="1073" t="s">
        <v>35</v>
      </c>
      <c r="BJ44" s="1073" t="s">
        <v>35</v>
      </c>
      <c r="BK44" s="1073" t="s">
        <v>35</v>
      </c>
      <c r="BL44" s="1093" t="s">
        <v>35</v>
      </c>
      <c r="BM44" s="1113" t="s">
        <v>35</v>
      </c>
      <c r="BN44" s="1073" t="s">
        <v>35</v>
      </c>
      <c r="BO44" s="1073" t="s">
        <v>35</v>
      </c>
      <c r="BP44" s="1073" t="s">
        <v>35</v>
      </c>
      <c r="BQ44" s="1093" t="s">
        <v>35</v>
      </c>
      <c r="BR44" s="1113" t="s">
        <v>35</v>
      </c>
      <c r="BS44" s="1073" t="s">
        <v>35</v>
      </c>
      <c r="BT44" s="1073" t="s">
        <v>35</v>
      </c>
      <c r="BU44" s="1073" t="s">
        <v>35</v>
      </c>
      <c r="BV44" s="1742" t="s">
        <v>35</v>
      </c>
      <c r="BW44" s="1788"/>
      <c r="BX44" s="1788"/>
      <c r="BY44" s="1789"/>
      <c r="BZ44" s="1789"/>
      <c r="CA44" s="1789"/>
      <c r="CB44" s="1789"/>
      <c r="CC44" s="1789"/>
      <c r="CD44" s="1789"/>
      <c r="CE44" s="1789"/>
      <c r="CF44" s="1789"/>
      <c r="CG44" s="1789"/>
      <c r="CH44" s="1789"/>
      <c r="CI44" s="1789"/>
      <c r="CJ44" s="1789"/>
      <c r="CK44" s="1789"/>
      <c r="CL44" s="1789"/>
      <c r="CM44" s="1789"/>
      <c r="CN44" s="1789"/>
      <c r="CO44" s="1789"/>
      <c r="CP44" s="1789"/>
      <c r="CQ44" s="1789"/>
      <c r="CR44" s="1789"/>
      <c r="CS44" s="1789"/>
      <c r="CT44" s="1789"/>
      <c r="CU44" s="1789"/>
      <c r="CV44" s="1789"/>
      <c r="CW44" s="1789"/>
      <c r="CX44" s="1789"/>
      <c r="CY44" s="1789"/>
      <c r="CZ44" s="1789"/>
    </row>
    <row r="45" s="607" customFormat="true" ht="15" customHeight="true" x14ac:dyDescent="0.2">
      <c r="A45" s="2238" t="s">
        <v>52</v>
      </c>
      <c r="B45" s="1323" t="s">
        <v>49</v>
      </c>
      <c r="C45" s="1349" t="s">
        <v>35</v>
      </c>
      <c r="D45" s="1357" t="s">
        <v>35</v>
      </c>
      <c r="E45" s="1357" t="s">
        <v>35</v>
      </c>
      <c r="F45" s="1357" t="s">
        <v>35</v>
      </c>
      <c r="G45" s="1365" t="s">
        <v>35</v>
      </c>
      <c r="H45" s="1373" t="s">
        <v>35</v>
      </c>
      <c r="I45" s="1357" t="s">
        <v>35</v>
      </c>
      <c r="J45" s="1357" t="s">
        <v>35</v>
      </c>
      <c r="K45" s="1357" t="s">
        <v>35</v>
      </c>
      <c r="L45" s="1381" t="s">
        <v>35</v>
      </c>
      <c r="M45" s="1387" t="s">
        <v>35</v>
      </c>
      <c r="N45" s="1357" t="s">
        <v>35</v>
      </c>
      <c r="O45" s="1357" t="s">
        <v>35</v>
      </c>
      <c r="P45" s="1357" t="s">
        <v>35</v>
      </c>
      <c r="Q45" s="1365" t="s">
        <v>35</v>
      </c>
      <c r="R45" s="1373" t="s">
        <v>35</v>
      </c>
      <c r="S45" s="1357" t="s">
        <v>35</v>
      </c>
      <c r="T45" s="1357" t="s">
        <v>35</v>
      </c>
      <c r="U45" s="1357" t="s">
        <v>35</v>
      </c>
      <c r="V45" s="1880" t="s">
        <v>35</v>
      </c>
      <c r="W45" s="1726"/>
      <c r="X45" s="1726"/>
      <c r="Y45" s="1726"/>
      <c r="Z45" s="1726"/>
      <c r="AA45" s="1726"/>
      <c r="AB45" s="1726"/>
      <c r="AC45" s="1726"/>
      <c r="AD45" s="1726"/>
      <c r="AE45" s="1726"/>
      <c r="AF45" s="1726"/>
      <c r="AG45" s="1726"/>
      <c r="AH45" s="1726"/>
      <c r="AI45" s="1726"/>
      <c r="AJ45" s="1726"/>
      <c r="AK45" s="1726"/>
      <c r="AL45" s="1726"/>
      <c r="AM45" s="1726"/>
      <c r="AN45" s="1726"/>
      <c r="AO45" s="1726"/>
      <c r="AP45" s="1726"/>
      <c r="AQ45" s="1726"/>
      <c r="AR45" s="1726"/>
      <c r="AS45" s="1726"/>
      <c r="AT45" s="1726"/>
      <c r="AU45" s="1726"/>
      <c r="AV45" s="1726"/>
      <c r="AW45" s="1726"/>
      <c r="AX45" s="1726"/>
      <c r="AY45" s="1726"/>
      <c r="AZ45" s="611"/>
      <c r="BA45" s="2131" t="s">
        <v>52</v>
      </c>
      <c r="BB45" s="151" t="s">
        <v>49</v>
      </c>
      <c r="BC45" s="1054" t="s">
        <v>35</v>
      </c>
      <c r="BD45" s="1073" t="s">
        <v>35</v>
      </c>
      <c r="BE45" s="1073" t="s">
        <v>35</v>
      </c>
      <c r="BF45" s="1073" t="s">
        <v>35</v>
      </c>
      <c r="BG45" s="1093" t="s">
        <v>35</v>
      </c>
      <c r="BH45" s="1113" t="s">
        <v>35</v>
      </c>
      <c r="BI45" s="1073" t="s">
        <v>35</v>
      </c>
      <c r="BJ45" s="1073" t="s">
        <v>35</v>
      </c>
      <c r="BK45" s="1073" t="s">
        <v>35</v>
      </c>
      <c r="BL45" s="1093" t="s">
        <v>35</v>
      </c>
      <c r="BM45" s="1113" t="s">
        <v>35</v>
      </c>
      <c r="BN45" s="1073" t="s">
        <v>35</v>
      </c>
      <c r="BO45" s="1073" t="s">
        <v>35</v>
      </c>
      <c r="BP45" s="1073" t="s">
        <v>35</v>
      </c>
      <c r="BQ45" s="1093" t="s">
        <v>35</v>
      </c>
      <c r="BR45" s="1113" t="s">
        <v>35</v>
      </c>
      <c r="BS45" s="1073" t="s">
        <v>35</v>
      </c>
      <c r="BT45" s="1073" t="s">
        <v>35</v>
      </c>
      <c r="BU45" s="1073" t="s">
        <v>35</v>
      </c>
      <c r="BV45" s="1742" t="s">
        <v>35</v>
      </c>
      <c r="BW45" s="1788"/>
      <c r="BX45" s="1788"/>
      <c r="BY45" s="1789"/>
      <c r="BZ45" s="1789"/>
      <c r="CA45" s="1789"/>
      <c r="CB45" s="1789"/>
      <c r="CC45" s="1789"/>
      <c r="CD45" s="1789"/>
      <c r="CE45" s="1789"/>
      <c r="CF45" s="1789"/>
      <c r="CG45" s="1789"/>
      <c r="CH45" s="1789"/>
      <c r="CI45" s="1789"/>
      <c r="CJ45" s="1789"/>
      <c r="CK45" s="1789"/>
      <c r="CL45" s="1789"/>
      <c r="CM45" s="1789"/>
      <c r="CN45" s="1789"/>
      <c r="CO45" s="1789"/>
      <c r="CP45" s="1789"/>
      <c r="CQ45" s="1789"/>
      <c r="CR45" s="1789"/>
      <c r="CS45" s="1789"/>
      <c r="CT45" s="1789"/>
      <c r="CU45" s="1789"/>
      <c r="CV45" s="1789"/>
      <c r="CW45" s="1789"/>
      <c r="CX45" s="1789"/>
      <c r="CY45" s="1789"/>
      <c r="CZ45" s="1789"/>
    </row>
    <row r="46" s="607" customFormat="true" ht="15" customHeight="true" x14ac:dyDescent="0.2">
      <c r="A46" s="2238"/>
      <c r="B46" s="1323" t="s">
        <v>48</v>
      </c>
      <c r="C46" s="1349" t="s">
        <v>35</v>
      </c>
      <c r="D46" s="1357" t="s">
        <v>35</v>
      </c>
      <c r="E46" s="1357" t="s">
        <v>35</v>
      </c>
      <c r="F46" s="1357" t="s">
        <v>35</v>
      </c>
      <c r="G46" s="1365" t="s">
        <v>35</v>
      </c>
      <c r="H46" s="1373" t="s">
        <v>35</v>
      </c>
      <c r="I46" s="1357" t="s">
        <v>35</v>
      </c>
      <c r="J46" s="1357" t="s">
        <v>35</v>
      </c>
      <c r="K46" s="1357" t="s">
        <v>35</v>
      </c>
      <c r="L46" s="1381" t="s">
        <v>35</v>
      </c>
      <c r="M46" s="1387" t="s">
        <v>35</v>
      </c>
      <c r="N46" s="1357" t="s">
        <v>35</v>
      </c>
      <c r="O46" s="1357" t="s">
        <v>35</v>
      </c>
      <c r="P46" s="1357" t="s">
        <v>35</v>
      </c>
      <c r="Q46" s="1365" t="s">
        <v>35</v>
      </c>
      <c r="R46" s="1373" t="s">
        <v>35</v>
      </c>
      <c r="S46" s="1357" t="s">
        <v>35</v>
      </c>
      <c r="T46" s="1357" t="s">
        <v>35</v>
      </c>
      <c r="U46" s="1357" t="s">
        <v>35</v>
      </c>
      <c r="V46" s="1880" t="s">
        <v>35</v>
      </c>
      <c r="W46" s="1726"/>
      <c r="X46" s="1726"/>
      <c r="Y46" s="1726"/>
      <c r="Z46" s="1726"/>
      <c r="AA46" s="1726"/>
      <c r="AB46" s="1726"/>
      <c r="AC46" s="1726"/>
      <c r="AD46" s="1726"/>
      <c r="AE46" s="1726"/>
      <c r="AF46" s="1726"/>
      <c r="AG46" s="1726"/>
      <c r="AH46" s="1726"/>
      <c r="AI46" s="1726"/>
      <c r="AJ46" s="1726"/>
      <c r="AK46" s="1726"/>
      <c r="AL46" s="1726"/>
      <c r="AM46" s="1726"/>
      <c r="AN46" s="1726"/>
      <c r="AO46" s="1726"/>
      <c r="AP46" s="1726"/>
      <c r="AQ46" s="1726"/>
      <c r="AR46" s="1726"/>
      <c r="AS46" s="1726"/>
      <c r="AT46" s="1726"/>
      <c r="AU46" s="1726"/>
      <c r="AV46" s="1726"/>
      <c r="AW46" s="1726"/>
      <c r="AX46" s="1726"/>
      <c r="AY46" s="1726"/>
      <c r="AZ46" s="611"/>
      <c r="BA46" s="2131"/>
      <c r="BB46" s="151" t="s">
        <v>48</v>
      </c>
      <c r="BC46" s="1054" t="s">
        <v>35</v>
      </c>
      <c r="BD46" s="1073" t="s">
        <v>35</v>
      </c>
      <c r="BE46" s="1073" t="s">
        <v>35</v>
      </c>
      <c r="BF46" s="1073" t="s">
        <v>35</v>
      </c>
      <c r="BG46" s="1093" t="s">
        <v>35</v>
      </c>
      <c r="BH46" s="1113" t="s">
        <v>35</v>
      </c>
      <c r="BI46" s="1073" t="s">
        <v>35</v>
      </c>
      <c r="BJ46" s="1073" t="s">
        <v>35</v>
      </c>
      <c r="BK46" s="1073" t="s">
        <v>35</v>
      </c>
      <c r="BL46" s="1093" t="s">
        <v>35</v>
      </c>
      <c r="BM46" s="1113" t="s">
        <v>35</v>
      </c>
      <c r="BN46" s="1073" t="s">
        <v>35</v>
      </c>
      <c r="BO46" s="1073" t="s">
        <v>35</v>
      </c>
      <c r="BP46" s="1073" t="s">
        <v>35</v>
      </c>
      <c r="BQ46" s="1093" t="s">
        <v>35</v>
      </c>
      <c r="BR46" s="1113" t="s">
        <v>35</v>
      </c>
      <c r="BS46" s="1073" t="s">
        <v>35</v>
      </c>
      <c r="BT46" s="1073" t="s">
        <v>35</v>
      </c>
      <c r="BU46" s="1073" t="s">
        <v>35</v>
      </c>
      <c r="BV46" s="1742" t="s">
        <v>35</v>
      </c>
      <c r="BW46" s="1788"/>
      <c r="BX46" s="1788"/>
      <c r="BY46" s="1789"/>
      <c r="BZ46" s="1789"/>
      <c r="CA46" s="1789"/>
      <c r="CB46" s="1789"/>
      <c r="CC46" s="1789"/>
      <c r="CD46" s="1789"/>
      <c r="CE46" s="1789"/>
      <c r="CF46" s="1789"/>
      <c r="CG46" s="1789"/>
      <c r="CH46" s="1789"/>
      <c r="CI46" s="1789"/>
      <c r="CJ46" s="1789"/>
      <c r="CK46" s="1789"/>
      <c r="CL46" s="1789"/>
      <c r="CM46" s="1789"/>
      <c r="CN46" s="1789"/>
      <c r="CO46" s="1789"/>
      <c r="CP46" s="1789"/>
      <c r="CQ46" s="1789"/>
      <c r="CR46" s="1789"/>
      <c r="CS46" s="1789"/>
      <c r="CT46" s="1789"/>
      <c r="CU46" s="1789"/>
      <c r="CV46" s="1789"/>
      <c r="CW46" s="1789"/>
      <c r="CX46" s="1789"/>
      <c r="CY46" s="1789"/>
      <c r="CZ46" s="1789"/>
    </row>
    <row r="47" s="130" customFormat="true" ht="15" customHeight="true" x14ac:dyDescent="0.2">
      <c r="A47" s="2097" t="s">
        <v>101</v>
      </c>
      <c r="B47" s="242" t="s">
        <v>100</v>
      </c>
      <c r="C47" s="988" t="s">
        <v>35</v>
      </c>
      <c r="D47" s="999" t="s">
        <v>35</v>
      </c>
      <c r="E47" s="999" t="s">
        <v>35</v>
      </c>
      <c r="F47" s="999" t="s">
        <v>35</v>
      </c>
      <c r="G47" s="1010" t="s">
        <v>35</v>
      </c>
      <c r="H47" s="1021" t="s">
        <v>35</v>
      </c>
      <c r="I47" s="999" t="s">
        <v>35</v>
      </c>
      <c r="J47" s="999" t="s">
        <v>35</v>
      </c>
      <c r="K47" s="999" t="s">
        <v>35</v>
      </c>
      <c r="L47" s="1032" t="s">
        <v>35</v>
      </c>
      <c r="M47" s="1041" t="s">
        <v>35</v>
      </c>
      <c r="N47" s="999" t="s">
        <v>35</v>
      </c>
      <c r="O47" s="999" t="s">
        <v>35</v>
      </c>
      <c r="P47" s="999" t="s">
        <v>35</v>
      </c>
      <c r="Q47" s="1010" t="s">
        <v>35</v>
      </c>
      <c r="R47" s="1021" t="s">
        <v>35</v>
      </c>
      <c r="S47" s="999" t="s">
        <v>35</v>
      </c>
      <c r="T47" s="999" t="s">
        <v>35</v>
      </c>
      <c r="U47" s="999" t="s">
        <v>35</v>
      </c>
      <c r="V47" s="1693" t="s">
        <v>35</v>
      </c>
      <c r="W47" s="1727"/>
      <c r="X47" s="1727"/>
      <c r="Y47" s="1728"/>
      <c r="Z47" s="1728"/>
      <c r="AA47" s="1728"/>
      <c r="AB47" s="1728"/>
      <c r="AC47" s="1728"/>
      <c r="AD47" s="1728"/>
      <c r="AE47" s="1728"/>
      <c r="AF47" s="1728"/>
      <c r="AG47" s="1728"/>
      <c r="AH47" s="1728"/>
      <c r="AI47" s="1728"/>
      <c r="AJ47" s="1728"/>
      <c r="AK47" s="1728"/>
      <c r="AL47" s="1728"/>
      <c r="AM47" s="1728"/>
      <c r="AN47" s="1728"/>
      <c r="AO47" s="1728"/>
      <c r="AP47" s="1728"/>
      <c r="AQ47" s="1728"/>
      <c r="AR47" s="1728"/>
      <c r="AS47" s="1728"/>
      <c r="AT47" s="1728"/>
      <c r="AU47" s="1728"/>
      <c r="AV47" s="1728"/>
      <c r="AW47" s="1728"/>
      <c r="AX47" s="1728"/>
      <c r="AY47" s="1728"/>
      <c r="AZ47" s="207"/>
      <c r="BA47" s="2131" t="s">
        <v>101</v>
      </c>
      <c r="BB47" s="151" t="s">
        <v>100</v>
      </c>
      <c r="BC47" s="1054" t="s">
        <v>35</v>
      </c>
      <c r="BD47" s="1073" t="s">
        <v>35</v>
      </c>
      <c r="BE47" s="1073" t="s">
        <v>35</v>
      </c>
      <c r="BF47" s="1073" t="s">
        <v>35</v>
      </c>
      <c r="BG47" s="1093" t="s">
        <v>35</v>
      </c>
      <c r="BH47" s="1113" t="s">
        <v>35</v>
      </c>
      <c r="BI47" s="1073" t="s">
        <v>35</v>
      </c>
      <c r="BJ47" s="1073" t="s">
        <v>35</v>
      </c>
      <c r="BK47" s="1073" t="s">
        <v>35</v>
      </c>
      <c r="BL47" s="1093" t="s">
        <v>35</v>
      </c>
      <c r="BM47" s="1113" t="s">
        <v>35</v>
      </c>
      <c r="BN47" s="1073" t="s">
        <v>35</v>
      </c>
      <c r="BO47" s="1073" t="s">
        <v>35</v>
      </c>
      <c r="BP47" s="1073" t="s">
        <v>35</v>
      </c>
      <c r="BQ47" s="1093" t="s">
        <v>35</v>
      </c>
      <c r="BR47" s="1113" t="s">
        <v>35</v>
      </c>
      <c r="BS47" s="1073" t="s">
        <v>35</v>
      </c>
      <c r="BT47" s="1073" t="s">
        <v>35</v>
      </c>
      <c r="BU47" s="1073" t="s">
        <v>35</v>
      </c>
      <c r="BV47" s="1742" t="s">
        <v>35</v>
      </c>
      <c r="BW47" s="1788"/>
      <c r="BX47" s="1788"/>
      <c r="BY47" s="1789"/>
      <c r="BZ47" s="1789"/>
      <c r="CA47" s="1789"/>
      <c r="CB47" s="1789"/>
      <c r="CC47" s="1789"/>
      <c r="CD47" s="1789"/>
      <c r="CE47" s="1789"/>
      <c r="CF47" s="1789"/>
      <c r="CG47" s="1789"/>
      <c r="CH47" s="1789"/>
      <c r="CI47" s="1789"/>
      <c r="CJ47" s="1789"/>
      <c r="CK47" s="1789"/>
      <c r="CL47" s="1789"/>
      <c r="CM47" s="1789"/>
      <c r="CN47" s="1789"/>
      <c r="CO47" s="1789"/>
      <c r="CP47" s="1789"/>
      <c r="CQ47" s="1789"/>
      <c r="CR47" s="1789"/>
      <c r="CS47" s="1789"/>
      <c r="CT47" s="1789"/>
      <c r="CU47" s="1789"/>
      <c r="CV47" s="1789"/>
      <c r="CW47" s="1789"/>
      <c r="CX47" s="1789"/>
      <c r="CY47" s="1789"/>
      <c r="CZ47" s="1789"/>
    </row>
    <row r="48" s="130" customFormat="true" ht="15" customHeight="true" x14ac:dyDescent="0.2">
      <c r="A48" s="2097"/>
      <c r="B48" s="242" t="s">
        <v>99</v>
      </c>
      <c r="C48" s="988" t="s">
        <v>35</v>
      </c>
      <c r="D48" s="999" t="s">
        <v>35</v>
      </c>
      <c r="E48" s="999" t="s">
        <v>35</v>
      </c>
      <c r="F48" s="999" t="s">
        <v>35</v>
      </c>
      <c r="G48" s="1010" t="s">
        <v>35</v>
      </c>
      <c r="H48" s="1021" t="s">
        <v>35</v>
      </c>
      <c r="I48" s="999" t="s">
        <v>35</v>
      </c>
      <c r="J48" s="999" t="s">
        <v>35</v>
      </c>
      <c r="K48" s="999" t="s">
        <v>35</v>
      </c>
      <c r="L48" s="1032" t="s">
        <v>35</v>
      </c>
      <c r="M48" s="1041" t="s">
        <v>35</v>
      </c>
      <c r="N48" s="999" t="s">
        <v>35</v>
      </c>
      <c r="O48" s="999" t="s">
        <v>35</v>
      </c>
      <c r="P48" s="999" t="s">
        <v>35</v>
      </c>
      <c r="Q48" s="1010" t="s">
        <v>35</v>
      </c>
      <c r="R48" s="1021" t="s">
        <v>35</v>
      </c>
      <c r="S48" s="999" t="s">
        <v>35</v>
      </c>
      <c r="T48" s="999" t="s">
        <v>35</v>
      </c>
      <c r="U48" s="999" t="s">
        <v>35</v>
      </c>
      <c r="V48" s="1693" t="s">
        <v>35</v>
      </c>
      <c r="W48" s="1727"/>
      <c r="X48" s="1727"/>
      <c r="Y48" s="1728"/>
      <c r="Z48" s="1728"/>
      <c r="AA48" s="1728"/>
      <c r="AB48" s="1728"/>
      <c r="AC48" s="1728"/>
      <c r="AD48" s="1728"/>
      <c r="AE48" s="1728"/>
      <c r="AF48" s="1728"/>
      <c r="AG48" s="1728"/>
      <c r="AH48" s="1728"/>
      <c r="AI48" s="1728"/>
      <c r="AJ48" s="1728"/>
      <c r="AK48" s="1728"/>
      <c r="AL48" s="1728"/>
      <c r="AM48" s="1728"/>
      <c r="AN48" s="1728"/>
      <c r="AO48" s="1728"/>
      <c r="AP48" s="1728"/>
      <c r="AQ48" s="1728"/>
      <c r="AR48" s="1728"/>
      <c r="AS48" s="1728"/>
      <c r="AT48" s="1728"/>
      <c r="AU48" s="1728"/>
      <c r="AV48" s="1728"/>
      <c r="AW48" s="1728"/>
      <c r="AX48" s="1728"/>
      <c r="AY48" s="1728"/>
      <c r="AZ48" s="207"/>
      <c r="BA48" s="2131"/>
      <c r="BB48" s="151" t="s">
        <v>99</v>
      </c>
      <c r="BC48" s="1054" t="s">
        <v>35</v>
      </c>
      <c r="BD48" s="1073" t="s">
        <v>35</v>
      </c>
      <c r="BE48" s="1073" t="s">
        <v>35</v>
      </c>
      <c r="BF48" s="1073" t="s">
        <v>35</v>
      </c>
      <c r="BG48" s="1093" t="s">
        <v>35</v>
      </c>
      <c r="BH48" s="1113" t="s">
        <v>35</v>
      </c>
      <c r="BI48" s="1073" t="s">
        <v>35</v>
      </c>
      <c r="BJ48" s="1073" t="s">
        <v>35</v>
      </c>
      <c r="BK48" s="1073" t="s">
        <v>35</v>
      </c>
      <c r="BL48" s="1093" t="s">
        <v>35</v>
      </c>
      <c r="BM48" s="1113" t="s">
        <v>35</v>
      </c>
      <c r="BN48" s="1073" t="s">
        <v>35</v>
      </c>
      <c r="BO48" s="1073" t="s">
        <v>35</v>
      </c>
      <c r="BP48" s="1073" t="s">
        <v>35</v>
      </c>
      <c r="BQ48" s="1093" t="s">
        <v>35</v>
      </c>
      <c r="BR48" s="1113" t="s">
        <v>35</v>
      </c>
      <c r="BS48" s="1073" t="s">
        <v>35</v>
      </c>
      <c r="BT48" s="1073" t="s">
        <v>35</v>
      </c>
      <c r="BU48" s="1073" t="s">
        <v>35</v>
      </c>
      <c r="BV48" s="1742" t="s">
        <v>35</v>
      </c>
      <c r="BW48" s="1788"/>
      <c r="BX48" s="1788"/>
      <c r="BY48" s="1789"/>
      <c r="BZ48" s="1789"/>
      <c r="CA48" s="1789"/>
      <c r="CB48" s="1789"/>
      <c r="CC48" s="1789"/>
      <c r="CD48" s="1789"/>
      <c r="CE48" s="1789"/>
      <c r="CF48" s="1789"/>
      <c r="CG48" s="1789"/>
      <c r="CH48" s="1789"/>
      <c r="CI48" s="1789"/>
      <c r="CJ48" s="1789"/>
      <c r="CK48" s="1789"/>
      <c r="CL48" s="1789"/>
      <c r="CM48" s="1789"/>
      <c r="CN48" s="1789"/>
      <c r="CO48" s="1789"/>
      <c r="CP48" s="1789"/>
      <c r="CQ48" s="1789"/>
      <c r="CR48" s="1789"/>
      <c r="CS48" s="1789"/>
      <c r="CT48" s="1789"/>
      <c r="CU48" s="1789"/>
      <c r="CV48" s="1789"/>
      <c r="CW48" s="1789"/>
      <c r="CX48" s="1789"/>
      <c r="CY48" s="1789"/>
      <c r="CZ48" s="1789"/>
    </row>
    <row r="49" s="130" customFormat="true" ht="15" customHeight="true" x14ac:dyDescent="0.2">
      <c r="A49" s="2097"/>
      <c r="B49" s="242" t="s">
        <v>68</v>
      </c>
      <c r="C49" s="988" t="s">
        <v>35</v>
      </c>
      <c r="D49" s="999" t="s">
        <v>35</v>
      </c>
      <c r="E49" s="999" t="s">
        <v>35</v>
      </c>
      <c r="F49" s="999" t="s">
        <v>35</v>
      </c>
      <c r="G49" s="1010" t="s">
        <v>35</v>
      </c>
      <c r="H49" s="1021" t="s">
        <v>35</v>
      </c>
      <c r="I49" s="999" t="s">
        <v>35</v>
      </c>
      <c r="J49" s="999" t="s">
        <v>35</v>
      </c>
      <c r="K49" s="999" t="s">
        <v>35</v>
      </c>
      <c r="L49" s="1032" t="s">
        <v>35</v>
      </c>
      <c r="M49" s="1041" t="s">
        <v>35</v>
      </c>
      <c r="N49" s="999" t="s">
        <v>35</v>
      </c>
      <c r="O49" s="999" t="s">
        <v>35</v>
      </c>
      <c r="P49" s="999" t="s">
        <v>35</v>
      </c>
      <c r="Q49" s="1010" t="s">
        <v>35</v>
      </c>
      <c r="R49" s="1021" t="s">
        <v>35</v>
      </c>
      <c r="S49" s="999" t="s">
        <v>35</v>
      </c>
      <c r="T49" s="999" t="s">
        <v>35</v>
      </c>
      <c r="U49" s="999" t="s">
        <v>35</v>
      </c>
      <c r="V49" s="1693" t="s">
        <v>35</v>
      </c>
      <c r="W49" s="1727"/>
      <c r="X49" s="1727"/>
      <c r="Y49" s="1728"/>
      <c r="Z49" s="1728"/>
      <c r="AA49" s="1728"/>
      <c r="AB49" s="1728"/>
      <c r="AC49" s="1728"/>
      <c r="AD49" s="1728"/>
      <c r="AE49" s="1728"/>
      <c r="AF49" s="1728"/>
      <c r="AG49" s="1728"/>
      <c r="AH49" s="1728"/>
      <c r="AI49" s="1728"/>
      <c r="AJ49" s="1728"/>
      <c r="AK49" s="1728"/>
      <c r="AL49" s="1728"/>
      <c r="AM49" s="1728"/>
      <c r="AN49" s="1728"/>
      <c r="AO49" s="1728"/>
      <c r="AP49" s="1728"/>
      <c r="AQ49" s="1728"/>
      <c r="AR49" s="1728"/>
      <c r="AS49" s="1728"/>
      <c r="AT49" s="1728"/>
      <c r="AU49" s="1728"/>
      <c r="AV49" s="1728"/>
      <c r="AW49" s="1728"/>
      <c r="AX49" s="1728"/>
      <c r="AY49" s="1728"/>
      <c r="AZ49" s="207"/>
      <c r="BA49" s="2131"/>
      <c r="BB49" s="151" t="s">
        <v>68</v>
      </c>
      <c r="BC49" s="1054" t="s">
        <v>35</v>
      </c>
      <c r="BD49" s="1073" t="s">
        <v>35</v>
      </c>
      <c r="BE49" s="1073" t="s">
        <v>35</v>
      </c>
      <c r="BF49" s="1073" t="s">
        <v>35</v>
      </c>
      <c r="BG49" s="1093" t="s">
        <v>35</v>
      </c>
      <c r="BH49" s="1113" t="s">
        <v>35</v>
      </c>
      <c r="BI49" s="1073" t="s">
        <v>35</v>
      </c>
      <c r="BJ49" s="1073" t="s">
        <v>35</v>
      </c>
      <c r="BK49" s="1073" t="s">
        <v>35</v>
      </c>
      <c r="BL49" s="1093" t="s">
        <v>35</v>
      </c>
      <c r="BM49" s="1113" t="s">
        <v>35</v>
      </c>
      <c r="BN49" s="1073" t="s">
        <v>35</v>
      </c>
      <c r="BO49" s="1073" t="s">
        <v>35</v>
      </c>
      <c r="BP49" s="1073" t="s">
        <v>35</v>
      </c>
      <c r="BQ49" s="1093" t="s">
        <v>35</v>
      </c>
      <c r="BR49" s="1113" t="s">
        <v>35</v>
      </c>
      <c r="BS49" s="1073" t="s">
        <v>35</v>
      </c>
      <c r="BT49" s="1073" t="s">
        <v>35</v>
      </c>
      <c r="BU49" s="1073" t="s">
        <v>35</v>
      </c>
      <c r="BV49" s="1742" t="s">
        <v>35</v>
      </c>
      <c r="BW49" s="1788"/>
      <c r="BX49" s="1788"/>
      <c r="BY49" s="1789"/>
      <c r="BZ49" s="1789"/>
      <c r="CA49" s="1789"/>
      <c r="CB49" s="1789"/>
      <c r="CC49" s="1789"/>
      <c r="CD49" s="1789"/>
      <c r="CE49" s="1789"/>
      <c r="CF49" s="1789"/>
      <c r="CG49" s="1789"/>
      <c r="CH49" s="1789"/>
      <c r="CI49" s="1789"/>
      <c r="CJ49" s="1789"/>
      <c r="CK49" s="1789"/>
      <c r="CL49" s="1789"/>
      <c r="CM49" s="1789"/>
      <c r="CN49" s="1789"/>
      <c r="CO49" s="1789"/>
      <c r="CP49" s="1789"/>
      <c r="CQ49" s="1789"/>
      <c r="CR49" s="1789"/>
      <c r="CS49" s="1789"/>
      <c r="CT49" s="1789"/>
      <c r="CU49" s="1789"/>
      <c r="CV49" s="1789"/>
      <c r="CW49" s="1789"/>
      <c r="CX49" s="1789"/>
      <c r="CY49" s="1789"/>
      <c r="CZ49" s="1789"/>
    </row>
    <row r="50" s="130" customFormat="true" ht="15" customHeight="true" x14ac:dyDescent="0.2">
      <c r="A50" s="2097" t="s">
        <v>102</v>
      </c>
      <c r="B50" s="242" t="s">
        <v>100</v>
      </c>
      <c r="C50" s="988" t="s">
        <v>35</v>
      </c>
      <c r="D50" s="999" t="s">
        <v>35</v>
      </c>
      <c r="E50" s="999" t="s">
        <v>35</v>
      </c>
      <c r="F50" s="999" t="s">
        <v>35</v>
      </c>
      <c r="G50" s="1010" t="s">
        <v>35</v>
      </c>
      <c r="H50" s="1021" t="s">
        <v>35</v>
      </c>
      <c r="I50" s="999" t="s">
        <v>35</v>
      </c>
      <c r="J50" s="999" t="s">
        <v>35</v>
      </c>
      <c r="K50" s="999" t="s">
        <v>35</v>
      </c>
      <c r="L50" s="1032" t="s">
        <v>35</v>
      </c>
      <c r="M50" s="1041" t="s">
        <v>35</v>
      </c>
      <c r="N50" s="999" t="s">
        <v>35</v>
      </c>
      <c r="O50" s="999" t="s">
        <v>35</v>
      </c>
      <c r="P50" s="999" t="s">
        <v>35</v>
      </c>
      <c r="Q50" s="1010" t="s">
        <v>35</v>
      </c>
      <c r="R50" s="1021" t="s">
        <v>35</v>
      </c>
      <c r="S50" s="999" t="s">
        <v>35</v>
      </c>
      <c r="T50" s="999" t="s">
        <v>35</v>
      </c>
      <c r="U50" s="999" t="s">
        <v>35</v>
      </c>
      <c r="V50" s="1693" t="s">
        <v>35</v>
      </c>
      <c r="W50" s="1727"/>
      <c r="X50" s="1727"/>
      <c r="Y50" s="1728"/>
      <c r="Z50" s="1728"/>
      <c r="AA50" s="1728"/>
      <c r="AB50" s="1728"/>
      <c r="AC50" s="1728"/>
      <c r="AD50" s="1728"/>
      <c r="AE50" s="1728"/>
      <c r="AF50" s="1728"/>
      <c r="AG50" s="1728"/>
      <c r="AH50" s="1728"/>
      <c r="AI50" s="1728"/>
      <c r="AJ50" s="1728"/>
      <c r="AK50" s="1728"/>
      <c r="AL50" s="1728"/>
      <c r="AM50" s="1728"/>
      <c r="AN50" s="1728"/>
      <c r="AO50" s="1728"/>
      <c r="AP50" s="1728"/>
      <c r="AQ50" s="1728"/>
      <c r="AR50" s="1728"/>
      <c r="AS50" s="1728"/>
      <c r="AT50" s="1728"/>
      <c r="AU50" s="1728"/>
      <c r="AV50" s="1728"/>
      <c r="AW50" s="1728"/>
      <c r="AX50" s="1728"/>
      <c r="AY50" s="1728"/>
      <c r="AZ50" s="207"/>
      <c r="BA50" s="2131" t="s">
        <v>102</v>
      </c>
      <c r="BB50" s="151" t="s">
        <v>100</v>
      </c>
      <c r="BC50" s="1054" t="s">
        <v>35</v>
      </c>
      <c r="BD50" s="1073" t="s">
        <v>35</v>
      </c>
      <c r="BE50" s="1073" t="s">
        <v>35</v>
      </c>
      <c r="BF50" s="1073" t="s">
        <v>35</v>
      </c>
      <c r="BG50" s="1093" t="s">
        <v>35</v>
      </c>
      <c r="BH50" s="1113" t="s">
        <v>35</v>
      </c>
      <c r="BI50" s="1073" t="s">
        <v>35</v>
      </c>
      <c r="BJ50" s="1073" t="s">
        <v>35</v>
      </c>
      <c r="BK50" s="1073" t="s">
        <v>35</v>
      </c>
      <c r="BL50" s="1093" t="s">
        <v>35</v>
      </c>
      <c r="BM50" s="1113" t="s">
        <v>35</v>
      </c>
      <c r="BN50" s="1073" t="s">
        <v>35</v>
      </c>
      <c r="BO50" s="1073" t="s">
        <v>35</v>
      </c>
      <c r="BP50" s="1073" t="s">
        <v>35</v>
      </c>
      <c r="BQ50" s="1093" t="s">
        <v>35</v>
      </c>
      <c r="BR50" s="1113" t="s">
        <v>35</v>
      </c>
      <c r="BS50" s="1073" t="s">
        <v>35</v>
      </c>
      <c r="BT50" s="1073" t="s">
        <v>35</v>
      </c>
      <c r="BU50" s="1073" t="s">
        <v>35</v>
      </c>
      <c r="BV50" s="1742" t="s">
        <v>35</v>
      </c>
      <c r="BW50" s="1788"/>
      <c r="BX50" s="1788"/>
      <c r="BY50" s="1789"/>
      <c r="BZ50" s="1789"/>
      <c r="CA50" s="1789"/>
      <c r="CB50" s="1789"/>
      <c r="CC50" s="1789"/>
      <c r="CD50" s="1789"/>
      <c r="CE50" s="1789"/>
      <c r="CF50" s="1789"/>
      <c r="CG50" s="1789"/>
      <c r="CH50" s="1789"/>
      <c r="CI50" s="1789"/>
      <c r="CJ50" s="1789"/>
      <c r="CK50" s="1789"/>
      <c r="CL50" s="1789"/>
      <c r="CM50" s="1789"/>
      <c r="CN50" s="1789"/>
      <c r="CO50" s="1789"/>
      <c r="CP50" s="1789"/>
      <c r="CQ50" s="1789"/>
      <c r="CR50" s="1789"/>
      <c r="CS50" s="1789"/>
      <c r="CT50" s="1789"/>
      <c r="CU50" s="1789"/>
      <c r="CV50" s="1789"/>
      <c r="CW50" s="1789"/>
      <c r="CX50" s="1789"/>
      <c r="CY50" s="1789"/>
      <c r="CZ50" s="1789"/>
    </row>
    <row r="51" s="130" customFormat="true" ht="15" customHeight="true" x14ac:dyDescent="0.2">
      <c r="A51" s="2097"/>
      <c r="B51" s="242" t="s">
        <v>99</v>
      </c>
      <c r="C51" s="988" t="s">
        <v>35</v>
      </c>
      <c r="D51" s="999" t="s">
        <v>35</v>
      </c>
      <c r="E51" s="999" t="s">
        <v>35</v>
      </c>
      <c r="F51" s="999" t="s">
        <v>35</v>
      </c>
      <c r="G51" s="1010" t="s">
        <v>35</v>
      </c>
      <c r="H51" s="1021" t="s">
        <v>35</v>
      </c>
      <c r="I51" s="999" t="s">
        <v>35</v>
      </c>
      <c r="J51" s="999" t="s">
        <v>35</v>
      </c>
      <c r="K51" s="999" t="s">
        <v>35</v>
      </c>
      <c r="L51" s="1032" t="s">
        <v>35</v>
      </c>
      <c r="M51" s="1041" t="s">
        <v>35</v>
      </c>
      <c r="N51" s="999" t="s">
        <v>35</v>
      </c>
      <c r="O51" s="999" t="s">
        <v>35</v>
      </c>
      <c r="P51" s="999" t="s">
        <v>35</v>
      </c>
      <c r="Q51" s="1010" t="s">
        <v>35</v>
      </c>
      <c r="R51" s="1021" t="s">
        <v>35</v>
      </c>
      <c r="S51" s="999" t="s">
        <v>35</v>
      </c>
      <c r="T51" s="999" t="s">
        <v>35</v>
      </c>
      <c r="U51" s="999" t="s">
        <v>35</v>
      </c>
      <c r="V51" s="1693" t="s">
        <v>35</v>
      </c>
      <c r="W51" s="1727"/>
      <c r="X51" s="1727"/>
      <c r="Y51" s="1728"/>
      <c r="Z51" s="1728"/>
      <c r="AA51" s="1728"/>
      <c r="AB51" s="1728"/>
      <c r="AC51" s="1728"/>
      <c r="AD51" s="1728"/>
      <c r="AE51" s="1728"/>
      <c r="AF51" s="1728"/>
      <c r="AG51" s="1728"/>
      <c r="AH51" s="1728"/>
      <c r="AI51" s="1728"/>
      <c r="AJ51" s="1728"/>
      <c r="AK51" s="1728"/>
      <c r="AL51" s="1728"/>
      <c r="AM51" s="1728"/>
      <c r="AN51" s="1728"/>
      <c r="AO51" s="1728"/>
      <c r="AP51" s="1728"/>
      <c r="AQ51" s="1728"/>
      <c r="AR51" s="1728"/>
      <c r="AS51" s="1728"/>
      <c r="AT51" s="1728"/>
      <c r="AU51" s="1728"/>
      <c r="AV51" s="1728"/>
      <c r="AW51" s="1728"/>
      <c r="AX51" s="1728"/>
      <c r="AY51" s="1728"/>
      <c r="AZ51" s="207"/>
      <c r="BA51" s="2131"/>
      <c r="BB51" s="151" t="s">
        <v>99</v>
      </c>
      <c r="BC51" s="1054" t="s">
        <v>35</v>
      </c>
      <c r="BD51" s="1073" t="s">
        <v>35</v>
      </c>
      <c r="BE51" s="1073" t="s">
        <v>35</v>
      </c>
      <c r="BF51" s="1073" t="s">
        <v>35</v>
      </c>
      <c r="BG51" s="1093" t="s">
        <v>35</v>
      </c>
      <c r="BH51" s="1113" t="s">
        <v>35</v>
      </c>
      <c r="BI51" s="1073" t="s">
        <v>35</v>
      </c>
      <c r="BJ51" s="1073" t="s">
        <v>35</v>
      </c>
      <c r="BK51" s="1073" t="s">
        <v>35</v>
      </c>
      <c r="BL51" s="1093" t="s">
        <v>35</v>
      </c>
      <c r="BM51" s="1113" t="s">
        <v>35</v>
      </c>
      <c r="BN51" s="1073" t="s">
        <v>35</v>
      </c>
      <c r="BO51" s="1073" t="s">
        <v>35</v>
      </c>
      <c r="BP51" s="1073" t="s">
        <v>35</v>
      </c>
      <c r="BQ51" s="1093" t="s">
        <v>35</v>
      </c>
      <c r="BR51" s="1113" t="s">
        <v>35</v>
      </c>
      <c r="BS51" s="1073" t="s">
        <v>35</v>
      </c>
      <c r="BT51" s="1073" t="s">
        <v>35</v>
      </c>
      <c r="BU51" s="1073" t="s">
        <v>35</v>
      </c>
      <c r="BV51" s="1742" t="s">
        <v>35</v>
      </c>
      <c r="BW51" s="1788"/>
      <c r="BX51" s="1788"/>
      <c r="BY51" s="1789"/>
      <c r="BZ51" s="1789"/>
      <c r="CA51" s="1789"/>
      <c r="CB51" s="1789"/>
      <c r="CC51" s="1789"/>
      <c r="CD51" s="1789"/>
      <c r="CE51" s="1789"/>
      <c r="CF51" s="1789"/>
      <c r="CG51" s="1789"/>
      <c r="CH51" s="1789"/>
      <c r="CI51" s="1789"/>
      <c r="CJ51" s="1789"/>
      <c r="CK51" s="1789"/>
      <c r="CL51" s="1789"/>
      <c r="CM51" s="1789"/>
      <c r="CN51" s="1789"/>
      <c r="CO51" s="1789"/>
      <c r="CP51" s="1789"/>
      <c r="CQ51" s="1789"/>
      <c r="CR51" s="1789"/>
      <c r="CS51" s="1789"/>
      <c r="CT51" s="1789"/>
      <c r="CU51" s="1789"/>
      <c r="CV51" s="1789"/>
      <c r="CW51" s="1789"/>
      <c r="CX51" s="1789"/>
      <c r="CY51" s="1789"/>
      <c r="CZ51" s="1789"/>
    </row>
    <row r="52" s="130" customFormat="true" ht="15" customHeight="true" x14ac:dyDescent="0.2">
      <c r="A52" s="2097"/>
      <c r="B52" s="242" t="s">
        <v>68</v>
      </c>
      <c r="C52" s="988" t="s">
        <v>35</v>
      </c>
      <c r="D52" s="999" t="s">
        <v>35</v>
      </c>
      <c r="E52" s="999" t="s">
        <v>35</v>
      </c>
      <c r="F52" s="999" t="s">
        <v>35</v>
      </c>
      <c r="G52" s="1010" t="s">
        <v>35</v>
      </c>
      <c r="H52" s="1021" t="s">
        <v>35</v>
      </c>
      <c r="I52" s="999" t="s">
        <v>35</v>
      </c>
      <c r="J52" s="999" t="s">
        <v>35</v>
      </c>
      <c r="K52" s="999" t="s">
        <v>35</v>
      </c>
      <c r="L52" s="1032" t="s">
        <v>35</v>
      </c>
      <c r="M52" s="1041" t="s">
        <v>35</v>
      </c>
      <c r="N52" s="999" t="s">
        <v>35</v>
      </c>
      <c r="O52" s="999" t="s">
        <v>35</v>
      </c>
      <c r="P52" s="999" t="s">
        <v>35</v>
      </c>
      <c r="Q52" s="1010" t="s">
        <v>35</v>
      </c>
      <c r="R52" s="1021" t="s">
        <v>35</v>
      </c>
      <c r="S52" s="999" t="s">
        <v>35</v>
      </c>
      <c r="T52" s="999" t="s">
        <v>35</v>
      </c>
      <c r="U52" s="999" t="s">
        <v>35</v>
      </c>
      <c r="V52" s="1693" t="s">
        <v>35</v>
      </c>
      <c r="W52" s="1727"/>
      <c r="X52" s="1727"/>
      <c r="Y52" s="1728"/>
      <c r="Z52" s="1728"/>
      <c r="AA52" s="1728"/>
      <c r="AB52" s="1728"/>
      <c r="AC52" s="1728"/>
      <c r="AD52" s="1728"/>
      <c r="AE52" s="1728"/>
      <c r="AF52" s="1728"/>
      <c r="AG52" s="1728"/>
      <c r="AH52" s="1728"/>
      <c r="AI52" s="1728"/>
      <c r="AJ52" s="1728"/>
      <c r="AK52" s="1728"/>
      <c r="AL52" s="1728"/>
      <c r="AM52" s="1728"/>
      <c r="AN52" s="1728"/>
      <c r="AO52" s="1728"/>
      <c r="AP52" s="1728"/>
      <c r="AQ52" s="1728"/>
      <c r="AR52" s="1728"/>
      <c r="AS52" s="1728"/>
      <c r="AT52" s="1728"/>
      <c r="AU52" s="1728"/>
      <c r="AV52" s="1728"/>
      <c r="AW52" s="1728"/>
      <c r="AX52" s="1728"/>
      <c r="AY52" s="1728"/>
      <c r="AZ52" s="207"/>
      <c r="BA52" s="2131"/>
      <c r="BB52" s="151" t="s">
        <v>68</v>
      </c>
      <c r="BC52" s="1054" t="s">
        <v>35</v>
      </c>
      <c r="BD52" s="1073" t="s">
        <v>35</v>
      </c>
      <c r="BE52" s="1073" t="s">
        <v>35</v>
      </c>
      <c r="BF52" s="1073" t="s">
        <v>35</v>
      </c>
      <c r="BG52" s="1093" t="s">
        <v>35</v>
      </c>
      <c r="BH52" s="1113" t="s">
        <v>35</v>
      </c>
      <c r="BI52" s="1073" t="s">
        <v>35</v>
      </c>
      <c r="BJ52" s="1073" t="s">
        <v>35</v>
      </c>
      <c r="BK52" s="1073" t="s">
        <v>35</v>
      </c>
      <c r="BL52" s="1093" t="s">
        <v>35</v>
      </c>
      <c r="BM52" s="1113" t="s">
        <v>35</v>
      </c>
      <c r="BN52" s="1073" t="s">
        <v>35</v>
      </c>
      <c r="BO52" s="1073" t="s">
        <v>35</v>
      </c>
      <c r="BP52" s="1073" t="s">
        <v>35</v>
      </c>
      <c r="BQ52" s="1093" t="s">
        <v>35</v>
      </c>
      <c r="BR52" s="1113" t="s">
        <v>35</v>
      </c>
      <c r="BS52" s="1073" t="s">
        <v>35</v>
      </c>
      <c r="BT52" s="1073" t="s">
        <v>35</v>
      </c>
      <c r="BU52" s="1073" t="s">
        <v>35</v>
      </c>
      <c r="BV52" s="1742" t="s">
        <v>35</v>
      </c>
      <c r="BW52" s="1788"/>
      <c r="BX52" s="1788"/>
      <c r="BY52" s="1789"/>
      <c r="BZ52" s="1789"/>
      <c r="CA52" s="1789"/>
      <c r="CB52" s="1789"/>
      <c r="CC52" s="1789"/>
      <c r="CD52" s="1789"/>
      <c r="CE52" s="1789"/>
      <c r="CF52" s="1789"/>
      <c r="CG52" s="1789"/>
      <c r="CH52" s="1789"/>
      <c r="CI52" s="1789"/>
      <c r="CJ52" s="1789"/>
      <c r="CK52" s="1789"/>
      <c r="CL52" s="1789"/>
      <c r="CM52" s="1789"/>
      <c r="CN52" s="1789"/>
      <c r="CO52" s="1789"/>
      <c r="CP52" s="1789"/>
      <c r="CQ52" s="1789"/>
      <c r="CR52" s="1789"/>
      <c r="CS52" s="1789"/>
      <c r="CT52" s="1789"/>
      <c r="CU52" s="1789"/>
      <c r="CV52" s="1789"/>
      <c r="CW52" s="1789"/>
      <c r="CX52" s="1789"/>
      <c r="CY52" s="1789"/>
      <c r="CZ52" s="1789"/>
    </row>
    <row r="53" s="130" customFormat="true" ht="15" customHeight="true" x14ac:dyDescent="0.2">
      <c r="A53" s="2097" t="s">
        <v>105</v>
      </c>
      <c r="B53" s="242" t="s">
        <v>100</v>
      </c>
      <c r="C53" s="988" t="s">
        <v>35</v>
      </c>
      <c r="D53" s="999" t="s">
        <v>35</v>
      </c>
      <c r="E53" s="999" t="s">
        <v>35</v>
      </c>
      <c r="F53" s="999" t="s">
        <v>35</v>
      </c>
      <c r="G53" s="1010" t="s">
        <v>35</v>
      </c>
      <c r="H53" s="1021" t="s">
        <v>35</v>
      </c>
      <c r="I53" s="999" t="s">
        <v>35</v>
      </c>
      <c r="J53" s="999" t="s">
        <v>35</v>
      </c>
      <c r="K53" s="999" t="s">
        <v>35</v>
      </c>
      <c r="L53" s="1032" t="s">
        <v>35</v>
      </c>
      <c r="M53" s="1041" t="s">
        <v>35</v>
      </c>
      <c r="N53" s="999" t="s">
        <v>35</v>
      </c>
      <c r="O53" s="999" t="s">
        <v>35</v>
      </c>
      <c r="P53" s="999" t="s">
        <v>35</v>
      </c>
      <c r="Q53" s="1010" t="s">
        <v>35</v>
      </c>
      <c r="R53" s="1021" t="s">
        <v>35</v>
      </c>
      <c r="S53" s="999" t="s">
        <v>35</v>
      </c>
      <c r="T53" s="999" t="s">
        <v>35</v>
      </c>
      <c r="U53" s="999" t="s">
        <v>35</v>
      </c>
      <c r="V53" s="1693" t="s">
        <v>35</v>
      </c>
      <c r="W53" s="1727"/>
      <c r="X53" s="1727"/>
      <c r="Y53" s="1728"/>
      <c r="Z53" s="1728"/>
      <c r="AA53" s="1728"/>
      <c r="AB53" s="1728"/>
      <c r="AC53" s="1728"/>
      <c r="AD53" s="1728"/>
      <c r="AE53" s="1728"/>
      <c r="AF53" s="1728"/>
      <c r="AG53" s="1728"/>
      <c r="AH53" s="1728"/>
      <c r="AI53" s="1728"/>
      <c r="AJ53" s="1728"/>
      <c r="AK53" s="1728"/>
      <c r="AL53" s="1728"/>
      <c r="AM53" s="1728"/>
      <c r="AN53" s="1728"/>
      <c r="AO53" s="1728"/>
      <c r="AP53" s="1728"/>
      <c r="AQ53" s="1728"/>
      <c r="AR53" s="1728"/>
      <c r="AS53" s="1728"/>
      <c r="AT53" s="1728"/>
      <c r="AU53" s="1728"/>
      <c r="AV53" s="1728"/>
      <c r="AW53" s="1728"/>
      <c r="AX53" s="1728"/>
      <c r="AY53" s="1728"/>
      <c r="AZ53" s="207"/>
      <c r="BA53" s="2131" t="s">
        <v>105</v>
      </c>
      <c r="BB53" s="151" t="s">
        <v>100</v>
      </c>
      <c r="BC53" s="1054" t="s">
        <v>35</v>
      </c>
      <c r="BD53" s="1073" t="s">
        <v>35</v>
      </c>
      <c r="BE53" s="1073" t="s">
        <v>35</v>
      </c>
      <c r="BF53" s="1073" t="s">
        <v>35</v>
      </c>
      <c r="BG53" s="1093" t="s">
        <v>35</v>
      </c>
      <c r="BH53" s="1113" t="s">
        <v>35</v>
      </c>
      <c r="BI53" s="1073" t="s">
        <v>35</v>
      </c>
      <c r="BJ53" s="1073" t="s">
        <v>35</v>
      </c>
      <c r="BK53" s="1073" t="s">
        <v>35</v>
      </c>
      <c r="BL53" s="1093" t="s">
        <v>35</v>
      </c>
      <c r="BM53" s="1113" t="s">
        <v>35</v>
      </c>
      <c r="BN53" s="1073" t="s">
        <v>35</v>
      </c>
      <c r="BO53" s="1073" t="s">
        <v>35</v>
      </c>
      <c r="BP53" s="1073" t="s">
        <v>35</v>
      </c>
      <c r="BQ53" s="1093" t="s">
        <v>35</v>
      </c>
      <c r="BR53" s="1113" t="s">
        <v>35</v>
      </c>
      <c r="BS53" s="1073" t="s">
        <v>35</v>
      </c>
      <c r="BT53" s="1073" t="s">
        <v>35</v>
      </c>
      <c r="BU53" s="1073" t="s">
        <v>35</v>
      </c>
      <c r="BV53" s="1742" t="s">
        <v>35</v>
      </c>
      <c r="BW53" s="1788"/>
      <c r="BX53" s="1788"/>
      <c r="BY53" s="1789"/>
      <c r="BZ53" s="1789"/>
      <c r="CA53" s="1789"/>
      <c r="CB53" s="1789"/>
      <c r="CC53" s="1789"/>
      <c r="CD53" s="1789"/>
      <c r="CE53" s="1789"/>
      <c r="CF53" s="1789"/>
      <c r="CG53" s="1789"/>
      <c r="CH53" s="1789"/>
      <c r="CI53" s="1789"/>
      <c r="CJ53" s="1789"/>
      <c r="CK53" s="1789"/>
      <c r="CL53" s="1789"/>
      <c r="CM53" s="1789"/>
      <c r="CN53" s="1789"/>
      <c r="CO53" s="1789"/>
      <c r="CP53" s="1789"/>
      <c r="CQ53" s="1789"/>
      <c r="CR53" s="1789"/>
      <c r="CS53" s="1789"/>
      <c r="CT53" s="1789"/>
      <c r="CU53" s="1789"/>
      <c r="CV53" s="1789"/>
      <c r="CW53" s="1789"/>
      <c r="CX53" s="1789"/>
      <c r="CY53" s="1789"/>
      <c r="CZ53" s="1789"/>
    </row>
    <row r="54" s="130" customFormat="true" ht="15" customHeight="true" x14ac:dyDescent="0.2">
      <c r="A54" s="2097"/>
      <c r="B54" s="242" t="s">
        <v>99</v>
      </c>
      <c r="C54" s="988" t="s">
        <v>35</v>
      </c>
      <c r="D54" s="999" t="s">
        <v>35</v>
      </c>
      <c r="E54" s="999" t="s">
        <v>35</v>
      </c>
      <c r="F54" s="999" t="s">
        <v>35</v>
      </c>
      <c r="G54" s="1010" t="s">
        <v>35</v>
      </c>
      <c r="H54" s="1021" t="s">
        <v>35</v>
      </c>
      <c r="I54" s="999" t="s">
        <v>35</v>
      </c>
      <c r="J54" s="999" t="s">
        <v>35</v>
      </c>
      <c r="K54" s="999" t="s">
        <v>35</v>
      </c>
      <c r="L54" s="1032" t="s">
        <v>35</v>
      </c>
      <c r="M54" s="1041" t="s">
        <v>35</v>
      </c>
      <c r="N54" s="999" t="s">
        <v>35</v>
      </c>
      <c r="O54" s="999" t="s">
        <v>35</v>
      </c>
      <c r="P54" s="999" t="s">
        <v>35</v>
      </c>
      <c r="Q54" s="1010" t="s">
        <v>35</v>
      </c>
      <c r="R54" s="1021" t="s">
        <v>35</v>
      </c>
      <c r="S54" s="999" t="s">
        <v>35</v>
      </c>
      <c r="T54" s="999" t="s">
        <v>35</v>
      </c>
      <c r="U54" s="999" t="s">
        <v>35</v>
      </c>
      <c r="V54" s="1693" t="s">
        <v>35</v>
      </c>
      <c r="W54" s="1727"/>
      <c r="X54" s="1727"/>
      <c r="Y54" s="1728"/>
      <c r="Z54" s="1728"/>
      <c r="AA54" s="1728"/>
      <c r="AB54" s="1728"/>
      <c r="AC54" s="1728"/>
      <c r="AD54" s="1728"/>
      <c r="AE54" s="1728"/>
      <c r="AF54" s="1728"/>
      <c r="AG54" s="1728"/>
      <c r="AH54" s="1728"/>
      <c r="AI54" s="1728"/>
      <c r="AJ54" s="1728"/>
      <c r="AK54" s="1728"/>
      <c r="AL54" s="1728"/>
      <c r="AM54" s="1728"/>
      <c r="AN54" s="1728"/>
      <c r="AO54" s="1728"/>
      <c r="AP54" s="1728"/>
      <c r="AQ54" s="1728"/>
      <c r="AR54" s="1728"/>
      <c r="AS54" s="1728"/>
      <c r="AT54" s="1728"/>
      <c r="AU54" s="1728"/>
      <c r="AV54" s="1728"/>
      <c r="AW54" s="1728"/>
      <c r="AX54" s="1728"/>
      <c r="AY54" s="1728"/>
      <c r="AZ54" s="207"/>
      <c r="BA54" s="2131"/>
      <c r="BB54" s="151" t="s">
        <v>99</v>
      </c>
      <c r="BC54" s="1054" t="s">
        <v>35</v>
      </c>
      <c r="BD54" s="1073" t="s">
        <v>35</v>
      </c>
      <c r="BE54" s="1073" t="s">
        <v>35</v>
      </c>
      <c r="BF54" s="1073" t="s">
        <v>35</v>
      </c>
      <c r="BG54" s="1093" t="s">
        <v>35</v>
      </c>
      <c r="BH54" s="1113" t="s">
        <v>35</v>
      </c>
      <c r="BI54" s="1073" t="s">
        <v>35</v>
      </c>
      <c r="BJ54" s="1073" t="s">
        <v>35</v>
      </c>
      <c r="BK54" s="1073" t="s">
        <v>35</v>
      </c>
      <c r="BL54" s="1093" t="s">
        <v>35</v>
      </c>
      <c r="BM54" s="1113" t="s">
        <v>35</v>
      </c>
      <c r="BN54" s="1073" t="s">
        <v>35</v>
      </c>
      <c r="BO54" s="1073" t="s">
        <v>35</v>
      </c>
      <c r="BP54" s="1073" t="s">
        <v>35</v>
      </c>
      <c r="BQ54" s="1093" t="s">
        <v>35</v>
      </c>
      <c r="BR54" s="1113" t="s">
        <v>35</v>
      </c>
      <c r="BS54" s="1073" t="s">
        <v>35</v>
      </c>
      <c r="BT54" s="1073" t="s">
        <v>35</v>
      </c>
      <c r="BU54" s="1073" t="s">
        <v>35</v>
      </c>
      <c r="BV54" s="1742" t="s">
        <v>35</v>
      </c>
      <c r="BW54" s="1788"/>
      <c r="BX54" s="1788"/>
      <c r="BY54" s="1789"/>
      <c r="BZ54" s="1789"/>
      <c r="CA54" s="1789"/>
      <c r="CB54" s="1789"/>
      <c r="CC54" s="1789"/>
      <c r="CD54" s="1789"/>
      <c r="CE54" s="1789"/>
      <c r="CF54" s="1789"/>
      <c r="CG54" s="1789"/>
      <c r="CH54" s="1789"/>
      <c r="CI54" s="1789"/>
      <c r="CJ54" s="1789"/>
      <c r="CK54" s="1789"/>
      <c r="CL54" s="1789"/>
      <c r="CM54" s="1789"/>
      <c r="CN54" s="1789"/>
      <c r="CO54" s="1789"/>
      <c r="CP54" s="1789"/>
      <c r="CQ54" s="1789"/>
      <c r="CR54" s="1789"/>
      <c r="CS54" s="1789"/>
      <c r="CT54" s="1789"/>
      <c r="CU54" s="1789"/>
      <c r="CV54" s="1789"/>
      <c r="CW54" s="1789"/>
      <c r="CX54" s="1789"/>
      <c r="CY54" s="1789"/>
      <c r="CZ54" s="1789"/>
    </row>
    <row r="55" s="130" customFormat="true" ht="15" customHeight="true" x14ac:dyDescent="0.2">
      <c r="A55" s="2132"/>
      <c r="B55" s="243" t="s">
        <v>68</v>
      </c>
      <c r="C55" s="990" t="s">
        <v>35</v>
      </c>
      <c r="D55" s="1001" t="s">
        <v>35</v>
      </c>
      <c r="E55" s="1001" t="s">
        <v>35</v>
      </c>
      <c r="F55" s="1001" t="s">
        <v>35</v>
      </c>
      <c r="G55" s="1012" t="s">
        <v>35</v>
      </c>
      <c r="H55" s="1023" t="s">
        <v>35</v>
      </c>
      <c r="I55" s="1001" t="s">
        <v>35</v>
      </c>
      <c r="J55" s="1001" t="s">
        <v>35</v>
      </c>
      <c r="K55" s="1001" t="s">
        <v>35</v>
      </c>
      <c r="L55" s="1034" t="s">
        <v>35</v>
      </c>
      <c r="M55" s="1043" t="s">
        <v>35</v>
      </c>
      <c r="N55" s="1001" t="s">
        <v>35</v>
      </c>
      <c r="O55" s="1001" t="s">
        <v>35</v>
      </c>
      <c r="P55" s="1001" t="s">
        <v>35</v>
      </c>
      <c r="Q55" s="1012" t="s">
        <v>35</v>
      </c>
      <c r="R55" s="1659" t="s">
        <v>35</v>
      </c>
      <c r="S55" s="1660" t="s">
        <v>35</v>
      </c>
      <c r="T55" s="1660" t="s">
        <v>35</v>
      </c>
      <c r="U55" s="1660" t="s">
        <v>35</v>
      </c>
      <c r="V55" s="1695" t="s">
        <v>35</v>
      </c>
      <c r="W55" s="1729"/>
      <c r="X55" s="1729"/>
      <c r="Y55" s="1729"/>
      <c r="Z55" s="1729"/>
      <c r="AA55" s="1729"/>
      <c r="AB55" s="1729"/>
      <c r="AC55" s="1729"/>
      <c r="AD55" s="1729"/>
      <c r="AE55" s="1729"/>
      <c r="AF55" s="1729"/>
      <c r="AG55" s="1729"/>
      <c r="AH55" s="1729"/>
      <c r="AI55" s="1729"/>
      <c r="AJ55" s="1729"/>
      <c r="AK55" s="1729"/>
      <c r="AL55" s="1729"/>
      <c r="AM55" s="1729"/>
      <c r="AN55" s="1729"/>
      <c r="AO55" s="1729"/>
      <c r="AP55" s="1729"/>
      <c r="AQ55" s="1729"/>
      <c r="AR55" s="1729"/>
      <c r="AS55" s="1729"/>
      <c r="AT55" s="1729"/>
      <c r="AU55" s="1729"/>
      <c r="AV55" s="1729"/>
      <c r="AW55" s="1729"/>
      <c r="AX55" s="1729"/>
      <c r="AY55" s="1729"/>
      <c r="AZ55" s="207"/>
      <c r="BA55" s="2133"/>
      <c r="BB55" s="152" t="s">
        <v>68</v>
      </c>
      <c r="BC55" s="1055" t="s">
        <v>35</v>
      </c>
      <c r="BD55" s="1074" t="s">
        <v>35</v>
      </c>
      <c r="BE55" s="1074" t="s">
        <v>35</v>
      </c>
      <c r="BF55" s="1074" t="s">
        <v>35</v>
      </c>
      <c r="BG55" s="1094" t="s">
        <v>35</v>
      </c>
      <c r="BH55" s="1114" t="s">
        <v>35</v>
      </c>
      <c r="BI55" s="1074" t="s">
        <v>35</v>
      </c>
      <c r="BJ55" s="1074" t="s">
        <v>35</v>
      </c>
      <c r="BK55" s="1074" t="s">
        <v>35</v>
      </c>
      <c r="BL55" s="1094" t="s">
        <v>35</v>
      </c>
      <c r="BM55" s="1114" t="s">
        <v>35</v>
      </c>
      <c r="BN55" s="1074" t="s">
        <v>35</v>
      </c>
      <c r="BO55" s="1074" t="s">
        <v>35</v>
      </c>
      <c r="BP55" s="1074" t="s">
        <v>35</v>
      </c>
      <c r="BQ55" s="1094" t="s">
        <v>35</v>
      </c>
      <c r="BR55" s="1661" t="s">
        <v>35</v>
      </c>
      <c r="BS55" s="1662" t="s">
        <v>35</v>
      </c>
      <c r="BT55" s="1662" t="s">
        <v>35</v>
      </c>
      <c r="BU55" s="1662" t="s">
        <v>35</v>
      </c>
      <c r="BV55" s="1662" t="s">
        <v>35</v>
      </c>
      <c r="BW55" s="1790"/>
      <c r="BX55" s="1790"/>
      <c r="BY55" s="1790"/>
      <c r="BZ55" s="1791"/>
      <c r="CA55" s="1791"/>
      <c r="CB55" s="1791"/>
      <c r="CC55" s="1791"/>
      <c r="CD55" s="1791"/>
      <c r="CE55" s="1791"/>
      <c r="CF55" s="1791"/>
      <c r="CG55" s="1791"/>
      <c r="CH55" s="1791"/>
      <c r="CI55" s="1791"/>
      <c r="CJ55" s="1791"/>
      <c r="CK55" s="1791"/>
      <c r="CL55" s="1791"/>
      <c r="CM55" s="1791"/>
      <c r="CN55" s="1791"/>
      <c r="CO55" s="1791"/>
      <c r="CP55" s="1791"/>
      <c r="CQ55" s="1791"/>
      <c r="CR55" s="1791"/>
      <c r="CS55" s="1791"/>
      <c r="CT55" s="1791"/>
      <c r="CU55" s="1791"/>
      <c r="CV55" s="1791"/>
      <c r="CW55" s="1791"/>
      <c r="CX55" s="1791"/>
      <c r="CY55" s="1791"/>
      <c r="CZ55" s="1791"/>
    </row>
    <row r="56" s="607" customFormat="true" ht="15" customHeight="true" x14ac:dyDescent="0.2">
      <c r="A56" s="132"/>
      <c r="B56" s="177"/>
      <c r="C56" s="2098" t="s">
        <v>114</v>
      </c>
      <c r="D56" s="2099"/>
      <c r="E56" s="2099"/>
      <c r="F56" s="2099"/>
      <c r="G56" s="2100"/>
      <c r="H56" s="2233" t="s">
        <v>38</v>
      </c>
      <c r="I56" s="2234"/>
      <c r="J56" s="2234"/>
      <c r="K56" s="2234"/>
      <c r="L56" s="2235"/>
      <c r="M56" s="2236" t="s">
        <v>37</v>
      </c>
      <c r="N56" s="2234"/>
      <c r="O56" s="2234"/>
      <c r="P56" s="2234"/>
      <c r="Q56" s="2235"/>
      <c r="R56" s="1861" t="s">
        <v>137</v>
      </c>
      <c r="S56" s="1869"/>
      <c r="T56" s="1869"/>
      <c r="U56" s="1869"/>
      <c r="V56" s="1870"/>
      <c r="W56" s="1726"/>
      <c r="X56" s="1726"/>
      <c r="Y56" s="1726"/>
      <c r="Z56" s="1726"/>
      <c r="AA56" s="1726"/>
      <c r="AB56" s="1726"/>
      <c r="AC56" s="1726"/>
      <c r="AD56" s="1726"/>
      <c r="AE56" s="1726"/>
      <c r="AF56" s="1726"/>
      <c r="AG56" s="1726"/>
      <c r="AH56" s="1726"/>
      <c r="AI56" s="1726"/>
      <c r="AJ56" s="1726"/>
      <c r="AK56" s="1726"/>
      <c r="AL56" s="1726"/>
      <c r="AM56" s="1726"/>
      <c r="AN56" s="1726"/>
      <c r="AO56" s="1726"/>
      <c r="AP56" s="1726"/>
      <c r="AQ56" s="1726"/>
      <c r="AR56" s="1726"/>
      <c r="AS56" s="1726"/>
      <c r="AT56" s="1726"/>
      <c r="AU56" s="1726"/>
      <c r="AV56" s="1726"/>
      <c r="AW56" s="1726"/>
      <c r="AX56" s="1726"/>
      <c r="AY56" s="1726"/>
      <c r="AZ56" s="611"/>
      <c r="BA56" s="209" t="s">
        <v>128</v>
      </c>
      <c r="BB56" s="115" t="s">
        <v>95</v>
      </c>
      <c r="BC56" s="2175" t="s">
        <v>114</v>
      </c>
      <c r="BD56" s="2176"/>
      <c r="BE56" s="2176"/>
      <c r="BF56" s="2176"/>
      <c r="BG56" s="2177"/>
      <c r="BH56" s="2178" t="s">
        <v>38</v>
      </c>
      <c r="BI56" s="2176"/>
      <c r="BJ56" s="2176"/>
      <c r="BK56" s="2176"/>
      <c r="BL56" s="2177"/>
      <c r="BM56" s="2178" t="s">
        <v>37</v>
      </c>
      <c r="BN56" s="2176"/>
      <c r="BO56" s="2176"/>
      <c r="BP56" s="2176"/>
      <c r="BQ56" s="2179"/>
      <c r="BR56" s="1656" t="s">
        <v>137</v>
      </c>
      <c r="BS56" s="289"/>
      <c r="BT56" s="289"/>
      <c r="BU56" s="289"/>
      <c r="BV56" s="289"/>
      <c r="BW56" s="1792"/>
      <c r="BX56" s="1792"/>
      <c r="BY56" s="179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607" customFormat="true" ht="12.75" x14ac:dyDescent="0.2">
      <c r="A57" s="178" t="s">
        <v>69</v>
      </c>
      <c r="B57" s="236"/>
      <c r="C57" s="267" t="s">
        <v>0</v>
      </c>
      <c r="D57" s="268" t="s">
        <v>1</v>
      </c>
      <c r="E57" s="268" t="s">
        <v>2</v>
      </c>
      <c r="F57" s="268" t="s">
        <v>3</v>
      </c>
      <c r="G57" s="269" t="s">
        <v>4</v>
      </c>
      <c r="H57" s="1171" t="s">
        <v>0</v>
      </c>
      <c r="I57" s="1135" t="s">
        <v>1</v>
      </c>
      <c r="J57" s="1135" t="s">
        <v>2</v>
      </c>
      <c r="K57" s="1135" t="s">
        <v>3</v>
      </c>
      <c r="L57" s="1136" t="s">
        <v>4</v>
      </c>
      <c r="M57" s="1161" t="s">
        <v>0</v>
      </c>
      <c r="N57" s="1135" t="s">
        <v>1</v>
      </c>
      <c r="O57" s="1135" t="s">
        <v>2</v>
      </c>
      <c r="P57" s="1135" t="s">
        <v>3</v>
      </c>
      <c r="Q57" s="1181" t="s">
        <v>4</v>
      </c>
      <c r="R57" s="1171" t="s">
        <v>148</v>
      </c>
      <c r="S57" s="1135" t="s">
        <v>149</v>
      </c>
      <c r="T57" s="1135" t="s">
        <v>150</v>
      </c>
      <c r="U57" s="1135" t="s">
        <v>151</v>
      </c>
      <c r="V57" s="1137" t="s">
        <v>152</v>
      </c>
      <c r="W57" s="1726"/>
      <c r="X57" s="1726"/>
      <c r="Y57" s="1726"/>
      <c r="Z57" s="1726"/>
      <c r="AA57" s="1726"/>
      <c r="AB57" s="1726"/>
      <c r="AC57" s="1726"/>
      <c r="AD57" s="1726"/>
      <c r="AE57" s="1726"/>
      <c r="AF57" s="1726"/>
      <c r="AG57" s="1726"/>
      <c r="AH57" s="1726"/>
      <c r="AI57" s="1726"/>
      <c r="AJ57" s="1726"/>
      <c r="AK57" s="1726"/>
      <c r="AL57" s="1726"/>
      <c r="AM57" s="1726"/>
      <c r="AN57" s="1726"/>
      <c r="AO57" s="1726"/>
      <c r="AP57" s="1726"/>
      <c r="AQ57" s="1726"/>
      <c r="AR57" s="1726"/>
      <c r="AS57" s="1726"/>
      <c r="AT57" s="1726"/>
      <c r="AU57" s="1726"/>
      <c r="AV57" s="1726"/>
      <c r="AW57" s="1726"/>
      <c r="AX57" s="1726"/>
      <c r="AY57" s="1726"/>
      <c r="AZ57" s="611"/>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148</v>
      </c>
      <c r="BS57" s="168" t="s">
        <v>149</v>
      </c>
      <c r="BT57" s="168" t="s">
        <v>150</v>
      </c>
      <c r="BU57" s="168" t="s">
        <v>151</v>
      </c>
      <c r="BV57" s="1743" t="s">
        <v>152</v>
      </c>
      <c r="BW57" s="1794"/>
      <c r="BX57" s="1794"/>
      <c r="BY57" s="1795"/>
      <c r="BZ57" s="1795"/>
      <c r="CA57" s="1795"/>
      <c r="CB57" s="1795"/>
      <c r="CC57" s="1795"/>
      <c r="CD57" s="1795"/>
      <c r="CE57" s="1795"/>
      <c r="CF57" s="1795"/>
      <c r="CG57" s="1795"/>
      <c r="CH57" s="1795"/>
      <c r="CI57" s="1795"/>
      <c r="CJ57" s="1795"/>
      <c r="CK57" s="1795"/>
      <c r="CL57" s="1795"/>
      <c r="CM57" s="1795"/>
      <c r="CN57" s="1795"/>
      <c r="CO57" s="1795"/>
      <c r="CP57" s="1795"/>
      <c r="CQ57" s="1795"/>
      <c r="CR57" s="1795"/>
      <c r="CS57" s="1795"/>
      <c r="CT57" s="1795"/>
      <c r="CU57" s="1795"/>
      <c r="CV57" s="1795"/>
      <c r="CW57" s="1795"/>
      <c r="CX57" s="1795"/>
      <c r="CY57" s="1795"/>
      <c r="CZ57" s="1795"/>
    </row>
    <row r="58" s="607" customFormat="true" ht="15" customHeight="true" x14ac:dyDescent="0.2">
      <c r="A58" s="2245" t="s">
        <v>154</v>
      </c>
      <c r="B58" s="1324" t="s">
        <v>238</v>
      </c>
      <c r="C58" s="1232">
        <v>39.906112561725159</v>
      </c>
      <c r="D58" s="1233">
        <v>42.258373587769405</v>
      </c>
      <c r="E58" s="1233">
        <v>49.407127912966097</v>
      </c>
      <c r="F58" s="1233">
        <v>37.964983014119639</v>
      </c>
      <c r="G58" s="1234">
        <v>24.637286408397479</v>
      </c>
      <c r="H58" s="1235">
        <v>62.045535730975864</v>
      </c>
      <c r="I58" s="1233">
        <v>64.022855985728029</v>
      </c>
      <c r="J58" s="1233">
        <v>48.081496921989462</v>
      </c>
      <c r="K58" s="1233">
        <v>36.124044093555611</v>
      </c>
      <c r="L58" s="1236">
        <v>22.448476366221001</v>
      </c>
      <c r="M58" s="1237">
        <v>10.817783140396001</v>
      </c>
      <c r="N58" s="1233">
        <v>17.106938579169157</v>
      </c>
      <c r="O58" s="1233">
        <v>17.206805328220383</v>
      </c>
      <c r="P58" s="1233">
        <v>20.446269132767014</v>
      </c>
      <c r="Q58" s="1234">
        <v>25.907202830042102</v>
      </c>
      <c r="R58" s="1235">
        <v>33.353659628623625</v>
      </c>
      <c r="S58" s="1233">
        <v>57.606946410628289</v>
      </c>
      <c r="T58" s="1233">
        <v>30.121385126303728</v>
      </c>
      <c r="U58" s="1233">
        <v>50.151574470354085</v>
      </c>
      <c r="V58" s="1881">
        <v>31.100059426902043</v>
      </c>
      <c r="W58" s="1726"/>
      <c r="X58" s="1726"/>
      <c r="Y58" s="1726"/>
      <c r="Z58" s="1726"/>
      <c r="AA58" s="1726"/>
      <c r="AB58" s="1726"/>
      <c r="AC58" s="1726"/>
      <c r="AD58" s="1726"/>
      <c r="AE58" s="1726"/>
      <c r="AF58" s="1726"/>
      <c r="AG58" s="1726"/>
      <c r="AH58" s="1726"/>
      <c r="AI58" s="1726"/>
      <c r="AJ58" s="1726"/>
      <c r="AK58" s="1726"/>
      <c r="AL58" s="1726"/>
      <c r="AM58" s="1726"/>
      <c r="AN58" s="1726"/>
      <c r="AO58" s="1726"/>
      <c r="AP58" s="1726"/>
      <c r="AQ58" s="1726"/>
      <c r="AR58" s="1726"/>
      <c r="AS58" s="1726"/>
      <c r="AT58" s="1726"/>
      <c r="AU58" s="1726"/>
      <c r="AV58" s="1726"/>
      <c r="AW58" s="1726"/>
      <c r="AX58" s="1726"/>
      <c r="AY58" s="1726"/>
      <c r="AZ58" s="611"/>
      <c r="BA58" s="228"/>
      <c r="BB58" s="153"/>
      <c r="BC58" s="306"/>
      <c r="BD58" s="292"/>
      <c r="BE58" s="292"/>
      <c r="BF58" s="292"/>
      <c r="BG58" s="307"/>
      <c r="BH58" s="315"/>
      <c r="BI58" s="292"/>
      <c r="BJ58" s="292"/>
      <c r="BK58" s="292"/>
      <c r="BL58" s="307"/>
      <c r="BM58" s="315"/>
      <c r="BN58" s="292"/>
      <c r="BO58" s="292"/>
      <c r="BP58" s="292"/>
      <c r="BQ58" s="307"/>
      <c r="BR58" s="315"/>
      <c r="BS58" s="292"/>
      <c r="BT58" s="292"/>
      <c r="BU58" s="292"/>
      <c r="BV58" s="1744"/>
      <c r="BW58" s="1796"/>
      <c r="BX58" s="1796"/>
      <c r="BY58" s="1797"/>
      <c r="BZ58" s="1797"/>
      <c r="CA58" s="1797"/>
      <c r="CB58" s="1797"/>
      <c r="CC58" s="1797"/>
      <c r="CD58" s="1797"/>
      <c r="CE58" s="1797"/>
      <c r="CF58" s="1797"/>
      <c r="CG58" s="1797"/>
      <c r="CH58" s="1797"/>
      <c r="CI58" s="1797"/>
      <c r="CJ58" s="1797"/>
      <c r="CK58" s="1797"/>
      <c r="CL58" s="1797"/>
      <c r="CM58" s="1797"/>
      <c r="CN58" s="1797"/>
      <c r="CO58" s="1797"/>
      <c r="CP58" s="1797"/>
      <c r="CQ58" s="1797"/>
      <c r="CR58" s="1797"/>
      <c r="CS58" s="1797"/>
      <c r="CT58" s="1797"/>
      <c r="CU58" s="1797"/>
      <c r="CV58" s="1797"/>
      <c r="CW58" s="1797"/>
      <c r="CX58" s="1797"/>
      <c r="CY58" s="1797"/>
      <c r="CZ58" s="1797"/>
    </row>
    <row r="59" s="607" customFormat="true" ht="15" customHeight="true" x14ac:dyDescent="0.2">
      <c r="A59" s="2246"/>
      <c r="B59" s="1325" t="s">
        <v>239</v>
      </c>
      <c r="C59" s="1238">
        <v>0.22906617938531942</v>
      </c>
      <c r="D59" s="1239">
        <v>0.1698112867837489</v>
      </c>
      <c r="E59" s="1239">
        <v>0.24114238731951679</v>
      </c>
      <c r="F59" s="1239">
        <v>2.5835043414318068E-2</v>
      </c>
      <c r="G59" s="1240">
        <v>2.0702236222239642E-2</v>
      </c>
      <c r="H59" s="1241">
        <v>0.3102119319496015</v>
      </c>
      <c r="I59" s="1239">
        <v>0.18819312218540454</v>
      </c>
      <c r="J59" s="1239">
        <v>2.8444979383914295E-2</v>
      </c>
      <c r="K59" s="1239">
        <v>3.5575042781419125E-2</v>
      </c>
      <c r="L59" s="1242">
        <v>2.8486480083533893E-2</v>
      </c>
      <c r="M59" s="1243">
        <v>9.7692662371065123E-2</v>
      </c>
      <c r="N59" s="1239">
        <v>0.2580367448955323</v>
      </c>
      <c r="O59" s="1239">
        <v>0</v>
      </c>
      <c r="P59" s="1239">
        <v>0.2827845010167554</v>
      </c>
      <c r="Q59" s="1240">
        <v>0.30243993523358198</v>
      </c>
      <c r="R59" s="1241">
        <v>0.11723417215887329</v>
      </c>
      <c r="S59" s="1239">
        <v>0.17765524990103818</v>
      </c>
      <c r="T59" s="1239">
        <v>0.51572171923835108</v>
      </c>
      <c r="U59" s="1239">
        <v>0.12569472970196341</v>
      </c>
      <c r="V59" s="1882">
        <v>6.9631893098073827E-2</v>
      </c>
      <c r="W59" s="1726"/>
      <c r="X59" s="1726"/>
      <c r="Y59" s="1726"/>
      <c r="Z59" s="1726"/>
      <c r="AA59" s="1726"/>
      <c r="AB59" s="1726"/>
      <c r="AC59" s="1726"/>
      <c r="AD59" s="1726"/>
      <c r="AE59" s="1726"/>
      <c r="AF59" s="1726"/>
      <c r="AG59" s="1726"/>
      <c r="AH59" s="1726"/>
      <c r="AI59" s="1726"/>
      <c r="AJ59" s="1726"/>
      <c r="AK59" s="1726"/>
      <c r="AL59" s="1726"/>
      <c r="AM59" s="1726"/>
      <c r="AN59" s="1726"/>
      <c r="AO59" s="1726"/>
      <c r="AP59" s="1726"/>
      <c r="AQ59" s="1726"/>
      <c r="AR59" s="1726"/>
      <c r="AS59" s="1726"/>
      <c r="AT59" s="1726"/>
      <c r="AU59" s="1726"/>
      <c r="AV59" s="1726"/>
      <c r="AW59" s="1726"/>
      <c r="AX59" s="1726"/>
      <c r="AY59" s="1726"/>
      <c r="AZ59" s="611"/>
      <c r="BA59" s="229"/>
      <c r="BB59" s="154"/>
      <c r="BC59" s="308"/>
      <c r="BD59" s="293"/>
      <c r="BE59" s="293"/>
      <c r="BF59" s="293"/>
      <c r="BG59" s="309"/>
      <c r="BH59" s="316"/>
      <c r="BI59" s="293"/>
      <c r="BJ59" s="293"/>
      <c r="BK59" s="293"/>
      <c r="BL59" s="309"/>
      <c r="BM59" s="316"/>
      <c r="BN59" s="293"/>
      <c r="BO59" s="293"/>
      <c r="BP59" s="293"/>
      <c r="BQ59" s="309"/>
      <c r="BR59" s="316"/>
      <c r="BS59" s="293"/>
      <c r="BT59" s="293"/>
      <c r="BU59" s="293"/>
      <c r="BV59" s="1745"/>
      <c r="BW59" s="1798"/>
      <c r="BX59" s="1798"/>
      <c r="BY59" s="1799"/>
      <c r="BZ59" s="1799"/>
      <c r="CA59" s="1799"/>
      <c r="CB59" s="1799"/>
      <c r="CC59" s="1799"/>
      <c r="CD59" s="1799"/>
      <c r="CE59" s="1799"/>
      <c r="CF59" s="1799"/>
      <c r="CG59" s="1799"/>
      <c r="CH59" s="1799"/>
      <c r="CI59" s="1799"/>
      <c r="CJ59" s="1799"/>
      <c r="CK59" s="1799"/>
      <c r="CL59" s="1799"/>
      <c r="CM59" s="1799"/>
      <c r="CN59" s="1799"/>
      <c r="CO59" s="1799"/>
      <c r="CP59" s="1799"/>
      <c r="CQ59" s="1799"/>
      <c r="CR59" s="1799"/>
      <c r="CS59" s="1799"/>
      <c r="CT59" s="1799"/>
      <c r="CU59" s="1799"/>
      <c r="CV59" s="1799"/>
      <c r="CW59" s="1799"/>
      <c r="CX59" s="1799"/>
      <c r="CY59" s="1799"/>
      <c r="CZ59" s="1799"/>
    </row>
    <row r="60" s="607" customFormat="true" ht="15" customHeight="true" x14ac:dyDescent="0.2">
      <c r="A60" s="2246"/>
      <c r="B60" s="1325" t="s">
        <v>240</v>
      </c>
      <c r="C60" s="1238">
        <v>5.4237142610894153</v>
      </c>
      <c r="D60" s="1239">
        <v>4.8695571751595512</v>
      </c>
      <c r="E60" s="1239">
        <v>1.0146760478437127</v>
      </c>
      <c r="F60" s="1239">
        <v>0.98052973930807119</v>
      </c>
      <c r="G60" s="1240">
        <v>0.29720506743086061</v>
      </c>
      <c r="H60" s="1241">
        <v>0.83506572374004695</v>
      </c>
      <c r="I60" s="1239">
        <v>0.48188418247024506</v>
      </c>
      <c r="J60" s="1239">
        <v>0.34581233999880712</v>
      </c>
      <c r="K60" s="1239">
        <v>0.23102644571901734</v>
      </c>
      <c r="L60" s="1242">
        <v>0.24559391883052475</v>
      </c>
      <c r="M60" s="1243">
        <v>10.341185954796542</v>
      </c>
      <c r="N60" s="1239">
        <v>9.161281398861604</v>
      </c>
      <c r="O60" s="1239">
        <v>10.028446635798014</v>
      </c>
      <c r="P60" s="1239">
        <v>7.3526459641229174</v>
      </c>
      <c r="Q60" s="1240">
        <v>3.5150304314675611</v>
      </c>
      <c r="R60" s="1241">
        <v>1.762605891930795</v>
      </c>
      <c r="S60" s="1239">
        <v>6.2227301699481359</v>
      </c>
      <c r="T60" s="1239">
        <v>3.6677224766175187</v>
      </c>
      <c r="U60" s="1239">
        <v>2.249933299579109</v>
      </c>
      <c r="V60" s="1882">
        <v>1.0924229922890316</v>
      </c>
      <c r="W60" s="1726"/>
      <c r="X60" s="1726"/>
      <c r="Y60" s="1726"/>
      <c r="Z60" s="1726"/>
      <c r="AA60" s="1726"/>
      <c r="AB60" s="1726"/>
      <c r="AC60" s="1726"/>
      <c r="AD60" s="1726"/>
      <c r="AE60" s="1726"/>
      <c r="AF60" s="1726"/>
      <c r="AG60" s="1726"/>
      <c r="AH60" s="1726"/>
      <c r="AI60" s="1726"/>
      <c r="AJ60" s="1726"/>
      <c r="AK60" s="1726"/>
      <c r="AL60" s="1726"/>
      <c r="AM60" s="1726"/>
      <c r="AN60" s="1726"/>
      <c r="AO60" s="1726"/>
      <c r="AP60" s="1726"/>
      <c r="AQ60" s="1726"/>
      <c r="AR60" s="1726"/>
      <c r="AS60" s="1726"/>
      <c r="AT60" s="1726"/>
      <c r="AU60" s="1726"/>
      <c r="AV60" s="1726"/>
      <c r="AW60" s="1726"/>
      <c r="AX60" s="1726"/>
      <c r="AY60" s="1726"/>
      <c r="AZ60" s="611"/>
      <c r="BA60" s="229"/>
      <c r="BB60" s="154"/>
      <c r="BC60" s="308"/>
      <c r="BD60" s="293"/>
      <c r="BE60" s="293"/>
      <c r="BF60" s="293"/>
      <c r="BG60" s="309"/>
      <c r="BH60" s="316"/>
      <c r="BI60" s="293"/>
      <c r="BJ60" s="293"/>
      <c r="BK60" s="293"/>
      <c r="BL60" s="309"/>
      <c r="BM60" s="316"/>
      <c r="BN60" s="293"/>
      <c r="BO60" s="293"/>
      <c r="BP60" s="293"/>
      <c r="BQ60" s="309"/>
      <c r="BR60" s="316"/>
      <c r="BS60" s="293"/>
      <c r="BT60" s="293"/>
      <c r="BU60" s="293"/>
      <c r="BV60" s="1745"/>
      <c r="BW60" s="1798"/>
      <c r="BX60" s="1798"/>
      <c r="BY60" s="1799"/>
      <c r="BZ60" s="1799"/>
      <c r="CA60" s="1799"/>
      <c r="CB60" s="1799"/>
      <c r="CC60" s="1799"/>
      <c r="CD60" s="1799"/>
      <c r="CE60" s="1799"/>
      <c r="CF60" s="1799"/>
      <c r="CG60" s="1799"/>
      <c r="CH60" s="1799"/>
      <c r="CI60" s="1799"/>
      <c r="CJ60" s="1799"/>
      <c r="CK60" s="1799"/>
      <c r="CL60" s="1799"/>
      <c r="CM60" s="1799"/>
      <c r="CN60" s="1799"/>
      <c r="CO60" s="1799"/>
      <c r="CP60" s="1799"/>
      <c r="CQ60" s="1799"/>
      <c r="CR60" s="1799"/>
      <c r="CS60" s="1799"/>
      <c r="CT60" s="1799"/>
      <c r="CU60" s="1799"/>
      <c r="CV60" s="1799"/>
      <c r="CW60" s="1799"/>
      <c r="CX60" s="1799"/>
      <c r="CY60" s="1799"/>
      <c r="CZ60" s="1799"/>
    </row>
    <row r="61" s="607" customFormat="true" ht="15" customHeight="true" x14ac:dyDescent="0.2">
      <c r="A61" s="2246"/>
      <c r="B61" s="1325" t="s">
        <v>157</v>
      </c>
      <c r="C61" s="1238">
        <v>2.0127561992777041</v>
      </c>
      <c r="D61" s="1239">
        <v>0.98250954313716299</v>
      </c>
      <c r="E61" s="1239">
        <v>0.53014927956584357</v>
      </c>
      <c r="F61" s="1239">
        <v>8.7860258933799174E-2</v>
      </c>
      <c r="G61" s="1240">
        <v>0.11314698539247665</v>
      </c>
      <c r="H61" s="1241">
        <v>1.1322326705502097</v>
      </c>
      <c r="I61" s="1239">
        <v>0.44510831590138633</v>
      </c>
      <c r="J61" s="1239">
        <v>0.22215151117627313</v>
      </c>
      <c r="K61" s="1239">
        <v>0</v>
      </c>
      <c r="L61" s="1242">
        <v>2.9617292436777361E-2</v>
      </c>
      <c r="M61" s="1243">
        <v>4.1880032528541751</v>
      </c>
      <c r="N61" s="1239">
        <v>1.2187310732643377</v>
      </c>
      <c r="O61" s="1239">
        <v>2.0586999710650344</v>
      </c>
      <c r="P61" s="1239">
        <v>0.65167617781414855</v>
      </c>
      <c r="Q61" s="1240">
        <v>0.65726983827231567</v>
      </c>
      <c r="R61" s="1241">
        <v>0.30281180344864328</v>
      </c>
      <c r="S61" s="1239">
        <v>1.7968550854882743</v>
      </c>
      <c r="T61" s="1239">
        <v>0.2187260660370601</v>
      </c>
      <c r="U61" s="1239">
        <v>0.77232375870516723</v>
      </c>
      <c r="V61" s="1882">
        <v>0.56919111651266419</v>
      </c>
      <c r="W61" s="1726"/>
      <c r="X61" s="1726"/>
      <c r="Y61" s="1726"/>
      <c r="Z61" s="1726"/>
      <c r="AA61" s="1726"/>
      <c r="AB61" s="1726"/>
      <c r="AC61" s="1726"/>
      <c r="AD61" s="1726"/>
      <c r="AE61" s="1726"/>
      <c r="AF61" s="1726"/>
      <c r="AG61" s="1726"/>
      <c r="AH61" s="1726"/>
      <c r="AI61" s="1726"/>
      <c r="AJ61" s="1726"/>
      <c r="AK61" s="1726"/>
      <c r="AL61" s="1726"/>
      <c r="AM61" s="1726"/>
      <c r="AN61" s="1726"/>
      <c r="AO61" s="1726"/>
      <c r="AP61" s="1726"/>
      <c r="AQ61" s="1726"/>
      <c r="AR61" s="1726"/>
      <c r="AS61" s="1726"/>
      <c r="AT61" s="1726"/>
      <c r="AU61" s="1726"/>
      <c r="AV61" s="1726"/>
      <c r="AW61" s="1726"/>
      <c r="AX61" s="1726"/>
      <c r="AY61" s="1726"/>
      <c r="AZ61" s="611"/>
      <c r="BA61" s="229"/>
      <c r="BB61" s="154"/>
      <c r="BC61" s="308"/>
      <c r="BD61" s="293"/>
      <c r="BE61" s="293"/>
      <c r="BF61" s="293"/>
      <c r="BG61" s="309"/>
      <c r="BH61" s="316"/>
      <c r="BI61" s="293"/>
      <c r="BJ61" s="293"/>
      <c r="BK61" s="293"/>
      <c r="BL61" s="309"/>
      <c r="BM61" s="316"/>
      <c r="BN61" s="293"/>
      <c r="BO61" s="293"/>
      <c r="BP61" s="293"/>
      <c r="BQ61" s="309"/>
      <c r="BR61" s="316"/>
      <c r="BS61" s="293"/>
      <c r="BT61" s="293"/>
      <c r="BU61" s="293"/>
      <c r="BV61" s="1745"/>
      <c r="BW61" s="1798"/>
      <c r="BX61" s="1798"/>
      <c r="BY61" s="1799"/>
      <c r="BZ61" s="1799"/>
      <c r="CA61" s="1799"/>
      <c r="CB61" s="1799"/>
      <c r="CC61" s="1799"/>
      <c r="CD61" s="1799"/>
      <c r="CE61" s="1799"/>
      <c r="CF61" s="1799"/>
      <c r="CG61" s="1799"/>
      <c r="CH61" s="1799"/>
      <c r="CI61" s="1799"/>
      <c r="CJ61" s="1799"/>
      <c r="CK61" s="1799"/>
      <c r="CL61" s="1799"/>
      <c r="CM61" s="1799"/>
      <c r="CN61" s="1799"/>
      <c r="CO61" s="1799"/>
      <c r="CP61" s="1799"/>
      <c r="CQ61" s="1799"/>
      <c r="CR61" s="1799"/>
      <c r="CS61" s="1799"/>
      <c r="CT61" s="1799"/>
      <c r="CU61" s="1799"/>
      <c r="CV61" s="1799"/>
      <c r="CW61" s="1799"/>
      <c r="CX61" s="1799"/>
      <c r="CY61" s="1799"/>
      <c r="CZ61" s="1799"/>
    </row>
    <row r="62" s="607" customFormat="true" ht="15" customHeight="true" x14ac:dyDescent="0.2">
      <c r="A62" s="2246"/>
      <c r="B62" s="1325" t="s">
        <v>159</v>
      </c>
      <c r="C62" s="1238">
        <v>34.14522636943655</v>
      </c>
      <c r="D62" s="1239">
        <v>28.356937373630704</v>
      </c>
      <c r="E62" s="1239">
        <v>12.975705088388196</v>
      </c>
      <c r="F62" s="1239">
        <v>5.3874696136928986</v>
      </c>
      <c r="G62" s="1240">
        <v>3.8478479037607585</v>
      </c>
      <c r="H62" s="1241">
        <v>7.1813579834235073</v>
      </c>
      <c r="I62" s="1239">
        <v>4.7099096040598374</v>
      </c>
      <c r="J62" s="1239">
        <v>2.8187826012725448</v>
      </c>
      <c r="K62" s="1239">
        <v>1.2653191247186044</v>
      </c>
      <c r="L62" s="1242">
        <v>0.81497312494795038</v>
      </c>
      <c r="M62" s="1243">
        <v>59.903477923348738</v>
      </c>
      <c r="N62" s="1239">
        <v>56.509342390399262</v>
      </c>
      <c r="O62" s="1239">
        <v>59.223009818550295</v>
      </c>
      <c r="P62" s="1239">
        <v>52.109653684162019</v>
      </c>
      <c r="Q62" s="1240">
        <v>37.800012288225624</v>
      </c>
      <c r="R62" s="1241">
        <v>15.651531645872286</v>
      </c>
      <c r="S62" s="1239">
        <v>25.239024609055928</v>
      </c>
      <c r="T62" s="1239">
        <v>41.664499515822797</v>
      </c>
      <c r="U62" s="1239">
        <v>28.101790726484676</v>
      </c>
      <c r="V62" s="1882">
        <v>6.3477168059536861</v>
      </c>
      <c r="W62" s="1726"/>
      <c r="X62" s="1726"/>
      <c r="Y62" s="1726"/>
      <c r="Z62" s="1726"/>
      <c r="AA62" s="1726"/>
      <c r="AB62" s="1726"/>
      <c r="AC62" s="1726"/>
      <c r="AD62" s="1726"/>
      <c r="AE62" s="1726"/>
      <c r="AF62" s="1726"/>
      <c r="AG62" s="1726"/>
      <c r="AH62" s="1726"/>
      <c r="AI62" s="1726"/>
      <c r="AJ62" s="1726"/>
      <c r="AK62" s="1726"/>
      <c r="AL62" s="1726"/>
      <c r="AM62" s="1726"/>
      <c r="AN62" s="1726"/>
      <c r="AO62" s="1726"/>
      <c r="AP62" s="1726"/>
      <c r="AQ62" s="1726"/>
      <c r="AR62" s="1726"/>
      <c r="AS62" s="1726"/>
      <c r="AT62" s="1726"/>
      <c r="AU62" s="1726"/>
      <c r="AV62" s="1726"/>
      <c r="AW62" s="1726"/>
      <c r="AX62" s="1726"/>
      <c r="AY62" s="1726"/>
      <c r="AZ62" s="611"/>
      <c r="BA62" s="229"/>
      <c r="BB62" s="154"/>
      <c r="BC62" s="308"/>
      <c r="BD62" s="293"/>
      <c r="BE62" s="293"/>
      <c r="BF62" s="293"/>
      <c r="BG62" s="309"/>
      <c r="BH62" s="316"/>
      <c r="BI62" s="293"/>
      <c r="BJ62" s="293"/>
      <c r="BK62" s="293"/>
      <c r="BL62" s="309"/>
      <c r="BM62" s="316"/>
      <c r="BN62" s="293"/>
      <c r="BO62" s="293"/>
      <c r="BP62" s="293"/>
      <c r="BQ62" s="309"/>
      <c r="BR62" s="316"/>
      <c r="BS62" s="293"/>
      <c r="BT62" s="293"/>
      <c r="BU62" s="293"/>
      <c r="BV62" s="1745"/>
      <c r="BW62" s="1798"/>
      <c r="BX62" s="1798"/>
      <c r="BY62" s="1799"/>
      <c r="BZ62" s="1799"/>
      <c r="CA62" s="1799"/>
      <c r="CB62" s="1799"/>
      <c r="CC62" s="1799"/>
      <c r="CD62" s="1799"/>
      <c r="CE62" s="1799"/>
      <c r="CF62" s="1799"/>
      <c r="CG62" s="1799"/>
      <c r="CH62" s="1799"/>
      <c r="CI62" s="1799"/>
      <c r="CJ62" s="1799"/>
      <c r="CK62" s="1799"/>
      <c r="CL62" s="1799"/>
      <c r="CM62" s="1799"/>
      <c r="CN62" s="1799"/>
      <c r="CO62" s="1799"/>
      <c r="CP62" s="1799"/>
      <c r="CQ62" s="1799"/>
      <c r="CR62" s="1799"/>
      <c r="CS62" s="1799"/>
      <c r="CT62" s="1799"/>
      <c r="CU62" s="1799"/>
      <c r="CV62" s="1799"/>
      <c r="CW62" s="1799"/>
      <c r="CX62" s="1799"/>
      <c r="CY62" s="1799"/>
      <c r="CZ62" s="1799"/>
    </row>
    <row r="63" s="607" customFormat="true" ht="15" customHeight="true" x14ac:dyDescent="0.2">
      <c r="A63" s="2246"/>
      <c r="B63" s="1325" t="s">
        <v>160</v>
      </c>
      <c r="C63" s="1238">
        <v>6.4742402989468015</v>
      </c>
      <c r="D63" s="1239">
        <v>5.033214422683467</v>
      </c>
      <c r="E63" s="1239">
        <v>6.3412669022381687</v>
      </c>
      <c r="F63" s="1239">
        <v>6.2450773934513144</v>
      </c>
      <c r="G63" s="1240">
        <v>4.173956368622008</v>
      </c>
      <c r="H63" s="1241">
        <v>3.6458217128729915</v>
      </c>
      <c r="I63" s="1239">
        <v>5.8627045327055791</v>
      </c>
      <c r="J63" s="1239">
        <v>4.872470434664443</v>
      </c>
      <c r="K63" s="1239">
        <v>5.8362493793879855</v>
      </c>
      <c r="L63" s="1242">
        <v>3.5438637306655183</v>
      </c>
      <c r="M63" s="1243">
        <v>11.174712415531509</v>
      </c>
      <c r="N63" s="1239">
        <v>7.8988202439828186</v>
      </c>
      <c r="O63" s="1239">
        <v>5.6778312161425877</v>
      </c>
      <c r="P63" s="1239">
        <v>8.3407363147301581</v>
      </c>
      <c r="Q63" s="1240">
        <v>7.1805034271033907</v>
      </c>
      <c r="R63" s="1241">
        <v>11.754080254220661</v>
      </c>
      <c r="S63" s="1239">
        <v>4.0579363160336408</v>
      </c>
      <c r="T63" s="1239">
        <v>4.3885912573611288</v>
      </c>
      <c r="U63" s="1239">
        <v>3.0770655279872852</v>
      </c>
      <c r="V63" s="1882">
        <v>4.2357485687267085</v>
      </c>
      <c r="W63" s="1726"/>
      <c r="X63" s="1726"/>
      <c r="Y63" s="1726"/>
      <c r="Z63" s="1726"/>
      <c r="AA63" s="1726"/>
      <c r="AB63" s="1726"/>
      <c r="AC63" s="1726"/>
      <c r="AD63" s="1726"/>
      <c r="AE63" s="1726"/>
      <c r="AF63" s="1726"/>
      <c r="AG63" s="1726"/>
      <c r="AH63" s="1726"/>
      <c r="AI63" s="1726"/>
      <c r="AJ63" s="1726"/>
      <c r="AK63" s="1726"/>
      <c r="AL63" s="1726"/>
      <c r="AM63" s="1726"/>
      <c r="AN63" s="1726"/>
      <c r="AO63" s="1726"/>
      <c r="AP63" s="1726"/>
      <c r="AQ63" s="1726"/>
      <c r="AR63" s="1726"/>
      <c r="AS63" s="1726"/>
      <c r="AT63" s="1726"/>
      <c r="AU63" s="1726"/>
      <c r="AV63" s="1726"/>
      <c r="AW63" s="1726"/>
      <c r="AX63" s="1726"/>
      <c r="AY63" s="1726"/>
      <c r="AZ63" s="611"/>
      <c r="BA63" s="229"/>
      <c r="BB63" s="154"/>
      <c r="BC63" s="308"/>
      <c r="BD63" s="293"/>
      <c r="BE63" s="293"/>
      <c r="BF63" s="293"/>
      <c r="BG63" s="309"/>
      <c r="BH63" s="316"/>
      <c r="BI63" s="293"/>
      <c r="BJ63" s="293"/>
      <c r="BK63" s="293"/>
      <c r="BL63" s="309"/>
      <c r="BM63" s="316"/>
      <c r="BN63" s="293"/>
      <c r="BO63" s="293"/>
      <c r="BP63" s="293"/>
      <c r="BQ63" s="309"/>
      <c r="BR63" s="316"/>
      <c r="BS63" s="293"/>
      <c r="BT63" s="293"/>
      <c r="BU63" s="293"/>
      <c r="BV63" s="1745"/>
      <c r="BW63" s="1798"/>
      <c r="BX63" s="1798"/>
      <c r="BY63" s="1799"/>
      <c r="BZ63" s="1799"/>
      <c r="CA63" s="1799"/>
      <c r="CB63" s="1799"/>
      <c r="CC63" s="1799"/>
      <c r="CD63" s="1799"/>
      <c r="CE63" s="1799"/>
      <c r="CF63" s="1799"/>
      <c r="CG63" s="1799"/>
      <c r="CH63" s="1799"/>
      <c r="CI63" s="1799"/>
      <c r="CJ63" s="1799"/>
      <c r="CK63" s="1799"/>
      <c r="CL63" s="1799"/>
      <c r="CM63" s="1799"/>
      <c r="CN63" s="1799"/>
      <c r="CO63" s="1799"/>
      <c r="CP63" s="1799"/>
      <c r="CQ63" s="1799"/>
      <c r="CR63" s="1799"/>
      <c r="CS63" s="1799"/>
      <c r="CT63" s="1799"/>
      <c r="CU63" s="1799"/>
      <c r="CV63" s="1799"/>
      <c r="CW63" s="1799"/>
      <c r="CX63" s="1799"/>
      <c r="CY63" s="1799"/>
      <c r="CZ63" s="1799"/>
    </row>
    <row r="64" s="607" customFormat="true" ht="15" customHeight="true" x14ac:dyDescent="0.2">
      <c r="A64" s="2246"/>
      <c r="B64" s="1325" t="s">
        <v>161</v>
      </c>
      <c r="C64" s="1238">
        <v>0.42634448383342433</v>
      </c>
      <c r="D64" s="1239">
        <v>0.61602209664882912</v>
      </c>
      <c r="E64" s="1239">
        <v>0.20948525129459594</v>
      </c>
      <c r="F64" s="1239">
        <v>0.31610058260572793</v>
      </c>
      <c r="G64" s="1240">
        <v>0.28852014394168896</v>
      </c>
      <c r="H64" s="1241">
        <v>0.38541566073778094</v>
      </c>
      <c r="I64" s="1239">
        <v>0.19171984587391624</v>
      </c>
      <c r="J64" s="1239">
        <v>0.43596158908309324</v>
      </c>
      <c r="K64" s="1239">
        <v>0.52363589246111242</v>
      </c>
      <c r="L64" s="1242">
        <v>5.3892683288578533E-2</v>
      </c>
      <c r="M64" s="1243">
        <v>0.59976258679919769</v>
      </c>
      <c r="N64" s="1239">
        <v>1.5083605022239461</v>
      </c>
      <c r="O64" s="1239">
        <v>0</v>
      </c>
      <c r="P64" s="1239">
        <v>0.22602378988798524</v>
      </c>
      <c r="Q64" s="1240">
        <v>0.22894088172967023</v>
      </c>
      <c r="R64" s="1241">
        <v>0.36803968201747161</v>
      </c>
      <c r="S64" s="1239">
        <v>0.27573314164299212</v>
      </c>
      <c r="T64" s="1239">
        <v>0.18149990685288631</v>
      </c>
      <c r="U64" s="1239">
        <v>0.31423682425490851</v>
      </c>
      <c r="V64" s="1882">
        <v>0.46526185764480188</v>
      </c>
      <c r="W64" s="1726"/>
      <c r="X64" s="1726"/>
      <c r="Y64" s="1726"/>
      <c r="Z64" s="1726"/>
      <c r="AA64" s="1726"/>
      <c r="AB64" s="1726"/>
      <c r="AC64" s="1726"/>
      <c r="AD64" s="1726"/>
      <c r="AE64" s="1726"/>
      <c r="AF64" s="1726"/>
      <c r="AG64" s="1726"/>
      <c r="AH64" s="1726"/>
      <c r="AI64" s="1726"/>
      <c r="AJ64" s="1726"/>
      <c r="AK64" s="1726"/>
      <c r="AL64" s="1726"/>
      <c r="AM64" s="1726"/>
      <c r="AN64" s="1726"/>
      <c r="AO64" s="1726"/>
      <c r="AP64" s="1726"/>
      <c r="AQ64" s="1726"/>
      <c r="AR64" s="1726"/>
      <c r="AS64" s="1726"/>
      <c r="AT64" s="1726"/>
      <c r="AU64" s="1726"/>
      <c r="AV64" s="1726"/>
      <c r="AW64" s="1726"/>
      <c r="AX64" s="1726"/>
      <c r="AY64" s="1726"/>
      <c r="AZ64" s="611"/>
      <c r="BA64" s="229"/>
      <c r="BB64" s="154"/>
      <c r="BC64" s="308"/>
      <c r="BD64" s="293"/>
      <c r="BE64" s="293"/>
      <c r="BF64" s="293"/>
      <c r="BG64" s="309"/>
      <c r="BH64" s="316"/>
      <c r="BI64" s="293"/>
      <c r="BJ64" s="293"/>
      <c r="BK64" s="293"/>
      <c r="BL64" s="309"/>
      <c r="BM64" s="316"/>
      <c r="BN64" s="293"/>
      <c r="BO64" s="293"/>
      <c r="BP64" s="293"/>
      <c r="BQ64" s="309"/>
      <c r="BR64" s="316"/>
      <c r="BS64" s="293"/>
      <c r="BT64" s="293"/>
      <c r="BU64" s="293"/>
      <c r="BV64" s="1745"/>
      <c r="BW64" s="1798"/>
      <c r="BX64" s="1798"/>
      <c r="BY64" s="1799"/>
      <c r="BZ64" s="1799"/>
      <c r="CA64" s="1799"/>
      <c r="CB64" s="1799"/>
      <c r="CC64" s="1799"/>
      <c r="CD64" s="1799"/>
      <c r="CE64" s="1799"/>
      <c r="CF64" s="1799"/>
      <c r="CG64" s="1799"/>
      <c r="CH64" s="1799"/>
      <c r="CI64" s="1799"/>
      <c r="CJ64" s="1799"/>
      <c r="CK64" s="1799"/>
      <c r="CL64" s="1799"/>
      <c r="CM64" s="1799"/>
      <c r="CN64" s="1799"/>
      <c r="CO64" s="1799"/>
      <c r="CP64" s="1799"/>
      <c r="CQ64" s="1799"/>
      <c r="CR64" s="1799"/>
      <c r="CS64" s="1799"/>
      <c r="CT64" s="1799"/>
      <c r="CU64" s="1799"/>
      <c r="CV64" s="1799"/>
      <c r="CW64" s="1799"/>
      <c r="CX64" s="1799"/>
      <c r="CY64" s="1799"/>
      <c r="CZ64" s="1799"/>
    </row>
    <row r="65" s="607" customFormat="true" ht="15" customHeight="true" x14ac:dyDescent="0.2">
      <c r="A65" s="2246"/>
      <c r="B65" s="1325" t="s">
        <v>163</v>
      </c>
      <c r="C65" s="1238">
        <v>0.23659344445175032</v>
      </c>
      <c r="D65" s="1239">
        <v>0.16003132083093932</v>
      </c>
      <c r="E65" s="1239">
        <v>0.39864970668495314</v>
      </c>
      <c r="F65" s="1239">
        <v>0.1528501686763325</v>
      </c>
      <c r="G65" s="1240">
        <v>3.8958063981854321E-2</v>
      </c>
      <c r="H65" s="1241">
        <v>0.14970346511882382</v>
      </c>
      <c r="I65" s="1239">
        <v>0.16035228488434017</v>
      </c>
      <c r="J65" s="1239">
        <v>0.33141101471516171</v>
      </c>
      <c r="K65" s="1239">
        <v>8.5613319530410154E-2</v>
      </c>
      <c r="L65" s="1242">
        <v>5.3606678128807109E-2</v>
      </c>
      <c r="M65" s="1243">
        <v>0.52458066330369157</v>
      </c>
      <c r="N65" s="1239">
        <v>0</v>
      </c>
      <c r="O65" s="1239">
        <v>0.30132022025594896</v>
      </c>
      <c r="P65" s="1239">
        <v>0.3042253755239176</v>
      </c>
      <c r="Q65" s="1240">
        <v>0.40536269208439957</v>
      </c>
      <c r="R65" s="1241">
        <v>0.36730221176965999</v>
      </c>
      <c r="S65" s="1239">
        <v>0.33237664216975837</v>
      </c>
      <c r="T65" s="1239">
        <v>0.84353102742685682</v>
      </c>
      <c r="U65" s="1239">
        <v>0</v>
      </c>
      <c r="V65" s="1882">
        <v>0</v>
      </c>
      <c r="W65" s="1726"/>
      <c r="X65" s="1726"/>
      <c r="Y65" s="1726"/>
      <c r="Z65" s="1726"/>
      <c r="AA65" s="1726"/>
      <c r="AB65" s="1726"/>
      <c r="AC65" s="1726"/>
      <c r="AD65" s="1726"/>
      <c r="AE65" s="1726"/>
      <c r="AF65" s="1726"/>
      <c r="AG65" s="1726"/>
      <c r="AH65" s="1726"/>
      <c r="AI65" s="1726"/>
      <c r="AJ65" s="1726"/>
      <c r="AK65" s="1726"/>
      <c r="AL65" s="1726"/>
      <c r="AM65" s="1726"/>
      <c r="AN65" s="1726"/>
      <c r="AO65" s="1726"/>
      <c r="AP65" s="1726"/>
      <c r="AQ65" s="1726"/>
      <c r="AR65" s="1726"/>
      <c r="AS65" s="1726"/>
      <c r="AT65" s="1726"/>
      <c r="AU65" s="1726"/>
      <c r="AV65" s="1726"/>
      <c r="AW65" s="1726"/>
      <c r="AX65" s="1726"/>
      <c r="AY65" s="1726"/>
      <c r="AZ65" s="611"/>
      <c r="BA65" s="229"/>
      <c r="BB65" s="154"/>
      <c r="BC65" s="308"/>
      <c r="BD65" s="293"/>
      <c r="BE65" s="293"/>
      <c r="BF65" s="293"/>
      <c r="BG65" s="309"/>
      <c r="BH65" s="316"/>
      <c r="BI65" s="293"/>
      <c r="BJ65" s="293"/>
      <c r="BK65" s="293"/>
      <c r="BL65" s="309"/>
      <c r="BM65" s="316"/>
      <c r="BN65" s="293"/>
      <c r="BO65" s="293"/>
      <c r="BP65" s="293"/>
      <c r="BQ65" s="309"/>
      <c r="BR65" s="316"/>
      <c r="BS65" s="293"/>
      <c r="BT65" s="293"/>
      <c r="BU65" s="293"/>
      <c r="BV65" s="1745"/>
      <c r="BW65" s="1798"/>
      <c r="BX65" s="1798"/>
      <c r="BY65" s="1799"/>
      <c r="BZ65" s="1799"/>
      <c r="CA65" s="1799"/>
      <c r="CB65" s="1799"/>
      <c r="CC65" s="1799"/>
      <c r="CD65" s="1799"/>
      <c r="CE65" s="1799"/>
      <c r="CF65" s="1799"/>
      <c r="CG65" s="1799"/>
      <c r="CH65" s="1799"/>
      <c r="CI65" s="1799"/>
      <c r="CJ65" s="1799"/>
      <c r="CK65" s="1799"/>
      <c r="CL65" s="1799"/>
      <c r="CM65" s="1799"/>
      <c r="CN65" s="1799"/>
      <c r="CO65" s="1799"/>
      <c r="CP65" s="1799"/>
      <c r="CQ65" s="1799"/>
      <c r="CR65" s="1799"/>
      <c r="CS65" s="1799"/>
      <c r="CT65" s="1799"/>
      <c r="CU65" s="1799"/>
      <c r="CV65" s="1799"/>
      <c r="CW65" s="1799"/>
      <c r="CX65" s="1799"/>
      <c r="CY65" s="1799"/>
      <c r="CZ65" s="1799"/>
    </row>
    <row r="66" s="607" customFormat="true" ht="15" customHeight="true" x14ac:dyDescent="0.2">
      <c r="A66" s="2246"/>
      <c r="B66" s="1325" t="s">
        <v>164</v>
      </c>
      <c r="C66" s="1238">
        <v>9.4461259877325148</v>
      </c>
      <c r="D66" s="1239">
        <v>15.618669950057765</v>
      </c>
      <c r="E66" s="1239">
        <v>26.721329719029001</v>
      </c>
      <c r="F66" s="1239">
        <v>46.865684605553582</v>
      </c>
      <c r="G66" s="1240">
        <v>65.196705672123414</v>
      </c>
      <c r="H66" s="1241">
        <v>23.561774332480052</v>
      </c>
      <c r="I66" s="1239">
        <v>22.962675020767726</v>
      </c>
      <c r="J66" s="1239">
        <v>41.477068404871396</v>
      </c>
      <c r="K66" s="1239">
        <v>54.733415507912717</v>
      </c>
      <c r="L66" s="1242">
        <v>71.574422848424192</v>
      </c>
      <c r="M66" s="1243">
        <v>0.17637529328536561</v>
      </c>
      <c r="N66" s="1239">
        <v>3.3362211895316345</v>
      </c>
      <c r="O66" s="1239">
        <v>2.421287216123488</v>
      </c>
      <c r="P66" s="1239">
        <v>5.6307119656187874</v>
      </c>
      <c r="Q66" s="1240">
        <v>17.99648748221961</v>
      </c>
      <c r="R66" s="1241">
        <v>32.772733458159273</v>
      </c>
      <c r="S66" s="1239">
        <v>2.9735258690516861</v>
      </c>
      <c r="T66" s="1239">
        <v>17.909217105894832</v>
      </c>
      <c r="U66" s="1239">
        <v>13.981160581462779</v>
      </c>
      <c r="V66" s="1882">
        <v>54.532083308451227</v>
      </c>
      <c r="W66" s="1726"/>
      <c r="X66" s="1726"/>
      <c r="Y66" s="1726"/>
      <c r="Z66" s="1726"/>
      <c r="AA66" s="1726"/>
      <c r="AB66" s="1726"/>
      <c r="AC66" s="1726"/>
      <c r="AD66" s="1726"/>
      <c r="AE66" s="1726"/>
      <c r="AF66" s="1726"/>
      <c r="AG66" s="1726"/>
      <c r="AH66" s="1726"/>
      <c r="AI66" s="1726"/>
      <c r="AJ66" s="1726"/>
      <c r="AK66" s="1726"/>
      <c r="AL66" s="1726"/>
      <c r="AM66" s="1726"/>
      <c r="AN66" s="1726"/>
      <c r="AO66" s="1726"/>
      <c r="AP66" s="1726"/>
      <c r="AQ66" s="1726"/>
      <c r="AR66" s="1726"/>
      <c r="AS66" s="1726"/>
      <c r="AT66" s="1726"/>
      <c r="AU66" s="1726"/>
      <c r="AV66" s="1726"/>
      <c r="AW66" s="1726"/>
      <c r="AX66" s="1726"/>
      <c r="AY66" s="1726"/>
      <c r="AZ66" s="611"/>
      <c r="BA66" s="229"/>
      <c r="BB66" s="154"/>
      <c r="BC66" s="308"/>
      <c r="BD66" s="293"/>
      <c r="BE66" s="293"/>
      <c r="BF66" s="293"/>
      <c r="BG66" s="309"/>
      <c r="BH66" s="316"/>
      <c r="BI66" s="293"/>
      <c r="BJ66" s="293"/>
      <c r="BK66" s="293"/>
      <c r="BL66" s="309"/>
      <c r="BM66" s="316"/>
      <c r="BN66" s="293"/>
      <c r="BO66" s="293"/>
      <c r="BP66" s="293"/>
      <c r="BQ66" s="309"/>
      <c r="BR66" s="316"/>
      <c r="BS66" s="293"/>
      <c r="BT66" s="293"/>
      <c r="BU66" s="293"/>
      <c r="BV66" s="1745"/>
      <c r="BW66" s="1798"/>
      <c r="BX66" s="1798"/>
      <c r="BY66" s="1799"/>
      <c r="BZ66" s="1799"/>
      <c r="CA66" s="1799"/>
      <c r="CB66" s="1799"/>
      <c r="CC66" s="1799"/>
      <c r="CD66" s="1799"/>
      <c r="CE66" s="1799"/>
      <c r="CF66" s="1799"/>
      <c r="CG66" s="1799"/>
      <c r="CH66" s="1799"/>
      <c r="CI66" s="1799"/>
      <c r="CJ66" s="1799"/>
      <c r="CK66" s="1799"/>
      <c r="CL66" s="1799"/>
      <c r="CM66" s="1799"/>
      <c r="CN66" s="1799"/>
      <c r="CO66" s="1799"/>
      <c r="CP66" s="1799"/>
      <c r="CQ66" s="1799"/>
      <c r="CR66" s="1799"/>
      <c r="CS66" s="1799"/>
      <c r="CT66" s="1799"/>
      <c r="CU66" s="1799"/>
      <c r="CV66" s="1799"/>
      <c r="CW66" s="1799"/>
      <c r="CX66" s="1799"/>
      <c r="CY66" s="1799"/>
      <c r="CZ66" s="1799"/>
    </row>
    <row r="67" s="607" customFormat="true" ht="15" customHeight="true" x14ac:dyDescent="0.2">
      <c r="A67" s="2246"/>
      <c r="B67" s="1325" t="s">
        <v>46</v>
      </c>
      <c r="C67" s="1238">
        <v>1.699820214121029</v>
      </c>
      <c r="D67" s="1239">
        <v>1.9348732432983475</v>
      </c>
      <c r="E67" s="1239">
        <v>2.16046770466976</v>
      </c>
      <c r="F67" s="1239">
        <v>1.9736095802441882</v>
      </c>
      <c r="G67" s="1240">
        <v>1.3856711501268377</v>
      </c>
      <c r="H67" s="1241">
        <v>0.75288078815076731</v>
      </c>
      <c r="I67" s="1239">
        <v>0.97459710542351796</v>
      </c>
      <c r="J67" s="1239">
        <v>1.3864002028451359</v>
      </c>
      <c r="K67" s="1239">
        <v>1.1651211939330604</v>
      </c>
      <c r="L67" s="1242">
        <v>1.2070668769724551</v>
      </c>
      <c r="M67" s="1243">
        <v>2.1764261073137097</v>
      </c>
      <c r="N67" s="1239">
        <v>3.0022678776719278</v>
      </c>
      <c r="O67" s="1239">
        <v>3.0825995938444986</v>
      </c>
      <c r="P67" s="1239">
        <v>4.6552730943565317</v>
      </c>
      <c r="Q67" s="1240">
        <v>6.0067501936218921</v>
      </c>
      <c r="R67" s="1241">
        <v>3.5500012517987956</v>
      </c>
      <c r="S67" s="1239">
        <v>1.3172165060803398</v>
      </c>
      <c r="T67" s="1239">
        <v>0.48910579844580226</v>
      </c>
      <c r="U67" s="1239">
        <v>1.2262200814700155</v>
      </c>
      <c r="V67" s="1882">
        <v>1.5878840304211779</v>
      </c>
      <c r="W67" s="1726"/>
      <c r="X67" s="1726"/>
      <c r="Y67" s="1726"/>
      <c r="Z67" s="1726"/>
      <c r="AA67" s="1726"/>
      <c r="AB67" s="1726"/>
      <c r="AC67" s="1726"/>
      <c r="AD67" s="1726"/>
      <c r="AE67" s="1726"/>
      <c r="AF67" s="1726"/>
      <c r="AG67" s="1726"/>
      <c r="AH67" s="1726"/>
      <c r="AI67" s="1726"/>
      <c r="AJ67" s="1726"/>
      <c r="AK67" s="1726"/>
      <c r="AL67" s="1726"/>
      <c r="AM67" s="1726"/>
      <c r="AN67" s="1726"/>
      <c r="AO67" s="1726"/>
      <c r="AP67" s="1726"/>
      <c r="AQ67" s="1726"/>
      <c r="AR67" s="1726"/>
      <c r="AS67" s="1726"/>
      <c r="AT67" s="1726"/>
      <c r="AU67" s="1726"/>
      <c r="AV67" s="1726"/>
      <c r="AW67" s="1726"/>
      <c r="AX67" s="1726"/>
      <c r="AY67" s="1726"/>
      <c r="AZ67" s="611"/>
      <c r="BA67" s="229"/>
      <c r="BB67" s="154"/>
      <c r="BC67" s="308"/>
      <c r="BD67" s="293"/>
      <c r="BE67" s="293"/>
      <c r="BF67" s="293"/>
      <c r="BG67" s="309"/>
      <c r="BH67" s="316"/>
      <c r="BI67" s="293"/>
      <c r="BJ67" s="293"/>
      <c r="BK67" s="293"/>
      <c r="BL67" s="309"/>
      <c r="BM67" s="316"/>
      <c r="BN67" s="293"/>
      <c r="BO67" s="293"/>
      <c r="BP67" s="293"/>
      <c r="BQ67" s="309"/>
      <c r="BR67" s="316"/>
      <c r="BS67" s="293"/>
      <c r="BT67" s="293"/>
      <c r="BU67" s="293"/>
      <c r="BV67" s="1745"/>
      <c r="BW67" s="1798"/>
      <c r="BX67" s="1798"/>
      <c r="BY67" s="1799"/>
      <c r="BZ67" s="1799"/>
      <c r="CA67" s="1799"/>
      <c r="CB67" s="1799"/>
      <c r="CC67" s="1799"/>
      <c r="CD67" s="1799"/>
      <c r="CE67" s="1799"/>
      <c r="CF67" s="1799"/>
      <c r="CG67" s="1799"/>
      <c r="CH67" s="1799"/>
      <c r="CI67" s="1799"/>
      <c r="CJ67" s="1799"/>
      <c r="CK67" s="1799"/>
      <c r="CL67" s="1799"/>
      <c r="CM67" s="1799"/>
      <c r="CN67" s="1799"/>
      <c r="CO67" s="1799"/>
      <c r="CP67" s="1799"/>
      <c r="CQ67" s="1799"/>
      <c r="CR67" s="1799"/>
      <c r="CS67" s="1799"/>
      <c r="CT67" s="1799"/>
      <c r="CU67" s="1799"/>
      <c r="CV67" s="1799"/>
      <c r="CW67" s="1799"/>
      <c r="CX67" s="1799"/>
      <c r="CY67" s="1799"/>
      <c r="CZ67" s="1799"/>
    </row>
    <row r="68" s="607" customFormat="true" ht="15" customHeight="true" x14ac:dyDescent="0.2">
      <c r="A68" s="1189"/>
      <c r="B68" s="1326"/>
      <c r="C68" s="1238"/>
      <c r="D68" s="1239"/>
      <c r="E68" s="1239"/>
      <c r="F68" s="1239"/>
      <c r="G68" s="1240"/>
      <c r="H68" s="1241"/>
      <c r="I68" s="1239"/>
      <c r="J68" s="1239"/>
      <c r="K68" s="1239"/>
      <c r="L68" s="1242"/>
      <c r="M68" s="1243"/>
      <c r="N68" s="1239"/>
      <c r="O68" s="1239"/>
      <c r="P68" s="1239"/>
      <c r="Q68" s="1240"/>
      <c r="R68" s="1241"/>
      <c r="S68" s="1239"/>
      <c r="T68" s="1239"/>
      <c r="U68" s="1239"/>
      <c r="V68" s="1882"/>
      <c r="W68" s="1726"/>
      <c r="X68" s="1726"/>
      <c r="Y68" s="1726"/>
      <c r="Z68" s="1726"/>
      <c r="AA68" s="1726"/>
      <c r="AB68" s="1726"/>
      <c r="AC68" s="1726"/>
      <c r="AD68" s="1726"/>
      <c r="AE68" s="1726"/>
      <c r="AF68" s="1726"/>
      <c r="AG68" s="1726"/>
      <c r="AH68" s="1726"/>
      <c r="AI68" s="1726"/>
      <c r="AJ68" s="1726"/>
      <c r="AK68" s="1726"/>
      <c r="AL68" s="1726"/>
      <c r="AM68" s="1726"/>
      <c r="AN68" s="1726"/>
      <c r="AO68" s="1726"/>
      <c r="AP68" s="1726"/>
      <c r="AQ68" s="1726"/>
      <c r="AR68" s="1726"/>
      <c r="AS68" s="1726"/>
      <c r="AT68" s="1726"/>
      <c r="AU68" s="1726"/>
      <c r="AV68" s="1726"/>
      <c r="AW68" s="1726"/>
      <c r="AX68" s="1726"/>
      <c r="AY68" s="1726"/>
      <c r="AZ68" s="611"/>
      <c r="BA68" s="229"/>
      <c r="BB68" s="154"/>
      <c r="BC68" s="308"/>
      <c r="BD68" s="293"/>
      <c r="BE68" s="293"/>
      <c r="BF68" s="293"/>
      <c r="BG68" s="309"/>
      <c r="BH68" s="316"/>
      <c r="BI68" s="293"/>
      <c r="BJ68" s="293"/>
      <c r="BK68" s="293"/>
      <c r="BL68" s="309"/>
      <c r="BM68" s="316"/>
      <c r="BN68" s="293"/>
      <c r="BO68" s="293"/>
      <c r="BP68" s="293"/>
      <c r="BQ68" s="309"/>
      <c r="BR68" s="316"/>
      <c r="BS68" s="293"/>
      <c r="BT68" s="293"/>
      <c r="BU68" s="293"/>
      <c r="BV68" s="1745"/>
      <c r="BW68" s="1798"/>
      <c r="BX68" s="1798"/>
      <c r="BY68" s="1799"/>
      <c r="BZ68" s="1799"/>
      <c r="CA68" s="1799"/>
      <c r="CB68" s="1799"/>
      <c r="CC68" s="1799"/>
      <c r="CD68" s="1799"/>
      <c r="CE68" s="1799"/>
      <c r="CF68" s="1799"/>
      <c r="CG68" s="1799"/>
      <c r="CH68" s="1799"/>
      <c r="CI68" s="1799"/>
      <c r="CJ68" s="1799"/>
      <c r="CK68" s="1799"/>
      <c r="CL68" s="1799"/>
      <c r="CM68" s="1799"/>
      <c r="CN68" s="1799"/>
      <c r="CO68" s="1799"/>
      <c r="CP68" s="1799"/>
      <c r="CQ68" s="1799"/>
      <c r="CR68" s="1799"/>
      <c r="CS68" s="1799"/>
      <c r="CT68" s="1799"/>
      <c r="CU68" s="1799"/>
      <c r="CV68" s="1799"/>
      <c r="CW68" s="1799"/>
      <c r="CX68" s="1799"/>
      <c r="CY68" s="1799"/>
      <c r="CZ68" s="1799"/>
    </row>
    <row r="69" s="607" customFormat="true" ht="15" customHeight="true" x14ac:dyDescent="0.2">
      <c r="A69" s="1189"/>
      <c r="B69" s="1326"/>
      <c r="C69" s="1238"/>
      <c r="D69" s="1239"/>
      <c r="E69" s="1239"/>
      <c r="F69" s="1239"/>
      <c r="G69" s="1240"/>
      <c r="H69" s="1241"/>
      <c r="I69" s="1239"/>
      <c r="J69" s="1239"/>
      <c r="K69" s="1239"/>
      <c r="L69" s="1242"/>
      <c r="M69" s="1243"/>
      <c r="N69" s="1239"/>
      <c r="O69" s="1239"/>
      <c r="P69" s="1239"/>
      <c r="Q69" s="1240"/>
      <c r="R69" s="1241"/>
      <c r="S69" s="1239"/>
      <c r="T69" s="1239"/>
      <c r="U69" s="1239"/>
      <c r="V69" s="1882"/>
      <c r="W69" s="1726"/>
      <c r="X69" s="1726"/>
      <c r="Y69" s="1726"/>
      <c r="Z69" s="1726"/>
      <c r="AA69" s="1726"/>
      <c r="AB69" s="1726"/>
      <c r="AC69" s="1726"/>
      <c r="AD69" s="1726"/>
      <c r="AE69" s="1726"/>
      <c r="AF69" s="1726"/>
      <c r="AG69" s="1726"/>
      <c r="AH69" s="1726"/>
      <c r="AI69" s="1726"/>
      <c r="AJ69" s="1726"/>
      <c r="AK69" s="1726"/>
      <c r="AL69" s="1726"/>
      <c r="AM69" s="1726"/>
      <c r="AN69" s="1726"/>
      <c r="AO69" s="1726"/>
      <c r="AP69" s="1726"/>
      <c r="AQ69" s="1726"/>
      <c r="AR69" s="1726"/>
      <c r="AS69" s="1726"/>
      <c r="AT69" s="1726"/>
      <c r="AU69" s="1726"/>
      <c r="AV69" s="1726"/>
      <c r="AW69" s="1726"/>
      <c r="AX69" s="1726"/>
      <c r="AY69" s="1726"/>
      <c r="AZ69" s="611"/>
      <c r="BA69" s="229"/>
      <c r="BB69" s="154"/>
      <c r="BC69" s="308"/>
      <c r="BD69" s="293"/>
      <c r="BE69" s="293"/>
      <c r="BF69" s="293"/>
      <c r="BG69" s="309"/>
      <c r="BH69" s="316"/>
      <c r="BI69" s="293"/>
      <c r="BJ69" s="293"/>
      <c r="BK69" s="293"/>
      <c r="BL69" s="309"/>
      <c r="BM69" s="316"/>
      <c r="BN69" s="293"/>
      <c r="BO69" s="293"/>
      <c r="BP69" s="293"/>
      <c r="BQ69" s="309"/>
      <c r="BR69" s="316"/>
      <c r="BS69" s="293"/>
      <c r="BT69" s="293"/>
      <c r="BU69" s="293"/>
      <c r="BV69" s="1745"/>
      <c r="BW69" s="1798"/>
      <c r="BX69" s="1798"/>
      <c r="BY69" s="1799"/>
      <c r="BZ69" s="1799"/>
      <c r="CA69" s="1799"/>
      <c r="CB69" s="1799"/>
      <c r="CC69" s="1799"/>
      <c r="CD69" s="1799"/>
      <c r="CE69" s="1799"/>
      <c r="CF69" s="1799"/>
      <c r="CG69" s="1799"/>
      <c r="CH69" s="1799"/>
      <c r="CI69" s="1799"/>
      <c r="CJ69" s="1799"/>
      <c r="CK69" s="1799"/>
      <c r="CL69" s="1799"/>
      <c r="CM69" s="1799"/>
      <c r="CN69" s="1799"/>
      <c r="CO69" s="1799"/>
      <c r="CP69" s="1799"/>
      <c r="CQ69" s="1799"/>
      <c r="CR69" s="1799"/>
      <c r="CS69" s="1799"/>
      <c r="CT69" s="1799"/>
      <c r="CU69" s="1799"/>
      <c r="CV69" s="1799"/>
      <c r="CW69" s="1799"/>
      <c r="CX69" s="1799"/>
      <c r="CY69" s="1799"/>
      <c r="CZ69" s="1799"/>
    </row>
    <row r="70" s="607" customFormat="true" ht="15" customHeight="true" x14ac:dyDescent="0.2">
      <c r="A70" s="1189"/>
      <c r="B70" s="1326"/>
      <c r="C70" s="1238"/>
      <c r="D70" s="1239"/>
      <c r="E70" s="1239"/>
      <c r="F70" s="1239"/>
      <c r="G70" s="1240"/>
      <c r="H70" s="1241"/>
      <c r="I70" s="1239"/>
      <c r="J70" s="1239"/>
      <c r="K70" s="1239"/>
      <c r="L70" s="1242"/>
      <c r="M70" s="1243"/>
      <c r="N70" s="1239"/>
      <c r="O70" s="1239"/>
      <c r="P70" s="1239"/>
      <c r="Q70" s="1240"/>
      <c r="R70" s="1241"/>
      <c r="S70" s="1239"/>
      <c r="T70" s="1239"/>
      <c r="U70" s="1239"/>
      <c r="V70" s="1882"/>
      <c r="W70" s="1726"/>
      <c r="X70" s="1726"/>
      <c r="Y70" s="1726"/>
      <c r="Z70" s="1726"/>
      <c r="AA70" s="1726"/>
      <c r="AB70" s="1726"/>
      <c r="AC70" s="1726"/>
      <c r="AD70" s="1726"/>
      <c r="AE70" s="1726"/>
      <c r="AF70" s="1726"/>
      <c r="AG70" s="1726"/>
      <c r="AH70" s="1726"/>
      <c r="AI70" s="1726"/>
      <c r="AJ70" s="1726"/>
      <c r="AK70" s="1726"/>
      <c r="AL70" s="1726"/>
      <c r="AM70" s="1726"/>
      <c r="AN70" s="1726"/>
      <c r="AO70" s="1726"/>
      <c r="AP70" s="1726"/>
      <c r="AQ70" s="1726"/>
      <c r="AR70" s="1726"/>
      <c r="AS70" s="1726"/>
      <c r="AT70" s="1726"/>
      <c r="AU70" s="1726"/>
      <c r="AV70" s="1726"/>
      <c r="AW70" s="1726"/>
      <c r="AX70" s="1726"/>
      <c r="AY70" s="1726"/>
      <c r="AZ70" s="611"/>
      <c r="BA70" s="229"/>
      <c r="BB70" s="154"/>
      <c r="BC70" s="308"/>
      <c r="BD70" s="293"/>
      <c r="BE70" s="293"/>
      <c r="BF70" s="293"/>
      <c r="BG70" s="309"/>
      <c r="BH70" s="316"/>
      <c r="BI70" s="293"/>
      <c r="BJ70" s="293"/>
      <c r="BK70" s="293"/>
      <c r="BL70" s="309"/>
      <c r="BM70" s="316"/>
      <c r="BN70" s="293"/>
      <c r="BO70" s="293"/>
      <c r="BP70" s="293"/>
      <c r="BQ70" s="309"/>
      <c r="BR70" s="316"/>
      <c r="BS70" s="293"/>
      <c r="BT70" s="293"/>
      <c r="BU70" s="293"/>
      <c r="BV70" s="1745"/>
      <c r="BW70" s="1798"/>
      <c r="BX70" s="1798"/>
      <c r="BY70" s="1799"/>
      <c r="BZ70" s="1799"/>
      <c r="CA70" s="1799"/>
      <c r="CB70" s="1799"/>
      <c r="CC70" s="1799"/>
      <c r="CD70" s="1799"/>
      <c r="CE70" s="1799"/>
      <c r="CF70" s="1799"/>
      <c r="CG70" s="1799"/>
      <c r="CH70" s="1799"/>
      <c r="CI70" s="1799"/>
      <c r="CJ70" s="1799"/>
      <c r="CK70" s="1799"/>
      <c r="CL70" s="1799"/>
      <c r="CM70" s="1799"/>
      <c r="CN70" s="1799"/>
      <c r="CO70" s="1799"/>
      <c r="CP70" s="1799"/>
      <c r="CQ70" s="1799"/>
      <c r="CR70" s="1799"/>
      <c r="CS70" s="1799"/>
      <c r="CT70" s="1799"/>
      <c r="CU70" s="1799"/>
      <c r="CV70" s="1799"/>
      <c r="CW70" s="1799"/>
      <c r="CX70" s="1799"/>
      <c r="CY70" s="1799"/>
      <c r="CZ70" s="1799"/>
    </row>
    <row r="71" s="607" customFormat="true" ht="15" customHeight="true" x14ac:dyDescent="0.2">
      <c r="A71" s="1189"/>
      <c r="B71" s="1326"/>
      <c r="C71" s="1238"/>
      <c r="D71" s="1239"/>
      <c r="E71" s="1239"/>
      <c r="F71" s="1239"/>
      <c r="G71" s="1240"/>
      <c r="H71" s="1241"/>
      <c r="I71" s="1239"/>
      <c r="J71" s="1239"/>
      <c r="K71" s="1239"/>
      <c r="L71" s="1242"/>
      <c r="M71" s="1243"/>
      <c r="N71" s="1239"/>
      <c r="O71" s="1239"/>
      <c r="P71" s="1239"/>
      <c r="Q71" s="1240"/>
      <c r="R71" s="1241"/>
      <c r="S71" s="1239"/>
      <c r="T71" s="1239"/>
      <c r="U71" s="1239"/>
      <c r="V71" s="1882"/>
      <c r="W71" s="1726"/>
      <c r="X71" s="1726"/>
      <c r="Y71" s="1726"/>
      <c r="Z71" s="1726"/>
      <c r="AA71" s="1726"/>
      <c r="AB71" s="1726"/>
      <c r="AC71" s="1726"/>
      <c r="AD71" s="1726"/>
      <c r="AE71" s="1726"/>
      <c r="AF71" s="1726"/>
      <c r="AG71" s="1726"/>
      <c r="AH71" s="1726"/>
      <c r="AI71" s="1726"/>
      <c r="AJ71" s="1726"/>
      <c r="AK71" s="1726"/>
      <c r="AL71" s="1726"/>
      <c r="AM71" s="1726"/>
      <c r="AN71" s="1726"/>
      <c r="AO71" s="1726"/>
      <c r="AP71" s="1726"/>
      <c r="AQ71" s="1726"/>
      <c r="AR71" s="1726"/>
      <c r="AS71" s="1726"/>
      <c r="AT71" s="1726"/>
      <c r="AU71" s="1726"/>
      <c r="AV71" s="1726"/>
      <c r="AW71" s="1726"/>
      <c r="AX71" s="1726"/>
      <c r="AY71" s="1726"/>
      <c r="AZ71" s="611"/>
      <c r="BA71" s="229"/>
      <c r="BB71" s="154"/>
      <c r="BC71" s="308"/>
      <c r="BD71" s="293"/>
      <c r="BE71" s="293"/>
      <c r="BF71" s="293"/>
      <c r="BG71" s="309"/>
      <c r="BH71" s="316"/>
      <c r="BI71" s="293"/>
      <c r="BJ71" s="293"/>
      <c r="BK71" s="293"/>
      <c r="BL71" s="309"/>
      <c r="BM71" s="316"/>
      <c r="BN71" s="293"/>
      <c r="BO71" s="293"/>
      <c r="BP71" s="293"/>
      <c r="BQ71" s="309"/>
      <c r="BR71" s="316"/>
      <c r="BS71" s="293"/>
      <c r="BT71" s="293"/>
      <c r="BU71" s="293"/>
      <c r="BV71" s="1745"/>
      <c r="BW71" s="1798"/>
      <c r="BX71" s="1798"/>
      <c r="BY71" s="1799"/>
      <c r="BZ71" s="1799"/>
      <c r="CA71" s="1799"/>
      <c r="CB71" s="1799"/>
      <c r="CC71" s="1799"/>
      <c r="CD71" s="1799"/>
      <c r="CE71" s="1799"/>
      <c r="CF71" s="1799"/>
      <c r="CG71" s="1799"/>
      <c r="CH71" s="1799"/>
      <c r="CI71" s="1799"/>
      <c r="CJ71" s="1799"/>
      <c r="CK71" s="1799"/>
      <c r="CL71" s="1799"/>
      <c r="CM71" s="1799"/>
      <c r="CN71" s="1799"/>
      <c r="CO71" s="1799"/>
      <c r="CP71" s="1799"/>
      <c r="CQ71" s="1799"/>
      <c r="CR71" s="1799"/>
      <c r="CS71" s="1799"/>
      <c r="CT71" s="1799"/>
      <c r="CU71" s="1799"/>
      <c r="CV71" s="1799"/>
      <c r="CW71" s="1799"/>
      <c r="CX71" s="1799"/>
      <c r="CY71" s="1799"/>
      <c r="CZ71" s="1799"/>
    </row>
    <row r="72" s="607" customFormat="true" ht="15" customHeight="true" x14ac:dyDescent="0.2">
      <c r="A72" s="1189"/>
      <c r="B72" s="1326"/>
      <c r="C72" s="1238"/>
      <c r="D72" s="1239"/>
      <c r="E72" s="1239"/>
      <c r="F72" s="1239"/>
      <c r="G72" s="1240"/>
      <c r="H72" s="1241"/>
      <c r="I72" s="1239"/>
      <c r="J72" s="1239"/>
      <c r="K72" s="1239"/>
      <c r="L72" s="1242"/>
      <c r="M72" s="1243"/>
      <c r="N72" s="1239"/>
      <c r="O72" s="1239"/>
      <c r="P72" s="1239"/>
      <c r="Q72" s="1240"/>
      <c r="R72" s="1241"/>
      <c r="S72" s="1239"/>
      <c r="T72" s="1239"/>
      <c r="U72" s="1239"/>
      <c r="V72" s="1882"/>
      <c r="W72" s="1726"/>
      <c r="X72" s="1726"/>
      <c r="Y72" s="1726"/>
      <c r="Z72" s="1726"/>
      <c r="AA72" s="1726"/>
      <c r="AB72" s="1726"/>
      <c r="AC72" s="1726"/>
      <c r="AD72" s="1726"/>
      <c r="AE72" s="1726"/>
      <c r="AF72" s="1726"/>
      <c r="AG72" s="1726"/>
      <c r="AH72" s="1726"/>
      <c r="AI72" s="1726"/>
      <c r="AJ72" s="1726"/>
      <c r="AK72" s="1726"/>
      <c r="AL72" s="1726"/>
      <c r="AM72" s="1726"/>
      <c r="AN72" s="1726"/>
      <c r="AO72" s="1726"/>
      <c r="AP72" s="1726"/>
      <c r="AQ72" s="1726"/>
      <c r="AR72" s="1726"/>
      <c r="AS72" s="1726"/>
      <c r="AT72" s="1726"/>
      <c r="AU72" s="1726"/>
      <c r="AV72" s="1726"/>
      <c r="AW72" s="1726"/>
      <c r="AX72" s="1726"/>
      <c r="AY72" s="1726"/>
      <c r="AZ72" s="611"/>
      <c r="BA72" s="229"/>
      <c r="BB72" s="154"/>
      <c r="BC72" s="308"/>
      <c r="BD72" s="293"/>
      <c r="BE72" s="293"/>
      <c r="BF72" s="293"/>
      <c r="BG72" s="309"/>
      <c r="BH72" s="316"/>
      <c r="BI72" s="293"/>
      <c r="BJ72" s="293"/>
      <c r="BK72" s="293"/>
      <c r="BL72" s="309"/>
      <c r="BM72" s="316"/>
      <c r="BN72" s="293"/>
      <c r="BO72" s="293"/>
      <c r="BP72" s="293"/>
      <c r="BQ72" s="309"/>
      <c r="BR72" s="316"/>
      <c r="BS72" s="293"/>
      <c r="BT72" s="293"/>
      <c r="BU72" s="293"/>
      <c r="BV72" s="1745"/>
      <c r="BW72" s="1798"/>
      <c r="BX72" s="1798"/>
      <c r="BY72" s="1799"/>
      <c r="BZ72" s="1799"/>
      <c r="CA72" s="1799"/>
      <c r="CB72" s="1799"/>
      <c r="CC72" s="1799"/>
      <c r="CD72" s="1799"/>
      <c r="CE72" s="1799"/>
      <c r="CF72" s="1799"/>
      <c r="CG72" s="1799"/>
      <c r="CH72" s="1799"/>
      <c r="CI72" s="1799"/>
      <c r="CJ72" s="1799"/>
      <c r="CK72" s="1799"/>
      <c r="CL72" s="1799"/>
      <c r="CM72" s="1799"/>
      <c r="CN72" s="1799"/>
      <c r="CO72" s="1799"/>
      <c r="CP72" s="1799"/>
      <c r="CQ72" s="1799"/>
      <c r="CR72" s="1799"/>
      <c r="CS72" s="1799"/>
      <c r="CT72" s="1799"/>
      <c r="CU72" s="1799"/>
      <c r="CV72" s="1799"/>
      <c r="CW72" s="1799"/>
      <c r="CX72" s="1799"/>
      <c r="CY72" s="1799"/>
      <c r="CZ72" s="1799"/>
    </row>
    <row r="73" s="607" customFormat="true" ht="15" customHeight="true" x14ac:dyDescent="0.2">
      <c r="A73" s="1189"/>
      <c r="B73" s="1326"/>
      <c r="C73" s="1238"/>
      <c r="D73" s="1239"/>
      <c r="E73" s="1239"/>
      <c r="F73" s="1239"/>
      <c r="G73" s="1240"/>
      <c r="H73" s="1241"/>
      <c r="I73" s="1239"/>
      <c r="J73" s="1239"/>
      <c r="K73" s="1239"/>
      <c r="L73" s="1242"/>
      <c r="M73" s="1243"/>
      <c r="N73" s="1239"/>
      <c r="O73" s="1239"/>
      <c r="P73" s="1239"/>
      <c r="Q73" s="1240"/>
      <c r="R73" s="1241"/>
      <c r="S73" s="1239"/>
      <c r="T73" s="1239"/>
      <c r="U73" s="1239"/>
      <c r="V73" s="1882"/>
      <c r="W73" s="1726"/>
      <c r="X73" s="1726"/>
      <c r="Y73" s="1726"/>
      <c r="Z73" s="1726"/>
      <c r="AA73" s="1726"/>
      <c r="AB73" s="1726"/>
      <c r="AC73" s="1726"/>
      <c r="AD73" s="1726"/>
      <c r="AE73" s="1726"/>
      <c r="AF73" s="1726"/>
      <c r="AG73" s="1726"/>
      <c r="AH73" s="1726"/>
      <c r="AI73" s="1726"/>
      <c r="AJ73" s="1726"/>
      <c r="AK73" s="1726"/>
      <c r="AL73" s="1726"/>
      <c r="AM73" s="1726"/>
      <c r="AN73" s="1726"/>
      <c r="AO73" s="1726"/>
      <c r="AP73" s="1726"/>
      <c r="AQ73" s="1726"/>
      <c r="AR73" s="1726"/>
      <c r="AS73" s="1726"/>
      <c r="AT73" s="1726"/>
      <c r="AU73" s="1726"/>
      <c r="AV73" s="1726"/>
      <c r="AW73" s="1726"/>
      <c r="AX73" s="1726"/>
      <c r="AY73" s="1726"/>
      <c r="AZ73" s="611"/>
      <c r="BA73" s="229"/>
      <c r="BB73" s="154"/>
      <c r="BC73" s="308"/>
      <c r="BD73" s="293"/>
      <c r="BE73" s="293"/>
      <c r="BF73" s="293"/>
      <c r="BG73" s="309"/>
      <c r="BH73" s="316"/>
      <c r="BI73" s="293"/>
      <c r="BJ73" s="293"/>
      <c r="BK73" s="293"/>
      <c r="BL73" s="309"/>
      <c r="BM73" s="316"/>
      <c r="BN73" s="293"/>
      <c r="BO73" s="293"/>
      <c r="BP73" s="293"/>
      <c r="BQ73" s="309"/>
      <c r="BR73" s="316"/>
      <c r="BS73" s="293"/>
      <c r="BT73" s="293"/>
      <c r="BU73" s="293"/>
      <c r="BV73" s="1745"/>
      <c r="BW73" s="1798"/>
      <c r="BX73" s="1798"/>
      <c r="BY73" s="1799"/>
      <c r="BZ73" s="1799"/>
      <c r="CA73" s="1799"/>
      <c r="CB73" s="1799"/>
      <c r="CC73" s="1799"/>
      <c r="CD73" s="1799"/>
      <c r="CE73" s="1799"/>
      <c r="CF73" s="1799"/>
      <c r="CG73" s="1799"/>
      <c r="CH73" s="1799"/>
      <c r="CI73" s="1799"/>
      <c r="CJ73" s="1799"/>
      <c r="CK73" s="1799"/>
      <c r="CL73" s="1799"/>
      <c r="CM73" s="1799"/>
      <c r="CN73" s="1799"/>
      <c r="CO73" s="1799"/>
      <c r="CP73" s="1799"/>
      <c r="CQ73" s="1799"/>
      <c r="CR73" s="1799"/>
      <c r="CS73" s="1799"/>
      <c r="CT73" s="1799"/>
      <c r="CU73" s="1799"/>
      <c r="CV73" s="1799"/>
      <c r="CW73" s="1799"/>
      <c r="CX73" s="1799"/>
      <c r="CY73" s="1799"/>
      <c r="CZ73" s="1799"/>
    </row>
    <row r="74" s="607" customFormat="true" ht="15" customHeight="true" x14ac:dyDescent="0.2">
      <c r="A74" s="1189"/>
      <c r="B74" s="1326"/>
      <c r="C74" s="1238"/>
      <c r="D74" s="1239"/>
      <c r="E74" s="1239"/>
      <c r="F74" s="1239"/>
      <c r="G74" s="1240"/>
      <c r="H74" s="1241"/>
      <c r="I74" s="1239"/>
      <c r="J74" s="1239"/>
      <c r="K74" s="1239"/>
      <c r="L74" s="1242"/>
      <c r="M74" s="1243"/>
      <c r="N74" s="1239"/>
      <c r="O74" s="1239"/>
      <c r="P74" s="1239"/>
      <c r="Q74" s="1240"/>
      <c r="R74" s="1241"/>
      <c r="S74" s="1239"/>
      <c r="T74" s="1239"/>
      <c r="U74" s="1239"/>
      <c r="V74" s="1882"/>
      <c r="W74" s="1726"/>
      <c r="X74" s="1726"/>
      <c r="Y74" s="1726"/>
      <c r="Z74" s="1726"/>
      <c r="AA74" s="1726"/>
      <c r="AB74" s="1726"/>
      <c r="AC74" s="1726"/>
      <c r="AD74" s="1726"/>
      <c r="AE74" s="1726"/>
      <c r="AF74" s="1726"/>
      <c r="AG74" s="1726"/>
      <c r="AH74" s="1726"/>
      <c r="AI74" s="1726"/>
      <c r="AJ74" s="1726"/>
      <c r="AK74" s="1726"/>
      <c r="AL74" s="1726"/>
      <c r="AM74" s="1726"/>
      <c r="AN74" s="1726"/>
      <c r="AO74" s="1726"/>
      <c r="AP74" s="1726"/>
      <c r="AQ74" s="1726"/>
      <c r="AR74" s="1726"/>
      <c r="AS74" s="1726"/>
      <c r="AT74" s="1726"/>
      <c r="AU74" s="1726"/>
      <c r="AV74" s="1726"/>
      <c r="AW74" s="1726"/>
      <c r="AX74" s="1726"/>
      <c r="AY74" s="1726"/>
      <c r="AZ74" s="611"/>
      <c r="BA74" s="229"/>
      <c r="BB74" s="154"/>
      <c r="BC74" s="308"/>
      <c r="BD74" s="293"/>
      <c r="BE74" s="293"/>
      <c r="BF74" s="293"/>
      <c r="BG74" s="309"/>
      <c r="BH74" s="316"/>
      <c r="BI74" s="293"/>
      <c r="BJ74" s="293"/>
      <c r="BK74" s="293"/>
      <c r="BL74" s="309"/>
      <c r="BM74" s="316"/>
      <c r="BN74" s="293"/>
      <c r="BO74" s="293"/>
      <c r="BP74" s="293"/>
      <c r="BQ74" s="309"/>
      <c r="BR74" s="316"/>
      <c r="BS74" s="293"/>
      <c r="BT74" s="293"/>
      <c r="BU74" s="293"/>
      <c r="BV74" s="1745"/>
      <c r="BW74" s="1798"/>
      <c r="BX74" s="1798"/>
      <c r="BY74" s="1799"/>
      <c r="BZ74" s="1799"/>
      <c r="CA74" s="1799"/>
      <c r="CB74" s="1799"/>
      <c r="CC74" s="1799"/>
      <c r="CD74" s="1799"/>
      <c r="CE74" s="1799"/>
      <c r="CF74" s="1799"/>
      <c r="CG74" s="1799"/>
      <c r="CH74" s="1799"/>
      <c r="CI74" s="1799"/>
      <c r="CJ74" s="1799"/>
      <c r="CK74" s="1799"/>
      <c r="CL74" s="1799"/>
      <c r="CM74" s="1799"/>
      <c r="CN74" s="1799"/>
      <c r="CO74" s="1799"/>
      <c r="CP74" s="1799"/>
      <c r="CQ74" s="1799"/>
      <c r="CR74" s="1799"/>
      <c r="CS74" s="1799"/>
      <c r="CT74" s="1799"/>
      <c r="CU74" s="1799"/>
      <c r="CV74" s="1799"/>
      <c r="CW74" s="1799"/>
      <c r="CX74" s="1799"/>
      <c r="CY74" s="1799"/>
      <c r="CZ74" s="1799"/>
    </row>
    <row r="75" s="607" customFormat="true" ht="15" customHeight="true" x14ac:dyDescent="0.2">
      <c r="A75" s="1189"/>
      <c r="B75" s="1326"/>
      <c r="C75" s="1238"/>
      <c r="D75" s="1239"/>
      <c r="E75" s="1239"/>
      <c r="F75" s="1239"/>
      <c r="G75" s="1240"/>
      <c r="H75" s="1241"/>
      <c r="I75" s="1239"/>
      <c r="J75" s="1239"/>
      <c r="K75" s="1239"/>
      <c r="L75" s="1242"/>
      <c r="M75" s="1243"/>
      <c r="N75" s="1239"/>
      <c r="O75" s="1239"/>
      <c r="P75" s="1239"/>
      <c r="Q75" s="1240"/>
      <c r="R75" s="1241"/>
      <c r="S75" s="1239"/>
      <c r="T75" s="1239"/>
      <c r="U75" s="1239"/>
      <c r="V75" s="1882"/>
      <c r="W75" s="1726"/>
      <c r="X75" s="1726"/>
      <c r="Y75" s="1726"/>
      <c r="Z75" s="1726"/>
      <c r="AA75" s="1726"/>
      <c r="AB75" s="1726"/>
      <c r="AC75" s="1726"/>
      <c r="AD75" s="1726"/>
      <c r="AE75" s="1726"/>
      <c r="AF75" s="1726"/>
      <c r="AG75" s="1726"/>
      <c r="AH75" s="1726"/>
      <c r="AI75" s="1726"/>
      <c r="AJ75" s="1726"/>
      <c r="AK75" s="1726"/>
      <c r="AL75" s="1726"/>
      <c r="AM75" s="1726"/>
      <c r="AN75" s="1726"/>
      <c r="AO75" s="1726"/>
      <c r="AP75" s="1726"/>
      <c r="AQ75" s="1726"/>
      <c r="AR75" s="1726"/>
      <c r="AS75" s="1726"/>
      <c r="AT75" s="1726"/>
      <c r="AU75" s="1726"/>
      <c r="AV75" s="1726"/>
      <c r="AW75" s="1726"/>
      <c r="AX75" s="1726"/>
      <c r="AY75" s="1726"/>
      <c r="AZ75" s="611"/>
      <c r="BA75" s="229"/>
      <c r="BB75" s="154"/>
      <c r="BC75" s="308"/>
      <c r="BD75" s="293"/>
      <c r="BE75" s="293"/>
      <c r="BF75" s="293"/>
      <c r="BG75" s="309"/>
      <c r="BH75" s="316"/>
      <c r="BI75" s="293"/>
      <c r="BJ75" s="293"/>
      <c r="BK75" s="293"/>
      <c r="BL75" s="309"/>
      <c r="BM75" s="316"/>
      <c r="BN75" s="293"/>
      <c r="BO75" s="293"/>
      <c r="BP75" s="293"/>
      <c r="BQ75" s="309"/>
      <c r="BR75" s="316"/>
      <c r="BS75" s="293"/>
      <c r="BT75" s="293"/>
      <c r="BU75" s="293"/>
      <c r="BV75" s="1745"/>
      <c r="BW75" s="1798"/>
      <c r="BX75" s="1798"/>
      <c r="BY75" s="1799"/>
      <c r="BZ75" s="1799"/>
      <c r="CA75" s="1799"/>
      <c r="CB75" s="1799"/>
      <c r="CC75" s="1799"/>
      <c r="CD75" s="1799"/>
      <c r="CE75" s="1799"/>
      <c r="CF75" s="1799"/>
      <c r="CG75" s="1799"/>
      <c r="CH75" s="1799"/>
      <c r="CI75" s="1799"/>
      <c r="CJ75" s="1799"/>
      <c r="CK75" s="1799"/>
      <c r="CL75" s="1799"/>
      <c r="CM75" s="1799"/>
      <c r="CN75" s="1799"/>
      <c r="CO75" s="1799"/>
      <c r="CP75" s="1799"/>
      <c r="CQ75" s="1799"/>
      <c r="CR75" s="1799"/>
      <c r="CS75" s="1799"/>
      <c r="CT75" s="1799"/>
      <c r="CU75" s="1799"/>
      <c r="CV75" s="1799"/>
      <c r="CW75" s="1799"/>
      <c r="CX75" s="1799"/>
      <c r="CY75" s="1799"/>
      <c r="CZ75" s="1799"/>
    </row>
    <row r="76" s="607" customFormat="true" ht="15" customHeight="true" x14ac:dyDescent="0.2">
      <c r="A76" s="1189"/>
      <c r="B76" s="1326"/>
      <c r="C76" s="1238"/>
      <c r="D76" s="1239"/>
      <c r="E76" s="1239"/>
      <c r="F76" s="1239"/>
      <c r="G76" s="1240"/>
      <c r="H76" s="1241"/>
      <c r="I76" s="1239"/>
      <c r="J76" s="1239"/>
      <c r="K76" s="1239"/>
      <c r="L76" s="1242"/>
      <c r="M76" s="1243"/>
      <c r="N76" s="1239"/>
      <c r="O76" s="1239"/>
      <c r="P76" s="1239"/>
      <c r="Q76" s="1240"/>
      <c r="R76" s="1241"/>
      <c r="S76" s="1239"/>
      <c r="T76" s="1239"/>
      <c r="U76" s="1239"/>
      <c r="V76" s="1882"/>
      <c r="W76" s="1726"/>
      <c r="X76" s="1726"/>
      <c r="Y76" s="1726"/>
      <c r="Z76" s="1726"/>
      <c r="AA76" s="1726"/>
      <c r="AB76" s="1726"/>
      <c r="AC76" s="1726"/>
      <c r="AD76" s="1726"/>
      <c r="AE76" s="1726"/>
      <c r="AF76" s="1726"/>
      <c r="AG76" s="1726"/>
      <c r="AH76" s="1726"/>
      <c r="AI76" s="1726"/>
      <c r="AJ76" s="1726"/>
      <c r="AK76" s="1726"/>
      <c r="AL76" s="1726"/>
      <c r="AM76" s="1726"/>
      <c r="AN76" s="1726"/>
      <c r="AO76" s="1726"/>
      <c r="AP76" s="1726"/>
      <c r="AQ76" s="1726"/>
      <c r="AR76" s="1726"/>
      <c r="AS76" s="1726"/>
      <c r="AT76" s="1726"/>
      <c r="AU76" s="1726"/>
      <c r="AV76" s="1726"/>
      <c r="AW76" s="1726"/>
      <c r="AX76" s="1726"/>
      <c r="AY76" s="1726"/>
      <c r="AZ76" s="611"/>
      <c r="BA76" s="229"/>
      <c r="BB76" s="154"/>
      <c r="BC76" s="308"/>
      <c r="BD76" s="293"/>
      <c r="BE76" s="293"/>
      <c r="BF76" s="293"/>
      <c r="BG76" s="309"/>
      <c r="BH76" s="316"/>
      <c r="BI76" s="293"/>
      <c r="BJ76" s="293"/>
      <c r="BK76" s="293"/>
      <c r="BL76" s="309"/>
      <c r="BM76" s="316"/>
      <c r="BN76" s="293"/>
      <c r="BO76" s="293"/>
      <c r="BP76" s="293"/>
      <c r="BQ76" s="309"/>
      <c r="BR76" s="316"/>
      <c r="BS76" s="293"/>
      <c r="BT76" s="293"/>
      <c r="BU76" s="293"/>
      <c r="BV76" s="1745"/>
      <c r="BW76" s="1798"/>
      <c r="BX76" s="1798"/>
      <c r="BY76" s="1799"/>
      <c r="BZ76" s="1799"/>
      <c r="CA76" s="1799"/>
      <c r="CB76" s="1799"/>
      <c r="CC76" s="1799"/>
      <c r="CD76" s="1799"/>
      <c r="CE76" s="1799"/>
      <c r="CF76" s="1799"/>
      <c r="CG76" s="1799"/>
      <c r="CH76" s="1799"/>
      <c r="CI76" s="1799"/>
      <c r="CJ76" s="1799"/>
      <c r="CK76" s="1799"/>
      <c r="CL76" s="1799"/>
      <c r="CM76" s="1799"/>
      <c r="CN76" s="1799"/>
      <c r="CO76" s="1799"/>
      <c r="CP76" s="1799"/>
      <c r="CQ76" s="1799"/>
      <c r="CR76" s="1799"/>
      <c r="CS76" s="1799"/>
      <c r="CT76" s="1799"/>
      <c r="CU76" s="1799"/>
      <c r="CV76" s="1799"/>
      <c r="CW76" s="1799"/>
      <c r="CX76" s="1799"/>
      <c r="CY76" s="1799"/>
      <c r="CZ76" s="1799"/>
    </row>
    <row r="77" s="607" customFormat="true" ht="15" customHeight="true" x14ac:dyDescent="0.2">
      <c r="A77" s="1189"/>
      <c r="B77" s="1326"/>
      <c r="C77" s="1238"/>
      <c r="D77" s="1239"/>
      <c r="E77" s="1239"/>
      <c r="F77" s="1239"/>
      <c r="G77" s="1240"/>
      <c r="H77" s="1241"/>
      <c r="I77" s="1239"/>
      <c r="J77" s="1239"/>
      <c r="K77" s="1239"/>
      <c r="L77" s="1242"/>
      <c r="M77" s="1243"/>
      <c r="N77" s="1239"/>
      <c r="O77" s="1239"/>
      <c r="P77" s="1239"/>
      <c r="Q77" s="1240"/>
      <c r="R77" s="1241"/>
      <c r="S77" s="1239"/>
      <c r="T77" s="1239"/>
      <c r="U77" s="1239"/>
      <c r="V77" s="1882"/>
      <c r="W77" s="1726"/>
      <c r="X77" s="1726"/>
      <c r="Y77" s="1726"/>
      <c r="Z77" s="1726"/>
      <c r="AA77" s="1726"/>
      <c r="AB77" s="1726"/>
      <c r="AC77" s="1726"/>
      <c r="AD77" s="1726"/>
      <c r="AE77" s="1726"/>
      <c r="AF77" s="1726"/>
      <c r="AG77" s="1726"/>
      <c r="AH77" s="1726"/>
      <c r="AI77" s="1726"/>
      <c r="AJ77" s="1726"/>
      <c r="AK77" s="1726"/>
      <c r="AL77" s="1726"/>
      <c r="AM77" s="1726"/>
      <c r="AN77" s="1726"/>
      <c r="AO77" s="1726"/>
      <c r="AP77" s="1726"/>
      <c r="AQ77" s="1726"/>
      <c r="AR77" s="1726"/>
      <c r="AS77" s="1726"/>
      <c r="AT77" s="1726"/>
      <c r="AU77" s="1726"/>
      <c r="AV77" s="1726"/>
      <c r="AW77" s="1726"/>
      <c r="AX77" s="1726"/>
      <c r="AY77" s="1726"/>
      <c r="AZ77" s="611"/>
      <c r="BA77" s="229"/>
      <c r="BB77" s="154"/>
      <c r="BC77" s="308"/>
      <c r="BD77" s="293"/>
      <c r="BE77" s="293"/>
      <c r="BF77" s="293"/>
      <c r="BG77" s="309"/>
      <c r="BH77" s="316"/>
      <c r="BI77" s="293"/>
      <c r="BJ77" s="293"/>
      <c r="BK77" s="293"/>
      <c r="BL77" s="309"/>
      <c r="BM77" s="316"/>
      <c r="BN77" s="293"/>
      <c r="BO77" s="293"/>
      <c r="BP77" s="293"/>
      <c r="BQ77" s="309"/>
      <c r="BR77" s="316"/>
      <c r="BS77" s="293"/>
      <c r="BT77" s="293"/>
      <c r="BU77" s="293"/>
      <c r="BV77" s="1745"/>
      <c r="BW77" s="1798"/>
      <c r="BX77" s="1798"/>
      <c r="BY77" s="1799"/>
      <c r="BZ77" s="1799"/>
      <c r="CA77" s="1799"/>
      <c r="CB77" s="1799"/>
      <c r="CC77" s="1799"/>
      <c r="CD77" s="1799"/>
      <c r="CE77" s="1799"/>
      <c r="CF77" s="1799"/>
      <c r="CG77" s="1799"/>
      <c r="CH77" s="1799"/>
      <c r="CI77" s="1799"/>
      <c r="CJ77" s="1799"/>
      <c r="CK77" s="1799"/>
      <c r="CL77" s="1799"/>
      <c r="CM77" s="1799"/>
      <c r="CN77" s="1799"/>
      <c r="CO77" s="1799"/>
      <c r="CP77" s="1799"/>
      <c r="CQ77" s="1799"/>
      <c r="CR77" s="1799"/>
      <c r="CS77" s="1799"/>
      <c r="CT77" s="1799"/>
      <c r="CU77" s="1799"/>
      <c r="CV77" s="1799"/>
      <c r="CW77" s="1799"/>
      <c r="CX77" s="1799"/>
      <c r="CY77" s="1799"/>
      <c r="CZ77" s="1799"/>
    </row>
    <row r="78" s="607" customFormat="true" ht="15" customHeight="true" x14ac:dyDescent="0.2">
      <c r="A78" s="1190"/>
      <c r="B78" s="1327"/>
      <c r="C78" s="1244"/>
      <c r="D78" s="1245"/>
      <c r="E78" s="1245"/>
      <c r="F78" s="1245"/>
      <c r="G78" s="1246"/>
      <c r="H78" s="1247"/>
      <c r="I78" s="1245"/>
      <c r="J78" s="1245"/>
      <c r="K78" s="1245"/>
      <c r="L78" s="1248"/>
      <c r="M78" s="1249"/>
      <c r="N78" s="1245"/>
      <c r="O78" s="1245"/>
      <c r="P78" s="1245"/>
      <c r="Q78" s="1246"/>
      <c r="R78" s="1247"/>
      <c r="S78" s="1245"/>
      <c r="T78" s="1245"/>
      <c r="U78" s="1245"/>
      <c r="V78" s="1883"/>
      <c r="W78" s="1726"/>
      <c r="X78" s="1726"/>
      <c r="Y78" s="1726"/>
      <c r="Z78" s="1726"/>
      <c r="AA78" s="1726"/>
      <c r="AB78" s="1726"/>
      <c r="AC78" s="1726"/>
      <c r="AD78" s="1726"/>
      <c r="AE78" s="1726"/>
      <c r="AF78" s="1726"/>
      <c r="AG78" s="1726"/>
      <c r="AH78" s="1726"/>
      <c r="AI78" s="1726"/>
      <c r="AJ78" s="1726"/>
      <c r="AK78" s="1726"/>
      <c r="AL78" s="1726"/>
      <c r="AM78" s="1726"/>
      <c r="AN78" s="1726"/>
      <c r="AO78" s="1726"/>
      <c r="AP78" s="1726"/>
      <c r="AQ78" s="1726"/>
      <c r="AR78" s="1726"/>
      <c r="AS78" s="1726"/>
      <c r="AT78" s="1726"/>
      <c r="AU78" s="1726"/>
      <c r="AV78" s="1726"/>
      <c r="AW78" s="1726"/>
      <c r="AX78" s="1726"/>
      <c r="AY78" s="1726"/>
      <c r="AZ78" s="611"/>
      <c r="BA78" s="229"/>
      <c r="BB78" s="154"/>
      <c r="BC78" s="308"/>
      <c r="BD78" s="293"/>
      <c r="BE78" s="293"/>
      <c r="BF78" s="293"/>
      <c r="BG78" s="309"/>
      <c r="BH78" s="316"/>
      <c r="BI78" s="293"/>
      <c r="BJ78" s="293"/>
      <c r="BK78" s="293"/>
      <c r="BL78" s="309"/>
      <c r="BM78" s="316"/>
      <c r="BN78" s="293"/>
      <c r="BO78" s="293"/>
      <c r="BP78" s="293"/>
      <c r="BQ78" s="309"/>
      <c r="BR78" s="316"/>
      <c r="BS78" s="293"/>
      <c r="BT78" s="293"/>
      <c r="BU78" s="293"/>
      <c r="BV78" s="1745"/>
      <c r="BW78" s="1798"/>
      <c r="BX78" s="1798"/>
      <c r="BY78" s="1799"/>
      <c r="BZ78" s="1799"/>
      <c r="CA78" s="1799"/>
      <c r="CB78" s="1799"/>
      <c r="CC78" s="1799"/>
      <c r="CD78" s="1799"/>
      <c r="CE78" s="1799"/>
      <c r="CF78" s="1799"/>
      <c r="CG78" s="1799"/>
      <c r="CH78" s="1799"/>
      <c r="CI78" s="1799"/>
      <c r="CJ78" s="1799"/>
      <c r="CK78" s="1799"/>
      <c r="CL78" s="1799"/>
      <c r="CM78" s="1799"/>
      <c r="CN78" s="1799"/>
      <c r="CO78" s="1799"/>
      <c r="CP78" s="1799"/>
      <c r="CQ78" s="1799"/>
      <c r="CR78" s="1799"/>
      <c r="CS78" s="1799"/>
      <c r="CT78" s="1799"/>
      <c r="CU78" s="1799"/>
      <c r="CV78" s="1799"/>
      <c r="CW78" s="1799"/>
      <c r="CX78" s="1799"/>
      <c r="CY78" s="1799"/>
      <c r="CZ78" s="1799"/>
    </row>
    <row r="79" s="608" customFormat="true" ht="15" customHeight="true" x14ac:dyDescent="0.2">
      <c r="A79" s="750"/>
      <c r="B79" s="769"/>
      <c r="C79" s="835"/>
      <c r="D79" s="836"/>
      <c r="E79" s="836"/>
      <c r="F79" s="836"/>
      <c r="G79" s="837"/>
      <c r="H79" s="838"/>
      <c r="I79" s="836"/>
      <c r="J79" s="836"/>
      <c r="K79" s="836"/>
      <c r="L79" s="839"/>
      <c r="M79" s="840"/>
      <c r="N79" s="836"/>
      <c r="O79" s="836"/>
      <c r="P79" s="836"/>
      <c r="Q79" s="837"/>
      <c r="R79" s="838"/>
      <c r="S79" s="836"/>
      <c r="T79" s="836"/>
      <c r="U79" s="836"/>
      <c r="V79" s="1699"/>
      <c r="W79" s="574"/>
      <c r="X79" s="574"/>
      <c r="Y79" s="574"/>
      <c r="Z79" s="574"/>
      <c r="AA79" s="574"/>
      <c r="AB79" s="574"/>
      <c r="AC79" s="574"/>
      <c r="AD79" s="574"/>
      <c r="AE79" s="574"/>
      <c r="AF79" s="574"/>
      <c r="AG79" s="574"/>
      <c r="AH79" s="574"/>
      <c r="AI79" s="574"/>
      <c r="AJ79" s="574"/>
      <c r="AK79" s="574"/>
      <c r="AL79" s="574"/>
      <c r="AM79" s="574"/>
      <c r="AN79" s="574"/>
      <c r="AO79" s="574"/>
      <c r="AP79" s="574"/>
      <c r="AQ79" s="574"/>
      <c r="AR79" s="574"/>
      <c r="AS79" s="574"/>
      <c r="AT79" s="574"/>
      <c r="AU79" s="574"/>
      <c r="AV79" s="574"/>
      <c r="AW79" s="574"/>
      <c r="AX79" s="574"/>
      <c r="AY79" s="574"/>
      <c r="AZ79" s="208"/>
      <c r="BA79" s="229"/>
      <c r="BB79" s="154"/>
      <c r="BC79" s="308"/>
      <c r="BD79" s="293"/>
      <c r="BE79" s="293"/>
      <c r="BF79" s="293"/>
      <c r="BG79" s="309"/>
      <c r="BH79" s="316"/>
      <c r="BI79" s="293"/>
      <c r="BJ79" s="293"/>
      <c r="BK79" s="293"/>
      <c r="BL79" s="309"/>
      <c r="BM79" s="316"/>
      <c r="BN79" s="293"/>
      <c r="BO79" s="293"/>
      <c r="BP79" s="293"/>
      <c r="BQ79" s="309"/>
      <c r="BR79" s="316"/>
      <c r="BS79" s="293"/>
      <c r="BT79" s="293"/>
      <c r="BU79" s="293"/>
      <c r="BV79" s="1745"/>
      <c r="BW79" s="1798"/>
      <c r="BX79" s="1798"/>
      <c r="BY79" s="1799"/>
      <c r="BZ79" s="1799"/>
      <c r="CA79" s="1799"/>
      <c r="CB79" s="1799"/>
      <c r="CC79" s="1799"/>
      <c r="CD79" s="1799"/>
      <c r="CE79" s="1799"/>
      <c r="CF79" s="1799"/>
      <c r="CG79" s="1799"/>
      <c r="CH79" s="1799"/>
      <c r="CI79" s="1799"/>
      <c r="CJ79" s="1799"/>
      <c r="CK79" s="1799"/>
      <c r="CL79" s="1799"/>
      <c r="CM79" s="1799"/>
      <c r="CN79" s="1799"/>
      <c r="CO79" s="1799"/>
      <c r="CP79" s="1799"/>
      <c r="CQ79" s="1799"/>
      <c r="CR79" s="1799"/>
      <c r="CS79" s="1799"/>
      <c r="CT79" s="1799"/>
      <c r="CU79" s="1799"/>
      <c r="CV79" s="1799"/>
      <c r="CW79" s="1799"/>
      <c r="CX79" s="1799"/>
      <c r="CY79" s="1799"/>
      <c r="CZ79" s="1799"/>
    </row>
    <row r="80" s="608" customFormat="true" ht="15" customHeight="true" x14ac:dyDescent="0.2">
      <c r="A80" s="750"/>
      <c r="B80" s="769"/>
      <c r="C80" s="835"/>
      <c r="D80" s="836"/>
      <c r="E80" s="836"/>
      <c r="F80" s="836"/>
      <c r="G80" s="837"/>
      <c r="H80" s="838"/>
      <c r="I80" s="836"/>
      <c r="J80" s="836"/>
      <c r="K80" s="836"/>
      <c r="L80" s="839"/>
      <c r="M80" s="840"/>
      <c r="N80" s="836"/>
      <c r="O80" s="836"/>
      <c r="P80" s="836"/>
      <c r="Q80" s="837"/>
      <c r="R80" s="838"/>
      <c r="S80" s="836"/>
      <c r="T80" s="836"/>
      <c r="U80" s="836"/>
      <c r="V80" s="1699"/>
      <c r="W80" s="574"/>
      <c r="X80" s="574"/>
      <c r="Y80" s="574"/>
      <c r="Z80" s="574"/>
      <c r="AA80" s="574"/>
      <c r="AB80" s="574"/>
      <c r="AC80" s="574"/>
      <c r="AD80" s="574"/>
      <c r="AE80" s="574"/>
      <c r="AF80" s="574"/>
      <c r="AG80" s="574"/>
      <c r="AH80" s="574"/>
      <c r="AI80" s="574"/>
      <c r="AJ80" s="574"/>
      <c r="AK80" s="574"/>
      <c r="AL80" s="574"/>
      <c r="AM80" s="574"/>
      <c r="AN80" s="574"/>
      <c r="AO80" s="574"/>
      <c r="AP80" s="574"/>
      <c r="AQ80" s="574"/>
      <c r="AR80" s="574"/>
      <c r="AS80" s="574"/>
      <c r="AT80" s="574"/>
      <c r="AU80" s="574"/>
      <c r="AV80" s="574"/>
      <c r="AW80" s="574"/>
      <c r="AX80" s="574"/>
      <c r="AY80" s="574"/>
      <c r="AZ80" s="208"/>
      <c r="BA80" s="229"/>
      <c r="BB80" s="154"/>
      <c r="BC80" s="308"/>
      <c r="BD80" s="293"/>
      <c r="BE80" s="293"/>
      <c r="BF80" s="293"/>
      <c r="BG80" s="309"/>
      <c r="BH80" s="316"/>
      <c r="BI80" s="293"/>
      <c r="BJ80" s="293"/>
      <c r="BK80" s="293"/>
      <c r="BL80" s="309"/>
      <c r="BM80" s="316"/>
      <c r="BN80" s="293"/>
      <c r="BO80" s="293"/>
      <c r="BP80" s="293"/>
      <c r="BQ80" s="309"/>
      <c r="BR80" s="316"/>
      <c r="BS80" s="293"/>
      <c r="BT80" s="293"/>
      <c r="BU80" s="293"/>
      <c r="BV80" s="1745"/>
      <c r="BW80" s="1798"/>
      <c r="BX80" s="1798"/>
      <c r="BY80" s="1799"/>
      <c r="BZ80" s="1799"/>
      <c r="CA80" s="1799"/>
      <c r="CB80" s="1799"/>
      <c r="CC80" s="1799"/>
      <c r="CD80" s="1799"/>
      <c r="CE80" s="1799"/>
      <c r="CF80" s="1799"/>
      <c r="CG80" s="1799"/>
      <c r="CH80" s="1799"/>
      <c r="CI80" s="1799"/>
      <c r="CJ80" s="1799"/>
      <c r="CK80" s="1799"/>
      <c r="CL80" s="1799"/>
      <c r="CM80" s="1799"/>
      <c r="CN80" s="1799"/>
      <c r="CO80" s="1799"/>
      <c r="CP80" s="1799"/>
      <c r="CQ80" s="1799"/>
      <c r="CR80" s="1799"/>
      <c r="CS80" s="1799"/>
      <c r="CT80" s="1799"/>
      <c r="CU80" s="1799"/>
      <c r="CV80" s="1799"/>
      <c r="CW80" s="1799"/>
      <c r="CX80" s="1799"/>
      <c r="CY80" s="1799"/>
      <c r="CZ80" s="1799"/>
    </row>
    <row r="81" s="608" customFormat="true" ht="15" customHeight="true" x14ac:dyDescent="0.2">
      <c r="A81" s="750"/>
      <c r="B81" s="769"/>
      <c r="C81" s="835"/>
      <c r="D81" s="836"/>
      <c r="E81" s="836"/>
      <c r="F81" s="836"/>
      <c r="G81" s="837"/>
      <c r="H81" s="838"/>
      <c r="I81" s="836"/>
      <c r="J81" s="836"/>
      <c r="K81" s="836"/>
      <c r="L81" s="839"/>
      <c r="M81" s="840"/>
      <c r="N81" s="836"/>
      <c r="O81" s="836"/>
      <c r="P81" s="836"/>
      <c r="Q81" s="837"/>
      <c r="R81" s="838"/>
      <c r="S81" s="836"/>
      <c r="T81" s="836"/>
      <c r="U81" s="836"/>
      <c r="V81" s="1699"/>
      <c r="W81" s="574"/>
      <c r="X81" s="574"/>
      <c r="Y81" s="574"/>
      <c r="Z81" s="574"/>
      <c r="AA81" s="574"/>
      <c r="AB81" s="574"/>
      <c r="AC81" s="574"/>
      <c r="AD81" s="574"/>
      <c r="AE81" s="574"/>
      <c r="AF81" s="574"/>
      <c r="AG81" s="574"/>
      <c r="AH81" s="574"/>
      <c r="AI81" s="574"/>
      <c r="AJ81" s="574"/>
      <c r="AK81" s="574"/>
      <c r="AL81" s="574"/>
      <c r="AM81" s="574"/>
      <c r="AN81" s="574"/>
      <c r="AO81" s="574"/>
      <c r="AP81" s="574"/>
      <c r="AQ81" s="574"/>
      <c r="AR81" s="574"/>
      <c r="AS81" s="574"/>
      <c r="AT81" s="574"/>
      <c r="AU81" s="574"/>
      <c r="AV81" s="574"/>
      <c r="AW81" s="574"/>
      <c r="AX81" s="574"/>
      <c r="AY81" s="574"/>
      <c r="AZ81" s="208"/>
      <c r="BA81" s="229"/>
      <c r="BB81" s="154"/>
      <c r="BC81" s="308"/>
      <c r="BD81" s="293"/>
      <c r="BE81" s="293"/>
      <c r="BF81" s="293"/>
      <c r="BG81" s="309"/>
      <c r="BH81" s="316"/>
      <c r="BI81" s="293"/>
      <c r="BJ81" s="293"/>
      <c r="BK81" s="293"/>
      <c r="BL81" s="309"/>
      <c r="BM81" s="316"/>
      <c r="BN81" s="293"/>
      <c r="BO81" s="293"/>
      <c r="BP81" s="293"/>
      <c r="BQ81" s="309"/>
      <c r="BR81" s="316"/>
      <c r="BS81" s="293"/>
      <c r="BT81" s="293"/>
      <c r="BU81" s="293"/>
      <c r="BV81" s="1745"/>
      <c r="BW81" s="1798"/>
      <c r="BX81" s="1798"/>
      <c r="BY81" s="1799"/>
      <c r="BZ81" s="1799"/>
      <c r="CA81" s="1799"/>
      <c r="CB81" s="1799"/>
      <c r="CC81" s="1799"/>
      <c r="CD81" s="1799"/>
      <c r="CE81" s="1799"/>
      <c r="CF81" s="1799"/>
      <c r="CG81" s="1799"/>
      <c r="CH81" s="1799"/>
      <c r="CI81" s="1799"/>
      <c r="CJ81" s="1799"/>
      <c r="CK81" s="1799"/>
      <c r="CL81" s="1799"/>
      <c r="CM81" s="1799"/>
      <c r="CN81" s="1799"/>
      <c r="CO81" s="1799"/>
      <c r="CP81" s="1799"/>
      <c r="CQ81" s="1799"/>
      <c r="CR81" s="1799"/>
      <c r="CS81" s="1799"/>
      <c r="CT81" s="1799"/>
      <c r="CU81" s="1799"/>
      <c r="CV81" s="1799"/>
      <c r="CW81" s="1799"/>
      <c r="CX81" s="1799"/>
      <c r="CY81" s="1799"/>
      <c r="CZ81" s="1799"/>
    </row>
    <row r="82" s="608" customFormat="true" ht="15" customHeight="true" x14ac:dyDescent="0.2">
      <c r="A82" s="750"/>
      <c r="B82" s="769"/>
      <c r="C82" s="835"/>
      <c r="D82" s="836"/>
      <c r="E82" s="836"/>
      <c r="F82" s="836"/>
      <c r="G82" s="837"/>
      <c r="H82" s="838"/>
      <c r="I82" s="836"/>
      <c r="J82" s="836"/>
      <c r="K82" s="836"/>
      <c r="L82" s="839"/>
      <c r="M82" s="840"/>
      <c r="N82" s="836"/>
      <c r="O82" s="836"/>
      <c r="P82" s="836"/>
      <c r="Q82" s="837"/>
      <c r="R82" s="838"/>
      <c r="S82" s="836"/>
      <c r="T82" s="836"/>
      <c r="U82" s="836"/>
      <c r="V82" s="1699"/>
      <c r="W82" s="574"/>
      <c r="X82" s="574"/>
      <c r="Y82" s="574"/>
      <c r="Z82" s="574"/>
      <c r="AA82" s="574"/>
      <c r="AB82" s="574"/>
      <c r="AC82" s="574"/>
      <c r="AD82" s="574"/>
      <c r="AE82" s="574"/>
      <c r="AF82" s="574"/>
      <c r="AG82" s="574"/>
      <c r="AH82" s="574"/>
      <c r="AI82" s="574"/>
      <c r="AJ82" s="574"/>
      <c r="AK82" s="574"/>
      <c r="AL82" s="574"/>
      <c r="AM82" s="574"/>
      <c r="AN82" s="574"/>
      <c r="AO82" s="574"/>
      <c r="AP82" s="574"/>
      <c r="AQ82" s="574"/>
      <c r="AR82" s="574"/>
      <c r="AS82" s="574"/>
      <c r="AT82" s="574"/>
      <c r="AU82" s="574"/>
      <c r="AV82" s="574"/>
      <c r="AW82" s="574"/>
      <c r="AX82" s="574"/>
      <c r="AY82" s="574"/>
      <c r="AZ82" s="208"/>
      <c r="BA82" s="229"/>
      <c r="BB82" s="154"/>
      <c r="BC82" s="308"/>
      <c r="BD82" s="293"/>
      <c r="BE82" s="293"/>
      <c r="BF82" s="293"/>
      <c r="BG82" s="309"/>
      <c r="BH82" s="316"/>
      <c r="BI82" s="293"/>
      <c r="BJ82" s="293"/>
      <c r="BK82" s="293"/>
      <c r="BL82" s="309"/>
      <c r="BM82" s="316"/>
      <c r="BN82" s="293"/>
      <c r="BO82" s="293"/>
      <c r="BP82" s="293"/>
      <c r="BQ82" s="309"/>
      <c r="BR82" s="316"/>
      <c r="BS82" s="293"/>
      <c r="BT82" s="293"/>
      <c r="BU82" s="293"/>
      <c r="BV82" s="1745"/>
      <c r="BW82" s="1798"/>
      <c r="BX82" s="1798"/>
      <c r="BY82" s="1799"/>
      <c r="BZ82" s="1799"/>
      <c r="CA82" s="1799"/>
      <c r="CB82" s="1799"/>
      <c r="CC82" s="1799"/>
      <c r="CD82" s="1799"/>
      <c r="CE82" s="1799"/>
      <c r="CF82" s="1799"/>
      <c r="CG82" s="1799"/>
      <c r="CH82" s="1799"/>
      <c r="CI82" s="1799"/>
      <c r="CJ82" s="1799"/>
      <c r="CK82" s="1799"/>
      <c r="CL82" s="1799"/>
      <c r="CM82" s="1799"/>
      <c r="CN82" s="1799"/>
      <c r="CO82" s="1799"/>
      <c r="CP82" s="1799"/>
      <c r="CQ82" s="1799"/>
      <c r="CR82" s="1799"/>
      <c r="CS82" s="1799"/>
      <c r="CT82" s="1799"/>
      <c r="CU82" s="1799"/>
      <c r="CV82" s="1799"/>
      <c r="CW82" s="1799"/>
      <c r="CX82" s="1799"/>
      <c r="CY82" s="1799"/>
      <c r="CZ82" s="1799"/>
    </row>
    <row r="83" s="608" customFormat="true" ht="15" customHeight="true" x14ac:dyDescent="0.2">
      <c r="A83" s="750"/>
      <c r="B83" s="769"/>
      <c r="C83" s="835"/>
      <c r="D83" s="836"/>
      <c r="E83" s="836"/>
      <c r="F83" s="836"/>
      <c r="G83" s="837"/>
      <c r="H83" s="838"/>
      <c r="I83" s="836"/>
      <c r="J83" s="836"/>
      <c r="K83" s="836"/>
      <c r="L83" s="839"/>
      <c r="M83" s="840"/>
      <c r="N83" s="836"/>
      <c r="O83" s="836"/>
      <c r="P83" s="836"/>
      <c r="Q83" s="837"/>
      <c r="R83" s="838"/>
      <c r="S83" s="836"/>
      <c r="T83" s="836"/>
      <c r="U83" s="836"/>
      <c r="V83" s="1699"/>
      <c r="W83" s="574"/>
      <c r="X83" s="574"/>
      <c r="Y83" s="574"/>
      <c r="Z83" s="574"/>
      <c r="AA83" s="574"/>
      <c r="AB83" s="574"/>
      <c r="AC83" s="574"/>
      <c r="AD83" s="574"/>
      <c r="AE83" s="574"/>
      <c r="AF83" s="574"/>
      <c r="AG83" s="574"/>
      <c r="AH83" s="574"/>
      <c r="AI83" s="574"/>
      <c r="AJ83" s="574"/>
      <c r="AK83" s="574"/>
      <c r="AL83" s="574"/>
      <c r="AM83" s="574"/>
      <c r="AN83" s="574"/>
      <c r="AO83" s="574"/>
      <c r="AP83" s="574"/>
      <c r="AQ83" s="574"/>
      <c r="AR83" s="574"/>
      <c r="AS83" s="574"/>
      <c r="AT83" s="574"/>
      <c r="AU83" s="574"/>
      <c r="AV83" s="574"/>
      <c r="AW83" s="574"/>
      <c r="AX83" s="574"/>
      <c r="AY83" s="574"/>
      <c r="AZ83" s="208"/>
      <c r="BA83" s="229"/>
      <c r="BB83" s="154"/>
      <c r="BC83" s="308"/>
      <c r="BD83" s="293"/>
      <c r="BE83" s="293"/>
      <c r="BF83" s="293"/>
      <c r="BG83" s="309"/>
      <c r="BH83" s="316"/>
      <c r="BI83" s="293"/>
      <c r="BJ83" s="293"/>
      <c r="BK83" s="293"/>
      <c r="BL83" s="309"/>
      <c r="BM83" s="316"/>
      <c r="BN83" s="293"/>
      <c r="BO83" s="293"/>
      <c r="BP83" s="293"/>
      <c r="BQ83" s="309"/>
      <c r="BR83" s="316"/>
      <c r="BS83" s="293"/>
      <c r="BT83" s="293"/>
      <c r="BU83" s="293"/>
      <c r="BV83" s="1745"/>
      <c r="BW83" s="1798"/>
      <c r="BX83" s="1798"/>
      <c r="BY83" s="1799"/>
      <c r="BZ83" s="1799"/>
      <c r="CA83" s="1799"/>
      <c r="CB83" s="1799"/>
      <c r="CC83" s="1799"/>
      <c r="CD83" s="1799"/>
      <c r="CE83" s="1799"/>
      <c r="CF83" s="1799"/>
      <c r="CG83" s="1799"/>
      <c r="CH83" s="1799"/>
      <c r="CI83" s="1799"/>
      <c r="CJ83" s="1799"/>
      <c r="CK83" s="1799"/>
      <c r="CL83" s="1799"/>
      <c r="CM83" s="1799"/>
      <c r="CN83" s="1799"/>
      <c r="CO83" s="1799"/>
      <c r="CP83" s="1799"/>
      <c r="CQ83" s="1799"/>
      <c r="CR83" s="1799"/>
      <c r="CS83" s="1799"/>
      <c r="CT83" s="1799"/>
      <c r="CU83" s="1799"/>
      <c r="CV83" s="1799"/>
      <c r="CW83" s="1799"/>
      <c r="CX83" s="1799"/>
      <c r="CY83" s="1799"/>
      <c r="CZ83" s="1799"/>
    </row>
    <row r="84" s="608" customFormat="true" ht="15" customHeight="true" x14ac:dyDescent="0.2">
      <c r="A84" s="750"/>
      <c r="B84" s="769"/>
      <c r="C84" s="835"/>
      <c r="D84" s="836"/>
      <c r="E84" s="836"/>
      <c r="F84" s="836"/>
      <c r="G84" s="837"/>
      <c r="H84" s="838"/>
      <c r="I84" s="836"/>
      <c r="J84" s="836"/>
      <c r="K84" s="836"/>
      <c r="L84" s="839"/>
      <c r="M84" s="840"/>
      <c r="N84" s="836"/>
      <c r="O84" s="836"/>
      <c r="P84" s="836"/>
      <c r="Q84" s="837"/>
      <c r="R84" s="838"/>
      <c r="S84" s="836"/>
      <c r="T84" s="836"/>
      <c r="U84" s="836"/>
      <c r="V84" s="1699"/>
      <c r="W84" s="574"/>
      <c r="X84" s="574"/>
      <c r="Y84" s="574"/>
      <c r="Z84" s="574"/>
      <c r="AA84" s="574"/>
      <c r="AB84" s="574"/>
      <c r="AC84" s="574"/>
      <c r="AD84" s="574"/>
      <c r="AE84" s="574"/>
      <c r="AF84" s="574"/>
      <c r="AG84" s="574"/>
      <c r="AH84" s="574"/>
      <c r="AI84" s="574"/>
      <c r="AJ84" s="574"/>
      <c r="AK84" s="574"/>
      <c r="AL84" s="574"/>
      <c r="AM84" s="574"/>
      <c r="AN84" s="574"/>
      <c r="AO84" s="574"/>
      <c r="AP84" s="574"/>
      <c r="AQ84" s="574"/>
      <c r="AR84" s="574"/>
      <c r="AS84" s="574"/>
      <c r="AT84" s="574"/>
      <c r="AU84" s="574"/>
      <c r="AV84" s="574"/>
      <c r="AW84" s="574"/>
      <c r="AX84" s="574"/>
      <c r="AY84" s="574"/>
      <c r="AZ84" s="208"/>
      <c r="BA84" s="229"/>
      <c r="BB84" s="154"/>
      <c r="BC84" s="308"/>
      <c r="BD84" s="293"/>
      <c r="BE84" s="293"/>
      <c r="BF84" s="293"/>
      <c r="BG84" s="309"/>
      <c r="BH84" s="316"/>
      <c r="BI84" s="293"/>
      <c r="BJ84" s="293"/>
      <c r="BK84" s="293"/>
      <c r="BL84" s="309"/>
      <c r="BM84" s="316"/>
      <c r="BN84" s="293"/>
      <c r="BO84" s="293"/>
      <c r="BP84" s="293"/>
      <c r="BQ84" s="309"/>
      <c r="BR84" s="316"/>
      <c r="BS84" s="293"/>
      <c r="BT84" s="293"/>
      <c r="BU84" s="293"/>
      <c r="BV84" s="1745"/>
      <c r="BW84" s="1798"/>
      <c r="BX84" s="1798"/>
      <c r="BY84" s="1799"/>
      <c r="BZ84" s="1799"/>
      <c r="CA84" s="1799"/>
      <c r="CB84" s="1799"/>
      <c r="CC84" s="1799"/>
      <c r="CD84" s="1799"/>
      <c r="CE84" s="1799"/>
      <c r="CF84" s="1799"/>
      <c r="CG84" s="1799"/>
      <c r="CH84" s="1799"/>
      <c r="CI84" s="1799"/>
      <c r="CJ84" s="1799"/>
      <c r="CK84" s="1799"/>
      <c r="CL84" s="1799"/>
      <c r="CM84" s="1799"/>
      <c r="CN84" s="1799"/>
      <c r="CO84" s="1799"/>
      <c r="CP84" s="1799"/>
      <c r="CQ84" s="1799"/>
      <c r="CR84" s="1799"/>
      <c r="CS84" s="1799"/>
      <c r="CT84" s="1799"/>
      <c r="CU84" s="1799"/>
      <c r="CV84" s="1799"/>
      <c r="CW84" s="1799"/>
      <c r="CX84" s="1799"/>
      <c r="CY84" s="1799"/>
      <c r="CZ84" s="1799"/>
    </row>
    <row r="85" s="608" customFormat="true" ht="15" customHeight="true" x14ac:dyDescent="0.2">
      <c r="A85" s="750"/>
      <c r="B85" s="769"/>
      <c r="C85" s="835"/>
      <c r="D85" s="836"/>
      <c r="E85" s="836"/>
      <c r="F85" s="836"/>
      <c r="G85" s="837"/>
      <c r="H85" s="838"/>
      <c r="I85" s="836"/>
      <c r="J85" s="836"/>
      <c r="K85" s="836"/>
      <c r="L85" s="839"/>
      <c r="M85" s="840"/>
      <c r="N85" s="836"/>
      <c r="O85" s="836"/>
      <c r="P85" s="836"/>
      <c r="Q85" s="837"/>
      <c r="R85" s="838"/>
      <c r="S85" s="836"/>
      <c r="T85" s="836"/>
      <c r="U85" s="836"/>
      <c r="V85" s="1699"/>
      <c r="W85" s="574"/>
      <c r="X85" s="574"/>
      <c r="Y85" s="574"/>
      <c r="Z85" s="574"/>
      <c r="AA85" s="574"/>
      <c r="AB85" s="574"/>
      <c r="AC85" s="574"/>
      <c r="AD85" s="574"/>
      <c r="AE85" s="574"/>
      <c r="AF85" s="574"/>
      <c r="AG85" s="574"/>
      <c r="AH85" s="574"/>
      <c r="AI85" s="574"/>
      <c r="AJ85" s="574"/>
      <c r="AK85" s="574"/>
      <c r="AL85" s="574"/>
      <c r="AM85" s="574"/>
      <c r="AN85" s="574"/>
      <c r="AO85" s="574"/>
      <c r="AP85" s="574"/>
      <c r="AQ85" s="574"/>
      <c r="AR85" s="574"/>
      <c r="AS85" s="574"/>
      <c r="AT85" s="574"/>
      <c r="AU85" s="574"/>
      <c r="AV85" s="574"/>
      <c r="AW85" s="574"/>
      <c r="AX85" s="574"/>
      <c r="AY85" s="574"/>
      <c r="AZ85" s="208"/>
      <c r="BA85" s="229"/>
      <c r="BB85" s="154"/>
      <c r="BC85" s="308"/>
      <c r="BD85" s="293"/>
      <c r="BE85" s="293"/>
      <c r="BF85" s="293"/>
      <c r="BG85" s="309"/>
      <c r="BH85" s="316"/>
      <c r="BI85" s="293"/>
      <c r="BJ85" s="293"/>
      <c r="BK85" s="293"/>
      <c r="BL85" s="309"/>
      <c r="BM85" s="316"/>
      <c r="BN85" s="293"/>
      <c r="BO85" s="293"/>
      <c r="BP85" s="293"/>
      <c r="BQ85" s="309"/>
      <c r="BR85" s="316"/>
      <c r="BS85" s="293"/>
      <c r="BT85" s="293"/>
      <c r="BU85" s="293"/>
      <c r="BV85" s="1745"/>
      <c r="BW85" s="1798"/>
      <c r="BX85" s="1798"/>
      <c r="BY85" s="1799"/>
      <c r="BZ85" s="1799"/>
      <c r="CA85" s="1799"/>
      <c r="CB85" s="1799"/>
      <c r="CC85" s="1799"/>
      <c r="CD85" s="1799"/>
      <c r="CE85" s="1799"/>
      <c r="CF85" s="1799"/>
      <c r="CG85" s="1799"/>
      <c r="CH85" s="1799"/>
      <c r="CI85" s="1799"/>
      <c r="CJ85" s="1799"/>
      <c r="CK85" s="1799"/>
      <c r="CL85" s="1799"/>
      <c r="CM85" s="1799"/>
      <c r="CN85" s="1799"/>
      <c r="CO85" s="1799"/>
      <c r="CP85" s="1799"/>
      <c r="CQ85" s="1799"/>
      <c r="CR85" s="1799"/>
      <c r="CS85" s="1799"/>
      <c r="CT85" s="1799"/>
      <c r="CU85" s="1799"/>
      <c r="CV85" s="1799"/>
      <c r="CW85" s="1799"/>
      <c r="CX85" s="1799"/>
      <c r="CY85" s="1799"/>
      <c r="CZ85" s="1799"/>
    </row>
    <row r="86" s="608" customFormat="true" ht="15" customHeight="true" x14ac:dyDescent="0.2">
      <c r="A86" s="750"/>
      <c r="B86" s="769"/>
      <c r="C86" s="835"/>
      <c r="D86" s="836"/>
      <c r="E86" s="836"/>
      <c r="F86" s="836"/>
      <c r="G86" s="837"/>
      <c r="H86" s="838"/>
      <c r="I86" s="836"/>
      <c r="J86" s="836"/>
      <c r="K86" s="836"/>
      <c r="L86" s="839"/>
      <c r="M86" s="840"/>
      <c r="N86" s="836"/>
      <c r="O86" s="836"/>
      <c r="P86" s="836"/>
      <c r="Q86" s="837"/>
      <c r="R86" s="838"/>
      <c r="S86" s="836"/>
      <c r="T86" s="836"/>
      <c r="U86" s="836"/>
      <c r="V86" s="1699"/>
      <c r="W86" s="574"/>
      <c r="X86" s="574"/>
      <c r="Y86" s="574"/>
      <c r="Z86" s="574"/>
      <c r="AA86" s="574"/>
      <c r="AB86" s="574"/>
      <c r="AC86" s="574"/>
      <c r="AD86" s="574"/>
      <c r="AE86" s="574"/>
      <c r="AF86" s="574"/>
      <c r="AG86" s="574"/>
      <c r="AH86" s="574"/>
      <c r="AI86" s="574"/>
      <c r="AJ86" s="574"/>
      <c r="AK86" s="574"/>
      <c r="AL86" s="574"/>
      <c r="AM86" s="574"/>
      <c r="AN86" s="574"/>
      <c r="AO86" s="574"/>
      <c r="AP86" s="574"/>
      <c r="AQ86" s="574"/>
      <c r="AR86" s="574"/>
      <c r="AS86" s="574"/>
      <c r="AT86" s="574"/>
      <c r="AU86" s="574"/>
      <c r="AV86" s="574"/>
      <c r="AW86" s="574"/>
      <c r="AX86" s="574"/>
      <c r="AY86" s="574"/>
      <c r="AZ86" s="208"/>
      <c r="BA86" s="229"/>
      <c r="BB86" s="154"/>
      <c r="BC86" s="308"/>
      <c r="BD86" s="293"/>
      <c r="BE86" s="293"/>
      <c r="BF86" s="293"/>
      <c r="BG86" s="309"/>
      <c r="BH86" s="316"/>
      <c r="BI86" s="293"/>
      <c r="BJ86" s="293"/>
      <c r="BK86" s="293"/>
      <c r="BL86" s="309"/>
      <c r="BM86" s="316"/>
      <c r="BN86" s="293"/>
      <c r="BO86" s="293"/>
      <c r="BP86" s="293"/>
      <c r="BQ86" s="309"/>
      <c r="BR86" s="316"/>
      <c r="BS86" s="293"/>
      <c r="BT86" s="293"/>
      <c r="BU86" s="293"/>
      <c r="BV86" s="1745"/>
      <c r="BW86" s="1798"/>
      <c r="BX86" s="1798"/>
      <c r="BY86" s="1799"/>
      <c r="BZ86" s="1799"/>
      <c r="CA86" s="1799"/>
      <c r="CB86" s="1799"/>
      <c r="CC86" s="1799"/>
      <c r="CD86" s="1799"/>
      <c r="CE86" s="1799"/>
      <c r="CF86" s="1799"/>
      <c r="CG86" s="1799"/>
      <c r="CH86" s="1799"/>
      <c r="CI86" s="1799"/>
      <c r="CJ86" s="1799"/>
      <c r="CK86" s="1799"/>
      <c r="CL86" s="1799"/>
      <c r="CM86" s="1799"/>
      <c r="CN86" s="1799"/>
      <c r="CO86" s="1799"/>
      <c r="CP86" s="1799"/>
      <c r="CQ86" s="1799"/>
      <c r="CR86" s="1799"/>
      <c r="CS86" s="1799"/>
      <c r="CT86" s="1799"/>
      <c r="CU86" s="1799"/>
      <c r="CV86" s="1799"/>
      <c r="CW86" s="1799"/>
      <c r="CX86" s="1799"/>
      <c r="CY86" s="1799"/>
      <c r="CZ86" s="1799"/>
    </row>
    <row r="87" s="608" customFormat="true" ht="15" customHeight="true" x14ac:dyDescent="0.2">
      <c r="A87" s="750"/>
      <c r="B87" s="769"/>
      <c r="C87" s="835"/>
      <c r="D87" s="836"/>
      <c r="E87" s="836"/>
      <c r="F87" s="836"/>
      <c r="G87" s="837"/>
      <c r="H87" s="838"/>
      <c r="I87" s="836"/>
      <c r="J87" s="836"/>
      <c r="K87" s="836"/>
      <c r="L87" s="839"/>
      <c r="M87" s="840"/>
      <c r="N87" s="836"/>
      <c r="O87" s="836"/>
      <c r="P87" s="836"/>
      <c r="Q87" s="837"/>
      <c r="R87" s="838"/>
      <c r="S87" s="836"/>
      <c r="T87" s="836"/>
      <c r="U87" s="836"/>
      <c r="V87" s="1699"/>
      <c r="W87" s="574"/>
      <c r="X87" s="574"/>
      <c r="Y87" s="574"/>
      <c r="Z87" s="574"/>
      <c r="AA87" s="574"/>
      <c r="AB87" s="574"/>
      <c r="AC87" s="574"/>
      <c r="AD87" s="574"/>
      <c r="AE87" s="574"/>
      <c r="AF87" s="574"/>
      <c r="AG87" s="574"/>
      <c r="AH87" s="574"/>
      <c r="AI87" s="574"/>
      <c r="AJ87" s="574"/>
      <c r="AK87" s="574"/>
      <c r="AL87" s="574"/>
      <c r="AM87" s="574"/>
      <c r="AN87" s="574"/>
      <c r="AO87" s="574"/>
      <c r="AP87" s="574"/>
      <c r="AQ87" s="574"/>
      <c r="AR87" s="574"/>
      <c r="AS87" s="574"/>
      <c r="AT87" s="574"/>
      <c r="AU87" s="574"/>
      <c r="AV87" s="574"/>
      <c r="AW87" s="574"/>
      <c r="AX87" s="574"/>
      <c r="AY87" s="574"/>
      <c r="AZ87" s="208"/>
      <c r="BA87" s="229"/>
      <c r="BB87" s="154"/>
      <c r="BC87" s="308"/>
      <c r="BD87" s="293"/>
      <c r="BE87" s="293"/>
      <c r="BF87" s="293"/>
      <c r="BG87" s="309"/>
      <c r="BH87" s="316"/>
      <c r="BI87" s="293"/>
      <c r="BJ87" s="293"/>
      <c r="BK87" s="293"/>
      <c r="BL87" s="309"/>
      <c r="BM87" s="316"/>
      <c r="BN87" s="293"/>
      <c r="BO87" s="293"/>
      <c r="BP87" s="293"/>
      <c r="BQ87" s="309"/>
      <c r="BR87" s="316"/>
      <c r="BS87" s="293"/>
      <c r="BT87" s="293"/>
      <c r="BU87" s="293"/>
      <c r="BV87" s="1745"/>
      <c r="BW87" s="1798"/>
      <c r="BX87" s="1798"/>
      <c r="BY87" s="1799"/>
      <c r="BZ87" s="1799"/>
      <c r="CA87" s="1799"/>
      <c r="CB87" s="1799"/>
      <c r="CC87" s="1799"/>
      <c r="CD87" s="1799"/>
      <c r="CE87" s="1799"/>
      <c r="CF87" s="1799"/>
      <c r="CG87" s="1799"/>
      <c r="CH87" s="1799"/>
      <c r="CI87" s="1799"/>
      <c r="CJ87" s="1799"/>
      <c r="CK87" s="1799"/>
      <c r="CL87" s="1799"/>
      <c r="CM87" s="1799"/>
      <c r="CN87" s="1799"/>
      <c r="CO87" s="1799"/>
      <c r="CP87" s="1799"/>
      <c r="CQ87" s="1799"/>
      <c r="CR87" s="1799"/>
      <c r="CS87" s="1799"/>
      <c r="CT87" s="1799"/>
      <c r="CU87" s="1799"/>
      <c r="CV87" s="1799"/>
      <c r="CW87" s="1799"/>
      <c r="CX87" s="1799"/>
      <c r="CY87" s="1799"/>
      <c r="CZ87" s="1799"/>
    </row>
    <row r="88" s="608" customFormat="true" ht="15" customHeight="true" x14ac:dyDescent="0.2">
      <c r="A88" s="750"/>
      <c r="B88" s="769"/>
      <c r="C88" s="835"/>
      <c r="D88" s="836"/>
      <c r="E88" s="836"/>
      <c r="F88" s="836"/>
      <c r="G88" s="837"/>
      <c r="H88" s="838"/>
      <c r="I88" s="836"/>
      <c r="J88" s="836"/>
      <c r="K88" s="836"/>
      <c r="L88" s="839"/>
      <c r="M88" s="840"/>
      <c r="N88" s="836"/>
      <c r="O88" s="836"/>
      <c r="P88" s="836"/>
      <c r="Q88" s="837"/>
      <c r="R88" s="838"/>
      <c r="S88" s="836"/>
      <c r="T88" s="836"/>
      <c r="U88" s="836"/>
      <c r="V88" s="1699"/>
      <c r="W88" s="574"/>
      <c r="X88" s="574"/>
      <c r="Y88" s="574"/>
      <c r="Z88" s="574"/>
      <c r="AA88" s="574"/>
      <c r="AB88" s="574"/>
      <c r="AC88" s="574"/>
      <c r="AD88" s="574"/>
      <c r="AE88" s="574"/>
      <c r="AF88" s="574"/>
      <c r="AG88" s="574"/>
      <c r="AH88" s="574"/>
      <c r="AI88" s="574"/>
      <c r="AJ88" s="574"/>
      <c r="AK88" s="574"/>
      <c r="AL88" s="574"/>
      <c r="AM88" s="574"/>
      <c r="AN88" s="574"/>
      <c r="AO88" s="574"/>
      <c r="AP88" s="574"/>
      <c r="AQ88" s="574"/>
      <c r="AR88" s="574"/>
      <c r="AS88" s="574"/>
      <c r="AT88" s="574"/>
      <c r="AU88" s="574"/>
      <c r="AV88" s="574"/>
      <c r="AW88" s="574"/>
      <c r="AX88" s="574"/>
      <c r="AY88" s="574"/>
      <c r="AZ88" s="208"/>
      <c r="BA88" s="229"/>
      <c r="BB88" s="154"/>
      <c r="BC88" s="308"/>
      <c r="BD88" s="293"/>
      <c r="BE88" s="293"/>
      <c r="BF88" s="293"/>
      <c r="BG88" s="309"/>
      <c r="BH88" s="316"/>
      <c r="BI88" s="293"/>
      <c r="BJ88" s="293"/>
      <c r="BK88" s="293"/>
      <c r="BL88" s="309"/>
      <c r="BM88" s="316"/>
      <c r="BN88" s="293"/>
      <c r="BO88" s="293"/>
      <c r="BP88" s="293"/>
      <c r="BQ88" s="309"/>
      <c r="BR88" s="316"/>
      <c r="BS88" s="293"/>
      <c r="BT88" s="293"/>
      <c r="BU88" s="293"/>
      <c r="BV88" s="1745"/>
      <c r="BW88" s="1798"/>
      <c r="BX88" s="1798"/>
      <c r="BY88" s="1799"/>
      <c r="BZ88" s="1799"/>
      <c r="CA88" s="1799"/>
      <c r="CB88" s="1799"/>
      <c r="CC88" s="1799"/>
      <c r="CD88" s="1799"/>
      <c r="CE88" s="1799"/>
      <c r="CF88" s="1799"/>
      <c r="CG88" s="1799"/>
      <c r="CH88" s="1799"/>
      <c r="CI88" s="1799"/>
      <c r="CJ88" s="1799"/>
      <c r="CK88" s="1799"/>
      <c r="CL88" s="1799"/>
      <c r="CM88" s="1799"/>
      <c r="CN88" s="1799"/>
      <c r="CO88" s="1799"/>
      <c r="CP88" s="1799"/>
      <c r="CQ88" s="1799"/>
      <c r="CR88" s="1799"/>
      <c r="CS88" s="1799"/>
      <c r="CT88" s="1799"/>
      <c r="CU88" s="1799"/>
      <c r="CV88" s="1799"/>
      <c r="CW88" s="1799"/>
      <c r="CX88" s="1799"/>
      <c r="CY88" s="1799"/>
      <c r="CZ88" s="1799"/>
    </row>
    <row r="89" s="608" customFormat="true" ht="15" customHeight="true" x14ac:dyDescent="0.2">
      <c r="A89" s="750"/>
      <c r="B89" s="769"/>
      <c r="C89" s="835"/>
      <c r="D89" s="836"/>
      <c r="E89" s="836"/>
      <c r="F89" s="836"/>
      <c r="G89" s="837"/>
      <c r="H89" s="838"/>
      <c r="I89" s="836"/>
      <c r="J89" s="836"/>
      <c r="K89" s="836"/>
      <c r="L89" s="839"/>
      <c r="M89" s="840"/>
      <c r="N89" s="836"/>
      <c r="O89" s="836"/>
      <c r="P89" s="836"/>
      <c r="Q89" s="837"/>
      <c r="R89" s="838"/>
      <c r="S89" s="836"/>
      <c r="T89" s="836"/>
      <c r="U89" s="836"/>
      <c r="V89" s="1699"/>
      <c r="W89" s="574"/>
      <c r="X89" s="574"/>
      <c r="Y89" s="574"/>
      <c r="Z89" s="574"/>
      <c r="AA89" s="574"/>
      <c r="AB89" s="574"/>
      <c r="AC89" s="574"/>
      <c r="AD89" s="574"/>
      <c r="AE89" s="574"/>
      <c r="AF89" s="574"/>
      <c r="AG89" s="574"/>
      <c r="AH89" s="574"/>
      <c r="AI89" s="574"/>
      <c r="AJ89" s="574"/>
      <c r="AK89" s="574"/>
      <c r="AL89" s="574"/>
      <c r="AM89" s="574"/>
      <c r="AN89" s="574"/>
      <c r="AO89" s="574"/>
      <c r="AP89" s="574"/>
      <c r="AQ89" s="574"/>
      <c r="AR89" s="574"/>
      <c r="AS89" s="574"/>
      <c r="AT89" s="574"/>
      <c r="AU89" s="574"/>
      <c r="AV89" s="574"/>
      <c r="AW89" s="574"/>
      <c r="AX89" s="574"/>
      <c r="AY89" s="574"/>
      <c r="AZ89" s="208"/>
      <c r="BA89" s="229"/>
      <c r="BB89" s="154"/>
      <c r="BC89" s="308"/>
      <c r="BD89" s="293"/>
      <c r="BE89" s="293"/>
      <c r="BF89" s="293"/>
      <c r="BG89" s="309"/>
      <c r="BH89" s="316"/>
      <c r="BI89" s="293"/>
      <c r="BJ89" s="293"/>
      <c r="BK89" s="293"/>
      <c r="BL89" s="309"/>
      <c r="BM89" s="316"/>
      <c r="BN89" s="293"/>
      <c r="BO89" s="293"/>
      <c r="BP89" s="293"/>
      <c r="BQ89" s="309"/>
      <c r="BR89" s="316"/>
      <c r="BS89" s="293"/>
      <c r="BT89" s="293"/>
      <c r="BU89" s="293"/>
      <c r="BV89" s="1745"/>
      <c r="BW89" s="1798"/>
      <c r="BX89" s="1798"/>
      <c r="BY89" s="1799"/>
      <c r="BZ89" s="1799"/>
      <c r="CA89" s="1799"/>
      <c r="CB89" s="1799"/>
      <c r="CC89" s="1799"/>
      <c r="CD89" s="1799"/>
      <c r="CE89" s="1799"/>
      <c r="CF89" s="1799"/>
      <c r="CG89" s="1799"/>
      <c r="CH89" s="1799"/>
      <c r="CI89" s="1799"/>
      <c r="CJ89" s="1799"/>
      <c r="CK89" s="1799"/>
      <c r="CL89" s="1799"/>
      <c r="CM89" s="1799"/>
      <c r="CN89" s="1799"/>
      <c r="CO89" s="1799"/>
      <c r="CP89" s="1799"/>
      <c r="CQ89" s="1799"/>
      <c r="CR89" s="1799"/>
      <c r="CS89" s="1799"/>
      <c r="CT89" s="1799"/>
      <c r="CU89" s="1799"/>
      <c r="CV89" s="1799"/>
      <c r="CW89" s="1799"/>
      <c r="CX89" s="1799"/>
      <c r="CY89" s="1799"/>
      <c r="CZ89" s="1799"/>
    </row>
    <row r="90" s="608" customFormat="true" ht="15" customHeight="true" x14ac:dyDescent="0.2">
      <c r="A90" s="751"/>
      <c r="B90" s="770"/>
      <c r="C90" s="843"/>
      <c r="D90" s="844"/>
      <c r="E90" s="844"/>
      <c r="F90" s="844"/>
      <c r="G90" s="845"/>
      <c r="H90" s="846"/>
      <c r="I90" s="844"/>
      <c r="J90" s="844"/>
      <c r="K90" s="844"/>
      <c r="L90" s="847"/>
      <c r="M90" s="848"/>
      <c r="N90" s="844"/>
      <c r="O90" s="844"/>
      <c r="P90" s="844"/>
      <c r="Q90" s="845"/>
      <c r="R90" s="846"/>
      <c r="S90" s="844"/>
      <c r="T90" s="844"/>
      <c r="U90" s="844"/>
      <c r="V90" s="1700"/>
      <c r="W90" s="574"/>
      <c r="X90" s="574"/>
      <c r="Y90" s="574"/>
      <c r="Z90" s="574"/>
      <c r="AA90" s="574"/>
      <c r="AB90" s="574"/>
      <c r="AC90" s="574"/>
      <c r="AD90" s="574"/>
      <c r="AE90" s="574"/>
      <c r="AF90" s="574"/>
      <c r="AG90" s="574"/>
      <c r="AH90" s="574"/>
      <c r="AI90" s="574"/>
      <c r="AJ90" s="574"/>
      <c r="AK90" s="574"/>
      <c r="AL90" s="574"/>
      <c r="AM90" s="574"/>
      <c r="AN90" s="574"/>
      <c r="AO90" s="574"/>
      <c r="AP90" s="574"/>
      <c r="AQ90" s="574"/>
      <c r="AR90" s="574"/>
      <c r="AS90" s="574"/>
      <c r="AT90" s="574"/>
      <c r="AU90" s="574"/>
      <c r="AV90" s="574"/>
      <c r="AW90" s="574"/>
      <c r="AX90" s="574"/>
      <c r="AY90" s="574"/>
      <c r="AZ90" s="208"/>
      <c r="BA90" s="229"/>
      <c r="BB90" s="154"/>
      <c r="BC90" s="308"/>
      <c r="BD90" s="293"/>
      <c r="BE90" s="293"/>
      <c r="BF90" s="293"/>
      <c r="BG90" s="309"/>
      <c r="BH90" s="316"/>
      <c r="BI90" s="293"/>
      <c r="BJ90" s="293"/>
      <c r="BK90" s="293"/>
      <c r="BL90" s="309"/>
      <c r="BM90" s="316"/>
      <c r="BN90" s="293"/>
      <c r="BO90" s="293"/>
      <c r="BP90" s="293"/>
      <c r="BQ90" s="309"/>
      <c r="BR90" s="316"/>
      <c r="BS90" s="293"/>
      <c r="BT90" s="293"/>
      <c r="BU90" s="293"/>
      <c r="BV90" s="1745"/>
      <c r="BW90" s="1798"/>
      <c r="BX90" s="1798"/>
      <c r="BY90" s="1799"/>
      <c r="BZ90" s="1799"/>
      <c r="CA90" s="1799"/>
      <c r="CB90" s="1799"/>
      <c r="CC90" s="1799"/>
      <c r="CD90" s="1799"/>
      <c r="CE90" s="1799"/>
      <c r="CF90" s="1799"/>
      <c r="CG90" s="1799"/>
      <c r="CH90" s="1799"/>
      <c r="CI90" s="1799"/>
      <c r="CJ90" s="1799"/>
      <c r="CK90" s="1799"/>
      <c r="CL90" s="1799"/>
      <c r="CM90" s="1799"/>
      <c r="CN90" s="1799"/>
      <c r="CO90" s="1799"/>
      <c r="CP90" s="1799"/>
      <c r="CQ90" s="1799"/>
      <c r="CR90" s="1799"/>
      <c r="CS90" s="1799"/>
      <c r="CT90" s="1799"/>
      <c r="CU90" s="1799"/>
      <c r="CV90" s="1799"/>
      <c r="CW90" s="1799"/>
      <c r="CX90" s="1799"/>
      <c r="CY90" s="1799"/>
      <c r="CZ90" s="1799"/>
    </row>
    <row r="91" s="608" customFormat="true" ht="15" customHeight="true" x14ac:dyDescent="0.2">
      <c r="A91" s="684"/>
      <c r="B91" s="771"/>
      <c r="C91" s="849"/>
      <c r="D91" s="841"/>
      <c r="E91" s="841"/>
      <c r="F91" s="841"/>
      <c r="G91" s="842"/>
      <c r="H91" s="850"/>
      <c r="I91" s="841"/>
      <c r="J91" s="841"/>
      <c r="K91" s="841"/>
      <c r="L91" s="851"/>
      <c r="M91" s="849"/>
      <c r="N91" s="841"/>
      <c r="O91" s="841"/>
      <c r="P91" s="841"/>
      <c r="Q91" s="842"/>
      <c r="R91" s="850"/>
      <c r="S91" s="841"/>
      <c r="T91" s="841"/>
      <c r="U91" s="841"/>
      <c r="V91" s="851"/>
      <c r="W91" s="574"/>
      <c r="X91" s="574"/>
      <c r="Y91" s="574"/>
      <c r="Z91" s="574"/>
      <c r="AA91" s="574"/>
      <c r="AB91" s="574"/>
      <c r="AC91" s="574"/>
      <c r="AD91" s="574"/>
      <c r="AE91" s="574"/>
      <c r="AF91" s="574"/>
      <c r="AG91" s="574"/>
      <c r="AH91" s="574"/>
      <c r="AI91" s="574"/>
      <c r="AJ91" s="574"/>
      <c r="AK91" s="574"/>
      <c r="AL91" s="574"/>
      <c r="AM91" s="574"/>
      <c r="AN91" s="574"/>
      <c r="AO91" s="574"/>
      <c r="AP91" s="574"/>
      <c r="AQ91" s="574"/>
      <c r="AR91" s="574"/>
      <c r="AS91" s="574"/>
      <c r="AT91" s="574"/>
      <c r="AU91" s="574"/>
      <c r="AV91" s="574"/>
      <c r="AW91" s="574"/>
      <c r="AX91" s="574"/>
      <c r="AY91" s="574"/>
      <c r="AZ91" s="208"/>
      <c r="BA91" s="229"/>
      <c r="BB91" s="154"/>
      <c r="BC91" s="308"/>
      <c r="BD91" s="293"/>
      <c r="BE91" s="293"/>
      <c r="BF91" s="293"/>
      <c r="BG91" s="309"/>
      <c r="BH91" s="316"/>
      <c r="BI91" s="293"/>
      <c r="BJ91" s="293"/>
      <c r="BK91" s="293"/>
      <c r="BL91" s="309"/>
      <c r="BM91" s="316"/>
      <c r="BN91" s="293"/>
      <c r="BO91" s="293"/>
      <c r="BP91" s="293"/>
      <c r="BQ91" s="309"/>
      <c r="BR91" s="316"/>
      <c r="BS91" s="293"/>
      <c r="BT91" s="293"/>
      <c r="BU91" s="293"/>
      <c r="BV91" s="1745"/>
      <c r="BW91" s="1798"/>
      <c r="BX91" s="1798"/>
      <c r="BY91" s="1799"/>
      <c r="BZ91" s="1799"/>
      <c r="CA91" s="1799"/>
      <c r="CB91" s="1799"/>
      <c r="CC91" s="1799"/>
      <c r="CD91" s="1799"/>
      <c r="CE91" s="1799"/>
      <c r="CF91" s="1799"/>
      <c r="CG91" s="1799"/>
      <c r="CH91" s="1799"/>
      <c r="CI91" s="1799"/>
      <c r="CJ91" s="1799"/>
      <c r="CK91" s="1799"/>
      <c r="CL91" s="1799"/>
      <c r="CM91" s="1799"/>
      <c r="CN91" s="1799"/>
      <c r="CO91" s="1799"/>
      <c r="CP91" s="1799"/>
      <c r="CQ91" s="1799"/>
      <c r="CR91" s="1799"/>
      <c r="CS91" s="1799"/>
      <c r="CT91" s="1799"/>
      <c r="CU91" s="1799"/>
      <c r="CV91" s="1799"/>
      <c r="CW91" s="1799"/>
      <c r="CX91" s="1799"/>
      <c r="CY91" s="1799"/>
      <c r="CZ91" s="1799"/>
    </row>
    <row r="92" s="608" customFormat="true" ht="15" customHeight="true" x14ac:dyDescent="0.2">
      <c r="A92" s="684"/>
      <c r="B92" s="771"/>
      <c r="C92" s="849"/>
      <c r="D92" s="841"/>
      <c r="E92" s="841"/>
      <c r="F92" s="841"/>
      <c r="G92" s="842"/>
      <c r="H92" s="850"/>
      <c r="I92" s="841"/>
      <c r="J92" s="841"/>
      <c r="K92" s="841"/>
      <c r="L92" s="851"/>
      <c r="M92" s="849"/>
      <c r="N92" s="841"/>
      <c r="O92" s="841"/>
      <c r="P92" s="841"/>
      <c r="Q92" s="842"/>
      <c r="R92" s="850"/>
      <c r="S92" s="841"/>
      <c r="T92" s="841"/>
      <c r="U92" s="841"/>
      <c r="V92" s="851"/>
      <c r="W92" s="574"/>
      <c r="X92" s="574"/>
      <c r="Y92" s="574"/>
      <c r="Z92" s="574"/>
      <c r="AA92" s="574"/>
      <c r="AB92" s="574"/>
      <c r="AC92" s="574"/>
      <c r="AD92" s="574"/>
      <c r="AE92" s="574"/>
      <c r="AF92" s="574"/>
      <c r="AG92" s="574"/>
      <c r="AH92" s="574"/>
      <c r="AI92" s="574"/>
      <c r="AJ92" s="574"/>
      <c r="AK92" s="574"/>
      <c r="AL92" s="574"/>
      <c r="AM92" s="574"/>
      <c r="AN92" s="574"/>
      <c r="AO92" s="574"/>
      <c r="AP92" s="574"/>
      <c r="AQ92" s="574"/>
      <c r="AR92" s="574"/>
      <c r="AS92" s="574"/>
      <c r="AT92" s="574"/>
      <c r="AU92" s="574"/>
      <c r="AV92" s="574"/>
      <c r="AW92" s="574"/>
      <c r="AX92" s="574"/>
      <c r="AY92" s="574"/>
      <c r="AZ92" s="208"/>
      <c r="BA92" s="229"/>
      <c r="BB92" s="154"/>
      <c r="BC92" s="308"/>
      <c r="BD92" s="293"/>
      <c r="BE92" s="293"/>
      <c r="BF92" s="293"/>
      <c r="BG92" s="309"/>
      <c r="BH92" s="316"/>
      <c r="BI92" s="293"/>
      <c r="BJ92" s="293"/>
      <c r="BK92" s="293"/>
      <c r="BL92" s="309"/>
      <c r="BM92" s="316"/>
      <c r="BN92" s="293"/>
      <c r="BO92" s="293"/>
      <c r="BP92" s="293"/>
      <c r="BQ92" s="309"/>
      <c r="BR92" s="316"/>
      <c r="BS92" s="293"/>
      <c r="BT92" s="293"/>
      <c r="BU92" s="293"/>
      <c r="BV92" s="1745"/>
      <c r="BW92" s="1798"/>
      <c r="BX92" s="1798"/>
      <c r="BY92" s="1799"/>
      <c r="BZ92" s="1799"/>
      <c r="CA92" s="1799"/>
      <c r="CB92" s="1799"/>
      <c r="CC92" s="1799"/>
      <c r="CD92" s="1799"/>
      <c r="CE92" s="1799"/>
      <c r="CF92" s="1799"/>
      <c r="CG92" s="1799"/>
      <c r="CH92" s="1799"/>
      <c r="CI92" s="1799"/>
      <c r="CJ92" s="1799"/>
      <c r="CK92" s="1799"/>
      <c r="CL92" s="1799"/>
      <c r="CM92" s="1799"/>
      <c r="CN92" s="1799"/>
      <c r="CO92" s="1799"/>
      <c r="CP92" s="1799"/>
      <c r="CQ92" s="1799"/>
      <c r="CR92" s="1799"/>
      <c r="CS92" s="1799"/>
      <c r="CT92" s="1799"/>
      <c r="CU92" s="1799"/>
      <c r="CV92" s="1799"/>
      <c r="CW92" s="1799"/>
      <c r="CX92" s="1799"/>
      <c r="CY92" s="1799"/>
      <c r="CZ92" s="1799"/>
    </row>
    <row r="93" s="608" customFormat="true" ht="15" customHeight="true" x14ac:dyDescent="0.2">
      <c r="A93" s="752"/>
      <c r="B93" s="772"/>
      <c r="C93" s="686"/>
      <c r="D93" s="687"/>
      <c r="E93" s="687"/>
      <c r="F93" s="687"/>
      <c r="G93" s="734"/>
      <c r="H93" s="724"/>
      <c r="I93" s="687"/>
      <c r="J93" s="687"/>
      <c r="K93" s="687"/>
      <c r="L93" s="701"/>
      <c r="M93" s="686"/>
      <c r="N93" s="687"/>
      <c r="O93" s="687"/>
      <c r="P93" s="687"/>
      <c r="Q93" s="734"/>
      <c r="R93" s="724"/>
      <c r="S93" s="687"/>
      <c r="T93" s="687"/>
      <c r="U93" s="687"/>
      <c r="V93" s="701"/>
      <c r="W93" s="574"/>
      <c r="X93" s="574"/>
      <c r="Y93" s="574"/>
      <c r="Z93" s="574"/>
      <c r="AA93" s="574"/>
      <c r="AB93" s="574"/>
      <c r="AC93" s="574"/>
      <c r="AD93" s="574"/>
      <c r="AE93" s="574"/>
      <c r="AF93" s="574"/>
      <c r="AG93" s="574"/>
      <c r="AH93" s="574"/>
      <c r="AI93" s="574"/>
      <c r="AJ93" s="574"/>
      <c r="AK93" s="574"/>
      <c r="AL93" s="574"/>
      <c r="AM93" s="574"/>
      <c r="AN93" s="574"/>
      <c r="AO93" s="574"/>
      <c r="AP93" s="574"/>
      <c r="AQ93" s="574"/>
      <c r="AR93" s="574"/>
      <c r="AS93" s="574"/>
      <c r="AT93" s="574"/>
      <c r="AU93" s="574"/>
      <c r="AV93" s="574"/>
      <c r="AW93" s="574"/>
      <c r="AX93" s="574"/>
      <c r="AY93" s="574"/>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293"/>
      <c r="BV93" s="1745"/>
      <c r="BW93" s="1798"/>
      <c r="BX93" s="1798"/>
      <c r="BY93" s="1799"/>
      <c r="BZ93" s="1799"/>
      <c r="CA93" s="1799"/>
      <c r="CB93" s="1799"/>
      <c r="CC93" s="1799"/>
      <c r="CD93" s="1799"/>
      <c r="CE93" s="1799"/>
      <c r="CF93" s="1799"/>
      <c r="CG93" s="1799"/>
      <c r="CH93" s="1799"/>
      <c r="CI93" s="1799"/>
      <c r="CJ93" s="1799"/>
      <c r="CK93" s="1799"/>
      <c r="CL93" s="1799"/>
      <c r="CM93" s="1799"/>
      <c r="CN93" s="1799"/>
      <c r="CO93" s="1799"/>
      <c r="CP93" s="1799"/>
      <c r="CQ93" s="1799"/>
      <c r="CR93" s="1799"/>
      <c r="CS93" s="1799"/>
      <c r="CT93" s="1799"/>
      <c r="CU93" s="1799"/>
      <c r="CV93" s="1799"/>
      <c r="CW93" s="1799"/>
      <c r="CX93" s="1799"/>
      <c r="CY93" s="1799"/>
      <c r="CZ93" s="1799"/>
    </row>
    <row r="94" s="608" customFormat="true" ht="15" customHeight="true" x14ac:dyDescent="0.2">
      <c r="A94" s="954"/>
      <c r="B94" s="772"/>
      <c r="C94" s="686"/>
      <c r="D94" s="688"/>
      <c r="E94" s="688"/>
      <c r="F94" s="688"/>
      <c r="G94" s="735"/>
      <c r="H94" s="724"/>
      <c r="I94" s="688"/>
      <c r="J94" s="688"/>
      <c r="K94" s="688"/>
      <c r="L94" s="702"/>
      <c r="M94" s="686"/>
      <c r="N94" s="688"/>
      <c r="O94" s="688"/>
      <c r="P94" s="688"/>
      <c r="Q94" s="735"/>
      <c r="R94" s="724"/>
      <c r="S94" s="688"/>
      <c r="T94" s="688"/>
      <c r="U94" s="688"/>
      <c r="V94" s="702"/>
      <c r="W94" s="574"/>
      <c r="X94" s="574"/>
      <c r="Y94" s="574"/>
      <c r="Z94" s="574"/>
      <c r="AA94" s="574"/>
      <c r="AB94" s="574"/>
      <c r="AC94" s="574"/>
      <c r="AD94" s="574"/>
      <c r="AE94" s="574"/>
      <c r="AF94" s="574"/>
      <c r="AG94" s="574"/>
      <c r="AH94" s="574"/>
      <c r="AI94" s="574"/>
      <c r="AJ94" s="574"/>
      <c r="AK94" s="574"/>
      <c r="AL94" s="574"/>
      <c r="AM94" s="574"/>
      <c r="AN94" s="574"/>
      <c r="AO94" s="574"/>
      <c r="AP94" s="574"/>
      <c r="AQ94" s="574"/>
      <c r="AR94" s="574"/>
      <c r="AS94" s="574"/>
      <c r="AT94" s="574"/>
      <c r="AU94" s="574"/>
      <c r="AV94" s="574"/>
      <c r="AW94" s="574"/>
      <c r="AX94" s="574"/>
      <c r="AY94" s="574"/>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293"/>
      <c r="BV94" s="1745"/>
      <c r="BW94" s="1798"/>
      <c r="BX94" s="1798"/>
      <c r="BY94" s="1799"/>
      <c r="BZ94" s="1799"/>
      <c r="CA94" s="1799"/>
      <c r="CB94" s="1799"/>
      <c r="CC94" s="1799"/>
      <c r="CD94" s="1799"/>
      <c r="CE94" s="1799"/>
      <c r="CF94" s="1799"/>
      <c r="CG94" s="1799"/>
      <c r="CH94" s="1799"/>
      <c r="CI94" s="1799"/>
      <c r="CJ94" s="1799"/>
      <c r="CK94" s="1799"/>
      <c r="CL94" s="1799"/>
      <c r="CM94" s="1799"/>
      <c r="CN94" s="1799"/>
      <c r="CO94" s="1799"/>
      <c r="CP94" s="1799"/>
      <c r="CQ94" s="1799"/>
      <c r="CR94" s="1799"/>
      <c r="CS94" s="1799"/>
      <c r="CT94" s="1799"/>
      <c r="CU94" s="1799"/>
      <c r="CV94" s="1799"/>
      <c r="CW94" s="1799"/>
      <c r="CX94" s="1799"/>
      <c r="CY94" s="1799"/>
      <c r="CZ94" s="1799"/>
    </row>
    <row r="95" s="608" customFormat="true" ht="15" customHeight="true" x14ac:dyDescent="0.2">
      <c r="A95" s="752"/>
      <c r="B95" s="773"/>
      <c r="C95" s="852"/>
      <c r="D95" s="853"/>
      <c r="E95" s="853"/>
      <c r="F95" s="853"/>
      <c r="G95" s="854"/>
      <c r="H95" s="855"/>
      <c r="I95" s="853"/>
      <c r="J95" s="853"/>
      <c r="K95" s="853"/>
      <c r="L95" s="856"/>
      <c r="M95" s="852"/>
      <c r="N95" s="853"/>
      <c r="O95" s="853"/>
      <c r="P95" s="853"/>
      <c r="Q95" s="854"/>
      <c r="R95" s="855"/>
      <c r="S95" s="853"/>
      <c r="T95" s="853"/>
      <c r="U95" s="853"/>
      <c r="V95" s="856"/>
      <c r="W95" s="574"/>
      <c r="X95" s="574"/>
      <c r="Y95" s="574"/>
      <c r="Z95" s="574"/>
      <c r="AA95" s="574"/>
      <c r="AB95" s="574"/>
      <c r="AC95" s="574"/>
      <c r="AD95" s="574"/>
      <c r="AE95" s="574"/>
      <c r="AF95" s="574"/>
      <c r="AG95" s="574"/>
      <c r="AH95" s="574"/>
      <c r="AI95" s="574"/>
      <c r="AJ95" s="574"/>
      <c r="AK95" s="574"/>
      <c r="AL95" s="574"/>
      <c r="AM95" s="574"/>
      <c r="AN95" s="574"/>
      <c r="AO95" s="574"/>
      <c r="AP95" s="574"/>
      <c r="AQ95" s="574"/>
      <c r="AR95" s="574"/>
      <c r="AS95" s="574"/>
      <c r="AT95" s="574"/>
      <c r="AU95" s="574"/>
      <c r="AV95" s="574"/>
      <c r="AW95" s="574"/>
      <c r="AX95" s="574"/>
      <c r="AY95" s="574"/>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293"/>
      <c r="BV95" s="1745"/>
      <c r="BW95" s="1798"/>
      <c r="BX95" s="1798"/>
      <c r="BY95" s="1799"/>
      <c r="BZ95" s="1799"/>
      <c r="CA95" s="1799"/>
      <c r="CB95" s="1799"/>
      <c r="CC95" s="1799"/>
      <c r="CD95" s="1799"/>
      <c r="CE95" s="1799"/>
      <c r="CF95" s="1799"/>
      <c r="CG95" s="1799"/>
      <c r="CH95" s="1799"/>
      <c r="CI95" s="1799"/>
      <c r="CJ95" s="1799"/>
      <c r="CK95" s="1799"/>
      <c r="CL95" s="1799"/>
      <c r="CM95" s="1799"/>
      <c r="CN95" s="1799"/>
      <c r="CO95" s="1799"/>
      <c r="CP95" s="1799"/>
      <c r="CQ95" s="1799"/>
      <c r="CR95" s="1799"/>
      <c r="CS95" s="1799"/>
      <c r="CT95" s="1799"/>
      <c r="CU95" s="1799"/>
      <c r="CV95" s="1799"/>
      <c r="CW95" s="1799"/>
      <c r="CX95" s="1799"/>
      <c r="CY95" s="1799"/>
      <c r="CZ95" s="1799"/>
    </row>
    <row r="96" s="131" customFormat="true" ht="15" customHeight="true" x14ac:dyDescent="0.2">
      <c r="A96" s="954"/>
      <c r="B96" s="773"/>
      <c r="C96" s="852"/>
      <c r="D96" s="853"/>
      <c r="E96" s="853"/>
      <c r="F96" s="853"/>
      <c r="G96" s="854"/>
      <c r="H96" s="855"/>
      <c r="I96" s="853"/>
      <c r="J96" s="853"/>
      <c r="K96" s="853"/>
      <c r="L96" s="856"/>
      <c r="M96" s="852"/>
      <c r="N96" s="853"/>
      <c r="O96" s="853"/>
      <c r="P96" s="853"/>
      <c r="Q96" s="854"/>
      <c r="R96" s="855"/>
      <c r="S96" s="853"/>
      <c r="T96" s="853"/>
      <c r="U96" s="853"/>
      <c r="V96" s="856"/>
      <c r="W96" s="574"/>
      <c r="X96" s="574"/>
      <c r="Y96" s="574"/>
      <c r="Z96" s="574"/>
      <c r="AA96" s="574"/>
      <c r="AB96" s="574"/>
      <c r="AC96" s="574"/>
      <c r="AD96" s="574"/>
      <c r="AE96" s="574"/>
      <c r="AF96" s="574"/>
      <c r="AG96" s="574"/>
      <c r="AH96" s="574"/>
      <c r="AI96" s="574"/>
      <c r="AJ96" s="574"/>
      <c r="AK96" s="574"/>
      <c r="AL96" s="574"/>
      <c r="AM96" s="574"/>
      <c r="AN96" s="574"/>
      <c r="AO96" s="574"/>
      <c r="AP96" s="574"/>
      <c r="AQ96" s="574"/>
      <c r="AR96" s="574"/>
      <c r="AS96" s="574"/>
      <c r="AT96" s="574"/>
      <c r="AU96" s="574"/>
      <c r="AV96" s="574"/>
      <c r="AW96" s="574"/>
      <c r="AX96" s="574"/>
      <c r="AY96" s="574"/>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293"/>
      <c r="BV96" s="1745"/>
      <c r="BW96" s="1798"/>
      <c r="BX96" s="1798"/>
      <c r="BY96" s="1799"/>
      <c r="BZ96" s="1799"/>
      <c r="CA96" s="1799"/>
      <c r="CB96" s="1799"/>
      <c r="CC96" s="1799"/>
      <c r="CD96" s="1799"/>
      <c r="CE96" s="1799"/>
      <c r="CF96" s="1799"/>
      <c r="CG96" s="1799"/>
      <c r="CH96" s="1799"/>
      <c r="CI96" s="1799"/>
      <c r="CJ96" s="1799"/>
      <c r="CK96" s="1799"/>
      <c r="CL96" s="1799"/>
      <c r="CM96" s="1799"/>
      <c r="CN96" s="1799"/>
      <c r="CO96" s="1799"/>
      <c r="CP96" s="1799"/>
      <c r="CQ96" s="1799"/>
      <c r="CR96" s="1799"/>
      <c r="CS96" s="1799"/>
      <c r="CT96" s="1799"/>
      <c r="CU96" s="1799"/>
      <c r="CV96" s="1799"/>
      <c r="CW96" s="1799"/>
      <c r="CX96" s="1799"/>
      <c r="CY96" s="1799"/>
      <c r="CZ96" s="1799"/>
    </row>
    <row r="97" s="131" customFormat="true" ht="15" customHeight="true" x14ac:dyDescent="0.2">
      <c r="A97" s="752"/>
      <c r="B97" s="773"/>
      <c r="C97" s="852"/>
      <c r="D97" s="853"/>
      <c r="E97" s="853"/>
      <c r="F97" s="853"/>
      <c r="G97" s="854"/>
      <c r="H97" s="855"/>
      <c r="I97" s="853"/>
      <c r="J97" s="853"/>
      <c r="K97" s="853"/>
      <c r="L97" s="856"/>
      <c r="M97" s="852"/>
      <c r="N97" s="853"/>
      <c r="O97" s="853"/>
      <c r="P97" s="853"/>
      <c r="Q97" s="854"/>
      <c r="R97" s="855"/>
      <c r="S97" s="853"/>
      <c r="T97" s="853"/>
      <c r="U97" s="853"/>
      <c r="V97" s="856"/>
      <c r="W97" s="574"/>
      <c r="X97" s="574"/>
      <c r="Y97" s="574"/>
      <c r="Z97" s="574"/>
      <c r="AA97" s="574"/>
      <c r="AB97" s="574"/>
      <c r="AC97" s="574"/>
      <c r="AD97" s="574"/>
      <c r="AE97" s="574"/>
      <c r="AF97" s="574"/>
      <c r="AG97" s="574"/>
      <c r="AH97" s="574"/>
      <c r="AI97" s="574"/>
      <c r="AJ97" s="574"/>
      <c r="AK97" s="574"/>
      <c r="AL97" s="574"/>
      <c r="AM97" s="574"/>
      <c r="AN97" s="574"/>
      <c r="AO97" s="574"/>
      <c r="AP97" s="574"/>
      <c r="AQ97" s="574"/>
      <c r="AR97" s="574"/>
      <c r="AS97" s="574"/>
      <c r="AT97" s="574"/>
      <c r="AU97" s="574"/>
      <c r="AV97" s="574"/>
      <c r="AW97" s="574"/>
      <c r="AX97" s="574"/>
      <c r="AY97" s="574"/>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293"/>
      <c r="BV97" s="1745"/>
      <c r="BW97" s="1798"/>
      <c r="BX97" s="1798"/>
      <c r="BY97" s="1799"/>
      <c r="BZ97" s="1799"/>
      <c r="CA97" s="1799"/>
      <c r="CB97" s="1799"/>
      <c r="CC97" s="1799"/>
      <c r="CD97" s="1799"/>
      <c r="CE97" s="1799"/>
      <c r="CF97" s="1799"/>
      <c r="CG97" s="1799"/>
      <c r="CH97" s="1799"/>
      <c r="CI97" s="1799"/>
      <c r="CJ97" s="1799"/>
      <c r="CK97" s="1799"/>
      <c r="CL97" s="1799"/>
      <c r="CM97" s="1799"/>
      <c r="CN97" s="1799"/>
      <c r="CO97" s="1799"/>
      <c r="CP97" s="1799"/>
      <c r="CQ97" s="1799"/>
      <c r="CR97" s="1799"/>
      <c r="CS97" s="1799"/>
      <c r="CT97" s="1799"/>
      <c r="CU97" s="1799"/>
      <c r="CV97" s="1799"/>
      <c r="CW97" s="1799"/>
      <c r="CX97" s="1799"/>
      <c r="CY97" s="1799"/>
      <c r="CZ97" s="1799"/>
    </row>
    <row r="98" s="131" customFormat="true" ht="15" customHeight="true" x14ac:dyDescent="0.2">
      <c r="A98" s="954"/>
      <c r="B98" s="773"/>
      <c r="C98" s="852"/>
      <c r="D98" s="853"/>
      <c r="E98" s="853"/>
      <c r="F98" s="853"/>
      <c r="G98" s="854"/>
      <c r="H98" s="855"/>
      <c r="I98" s="853"/>
      <c r="J98" s="853"/>
      <c r="K98" s="853"/>
      <c r="L98" s="856"/>
      <c r="M98" s="852"/>
      <c r="N98" s="853"/>
      <c r="O98" s="853"/>
      <c r="P98" s="853"/>
      <c r="Q98" s="854"/>
      <c r="R98" s="855"/>
      <c r="S98" s="853"/>
      <c r="T98" s="853"/>
      <c r="U98" s="853"/>
      <c r="V98" s="856"/>
      <c r="W98" s="574"/>
      <c r="X98" s="574"/>
      <c r="Y98" s="574"/>
      <c r="Z98" s="574"/>
      <c r="AA98" s="574"/>
      <c r="AB98" s="574"/>
      <c r="AC98" s="574"/>
      <c r="AD98" s="574"/>
      <c r="AE98" s="574"/>
      <c r="AF98" s="574"/>
      <c r="AG98" s="574"/>
      <c r="AH98" s="574"/>
      <c r="AI98" s="574"/>
      <c r="AJ98" s="574"/>
      <c r="AK98" s="574"/>
      <c r="AL98" s="574"/>
      <c r="AM98" s="574"/>
      <c r="AN98" s="574"/>
      <c r="AO98" s="574"/>
      <c r="AP98" s="574"/>
      <c r="AQ98" s="574"/>
      <c r="AR98" s="574"/>
      <c r="AS98" s="574"/>
      <c r="AT98" s="574"/>
      <c r="AU98" s="574"/>
      <c r="AV98" s="574"/>
      <c r="AW98" s="574"/>
      <c r="AX98" s="574"/>
      <c r="AY98" s="574"/>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293"/>
      <c r="BV98" s="1745"/>
      <c r="BW98" s="1798"/>
      <c r="BX98" s="1798"/>
      <c r="BY98" s="1799"/>
      <c r="BZ98" s="1799"/>
      <c r="CA98" s="1799"/>
      <c r="CB98" s="1799"/>
      <c r="CC98" s="1799"/>
      <c r="CD98" s="1799"/>
      <c r="CE98" s="1799"/>
      <c r="CF98" s="1799"/>
      <c r="CG98" s="1799"/>
      <c r="CH98" s="1799"/>
      <c r="CI98" s="1799"/>
      <c r="CJ98" s="1799"/>
      <c r="CK98" s="1799"/>
      <c r="CL98" s="1799"/>
      <c r="CM98" s="1799"/>
      <c r="CN98" s="1799"/>
      <c r="CO98" s="1799"/>
      <c r="CP98" s="1799"/>
      <c r="CQ98" s="1799"/>
      <c r="CR98" s="1799"/>
      <c r="CS98" s="1799"/>
      <c r="CT98" s="1799"/>
      <c r="CU98" s="1799"/>
      <c r="CV98" s="1799"/>
      <c r="CW98" s="1799"/>
      <c r="CX98" s="1799"/>
      <c r="CY98" s="1799"/>
      <c r="CZ98" s="1799"/>
    </row>
    <row r="99" s="131" customFormat="true" ht="15" customHeight="true" x14ac:dyDescent="0.2">
      <c r="A99" s="954"/>
      <c r="B99" s="773"/>
      <c r="C99" s="852"/>
      <c r="D99" s="853"/>
      <c r="E99" s="853"/>
      <c r="F99" s="853"/>
      <c r="G99" s="854"/>
      <c r="H99" s="855"/>
      <c r="I99" s="853"/>
      <c r="J99" s="853"/>
      <c r="K99" s="853"/>
      <c r="L99" s="856"/>
      <c r="M99" s="852"/>
      <c r="N99" s="853"/>
      <c r="O99" s="853"/>
      <c r="P99" s="853"/>
      <c r="Q99" s="854"/>
      <c r="R99" s="855"/>
      <c r="S99" s="853"/>
      <c r="T99" s="853"/>
      <c r="U99" s="853"/>
      <c r="V99" s="856"/>
      <c r="W99" s="574"/>
      <c r="X99" s="574"/>
      <c r="Y99" s="574"/>
      <c r="Z99" s="574"/>
      <c r="AA99" s="574"/>
      <c r="AB99" s="574"/>
      <c r="AC99" s="574"/>
      <c r="AD99" s="574"/>
      <c r="AE99" s="574"/>
      <c r="AF99" s="574"/>
      <c r="AG99" s="574"/>
      <c r="AH99" s="574"/>
      <c r="AI99" s="574"/>
      <c r="AJ99" s="574"/>
      <c r="AK99" s="574"/>
      <c r="AL99" s="574"/>
      <c r="AM99" s="574"/>
      <c r="AN99" s="574"/>
      <c r="AO99" s="574"/>
      <c r="AP99" s="574"/>
      <c r="AQ99" s="574"/>
      <c r="AR99" s="574"/>
      <c r="AS99" s="574"/>
      <c r="AT99" s="574"/>
      <c r="AU99" s="574"/>
      <c r="AV99" s="574"/>
      <c r="AW99" s="574"/>
      <c r="AX99" s="574"/>
      <c r="AY99" s="574"/>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293"/>
      <c r="BV99" s="1745"/>
      <c r="BW99" s="1798"/>
      <c r="BX99" s="1798"/>
      <c r="BY99" s="1799"/>
      <c r="BZ99" s="1799"/>
      <c r="CA99" s="1799"/>
      <c r="CB99" s="1799"/>
      <c r="CC99" s="1799"/>
      <c r="CD99" s="1799"/>
      <c r="CE99" s="1799"/>
      <c r="CF99" s="1799"/>
      <c r="CG99" s="1799"/>
      <c r="CH99" s="1799"/>
      <c r="CI99" s="1799"/>
      <c r="CJ99" s="1799"/>
      <c r="CK99" s="1799"/>
      <c r="CL99" s="1799"/>
      <c r="CM99" s="1799"/>
      <c r="CN99" s="1799"/>
      <c r="CO99" s="1799"/>
      <c r="CP99" s="1799"/>
      <c r="CQ99" s="1799"/>
      <c r="CR99" s="1799"/>
      <c r="CS99" s="1799"/>
      <c r="CT99" s="1799"/>
      <c r="CU99" s="1799"/>
      <c r="CV99" s="1799"/>
      <c r="CW99" s="1799"/>
      <c r="CX99" s="1799"/>
      <c r="CY99" s="1799"/>
      <c r="CZ99" s="1799"/>
    </row>
    <row r="100" s="131" customFormat="true" ht="15" customHeight="true" x14ac:dyDescent="0.2">
      <c r="A100" s="954"/>
      <c r="B100" s="773"/>
      <c r="C100" s="852"/>
      <c r="D100" s="853"/>
      <c r="E100" s="853"/>
      <c r="F100" s="853"/>
      <c r="G100" s="854"/>
      <c r="H100" s="855"/>
      <c r="I100" s="853"/>
      <c r="J100" s="853"/>
      <c r="K100" s="853"/>
      <c r="L100" s="856"/>
      <c r="M100" s="852"/>
      <c r="N100" s="853"/>
      <c r="O100" s="853"/>
      <c r="P100" s="853"/>
      <c r="Q100" s="854"/>
      <c r="R100" s="855"/>
      <c r="S100" s="853"/>
      <c r="T100" s="853"/>
      <c r="U100" s="853"/>
      <c r="V100" s="856"/>
      <c r="W100" s="574"/>
      <c r="X100" s="574"/>
      <c r="Y100" s="574"/>
      <c r="Z100" s="574"/>
      <c r="AA100" s="574"/>
      <c r="AB100" s="574"/>
      <c r="AC100" s="574"/>
      <c r="AD100" s="574"/>
      <c r="AE100" s="574"/>
      <c r="AF100" s="574"/>
      <c r="AG100" s="574"/>
      <c r="AH100" s="574"/>
      <c r="AI100" s="574"/>
      <c r="AJ100" s="574"/>
      <c r="AK100" s="574"/>
      <c r="AL100" s="574"/>
      <c r="AM100" s="574"/>
      <c r="AN100" s="574"/>
      <c r="AO100" s="574"/>
      <c r="AP100" s="574"/>
      <c r="AQ100" s="574"/>
      <c r="AR100" s="574"/>
      <c r="AS100" s="574"/>
      <c r="AT100" s="574"/>
      <c r="AU100" s="574"/>
      <c r="AV100" s="574"/>
      <c r="AW100" s="574"/>
      <c r="AX100" s="574"/>
      <c r="AY100" s="574"/>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293"/>
      <c r="BV100" s="1745"/>
      <c r="BW100" s="1798"/>
      <c r="BX100" s="1798"/>
      <c r="BY100" s="1799"/>
      <c r="BZ100" s="1799"/>
      <c r="CA100" s="1799"/>
      <c r="CB100" s="1799"/>
      <c r="CC100" s="1799"/>
      <c r="CD100" s="1799"/>
      <c r="CE100" s="1799"/>
      <c r="CF100" s="1799"/>
      <c r="CG100" s="1799"/>
      <c r="CH100" s="1799"/>
      <c r="CI100" s="1799"/>
      <c r="CJ100" s="1799"/>
      <c r="CK100" s="1799"/>
      <c r="CL100" s="1799"/>
      <c r="CM100" s="1799"/>
      <c r="CN100" s="1799"/>
      <c r="CO100" s="1799"/>
      <c r="CP100" s="1799"/>
      <c r="CQ100" s="1799"/>
      <c r="CR100" s="1799"/>
      <c r="CS100" s="1799"/>
      <c r="CT100" s="1799"/>
      <c r="CU100" s="1799"/>
      <c r="CV100" s="1799"/>
      <c r="CW100" s="1799"/>
      <c r="CX100" s="1799"/>
      <c r="CY100" s="1799"/>
      <c r="CZ100" s="1799"/>
    </row>
    <row r="101" s="131" customFormat="true" ht="15" customHeight="true" x14ac:dyDescent="0.2">
      <c r="A101" s="752"/>
      <c r="B101" s="773"/>
      <c r="C101" s="852"/>
      <c r="D101" s="853"/>
      <c r="E101" s="853"/>
      <c r="F101" s="853"/>
      <c r="G101" s="854"/>
      <c r="H101" s="855"/>
      <c r="I101" s="853"/>
      <c r="J101" s="853"/>
      <c r="K101" s="853"/>
      <c r="L101" s="856"/>
      <c r="M101" s="852"/>
      <c r="N101" s="853"/>
      <c r="O101" s="853"/>
      <c r="P101" s="853"/>
      <c r="Q101" s="854"/>
      <c r="R101" s="855"/>
      <c r="S101" s="853"/>
      <c r="T101" s="853"/>
      <c r="U101" s="853"/>
      <c r="V101" s="856"/>
      <c r="W101" s="574"/>
      <c r="X101" s="574"/>
      <c r="Y101" s="574"/>
      <c r="Z101" s="574"/>
      <c r="AA101" s="574"/>
      <c r="AB101" s="574"/>
      <c r="AC101" s="574"/>
      <c r="AD101" s="574"/>
      <c r="AE101" s="574"/>
      <c r="AF101" s="574"/>
      <c r="AG101" s="574"/>
      <c r="AH101" s="574"/>
      <c r="AI101" s="574"/>
      <c r="AJ101" s="574"/>
      <c r="AK101" s="574"/>
      <c r="AL101" s="574"/>
      <c r="AM101" s="574"/>
      <c r="AN101" s="574"/>
      <c r="AO101" s="574"/>
      <c r="AP101" s="574"/>
      <c r="AQ101" s="574"/>
      <c r="AR101" s="574"/>
      <c r="AS101" s="574"/>
      <c r="AT101" s="574"/>
      <c r="AU101" s="574"/>
      <c r="AV101" s="574"/>
      <c r="AW101" s="574"/>
      <c r="AX101" s="574"/>
      <c r="AY101" s="574"/>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293"/>
      <c r="BV101" s="1745"/>
      <c r="BW101" s="1798"/>
      <c r="BX101" s="1798"/>
      <c r="BY101" s="1799"/>
      <c r="BZ101" s="1799"/>
      <c r="CA101" s="1799"/>
      <c r="CB101" s="1799"/>
      <c r="CC101" s="1799"/>
      <c r="CD101" s="1799"/>
      <c r="CE101" s="1799"/>
      <c r="CF101" s="1799"/>
      <c r="CG101" s="1799"/>
      <c r="CH101" s="1799"/>
      <c r="CI101" s="1799"/>
      <c r="CJ101" s="1799"/>
      <c r="CK101" s="1799"/>
      <c r="CL101" s="1799"/>
      <c r="CM101" s="1799"/>
      <c r="CN101" s="1799"/>
      <c r="CO101" s="1799"/>
      <c r="CP101" s="1799"/>
      <c r="CQ101" s="1799"/>
      <c r="CR101" s="1799"/>
      <c r="CS101" s="1799"/>
      <c r="CT101" s="1799"/>
      <c r="CU101" s="1799"/>
      <c r="CV101" s="1799"/>
      <c r="CW101" s="1799"/>
      <c r="CX101" s="1799"/>
      <c r="CY101" s="1799"/>
      <c r="CZ101" s="1799"/>
    </row>
    <row r="102" s="131" customFormat="true" ht="15" customHeight="true" x14ac:dyDescent="0.2">
      <c r="A102" s="954"/>
      <c r="B102" s="773"/>
      <c r="C102" s="852"/>
      <c r="D102" s="853"/>
      <c r="E102" s="853"/>
      <c r="F102" s="853"/>
      <c r="G102" s="854"/>
      <c r="H102" s="855"/>
      <c r="I102" s="853"/>
      <c r="J102" s="853"/>
      <c r="K102" s="853"/>
      <c r="L102" s="856"/>
      <c r="M102" s="852"/>
      <c r="N102" s="853"/>
      <c r="O102" s="853"/>
      <c r="P102" s="853"/>
      <c r="Q102" s="854"/>
      <c r="R102" s="855"/>
      <c r="S102" s="853"/>
      <c r="T102" s="853"/>
      <c r="U102" s="853"/>
      <c r="V102" s="856"/>
      <c r="W102" s="574"/>
      <c r="X102" s="574"/>
      <c r="Y102" s="574"/>
      <c r="Z102" s="574"/>
      <c r="AA102" s="574"/>
      <c r="AB102" s="574"/>
      <c r="AC102" s="574"/>
      <c r="AD102" s="574"/>
      <c r="AE102" s="574"/>
      <c r="AF102" s="574"/>
      <c r="AG102" s="574"/>
      <c r="AH102" s="574"/>
      <c r="AI102" s="574"/>
      <c r="AJ102" s="574"/>
      <c r="AK102" s="574"/>
      <c r="AL102" s="574"/>
      <c r="AM102" s="574"/>
      <c r="AN102" s="574"/>
      <c r="AO102" s="574"/>
      <c r="AP102" s="574"/>
      <c r="AQ102" s="574"/>
      <c r="AR102" s="574"/>
      <c r="AS102" s="574"/>
      <c r="AT102" s="574"/>
      <c r="AU102" s="574"/>
      <c r="AV102" s="574"/>
      <c r="AW102" s="574"/>
      <c r="AX102" s="574"/>
      <c r="AY102" s="574"/>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293"/>
      <c r="BV102" s="1745"/>
      <c r="BW102" s="1798"/>
      <c r="BX102" s="1798"/>
      <c r="BY102" s="1799"/>
      <c r="BZ102" s="1799"/>
      <c r="CA102" s="1799"/>
      <c r="CB102" s="1799"/>
      <c r="CC102" s="1799"/>
      <c r="CD102" s="1799"/>
      <c r="CE102" s="1799"/>
      <c r="CF102" s="1799"/>
      <c r="CG102" s="1799"/>
      <c r="CH102" s="1799"/>
      <c r="CI102" s="1799"/>
      <c r="CJ102" s="1799"/>
      <c r="CK102" s="1799"/>
      <c r="CL102" s="1799"/>
      <c r="CM102" s="1799"/>
      <c r="CN102" s="1799"/>
      <c r="CO102" s="1799"/>
      <c r="CP102" s="1799"/>
      <c r="CQ102" s="1799"/>
      <c r="CR102" s="1799"/>
      <c r="CS102" s="1799"/>
      <c r="CT102" s="1799"/>
      <c r="CU102" s="1799"/>
      <c r="CV102" s="1799"/>
      <c r="CW102" s="1799"/>
      <c r="CX102" s="1799"/>
      <c r="CY102" s="1799"/>
      <c r="CZ102" s="1799"/>
    </row>
    <row r="103" s="131" customFormat="true" ht="15" customHeight="true" x14ac:dyDescent="0.2">
      <c r="A103" s="954"/>
      <c r="B103" s="773"/>
      <c r="C103" s="852"/>
      <c r="D103" s="853"/>
      <c r="E103" s="853"/>
      <c r="F103" s="853"/>
      <c r="G103" s="854"/>
      <c r="H103" s="855"/>
      <c r="I103" s="853"/>
      <c r="J103" s="853"/>
      <c r="K103" s="853"/>
      <c r="L103" s="856"/>
      <c r="M103" s="852"/>
      <c r="N103" s="853"/>
      <c r="O103" s="853"/>
      <c r="P103" s="853"/>
      <c r="Q103" s="854"/>
      <c r="R103" s="855"/>
      <c r="S103" s="853"/>
      <c r="T103" s="853"/>
      <c r="U103" s="853"/>
      <c r="V103" s="856"/>
      <c r="W103" s="574"/>
      <c r="X103" s="574"/>
      <c r="Y103" s="574"/>
      <c r="Z103" s="574"/>
      <c r="AA103" s="574"/>
      <c r="AB103" s="574"/>
      <c r="AC103" s="574"/>
      <c r="AD103" s="574"/>
      <c r="AE103" s="574"/>
      <c r="AF103" s="574"/>
      <c r="AG103" s="574"/>
      <c r="AH103" s="574"/>
      <c r="AI103" s="574"/>
      <c r="AJ103" s="574"/>
      <c r="AK103" s="574"/>
      <c r="AL103" s="574"/>
      <c r="AM103" s="574"/>
      <c r="AN103" s="574"/>
      <c r="AO103" s="574"/>
      <c r="AP103" s="574"/>
      <c r="AQ103" s="574"/>
      <c r="AR103" s="574"/>
      <c r="AS103" s="574"/>
      <c r="AT103" s="574"/>
      <c r="AU103" s="574"/>
      <c r="AV103" s="574"/>
      <c r="AW103" s="574"/>
      <c r="AX103" s="574"/>
      <c r="AY103" s="574"/>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293"/>
      <c r="BV103" s="1745"/>
      <c r="BW103" s="1798"/>
      <c r="BX103" s="1798"/>
      <c r="BY103" s="1799"/>
      <c r="BZ103" s="1799"/>
      <c r="CA103" s="1799"/>
      <c r="CB103" s="1799"/>
      <c r="CC103" s="1799"/>
      <c r="CD103" s="1799"/>
      <c r="CE103" s="1799"/>
      <c r="CF103" s="1799"/>
      <c r="CG103" s="1799"/>
      <c r="CH103" s="1799"/>
      <c r="CI103" s="1799"/>
      <c r="CJ103" s="1799"/>
      <c r="CK103" s="1799"/>
      <c r="CL103" s="1799"/>
      <c r="CM103" s="1799"/>
      <c r="CN103" s="1799"/>
      <c r="CO103" s="1799"/>
      <c r="CP103" s="1799"/>
      <c r="CQ103" s="1799"/>
      <c r="CR103" s="1799"/>
      <c r="CS103" s="1799"/>
      <c r="CT103" s="1799"/>
      <c r="CU103" s="1799"/>
      <c r="CV103" s="1799"/>
      <c r="CW103" s="1799"/>
      <c r="CX103" s="1799"/>
      <c r="CY103" s="1799"/>
      <c r="CZ103" s="1799"/>
    </row>
    <row r="104" s="131" customFormat="true" ht="15" customHeight="true" x14ac:dyDescent="0.2">
      <c r="A104" s="954"/>
      <c r="B104" s="773"/>
      <c r="C104" s="852"/>
      <c r="D104" s="853"/>
      <c r="E104" s="853"/>
      <c r="F104" s="853"/>
      <c r="G104" s="854"/>
      <c r="H104" s="855"/>
      <c r="I104" s="853"/>
      <c r="J104" s="853"/>
      <c r="K104" s="853"/>
      <c r="L104" s="856"/>
      <c r="M104" s="852"/>
      <c r="N104" s="853"/>
      <c r="O104" s="853"/>
      <c r="P104" s="853"/>
      <c r="Q104" s="854"/>
      <c r="R104" s="855"/>
      <c r="S104" s="853"/>
      <c r="T104" s="853"/>
      <c r="U104" s="853"/>
      <c r="V104" s="856"/>
      <c r="W104" s="574"/>
      <c r="X104" s="574"/>
      <c r="Y104" s="574"/>
      <c r="Z104" s="574"/>
      <c r="AA104" s="574"/>
      <c r="AB104" s="574"/>
      <c r="AC104" s="574"/>
      <c r="AD104" s="574"/>
      <c r="AE104" s="574"/>
      <c r="AF104" s="574"/>
      <c r="AG104" s="574"/>
      <c r="AH104" s="574"/>
      <c r="AI104" s="574"/>
      <c r="AJ104" s="574"/>
      <c r="AK104" s="574"/>
      <c r="AL104" s="574"/>
      <c r="AM104" s="574"/>
      <c r="AN104" s="574"/>
      <c r="AO104" s="574"/>
      <c r="AP104" s="574"/>
      <c r="AQ104" s="574"/>
      <c r="AR104" s="574"/>
      <c r="AS104" s="574"/>
      <c r="AT104" s="574"/>
      <c r="AU104" s="574"/>
      <c r="AV104" s="574"/>
      <c r="AW104" s="574"/>
      <c r="AX104" s="574"/>
      <c r="AY104" s="574"/>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293"/>
      <c r="BV104" s="1745"/>
      <c r="BW104" s="1798"/>
      <c r="BX104" s="1798"/>
      <c r="BY104" s="1799"/>
      <c r="BZ104" s="1799"/>
      <c r="CA104" s="1799"/>
      <c r="CB104" s="1799"/>
      <c r="CC104" s="1799"/>
      <c r="CD104" s="1799"/>
      <c r="CE104" s="1799"/>
      <c r="CF104" s="1799"/>
      <c r="CG104" s="1799"/>
      <c r="CH104" s="1799"/>
      <c r="CI104" s="1799"/>
      <c r="CJ104" s="1799"/>
      <c r="CK104" s="1799"/>
      <c r="CL104" s="1799"/>
      <c r="CM104" s="1799"/>
      <c r="CN104" s="1799"/>
      <c r="CO104" s="1799"/>
      <c r="CP104" s="1799"/>
      <c r="CQ104" s="1799"/>
      <c r="CR104" s="1799"/>
      <c r="CS104" s="1799"/>
      <c r="CT104" s="1799"/>
      <c r="CU104" s="1799"/>
      <c r="CV104" s="1799"/>
      <c r="CW104" s="1799"/>
      <c r="CX104" s="1799"/>
      <c r="CY104" s="1799"/>
      <c r="CZ104" s="1799"/>
    </row>
    <row r="105" s="131" customFormat="true" ht="15" customHeight="true" x14ac:dyDescent="0.2">
      <c r="A105" s="766"/>
      <c r="B105" s="774"/>
      <c r="C105" s="857"/>
      <c r="D105" s="858"/>
      <c r="E105" s="858"/>
      <c r="F105" s="858"/>
      <c r="G105" s="859"/>
      <c r="H105" s="860"/>
      <c r="I105" s="858"/>
      <c r="J105" s="858"/>
      <c r="K105" s="858"/>
      <c r="L105" s="861"/>
      <c r="M105" s="857"/>
      <c r="N105" s="858"/>
      <c r="O105" s="858"/>
      <c r="P105" s="858"/>
      <c r="Q105" s="859"/>
      <c r="R105" s="860"/>
      <c r="S105" s="858"/>
      <c r="T105" s="858"/>
      <c r="U105" s="858"/>
      <c r="V105" s="861"/>
      <c r="W105" s="574"/>
      <c r="X105" s="574"/>
      <c r="Y105" s="574"/>
      <c r="Z105" s="574"/>
      <c r="AA105" s="574"/>
      <c r="AB105" s="574"/>
      <c r="AC105" s="574"/>
      <c r="AD105" s="574"/>
      <c r="AE105" s="574"/>
      <c r="AF105" s="574"/>
      <c r="AG105" s="574"/>
      <c r="AH105" s="574"/>
      <c r="AI105" s="574"/>
      <c r="AJ105" s="574"/>
      <c r="AK105" s="574"/>
      <c r="AL105" s="574"/>
      <c r="AM105" s="574"/>
      <c r="AN105" s="574"/>
      <c r="AO105" s="574"/>
      <c r="AP105" s="574"/>
      <c r="AQ105" s="574"/>
      <c r="AR105" s="574"/>
      <c r="AS105" s="574"/>
      <c r="AT105" s="574"/>
      <c r="AU105" s="574"/>
      <c r="AV105" s="574"/>
      <c r="AW105" s="574"/>
      <c r="AX105" s="574"/>
      <c r="AY105" s="574"/>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311"/>
      <c r="BV105" s="1746"/>
      <c r="BW105" s="1798"/>
      <c r="BX105" s="1798"/>
      <c r="BY105" s="1799"/>
      <c r="BZ105" s="1799"/>
      <c r="CA105" s="1799"/>
      <c r="CB105" s="1799"/>
      <c r="CC105" s="1799"/>
      <c r="CD105" s="1799"/>
      <c r="CE105" s="1799"/>
      <c r="CF105" s="1799"/>
      <c r="CG105" s="1799"/>
      <c r="CH105" s="1799"/>
      <c r="CI105" s="1799"/>
      <c r="CJ105" s="1799"/>
      <c r="CK105" s="1799"/>
      <c r="CL105" s="1799"/>
      <c r="CM105" s="1799"/>
      <c r="CN105" s="1799"/>
      <c r="CO105" s="1799"/>
      <c r="CP105" s="1799"/>
      <c r="CQ105" s="1799"/>
      <c r="CR105" s="1799"/>
      <c r="CS105" s="1799"/>
      <c r="CT105" s="1799"/>
      <c r="CU105" s="1799"/>
      <c r="CV105" s="1799"/>
      <c r="CW105" s="1799"/>
      <c r="CX105" s="1799"/>
      <c r="CY105" s="1799"/>
      <c r="CZ105" s="1799"/>
    </row>
    <row r="106" s="131" customFormat="true" ht="250.15" customHeight="true" x14ac:dyDescent="0.2">
      <c r="A106" s="369"/>
      <c r="B106" s="619"/>
      <c r="C106" s="620"/>
      <c r="D106" s="620"/>
      <c r="E106" s="620"/>
      <c r="F106" s="620"/>
      <c r="G106" s="620"/>
      <c r="H106" s="620"/>
      <c r="I106" s="620"/>
      <c r="J106" s="620"/>
      <c r="K106" s="620"/>
      <c r="L106" s="620"/>
      <c r="M106" s="620"/>
      <c r="N106" s="620"/>
      <c r="O106" s="620"/>
      <c r="P106" s="620"/>
      <c r="Q106" s="620"/>
      <c r="R106" s="620"/>
      <c r="S106" s="620"/>
      <c r="T106" s="620"/>
      <c r="U106" s="620"/>
      <c r="V106" s="620"/>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0"/>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69"/>
      <c r="B107" s="112"/>
      <c r="C107" s="270"/>
      <c r="D107" s="270"/>
      <c r="E107" s="270"/>
      <c r="F107" s="270"/>
      <c r="G107" s="270"/>
      <c r="H107" s="270"/>
      <c r="I107" s="270"/>
      <c r="J107" s="270"/>
      <c r="K107" s="270"/>
      <c r="L107" s="270"/>
      <c r="M107" s="270"/>
      <c r="N107" s="270"/>
      <c r="O107" s="270"/>
      <c r="P107" s="270"/>
      <c r="Q107" s="270"/>
      <c r="R107" s="270"/>
      <c r="S107" s="270"/>
      <c r="T107" s="270"/>
      <c r="U107" s="270"/>
      <c r="V107" s="270"/>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63" t="str">
        <f>A1026</f>
        <v>Turkey</v>
      </c>
      <c r="B108" s="2064"/>
      <c r="C108" s="113"/>
      <c r="D108" s="113"/>
      <c r="E108" s="113"/>
      <c r="F108" s="113"/>
      <c r="G108" s="113"/>
      <c r="H108" s="113"/>
      <c r="I108" s="113"/>
      <c r="J108" s="113"/>
      <c r="K108" s="113"/>
      <c r="L108" s="113"/>
      <c r="M108" s="113"/>
      <c r="N108" s="113"/>
      <c r="O108" s="113"/>
      <c r="P108" s="113"/>
      <c r="Q108" s="113"/>
      <c r="R108" s="113"/>
      <c r="S108" s="113"/>
      <c r="T108" s="113"/>
      <c r="U108" s="11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2008</v>
      </c>
      <c r="B109" s="139"/>
      <c r="C109" s="113"/>
      <c r="D109" s="113"/>
      <c r="E109" s="113"/>
      <c r="F109" s="113"/>
      <c r="G109" s="113"/>
      <c r="H109" s="113"/>
      <c r="I109" s="113"/>
      <c r="J109" s="113"/>
      <c r="K109" s="113"/>
      <c r="L109" s="113"/>
      <c r="M109" s="113"/>
      <c r="N109" s="113"/>
      <c r="O109" s="113"/>
      <c r="P109" s="113"/>
      <c r="Q109" s="113"/>
      <c r="R109" s="113"/>
      <c r="S109" s="113"/>
      <c r="T109" s="113"/>
      <c r="U109" s="11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65" t="s">
        <v>97</v>
      </c>
      <c r="B112" s="214"/>
      <c r="C112" s="113"/>
      <c r="D112" s="113"/>
      <c r="E112" s="113"/>
      <c r="F112" s="113"/>
      <c r="G112" s="113"/>
      <c r="H112" s="113"/>
      <c r="I112" s="113"/>
      <c r="J112" s="113"/>
      <c r="K112" s="113"/>
      <c r="L112" s="113"/>
      <c r="M112" s="113"/>
      <c r="N112" s="113"/>
      <c r="O112" s="113"/>
      <c r="P112" s="113"/>
      <c r="Q112" s="113"/>
      <c r="R112" s="113"/>
      <c r="S112" s="113"/>
      <c r="T112" s="113"/>
      <c r="U112" s="11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DHS08</v>
      </c>
      <c r="C115" s="113"/>
      <c r="D115" s="113"/>
      <c r="E115" s="113"/>
      <c r="F115" s="113"/>
      <c r="G115" s="113"/>
      <c r="H115" s="113"/>
      <c r="I115" s="113"/>
      <c r="J115" s="113"/>
      <c r="K115" s="113"/>
      <c r="L115" s="113"/>
      <c r="M115" s="113"/>
      <c r="N115" s="113"/>
      <c r="O115" s="113"/>
      <c r="P115" s="113"/>
      <c r="Q115" s="113"/>
      <c r="R115" s="113"/>
      <c r="S115" s="113"/>
      <c r="T115" s="113"/>
      <c r="U115" s="11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3" t="str">
        <f>B1030</f>
        <v/>
      </c>
      <c r="B116" s="614"/>
      <c r="C116" s="113"/>
      <c r="D116" s="113"/>
      <c r="E116" s="113"/>
      <c r="F116" s="113"/>
      <c r="G116" s="113"/>
      <c r="H116" s="113"/>
      <c r="I116" s="113"/>
      <c r="J116" s="113"/>
      <c r="K116" s="113"/>
      <c r="L116" s="113"/>
      <c r="M116" s="113"/>
      <c r="N116" s="113"/>
      <c r="O116" s="113"/>
      <c r="P116" s="113"/>
      <c r="Q116" s="113"/>
      <c r="R116" s="113"/>
      <c r="S116" s="113"/>
      <c r="T116" s="113"/>
      <c r="U116" s="11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3" t="str">
        <f>B1029</f>
        <v/>
      </c>
      <c r="B117" s="615"/>
      <c r="C117" s="113"/>
      <c r="D117" s="113"/>
      <c r="E117" s="113"/>
      <c r="F117" s="113"/>
      <c r="G117" s="113"/>
      <c r="H117" s="113"/>
      <c r="I117" s="113"/>
      <c r="J117" s="113"/>
      <c r="K117" s="113"/>
      <c r="L117" s="113"/>
      <c r="M117" s="113"/>
      <c r="N117" s="113"/>
      <c r="O117" s="113"/>
      <c r="P117" s="113"/>
      <c r="Q117" s="113"/>
      <c r="R117" s="113"/>
      <c r="S117" s="113"/>
      <c r="T117" s="113"/>
      <c r="U117" s="11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6"/>
      <c r="B118" s="614"/>
      <c r="C118" s="113"/>
      <c r="D118" s="113"/>
      <c r="E118" s="113"/>
      <c r="F118" s="113"/>
      <c r="G118" s="113"/>
      <c r="H118" s="113"/>
      <c r="I118" s="113"/>
      <c r="J118" s="113"/>
      <c r="K118" s="113"/>
      <c r="L118" s="113"/>
      <c r="M118" s="113"/>
      <c r="N118" s="113"/>
      <c r="O118" s="113"/>
      <c r="P118" s="113"/>
      <c r="Q118" s="113"/>
      <c r="R118" s="113"/>
      <c r="S118" s="113"/>
      <c r="T118" s="113"/>
      <c r="U118" s="11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7"/>
      <c r="B119" s="618"/>
      <c r="C119" s="113"/>
      <c r="D119" s="113"/>
      <c r="E119" s="113"/>
      <c r="F119" s="113"/>
      <c r="G119" s="113"/>
      <c r="H119" s="113"/>
      <c r="I119" s="113"/>
      <c r="J119" s="113"/>
      <c r="K119" s="113"/>
      <c r="L119" s="113"/>
      <c r="M119" s="113"/>
      <c r="N119" s="113"/>
      <c r="O119" s="113"/>
      <c r="P119" s="113"/>
      <c r="Q119" s="113"/>
      <c r="R119" s="113"/>
      <c r="S119" s="113"/>
      <c r="T119" s="113"/>
      <c r="U119" s="11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607" customFormat="true" ht="15" customHeight="true" x14ac:dyDescent="0.2">
      <c r="A120" s="116" t="s">
        <v>98</v>
      </c>
      <c r="B120" s="199"/>
      <c r="C120" s="2108" t="s">
        <v>114</v>
      </c>
      <c r="D120" s="2109"/>
      <c r="E120" s="2109"/>
      <c r="F120" s="2109"/>
      <c r="G120" s="2110"/>
      <c r="H120" s="2239" t="s">
        <v>38</v>
      </c>
      <c r="I120" s="2240"/>
      <c r="J120" s="2240"/>
      <c r="K120" s="2240"/>
      <c r="L120" s="2241"/>
      <c r="M120" s="2242" t="s">
        <v>37</v>
      </c>
      <c r="N120" s="2243"/>
      <c r="O120" s="2243"/>
      <c r="P120" s="2243"/>
      <c r="Q120" s="2244"/>
      <c r="R120" s="1862" t="s">
        <v>137</v>
      </c>
      <c r="S120" s="1871"/>
      <c r="T120" s="1871"/>
      <c r="U120" s="1871"/>
      <c r="V120" s="1872"/>
      <c r="W120" s="1726"/>
      <c r="X120" s="1726"/>
      <c r="Y120" s="1726"/>
      <c r="Z120" s="1726"/>
      <c r="AA120" s="1726"/>
      <c r="AB120" s="1726"/>
      <c r="AC120" s="1726"/>
      <c r="AD120" s="1726"/>
      <c r="AE120" s="1726"/>
      <c r="AF120" s="1726"/>
      <c r="AG120" s="1726"/>
      <c r="AH120" s="1726"/>
      <c r="AI120" s="1726"/>
      <c r="AJ120" s="1726"/>
      <c r="AK120" s="1726"/>
      <c r="AL120" s="1726"/>
      <c r="AM120" s="1726"/>
      <c r="AN120" s="1726"/>
      <c r="AO120" s="1726"/>
      <c r="AP120" s="1726"/>
      <c r="AQ120" s="1726"/>
      <c r="AR120" s="1726"/>
      <c r="AS120" s="1726"/>
      <c r="AT120" s="1726"/>
      <c r="AU120" s="1726"/>
      <c r="AV120" s="1726"/>
      <c r="AW120" s="1726"/>
      <c r="AX120" s="1726"/>
      <c r="AY120" s="1726"/>
      <c r="AZ120" s="611"/>
      <c r="BA120" s="209" t="s">
        <v>128</v>
      </c>
      <c r="BB120" s="116" t="s">
        <v>98</v>
      </c>
      <c r="BC120" s="2127" t="s">
        <v>114</v>
      </c>
      <c r="BD120" s="2128"/>
      <c r="BE120" s="2128"/>
      <c r="BF120" s="2128"/>
      <c r="BG120" s="2129"/>
      <c r="BH120" s="2130" t="s">
        <v>38</v>
      </c>
      <c r="BI120" s="2128"/>
      <c r="BJ120" s="2128"/>
      <c r="BK120" s="2128"/>
      <c r="BL120" s="2129"/>
      <c r="BM120" s="2130" t="s">
        <v>37</v>
      </c>
      <c r="BN120" s="2128"/>
      <c r="BO120" s="2128"/>
      <c r="BP120" s="2128"/>
      <c r="BQ120" s="2151"/>
      <c r="BR120" s="1667" t="s">
        <v>137</v>
      </c>
      <c r="BS120" s="1668"/>
      <c r="BT120" s="1668"/>
      <c r="BU120" s="1668"/>
      <c r="BV120" s="1668"/>
      <c r="BW120" s="1800"/>
      <c r="BX120" s="1800"/>
      <c r="BY120" s="1801"/>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607" customFormat="true" ht="12.75" x14ac:dyDescent="0.2">
      <c r="A121" s="179" t="s">
        <v>87</v>
      </c>
      <c r="B121" s="237"/>
      <c r="C121" s="271" t="s">
        <v>0</v>
      </c>
      <c r="D121" s="272" t="s">
        <v>1</v>
      </c>
      <c r="E121" s="272" t="s">
        <v>2</v>
      </c>
      <c r="F121" s="272" t="s">
        <v>3</v>
      </c>
      <c r="G121" s="273" t="s">
        <v>4</v>
      </c>
      <c r="H121" s="1172" t="s">
        <v>0</v>
      </c>
      <c r="I121" s="1138" t="s">
        <v>1</v>
      </c>
      <c r="J121" s="1138" t="s">
        <v>2</v>
      </c>
      <c r="K121" s="1138" t="s">
        <v>3</v>
      </c>
      <c r="L121" s="1139" t="s">
        <v>4</v>
      </c>
      <c r="M121" s="1162" t="s">
        <v>0</v>
      </c>
      <c r="N121" s="1138" t="s">
        <v>1</v>
      </c>
      <c r="O121" s="1138" t="s">
        <v>2</v>
      </c>
      <c r="P121" s="1138" t="s">
        <v>3</v>
      </c>
      <c r="Q121" s="1184" t="s">
        <v>4</v>
      </c>
      <c r="R121" s="1172" t="s">
        <v>148</v>
      </c>
      <c r="S121" s="1138" t="s">
        <v>149</v>
      </c>
      <c r="T121" s="1138" t="s">
        <v>150</v>
      </c>
      <c r="U121" s="1138" t="s">
        <v>151</v>
      </c>
      <c r="V121" s="1140" t="s">
        <v>152</v>
      </c>
      <c r="W121" s="1726"/>
      <c r="X121" s="1726"/>
      <c r="Y121" s="1726"/>
      <c r="Z121" s="1726"/>
      <c r="AA121" s="1726"/>
      <c r="AB121" s="1726"/>
      <c r="AC121" s="1726"/>
      <c r="AD121" s="1726"/>
      <c r="AE121" s="1726"/>
      <c r="AF121" s="1726"/>
      <c r="AG121" s="1726"/>
      <c r="AH121" s="1726"/>
      <c r="AI121" s="1726"/>
      <c r="AJ121" s="1726"/>
      <c r="AK121" s="1726"/>
      <c r="AL121" s="1726"/>
      <c r="AM121" s="1726"/>
      <c r="AN121" s="1726"/>
      <c r="AO121" s="1726"/>
      <c r="AP121" s="1726"/>
      <c r="AQ121" s="1726"/>
      <c r="AR121" s="1726"/>
      <c r="AS121" s="1726"/>
      <c r="AT121" s="1726"/>
      <c r="AU121" s="1726"/>
      <c r="AV121" s="1726"/>
      <c r="AW121" s="1726"/>
      <c r="AX121" s="1726"/>
      <c r="AY121" s="1726"/>
      <c r="AZ121" s="611"/>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148</v>
      </c>
      <c r="BS121" s="169" t="s">
        <v>149</v>
      </c>
      <c r="BT121" s="169" t="s">
        <v>150</v>
      </c>
      <c r="BU121" s="169" t="s">
        <v>151</v>
      </c>
      <c r="BV121" s="1747" t="s">
        <v>152</v>
      </c>
      <c r="BW121" s="1802"/>
      <c r="BX121" s="1802"/>
      <c r="BY121" s="1803"/>
      <c r="BZ121" s="1803"/>
      <c r="CA121" s="1803"/>
      <c r="CB121" s="1803"/>
      <c r="CC121" s="1803"/>
      <c r="CD121" s="1803"/>
      <c r="CE121" s="1803"/>
      <c r="CF121" s="1803"/>
      <c r="CG121" s="1803"/>
      <c r="CH121" s="1803"/>
      <c r="CI121" s="1803"/>
      <c r="CJ121" s="1803"/>
      <c r="CK121" s="1803"/>
      <c r="CL121" s="1803"/>
      <c r="CM121" s="1803"/>
      <c r="CN121" s="1803"/>
      <c r="CO121" s="1803"/>
      <c r="CP121" s="1803"/>
      <c r="CQ121" s="1803"/>
      <c r="CR121" s="1803"/>
      <c r="CS121" s="1803"/>
      <c r="CT121" s="1803"/>
      <c r="CU121" s="1803"/>
      <c r="CV121" s="1803"/>
      <c r="CW121" s="1803"/>
      <c r="CX121" s="1803"/>
      <c r="CY121" s="1803"/>
      <c r="CZ121" s="1803"/>
    </row>
    <row r="122" s="607" customFormat="true" ht="15" customHeight="true" x14ac:dyDescent="0.2">
      <c r="A122" s="2247" t="s">
        <v>18</v>
      </c>
      <c r="B122" s="1328" t="s">
        <v>14</v>
      </c>
      <c r="C122" s="1250">
        <f>C153+C155</f>
        <v>82.866603521051672</v>
      </c>
      <c r="D122" s="1251">
        <f t="shared" ref="D122:V122" si="3">D153+D155</f>
        <v>88.839221074713265</v>
      </c>
      <c r="E122" s="1251">
        <f t="shared" si="3"/>
        <v>96.993495490939665</v>
      </c>
      <c r="F122" s="1251">
        <f t="shared" si="3"/>
        <v>99.694150185250692</v>
      </c>
      <c r="G122" s="1252">
        <f t="shared" si="3"/>
        <v>99.763268513480853</v>
      </c>
      <c r="H122" s="1253">
        <f t="shared" si="3"/>
        <v>97.357736310784531</v>
      </c>
      <c r="I122" s="1251">
        <f t="shared" si="3"/>
        <v>98.820246726023214</v>
      </c>
      <c r="J122" s="1251">
        <f t="shared" si="3"/>
        <v>99.487952002145789</v>
      </c>
      <c r="K122" s="1251">
        <f t="shared" si="3"/>
        <v>99.978005756094404</v>
      </c>
      <c r="L122" s="1254">
        <f t="shared" si="3"/>
        <v>99.91800140275906</v>
      </c>
      <c r="M122" s="1250">
        <f t="shared" si="3"/>
        <v>62.303646614936326</v>
      </c>
      <c r="N122" s="1251">
        <f t="shared" si="3"/>
        <v>77.210213616184419</v>
      </c>
      <c r="O122" s="1251">
        <f t="shared" si="3"/>
        <v>74.652726592411767</v>
      </c>
      <c r="P122" s="1251">
        <f t="shared" si="3"/>
        <v>86.056922434500848</v>
      </c>
      <c r="Q122" s="1252">
        <f t="shared" si="3"/>
        <v>94.909635715746418</v>
      </c>
      <c r="R122" s="1253">
        <f t="shared" si="3"/>
        <v>97.077029461163491</v>
      </c>
      <c r="S122" s="1251">
        <f t="shared" si="3"/>
        <v>80.581709055669492</v>
      </c>
      <c r="T122" s="1251">
        <f t="shared" si="3"/>
        <v>85.599321002933223</v>
      </c>
      <c r="U122" s="1251">
        <f t="shared" si="3"/>
        <v>97.368609195603653</v>
      </c>
      <c r="V122" s="1254">
        <f t="shared" si="3"/>
        <v>98.067529763171777</v>
      </c>
      <c r="W122" s="1726"/>
      <c r="X122" s="1726"/>
      <c r="Y122" s="1726"/>
      <c r="Z122" s="1726"/>
      <c r="AA122" s="1726"/>
      <c r="AB122" s="1726"/>
      <c r="AC122" s="1726"/>
      <c r="AD122" s="1726"/>
      <c r="AE122" s="1726"/>
      <c r="AF122" s="1726"/>
      <c r="AG122" s="1726"/>
      <c r="AH122" s="1726"/>
      <c r="AI122" s="1726"/>
      <c r="AJ122" s="1726"/>
      <c r="AK122" s="1726"/>
      <c r="AL122" s="1726"/>
      <c r="AM122" s="1726"/>
      <c r="AN122" s="1726"/>
      <c r="AO122" s="1726"/>
      <c r="AP122" s="1726"/>
      <c r="AQ122" s="1726"/>
      <c r="AR122" s="1726"/>
      <c r="AS122" s="1726"/>
      <c r="AT122" s="1726"/>
      <c r="AU122" s="1726"/>
      <c r="AV122" s="1726"/>
      <c r="AW122" s="1726"/>
      <c r="AX122" s="1726"/>
      <c r="AY122" s="1726"/>
      <c r="AZ122" s="611"/>
      <c r="BA122" s="2152" t="s">
        <v>18</v>
      </c>
      <c r="BB122" s="155" t="s">
        <v>14</v>
      </c>
      <c r="BC122" s="350">
        <v>8189.9049820000291</v>
      </c>
      <c r="BD122" s="352">
        <v>8347.9229020000093</v>
      </c>
      <c r="BE122" s="352">
        <v>8359.6299590000144</v>
      </c>
      <c r="BF122" s="352">
        <v>8414.66986000002</v>
      </c>
      <c r="BG122" s="354">
        <v>8412.7003930000337</v>
      </c>
      <c r="BH122" s="356">
        <v>6091.8484010000293</v>
      </c>
      <c r="BI122" s="352">
        <v>6103.941690000006</v>
      </c>
      <c r="BJ122" s="352">
        <v>6120.3443079999961</v>
      </c>
      <c r="BK122" s="352">
        <v>6123.0565859999961</v>
      </c>
      <c r="BL122" s="354">
        <v>6112.508466000023</v>
      </c>
      <c r="BM122" s="356">
        <v>2131.6974140000002</v>
      </c>
      <c r="BN122" s="352">
        <v>2255.6338889999961</v>
      </c>
      <c r="BO122" s="352">
        <v>2256.4433899999926</v>
      </c>
      <c r="BP122" s="352">
        <v>2265.083297999995</v>
      </c>
      <c r="BQ122" s="354">
        <v>2264.2706539999963</v>
      </c>
      <c r="BR122" s="356">
        <v>8815.4193539999669</v>
      </c>
      <c r="BS122" s="352">
        <v>7692.5226809999958</v>
      </c>
      <c r="BT122" s="352">
        <v>2825.2637049999726</v>
      </c>
      <c r="BU122" s="352">
        <v>5160.7424470000014</v>
      </c>
      <c r="BV122" s="1748">
        <v>17230.879909000087</v>
      </c>
      <c r="BW122" s="1804"/>
      <c r="BX122" s="1804"/>
      <c r="BY122" s="1805"/>
      <c r="BZ122" s="1805"/>
      <c r="CA122" s="1805"/>
      <c r="CB122" s="1805"/>
      <c r="CC122" s="1805"/>
      <c r="CD122" s="1805"/>
      <c r="CE122" s="1805"/>
      <c r="CF122" s="1805"/>
      <c r="CG122" s="1805"/>
      <c r="CH122" s="1805"/>
      <c r="CI122" s="1805"/>
      <c r="CJ122" s="1805"/>
      <c r="CK122" s="1805"/>
      <c r="CL122" s="1805"/>
      <c r="CM122" s="1805"/>
      <c r="CN122" s="1805"/>
      <c r="CO122" s="1805"/>
      <c r="CP122" s="1805"/>
      <c r="CQ122" s="1805"/>
      <c r="CR122" s="1805"/>
      <c r="CS122" s="1805"/>
      <c r="CT122" s="1805"/>
      <c r="CU122" s="1805"/>
      <c r="CV122" s="1805"/>
      <c r="CW122" s="1805"/>
      <c r="CX122" s="1805"/>
      <c r="CY122" s="1805"/>
      <c r="CZ122" s="1806"/>
    </row>
    <row r="123" s="607" customFormat="true" ht="15" customHeight="true" x14ac:dyDescent="0.2">
      <c r="A123" s="2248"/>
      <c r="B123" s="1329" t="s">
        <v>51</v>
      </c>
      <c r="C123" s="1255">
        <f>100-C122</f>
        <v>17.133396478948328</v>
      </c>
      <c r="D123" s="1256">
        <f t="shared" ref="D123:V123" si="4">100-D122</f>
        <v>11.160778925286735</v>
      </c>
      <c r="E123" s="1256">
        <f t="shared" si="4"/>
        <v>3.0065045090603348</v>
      </c>
      <c r="F123" s="1256">
        <f t="shared" si="4"/>
        <v>0.30584981474930828</v>
      </c>
      <c r="G123" s="1257">
        <f t="shared" si="4"/>
        <v>0.23673148651914744</v>
      </c>
      <c r="H123" s="1258">
        <f t="shared" si="4"/>
        <v>2.6422636892154685</v>
      </c>
      <c r="I123" s="1256">
        <f t="shared" si="4"/>
        <v>1.179753273976786</v>
      </c>
      <c r="J123" s="1256">
        <f t="shared" si="4"/>
        <v>0.51204799785421073</v>
      </c>
      <c r="K123" s="1256">
        <f t="shared" si="4"/>
        <v>2.1994243905595567E-2</v>
      </c>
      <c r="L123" s="1259">
        <f t="shared" si="4"/>
        <v>8.199859724093983E-2</v>
      </c>
      <c r="M123" s="1255">
        <f t="shared" si="4"/>
        <v>37.696353385063674</v>
      </c>
      <c r="N123" s="1256">
        <f t="shared" si="4"/>
        <v>22.789786383815581</v>
      </c>
      <c r="O123" s="1256">
        <f t="shared" si="4"/>
        <v>25.347273407588233</v>
      </c>
      <c r="P123" s="1256">
        <f t="shared" si="4"/>
        <v>13.943077565499152</v>
      </c>
      <c r="Q123" s="1257">
        <f t="shared" si="4"/>
        <v>5.0903642842535817</v>
      </c>
      <c r="R123" s="1258">
        <f t="shared" si="4"/>
        <v>2.922970538836509</v>
      </c>
      <c r="S123" s="1256">
        <f t="shared" si="4"/>
        <v>19.418290944330508</v>
      </c>
      <c r="T123" s="1256">
        <f t="shared" si="4"/>
        <v>14.400678997066777</v>
      </c>
      <c r="U123" s="1256">
        <f t="shared" si="4"/>
        <v>2.6313908043963465</v>
      </c>
      <c r="V123" s="1259">
        <f t="shared" si="4"/>
        <v>1.9324702368282232</v>
      </c>
      <c r="W123" s="1726"/>
      <c r="X123" s="1726"/>
      <c r="Y123" s="1726"/>
      <c r="Z123" s="1726"/>
      <c r="AA123" s="1726"/>
      <c r="AB123" s="1726"/>
      <c r="AC123" s="1726"/>
      <c r="AD123" s="1726"/>
      <c r="AE123" s="1726"/>
      <c r="AF123" s="1726"/>
      <c r="AG123" s="1726"/>
      <c r="AH123" s="1726"/>
      <c r="AI123" s="1726"/>
      <c r="AJ123" s="1726"/>
      <c r="AK123" s="1726"/>
      <c r="AL123" s="1726"/>
      <c r="AM123" s="1726"/>
      <c r="AN123" s="1726"/>
      <c r="AO123" s="1726"/>
      <c r="AP123" s="1726"/>
      <c r="AQ123" s="1726"/>
      <c r="AR123" s="1726"/>
      <c r="AS123" s="1726"/>
      <c r="AT123" s="1726"/>
      <c r="AU123" s="1726"/>
      <c r="AV123" s="1726"/>
      <c r="AW123" s="1726"/>
      <c r="AX123" s="1726"/>
      <c r="AY123" s="1726"/>
      <c r="AZ123" s="611"/>
      <c r="BA123" s="2153"/>
      <c r="BB123" s="156" t="s">
        <v>51</v>
      </c>
      <c r="BC123" s="351">
        <v>235.3917900000001</v>
      </c>
      <c r="BD123" s="353">
        <v>74.935642999999999</v>
      </c>
      <c r="BE123" s="353">
        <v>57.742982000000012</v>
      </c>
      <c r="BF123" s="353">
        <v>16.823616000000001</v>
      </c>
      <c r="BG123" s="355">
        <v>10.902511000000001</v>
      </c>
      <c r="BH123" s="357">
        <v>30.001745</v>
      </c>
      <c r="BI123" s="353">
        <v>15.727855</v>
      </c>
      <c r="BJ123" s="353">
        <v>7.6909799999999997</v>
      </c>
      <c r="BK123" s="353">
        <v>0</v>
      </c>
      <c r="BL123" s="355">
        <v>10.902511000000001</v>
      </c>
      <c r="BM123" s="357">
        <v>169.62054200000003</v>
      </c>
      <c r="BN123" s="353">
        <v>44.340064999999996</v>
      </c>
      <c r="BO123" s="353">
        <v>44.140912</v>
      </c>
      <c r="BP123" s="353">
        <v>37.163981999999997</v>
      </c>
      <c r="BQ123" s="355">
        <v>36.207949999999997</v>
      </c>
      <c r="BR123" s="357">
        <v>51.761043000000008</v>
      </c>
      <c r="BS123" s="353">
        <v>231.53959300000008</v>
      </c>
      <c r="BT123" s="353">
        <v>44.379640999999999</v>
      </c>
      <c r="BU123" s="353">
        <v>18.213744999999999</v>
      </c>
      <c r="BV123" s="1749">
        <v>49.902519999999996</v>
      </c>
      <c r="BW123" s="1807"/>
      <c r="BX123" s="1807"/>
      <c r="BY123" s="1808"/>
      <c r="BZ123" s="1808"/>
      <c r="CA123" s="1808"/>
      <c r="CB123" s="1808"/>
      <c r="CC123" s="1808"/>
      <c r="CD123" s="1808"/>
      <c r="CE123" s="1808"/>
      <c r="CF123" s="1808"/>
      <c r="CG123" s="1808"/>
      <c r="CH123" s="1808"/>
      <c r="CI123" s="1808"/>
      <c r="CJ123" s="1808"/>
      <c r="CK123" s="1808"/>
      <c r="CL123" s="1808"/>
      <c r="CM123" s="1808"/>
      <c r="CN123" s="1808"/>
      <c r="CO123" s="1808"/>
      <c r="CP123" s="1808"/>
      <c r="CQ123" s="1808"/>
      <c r="CR123" s="1808"/>
      <c r="CS123" s="1808"/>
      <c r="CT123" s="1808"/>
      <c r="CU123" s="1808"/>
      <c r="CV123" s="1808"/>
      <c r="CW123" s="1808"/>
      <c r="CX123" s="1808"/>
      <c r="CY123" s="1808"/>
      <c r="CZ123" s="1809"/>
    </row>
    <row r="124" s="607" customFormat="true" ht="15" customHeight="true" x14ac:dyDescent="0.2">
      <c r="A124" s="2248" t="s">
        <v>50</v>
      </c>
      <c r="B124" s="1329" t="s">
        <v>15</v>
      </c>
      <c r="C124" s="874">
        <f>C122*C129/100</f>
        <v>80.177401044417635</v>
      </c>
      <c r="D124" s="875">
        <f>D122*D129/100</f>
        <v>86.621840704322693</v>
      </c>
      <c r="E124" s="875">
        <f t="shared" ref="E124:V124" si="5">E122*E129/100</f>
        <v>96.367098707445209</v>
      </c>
      <c r="F124" s="875">
        <f t="shared" si="5"/>
        <v>99.231884129154594</v>
      </c>
      <c r="G124" s="876">
        <f t="shared" si="5"/>
        <v>99.727363869102049</v>
      </c>
      <c r="H124" s="877">
        <f t="shared" si="5"/>
        <v>95.76860982225557</v>
      </c>
      <c r="I124" s="875">
        <f t="shared" si="5"/>
        <v>98.41854629480757</v>
      </c>
      <c r="J124" s="875">
        <f t="shared" si="5"/>
        <v>99.234921675801559</v>
      </c>
      <c r="K124" s="875">
        <f t="shared" si="5"/>
        <v>99.903957854430416</v>
      </c>
      <c r="L124" s="878">
        <f t="shared" si="5"/>
        <v>99.868490578963389</v>
      </c>
      <c r="M124" s="874">
        <f t="shared" si="5"/>
        <v>58.029373381960987</v>
      </c>
      <c r="N124" s="875">
        <f t="shared" si="5"/>
        <v>75.030756138769547</v>
      </c>
      <c r="O124" s="875">
        <f t="shared" si="5"/>
        <v>69.546206727796459</v>
      </c>
      <c r="P124" s="875">
        <f t="shared" si="5"/>
        <v>84.964352502391833</v>
      </c>
      <c r="Q124" s="876">
        <f t="shared" si="5"/>
        <v>93.635408311902452</v>
      </c>
      <c r="R124" s="877">
        <f t="shared" si="5"/>
        <v>95.938404834770722</v>
      </c>
      <c r="S124" s="875">
        <f t="shared" si="5"/>
        <v>77.815500376994947</v>
      </c>
      <c r="T124" s="875">
        <f t="shared" si="5"/>
        <v>85.21714348429488</v>
      </c>
      <c r="U124" s="875">
        <f t="shared" si="5"/>
        <v>95.286508275372398</v>
      </c>
      <c r="V124" s="878">
        <f t="shared" si="5"/>
        <v>97.611571763954714</v>
      </c>
      <c r="W124" s="1726"/>
      <c r="X124" s="1726"/>
      <c r="Y124" s="1726"/>
      <c r="Z124" s="1726"/>
      <c r="AA124" s="1726"/>
      <c r="AB124" s="1726"/>
      <c r="AC124" s="1726"/>
      <c r="AD124" s="1726"/>
      <c r="AE124" s="1726"/>
      <c r="AF124" s="1726"/>
      <c r="AG124" s="1726"/>
      <c r="AH124" s="1726"/>
      <c r="AI124" s="1726"/>
      <c r="AJ124" s="1726"/>
      <c r="AK124" s="1726"/>
      <c r="AL124" s="1726"/>
      <c r="AM124" s="1726"/>
      <c r="AN124" s="1726"/>
      <c r="AO124" s="1726"/>
      <c r="AP124" s="1726"/>
      <c r="AQ124" s="1726"/>
      <c r="AR124" s="1726"/>
      <c r="AS124" s="1726"/>
      <c r="AT124" s="1726"/>
      <c r="AU124" s="1726"/>
      <c r="AV124" s="1726"/>
      <c r="AW124" s="1726"/>
      <c r="AX124" s="1726"/>
      <c r="AY124" s="1726"/>
      <c r="AZ124" s="611"/>
      <c r="BA124" s="2153" t="s">
        <v>50</v>
      </c>
      <c r="BB124" s="156" t="s">
        <v>15</v>
      </c>
      <c r="BC124" s="351">
        <v>7832.8444360000276</v>
      </c>
      <c r="BD124" s="353">
        <v>8089.3751810000103</v>
      </c>
      <c r="BE124" s="353">
        <v>8271.4557810000151</v>
      </c>
      <c r="BF124" s="353">
        <v>8355.6320590000196</v>
      </c>
      <c r="BG124" s="355">
        <v>8386.6030260000352</v>
      </c>
      <c r="BH124" s="357">
        <v>5939.7845790000256</v>
      </c>
      <c r="BI124" s="353">
        <v>6061.5248730000067</v>
      </c>
      <c r="BJ124" s="353">
        <v>6101.5793189999958</v>
      </c>
      <c r="BK124" s="353">
        <v>6110.5960279999963</v>
      </c>
      <c r="BL124" s="355">
        <v>6090.4686240000237</v>
      </c>
      <c r="BM124" s="357">
        <v>1961.5063970000006</v>
      </c>
      <c r="BN124" s="353">
        <v>2166.9890049999972</v>
      </c>
      <c r="BO124" s="353">
        <v>2086.7043039999971</v>
      </c>
      <c r="BP124" s="353">
        <v>2207.0772149999962</v>
      </c>
      <c r="BQ124" s="355">
        <v>2209.6801389999955</v>
      </c>
      <c r="BR124" s="357">
        <v>8685.772228999971</v>
      </c>
      <c r="BS124" s="353">
        <v>7331.7803639999929</v>
      </c>
      <c r="BT124" s="353">
        <v>2783.5047979999722</v>
      </c>
      <c r="BU124" s="353">
        <v>5000.4498619999977</v>
      </c>
      <c r="BV124" s="1749">
        <v>17134.403230000076</v>
      </c>
      <c r="BW124" s="1807"/>
      <c r="BX124" s="1807"/>
      <c r="BY124" s="1808"/>
      <c r="BZ124" s="1808"/>
      <c r="CA124" s="1808"/>
      <c r="CB124" s="1808"/>
      <c r="CC124" s="1808"/>
      <c r="CD124" s="1808"/>
      <c r="CE124" s="1808"/>
      <c r="CF124" s="1808"/>
      <c r="CG124" s="1808"/>
      <c r="CH124" s="1808"/>
      <c r="CI124" s="1808"/>
      <c r="CJ124" s="1808"/>
      <c r="CK124" s="1808"/>
      <c r="CL124" s="1808"/>
      <c r="CM124" s="1808"/>
      <c r="CN124" s="1808"/>
      <c r="CO124" s="1808"/>
      <c r="CP124" s="1808"/>
      <c r="CQ124" s="1808"/>
      <c r="CR124" s="1808"/>
      <c r="CS124" s="1808"/>
      <c r="CT124" s="1808"/>
      <c r="CU124" s="1808"/>
      <c r="CV124" s="1808"/>
      <c r="CW124" s="1808"/>
      <c r="CX124" s="1808"/>
      <c r="CY124" s="1808"/>
      <c r="CZ124" s="1809"/>
    </row>
    <row r="125" s="607" customFormat="true" ht="15" customHeight="true" x14ac:dyDescent="0.2">
      <c r="A125" s="2248"/>
      <c r="B125" s="1329" t="s">
        <v>16</v>
      </c>
      <c r="C125" s="874">
        <f>C122*C128/100</f>
        <v>2.6892024766340459</v>
      </c>
      <c r="D125" s="875">
        <f>D122*D128/100</f>
        <v>2.2173803703905768</v>
      </c>
      <c r="E125" s="875">
        <f t="shared" ref="E125:V125" si="6">E122*E128/100</f>
        <v>0.62639678349444072</v>
      </c>
      <c r="F125" s="875">
        <f t="shared" si="6"/>
        <v>0.46226605609610294</v>
      </c>
      <c r="G125" s="876">
        <f t="shared" si="6"/>
        <v>3.5904644378804043E-2</v>
      </c>
      <c r="H125" s="877">
        <f t="shared" si="6"/>
        <v>1.5891264885289444</v>
      </c>
      <c r="I125" s="875">
        <f t="shared" si="6"/>
        <v>0.40170043121564264</v>
      </c>
      <c r="J125" s="875">
        <f t="shared" si="6"/>
        <v>0.25303032634423966</v>
      </c>
      <c r="K125" s="875">
        <f t="shared" si="6"/>
        <v>7.4047901663995011E-2</v>
      </c>
      <c r="L125" s="878">
        <f t="shared" si="6"/>
        <v>4.9510823795684299E-2</v>
      </c>
      <c r="M125" s="874">
        <f t="shared" si="6"/>
        <v>4.2742732329753581</v>
      </c>
      <c r="N125" s="875">
        <f t="shared" si="6"/>
        <v>2.1794574774149118</v>
      </c>
      <c r="O125" s="875">
        <f t="shared" si="6"/>
        <v>5.1065198646154428</v>
      </c>
      <c r="P125" s="875">
        <f t="shared" si="6"/>
        <v>1.0925699321090436</v>
      </c>
      <c r="Q125" s="876">
        <f t="shared" si="6"/>
        <v>1.2742274038439609</v>
      </c>
      <c r="R125" s="877">
        <f t="shared" si="6"/>
        <v>1.1386246263928328</v>
      </c>
      <c r="S125" s="875">
        <f t="shared" si="6"/>
        <v>2.7662086786745688</v>
      </c>
      <c r="T125" s="875">
        <f t="shared" si="6"/>
        <v>0.38217751863832861</v>
      </c>
      <c r="U125" s="875">
        <f t="shared" si="6"/>
        <v>2.0821009202311989</v>
      </c>
      <c r="V125" s="878">
        <f t="shared" si="6"/>
        <v>0.45595799921701058</v>
      </c>
      <c r="W125" s="1726"/>
      <c r="X125" s="1726"/>
      <c r="Y125" s="1726"/>
      <c r="Z125" s="1726"/>
      <c r="AA125" s="1726"/>
      <c r="AB125" s="1726"/>
      <c r="AC125" s="1726"/>
      <c r="AD125" s="1726"/>
      <c r="AE125" s="1726"/>
      <c r="AF125" s="1726"/>
      <c r="AG125" s="1726"/>
      <c r="AH125" s="1726"/>
      <c r="AI125" s="1726"/>
      <c r="AJ125" s="1726"/>
      <c r="AK125" s="1726"/>
      <c r="AL125" s="1726"/>
      <c r="AM125" s="1726"/>
      <c r="AN125" s="1726"/>
      <c r="AO125" s="1726"/>
      <c r="AP125" s="1726"/>
      <c r="AQ125" s="1726"/>
      <c r="AR125" s="1726"/>
      <c r="AS125" s="1726"/>
      <c r="AT125" s="1726"/>
      <c r="AU125" s="1726"/>
      <c r="AV125" s="1726"/>
      <c r="AW125" s="1726"/>
      <c r="AX125" s="1726"/>
      <c r="AY125" s="1726"/>
      <c r="AZ125" s="611"/>
      <c r="BA125" s="2153"/>
      <c r="BB125" s="156" t="s">
        <v>16</v>
      </c>
      <c r="BC125" s="351">
        <v>262.71872600000012</v>
      </c>
      <c r="BD125" s="353">
        <v>207.07504700000004</v>
      </c>
      <c r="BE125" s="353">
        <v>53.76537600000001</v>
      </c>
      <c r="BF125" s="353">
        <v>38.924233999999998</v>
      </c>
      <c r="BG125" s="355">
        <v>3.019412</v>
      </c>
      <c r="BH125" s="357">
        <v>98.561199000000002</v>
      </c>
      <c r="BI125" s="353">
        <v>24.740430000000003</v>
      </c>
      <c r="BJ125" s="353">
        <v>15.557875999999997</v>
      </c>
      <c r="BK125" s="353">
        <v>4.5291180000000004</v>
      </c>
      <c r="BL125" s="355">
        <v>3.019412</v>
      </c>
      <c r="BM125" s="357">
        <v>144.478801</v>
      </c>
      <c r="BN125" s="353">
        <v>62.945658999999992</v>
      </c>
      <c r="BO125" s="353">
        <v>153.218953</v>
      </c>
      <c r="BP125" s="353">
        <v>28.381152</v>
      </c>
      <c r="BQ125" s="355">
        <v>30.070194999999998</v>
      </c>
      <c r="BR125" s="357">
        <v>103.08524700000001</v>
      </c>
      <c r="BS125" s="353">
        <v>260.63232099999999</v>
      </c>
      <c r="BT125" s="353">
        <v>12.483321</v>
      </c>
      <c r="BU125" s="353">
        <v>109.26458999999994</v>
      </c>
      <c r="BV125" s="1749">
        <v>80.037315999999976</v>
      </c>
      <c r="BW125" s="1807"/>
      <c r="BX125" s="1807"/>
      <c r="BY125" s="1808"/>
      <c r="BZ125" s="1808"/>
      <c r="CA125" s="1808"/>
      <c r="CB125" s="1808"/>
      <c r="CC125" s="1808"/>
      <c r="CD125" s="1808"/>
      <c r="CE125" s="1808"/>
      <c r="CF125" s="1808"/>
      <c r="CG125" s="1808"/>
      <c r="CH125" s="1808"/>
      <c r="CI125" s="1808"/>
      <c r="CJ125" s="1808"/>
      <c r="CK125" s="1808"/>
      <c r="CL125" s="1808"/>
      <c r="CM125" s="1808"/>
      <c r="CN125" s="1808"/>
      <c r="CO125" s="1808"/>
      <c r="CP125" s="1808"/>
      <c r="CQ125" s="1808"/>
      <c r="CR125" s="1808"/>
      <c r="CS125" s="1808"/>
      <c r="CT125" s="1808"/>
      <c r="CU125" s="1808"/>
      <c r="CV125" s="1808"/>
      <c r="CW125" s="1808"/>
      <c r="CX125" s="1808"/>
      <c r="CY125" s="1808"/>
      <c r="CZ125" s="1809"/>
    </row>
    <row r="126" s="607" customFormat="true" ht="15" customHeight="true" x14ac:dyDescent="0.2">
      <c r="A126" s="2248"/>
      <c r="B126" s="1329" t="s">
        <v>22</v>
      </c>
      <c r="C126" s="874">
        <f>100-C124-C125-C127</f>
        <v>15.602372223807208</v>
      </c>
      <c r="D126" s="875">
        <f>100-D124-D125-D127</f>
        <v>10.837547808994062</v>
      </c>
      <c r="E126" s="875">
        <f t="shared" ref="E126:V126" si="7">100-E124-E125-E127</f>
        <v>3.0006187389220229</v>
      </c>
      <c r="F126" s="875">
        <f t="shared" si="7"/>
        <v>0.28718242584299647</v>
      </c>
      <c r="G126" s="876">
        <f t="shared" si="7"/>
        <v>0.21669226265849503</v>
      </c>
      <c r="H126" s="877">
        <f t="shared" si="7"/>
        <v>2.4719027802395748</v>
      </c>
      <c r="I126" s="875">
        <f t="shared" si="7"/>
        <v>1.1501706449364162</v>
      </c>
      <c r="J126" s="875">
        <f t="shared" si="7"/>
        <v>0.48641160520552129</v>
      </c>
      <c r="K126" s="875">
        <f t="shared" si="7"/>
        <v>2.199424390558867E-2</v>
      </c>
      <c r="L126" s="878">
        <f t="shared" si="7"/>
        <v>5.4421724708954018E-2</v>
      </c>
      <c r="M126" s="874">
        <f t="shared" si="7"/>
        <v>32.437188456080825</v>
      </c>
      <c r="N126" s="875">
        <f t="shared" si="7"/>
        <v>22.620949173823398</v>
      </c>
      <c r="O126" s="875">
        <f t="shared" si="7"/>
        <v>24.496143029385486</v>
      </c>
      <c r="P126" s="875">
        <f t="shared" si="7"/>
        <v>13.943077565499124</v>
      </c>
      <c r="Q126" s="876">
        <f t="shared" si="7"/>
        <v>5.090364284253587</v>
      </c>
      <c r="R126" s="877">
        <f t="shared" si="7"/>
        <v>2.9081330249545729</v>
      </c>
      <c r="S126" s="875">
        <f t="shared" si="7"/>
        <v>17.641223459001427</v>
      </c>
      <c r="T126" s="875">
        <f t="shared" si="7"/>
        <v>14.329558629188794</v>
      </c>
      <c r="U126" s="875">
        <f t="shared" si="7"/>
        <v>2.4731387835364469</v>
      </c>
      <c r="V126" s="878">
        <f t="shared" si="7"/>
        <v>1.886878684517773</v>
      </c>
      <c r="W126" s="1726"/>
      <c r="X126" s="1726"/>
      <c r="Y126" s="1726"/>
      <c r="Z126" s="1726"/>
      <c r="AA126" s="1726"/>
      <c r="AB126" s="1726"/>
      <c r="AC126" s="1726"/>
      <c r="AD126" s="1726"/>
      <c r="AE126" s="1726"/>
      <c r="AF126" s="1726"/>
      <c r="AG126" s="1726"/>
      <c r="AH126" s="1726"/>
      <c r="AI126" s="1726"/>
      <c r="AJ126" s="1726"/>
      <c r="AK126" s="1726"/>
      <c r="AL126" s="1726"/>
      <c r="AM126" s="1726"/>
      <c r="AN126" s="1726"/>
      <c r="AO126" s="1726"/>
      <c r="AP126" s="1726"/>
      <c r="AQ126" s="1726"/>
      <c r="AR126" s="1726"/>
      <c r="AS126" s="1726"/>
      <c r="AT126" s="1726"/>
      <c r="AU126" s="1726"/>
      <c r="AV126" s="1726"/>
      <c r="AW126" s="1726"/>
      <c r="AX126" s="1726"/>
      <c r="AY126" s="1726"/>
      <c r="AZ126" s="611"/>
      <c r="BA126" s="2153"/>
      <c r="BB126" s="156" t="s">
        <v>22</v>
      </c>
      <c r="BC126" s="351">
        <v>107.842849</v>
      </c>
      <c r="BD126" s="353">
        <v>47.876719000000001</v>
      </c>
      <c r="BE126" s="353">
        <v>57.249580000000009</v>
      </c>
      <c r="BF126" s="353">
        <v>15.253431000000001</v>
      </c>
      <c r="BG126" s="355">
        <v>9.2191109999999998</v>
      </c>
      <c r="BH126" s="357">
        <v>19.663652999999996</v>
      </c>
      <c r="BI126" s="353">
        <v>13.922725000000002</v>
      </c>
      <c r="BJ126" s="353">
        <v>6.1207949999999993</v>
      </c>
      <c r="BK126" s="353">
        <v>0</v>
      </c>
      <c r="BL126" s="355">
        <v>9.2191109999999998</v>
      </c>
      <c r="BM126" s="357">
        <v>49.942682999999995</v>
      </c>
      <c r="BN126" s="353">
        <v>40.500242999999998</v>
      </c>
      <c r="BO126" s="353">
        <v>24.700547999999998</v>
      </c>
      <c r="BP126" s="353">
        <v>37.163981999999997</v>
      </c>
      <c r="BQ126" s="355">
        <v>36.207949999999997</v>
      </c>
      <c r="BR126" s="357">
        <v>50.449315000000006</v>
      </c>
      <c r="BS126" s="353">
        <v>92.502680999999981</v>
      </c>
      <c r="BT126" s="353">
        <v>42.359561000000006</v>
      </c>
      <c r="BU126" s="353">
        <v>10.098695000000001</v>
      </c>
      <c r="BV126" s="1749">
        <v>42.031437999999994</v>
      </c>
      <c r="BW126" s="1807"/>
      <c r="BX126" s="1807"/>
      <c r="BY126" s="1808"/>
      <c r="BZ126" s="1808"/>
      <c r="CA126" s="1808"/>
      <c r="CB126" s="1808"/>
      <c r="CC126" s="1808"/>
      <c r="CD126" s="1808"/>
      <c r="CE126" s="1808"/>
      <c r="CF126" s="1808"/>
      <c r="CG126" s="1808"/>
      <c r="CH126" s="1808"/>
      <c r="CI126" s="1808"/>
      <c r="CJ126" s="1808"/>
      <c r="CK126" s="1808"/>
      <c r="CL126" s="1808"/>
      <c r="CM126" s="1808"/>
      <c r="CN126" s="1808"/>
      <c r="CO126" s="1808"/>
      <c r="CP126" s="1808"/>
      <c r="CQ126" s="1808"/>
      <c r="CR126" s="1808"/>
      <c r="CS126" s="1808"/>
      <c r="CT126" s="1808"/>
      <c r="CU126" s="1808"/>
      <c r="CV126" s="1808"/>
      <c r="CW126" s="1808"/>
      <c r="CX126" s="1808"/>
      <c r="CY126" s="1808"/>
      <c r="CZ126" s="1809"/>
    </row>
    <row r="127" s="607" customFormat="true" ht="15" customHeight="true" x14ac:dyDescent="0.2">
      <c r="A127" s="2248"/>
      <c r="B127" s="1329" t="s">
        <v>19</v>
      </c>
      <c r="C127" s="1255">
        <v>1.5310242551411117</v>
      </c>
      <c r="D127" s="1260">
        <v>0.32323111629266782</v>
      </c>
      <c r="E127" s="1260">
        <v>5.8857701383279058E-3</v>
      </c>
      <c r="F127" s="1260">
        <v>1.8667388906306932E-2</v>
      </c>
      <c r="G127" s="1261">
        <v>2.0039223860651528E-2</v>
      </c>
      <c r="H127" s="1262">
        <v>0.17036090897591055</v>
      </c>
      <c r="I127" s="1260">
        <v>2.9582629040371632E-2</v>
      </c>
      <c r="J127" s="1260">
        <v>2.5636392648680319E-2</v>
      </c>
      <c r="K127" s="1260">
        <v>0</v>
      </c>
      <c r="L127" s="1263">
        <v>2.7576872531972906E-2</v>
      </c>
      <c r="M127" s="1264">
        <v>5.2591649289828268</v>
      </c>
      <c r="N127" s="1260">
        <v>0.1688372099921446</v>
      </c>
      <c r="O127" s="1260">
        <v>0.85113037820261261</v>
      </c>
      <c r="P127" s="1260">
        <v>0</v>
      </c>
      <c r="Q127" s="1261">
        <v>0</v>
      </c>
      <c r="R127" s="1262">
        <v>1.483751388187237E-2</v>
      </c>
      <c r="S127" s="1260">
        <v>1.7770674853290573</v>
      </c>
      <c r="T127" s="1260">
        <v>7.1120367877996901E-2</v>
      </c>
      <c r="U127" s="1260">
        <v>0.15825202085995588</v>
      </c>
      <c r="V127" s="1884">
        <v>4.559155231050227E-2</v>
      </c>
      <c r="W127" s="1726"/>
      <c r="X127" s="1726"/>
      <c r="Y127" s="1726"/>
      <c r="Z127" s="1726"/>
      <c r="AA127" s="1726"/>
      <c r="AB127" s="1726"/>
      <c r="AC127" s="1726"/>
      <c r="AD127" s="1726"/>
      <c r="AE127" s="1726"/>
      <c r="AF127" s="1726"/>
      <c r="AG127" s="1726"/>
      <c r="AH127" s="1726"/>
      <c r="AI127" s="1726"/>
      <c r="AJ127" s="1726"/>
      <c r="AK127" s="1726"/>
      <c r="AL127" s="1726"/>
      <c r="AM127" s="1726"/>
      <c r="AN127" s="1726"/>
      <c r="AO127" s="1726"/>
      <c r="AP127" s="1726"/>
      <c r="AQ127" s="1726"/>
      <c r="AR127" s="1726"/>
      <c r="AS127" s="1726"/>
      <c r="AT127" s="1726"/>
      <c r="AU127" s="1726"/>
      <c r="AV127" s="1726"/>
      <c r="AW127" s="1726"/>
      <c r="AX127" s="1726"/>
      <c r="AY127" s="1726"/>
      <c r="AZ127" s="611"/>
      <c r="BA127" s="2153"/>
      <c r="BB127" s="156" t="s">
        <v>19</v>
      </c>
      <c r="BC127" s="351">
        <v>127.54894099999997</v>
      </c>
      <c r="BD127" s="353">
        <v>27.058923999999998</v>
      </c>
      <c r="BE127" s="353">
        <v>0.49340200000000001</v>
      </c>
      <c r="BF127" s="353">
        <v>1.5701849999999999</v>
      </c>
      <c r="BG127" s="355">
        <v>1.6834</v>
      </c>
      <c r="BH127" s="357">
        <v>10.338092</v>
      </c>
      <c r="BI127" s="353">
        <v>1.8051300000000001</v>
      </c>
      <c r="BJ127" s="353">
        <v>1.5701849999999999</v>
      </c>
      <c r="BK127" s="353">
        <v>0</v>
      </c>
      <c r="BL127" s="355">
        <v>1.6834</v>
      </c>
      <c r="BM127" s="357">
        <v>119.67785899999997</v>
      </c>
      <c r="BN127" s="353">
        <v>3.8398219999999998</v>
      </c>
      <c r="BO127" s="353">
        <v>19.440363999999999</v>
      </c>
      <c r="BP127" s="353">
        <v>0</v>
      </c>
      <c r="BQ127" s="355">
        <v>0</v>
      </c>
      <c r="BR127" s="357">
        <v>1.311728</v>
      </c>
      <c r="BS127" s="353">
        <v>139.03691199999997</v>
      </c>
      <c r="BT127" s="353">
        <v>2.0200800000000001</v>
      </c>
      <c r="BU127" s="353">
        <v>8.1150500000000001</v>
      </c>
      <c r="BV127" s="1749">
        <v>7.8710820000000004</v>
      </c>
      <c r="BW127" s="1807"/>
      <c r="BX127" s="1807"/>
      <c r="BY127" s="1808"/>
      <c r="BZ127" s="1808"/>
      <c r="CA127" s="1808"/>
      <c r="CB127" s="1808"/>
      <c r="CC127" s="1808"/>
      <c r="CD127" s="1808"/>
      <c r="CE127" s="1808"/>
      <c r="CF127" s="1808"/>
      <c r="CG127" s="1808"/>
      <c r="CH127" s="1808"/>
      <c r="CI127" s="1808"/>
      <c r="CJ127" s="1808"/>
      <c r="CK127" s="1808"/>
      <c r="CL127" s="1808"/>
      <c r="CM127" s="1808"/>
      <c r="CN127" s="1808"/>
      <c r="CO127" s="1808"/>
      <c r="CP127" s="1808"/>
      <c r="CQ127" s="1808"/>
      <c r="CR127" s="1808"/>
      <c r="CS127" s="1808"/>
      <c r="CT127" s="1808"/>
      <c r="CU127" s="1808"/>
      <c r="CV127" s="1808"/>
      <c r="CW127" s="1808"/>
      <c r="CX127" s="1808"/>
      <c r="CY127" s="1808"/>
      <c r="CZ127" s="1809"/>
    </row>
    <row r="128" s="607" customFormat="true" ht="15" customHeight="true" x14ac:dyDescent="0.2">
      <c r="A128" s="2248" t="s">
        <v>166</v>
      </c>
      <c r="B128" s="1329" t="s">
        <v>49</v>
      </c>
      <c r="C128" s="1255">
        <v>3.2452186554875189</v>
      </c>
      <c r="D128" s="1260">
        <v>2.4959475596097054</v>
      </c>
      <c r="E128" s="1260">
        <v>0.64581318605323756</v>
      </c>
      <c r="F128" s="1260">
        <v>0.46368423346517795</v>
      </c>
      <c r="G128" s="1261">
        <v>3.5989843670721659E-2</v>
      </c>
      <c r="H128" s="1262">
        <v>1.6322549688872681</v>
      </c>
      <c r="I128" s="1260">
        <v>0.4064960820522413</v>
      </c>
      <c r="J128" s="1260">
        <v>0.25433263149168273</v>
      </c>
      <c r="K128" s="1260">
        <v>7.4064191522925274E-2</v>
      </c>
      <c r="L128" s="1263">
        <v>4.9551455293937792E-2</v>
      </c>
      <c r="M128" s="1264">
        <v>6.8603901460089949</v>
      </c>
      <c r="N128" s="1260">
        <v>2.8227579944916315</v>
      </c>
      <c r="O128" s="1260">
        <v>6.8403661831348384</v>
      </c>
      <c r="P128" s="1260">
        <v>1.2695898263624452</v>
      </c>
      <c r="Q128" s="1261">
        <v>1.3425690597530704</v>
      </c>
      <c r="R128" s="1262">
        <v>1.1729083931728148</v>
      </c>
      <c r="S128" s="1260">
        <v>3.4327997148379494</v>
      </c>
      <c r="T128" s="1260">
        <v>0.4464726053437183</v>
      </c>
      <c r="U128" s="1260">
        <v>2.1383697861478841</v>
      </c>
      <c r="V128" s="1884">
        <v>0.46494288203050138</v>
      </c>
      <c r="W128" s="1726"/>
      <c r="X128" s="1726"/>
      <c r="Y128" s="1726"/>
      <c r="Z128" s="1726"/>
      <c r="AA128" s="1726"/>
      <c r="AB128" s="1726"/>
      <c r="AC128" s="1726"/>
      <c r="AD128" s="1726"/>
      <c r="AE128" s="1726"/>
      <c r="AF128" s="1726"/>
      <c r="AG128" s="1726"/>
      <c r="AH128" s="1726"/>
      <c r="AI128" s="1726"/>
      <c r="AJ128" s="1726"/>
      <c r="AK128" s="1726"/>
      <c r="AL128" s="1726"/>
      <c r="AM128" s="1726"/>
      <c r="AN128" s="1726"/>
      <c r="AO128" s="1726"/>
      <c r="AP128" s="1726"/>
      <c r="AQ128" s="1726"/>
      <c r="AR128" s="1726"/>
      <c r="AS128" s="1726"/>
      <c r="AT128" s="1726"/>
      <c r="AU128" s="1726"/>
      <c r="AV128" s="1726"/>
      <c r="AW128" s="1726"/>
      <c r="AX128" s="1726"/>
      <c r="AY128" s="1726"/>
      <c r="AZ128" s="611"/>
      <c r="BA128" s="2153" t="s">
        <v>108</v>
      </c>
      <c r="BB128" s="156" t="s">
        <v>49</v>
      </c>
      <c r="BC128" s="1056" t="s">
        <v>35</v>
      </c>
      <c r="BD128" s="1075" t="s">
        <v>35</v>
      </c>
      <c r="BE128" s="1075" t="s">
        <v>35</v>
      </c>
      <c r="BF128" s="1075" t="s">
        <v>35</v>
      </c>
      <c r="BG128" s="1095" t="s">
        <v>35</v>
      </c>
      <c r="BH128" s="1115" t="s">
        <v>35</v>
      </c>
      <c r="BI128" s="1075" t="s">
        <v>35</v>
      </c>
      <c r="BJ128" s="1075" t="s">
        <v>35</v>
      </c>
      <c r="BK128" s="1075" t="s">
        <v>35</v>
      </c>
      <c r="BL128" s="1095" t="s">
        <v>35</v>
      </c>
      <c r="BM128" s="1115" t="s">
        <v>35</v>
      </c>
      <c r="BN128" s="1075" t="s">
        <v>35</v>
      </c>
      <c r="BO128" s="1075" t="s">
        <v>35</v>
      </c>
      <c r="BP128" s="1075" t="s">
        <v>35</v>
      </c>
      <c r="BQ128" s="1095" t="s">
        <v>35</v>
      </c>
      <c r="BR128" s="1115" t="s">
        <v>35</v>
      </c>
      <c r="BS128" s="1075" t="s">
        <v>35</v>
      </c>
      <c r="BT128" s="1075" t="s">
        <v>35</v>
      </c>
      <c r="BU128" s="1075" t="s">
        <v>35</v>
      </c>
      <c r="BV128" s="1750" t="s">
        <v>35</v>
      </c>
      <c r="BW128" s="1810"/>
      <c r="BX128" s="1810"/>
      <c r="BY128" s="1809"/>
      <c r="BZ128" s="1809"/>
      <c r="CA128" s="1809"/>
      <c r="CB128" s="1809"/>
      <c r="CC128" s="1809"/>
      <c r="CD128" s="1809"/>
      <c r="CE128" s="1809"/>
      <c r="CF128" s="1809"/>
      <c r="CG128" s="1809"/>
      <c r="CH128" s="1809"/>
      <c r="CI128" s="1809"/>
      <c r="CJ128" s="1809"/>
      <c r="CK128" s="1809"/>
      <c r="CL128" s="1809"/>
      <c r="CM128" s="1809"/>
      <c r="CN128" s="1809"/>
      <c r="CO128" s="1809"/>
      <c r="CP128" s="1809"/>
      <c r="CQ128" s="1809"/>
      <c r="CR128" s="1809"/>
      <c r="CS128" s="1809"/>
      <c r="CT128" s="1809"/>
      <c r="CU128" s="1809"/>
      <c r="CV128" s="1809"/>
      <c r="CW128" s="1809"/>
      <c r="CX128" s="1809"/>
      <c r="CY128" s="1809"/>
      <c r="CZ128" s="1809"/>
    </row>
    <row r="129" s="607" customFormat="true" ht="15" customHeight="true" x14ac:dyDescent="0.2">
      <c r="A129" s="2249"/>
      <c r="B129" s="1330" t="s">
        <v>48</v>
      </c>
      <c r="C129" s="1265">
        <v>96.754781344512494</v>
      </c>
      <c r="D129" s="1266">
        <v>97.504052440390311</v>
      </c>
      <c r="E129" s="1266">
        <v>99.35418681394674</v>
      </c>
      <c r="F129" s="1266">
        <v>99.536315766534827</v>
      </c>
      <c r="G129" s="1267">
        <v>99.96401015632928</v>
      </c>
      <c r="H129" s="1268">
        <v>98.367745031112705</v>
      </c>
      <c r="I129" s="1266">
        <v>99.593503917947757</v>
      </c>
      <c r="J129" s="1266">
        <v>99.745667368508322</v>
      </c>
      <c r="K129" s="1266">
        <v>99.925935808477078</v>
      </c>
      <c r="L129" s="1269">
        <v>99.950448544706077</v>
      </c>
      <c r="M129" s="1270">
        <v>93.139609853991033</v>
      </c>
      <c r="N129" s="1266">
        <v>97.177242005508418</v>
      </c>
      <c r="O129" s="1266">
        <v>93.159633816865338</v>
      </c>
      <c r="P129" s="1266">
        <v>98.73041017363758</v>
      </c>
      <c r="Q129" s="1267">
        <v>98.657430940246911</v>
      </c>
      <c r="R129" s="1268">
        <v>98.827091606827238</v>
      </c>
      <c r="S129" s="1266">
        <v>96.567200285162073</v>
      </c>
      <c r="T129" s="1266">
        <v>99.553527394656271</v>
      </c>
      <c r="U129" s="1266">
        <v>97.861630213852052</v>
      </c>
      <c r="V129" s="1885">
        <v>99.535057117969444</v>
      </c>
      <c r="W129" s="1726"/>
      <c r="X129" s="1726"/>
      <c r="Y129" s="1726"/>
      <c r="Z129" s="1726"/>
      <c r="AA129" s="1726"/>
      <c r="AB129" s="1726"/>
      <c r="AC129" s="1726"/>
      <c r="AD129" s="1726"/>
      <c r="AE129" s="1726"/>
      <c r="AF129" s="1726"/>
      <c r="AG129" s="1726"/>
      <c r="AH129" s="1726"/>
      <c r="AI129" s="1726"/>
      <c r="AJ129" s="1726"/>
      <c r="AK129" s="1726"/>
      <c r="AL129" s="1726"/>
      <c r="AM129" s="1726"/>
      <c r="AN129" s="1726"/>
      <c r="AO129" s="1726"/>
      <c r="AP129" s="1726"/>
      <c r="AQ129" s="1726"/>
      <c r="AR129" s="1726"/>
      <c r="AS129" s="1726"/>
      <c r="AT129" s="1726"/>
      <c r="AU129" s="1726"/>
      <c r="AV129" s="1726"/>
      <c r="AW129" s="1726"/>
      <c r="AX129" s="1726"/>
      <c r="AY129" s="1726"/>
      <c r="AZ129" s="611"/>
      <c r="BA129" s="2154"/>
      <c r="BB129" s="157" t="s">
        <v>48</v>
      </c>
      <c r="BC129" s="1057" t="s">
        <v>35</v>
      </c>
      <c r="BD129" s="1076" t="s">
        <v>35</v>
      </c>
      <c r="BE129" s="1076" t="s">
        <v>35</v>
      </c>
      <c r="BF129" s="1076" t="s">
        <v>35</v>
      </c>
      <c r="BG129" s="1096" t="s">
        <v>35</v>
      </c>
      <c r="BH129" s="1116" t="s">
        <v>35</v>
      </c>
      <c r="BI129" s="1076" t="s">
        <v>35</v>
      </c>
      <c r="BJ129" s="1076" t="s">
        <v>35</v>
      </c>
      <c r="BK129" s="1076" t="s">
        <v>35</v>
      </c>
      <c r="BL129" s="1096" t="s">
        <v>35</v>
      </c>
      <c r="BM129" s="1116" t="s">
        <v>35</v>
      </c>
      <c r="BN129" s="1076" t="s">
        <v>35</v>
      </c>
      <c r="BO129" s="1076" t="s">
        <v>35</v>
      </c>
      <c r="BP129" s="1076" t="s">
        <v>35</v>
      </c>
      <c r="BQ129" s="1096" t="s">
        <v>35</v>
      </c>
      <c r="BR129" s="1116" t="s">
        <v>35</v>
      </c>
      <c r="BS129" s="1076" t="s">
        <v>35</v>
      </c>
      <c r="BT129" s="1076" t="s">
        <v>35</v>
      </c>
      <c r="BU129" s="1076" t="s">
        <v>35</v>
      </c>
      <c r="BV129" s="1751" t="s">
        <v>35</v>
      </c>
      <c r="BW129" s="1811"/>
      <c r="BX129" s="1811"/>
      <c r="BY129" s="1812"/>
      <c r="BZ129" s="1812"/>
      <c r="CA129" s="1812"/>
      <c r="CB129" s="1812"/>
      <c r="CC129" s="1812"/>
      <c r="CD129" s="1812"/>
      <c r="CE129" s="1812"/>
      <c r="CF129" s="1812"/>
      <c r="CG129" s="1812"/>
      <c r="CH129" s="1812"/>
      <c r="CI129" s="1812"/>
      <c r="CJ129" s="1812"/>
      <c r="CK129" s="1812"/>
      <c r="CL129" s="1812"/>
      <c r="CM129" s="1812"/>
      <c r="CN129" s="1812"/>
      <c r="CO129" s="1812"/>
      <c r="CP129" s="1812"/>
      <c r="CQ129" s="1812"/>
      <c r="CR129" s="1812"/>
      <c r="CS129" s="1812"/>
      <c r="CT129" s="1812"/>
      <c r="CU129" s="1812"/>
      <c r="CV129" s="1812"/>
      <c r="CW129" s="1812"/>
      <c r="CX129" s="1812"/>
      <c r="CY129" s="1812"/>
      <c r="CZ129" s="1812"/>
    </row>
    <row r="130" s="131" customFormat="true" ht="15" hidden="true" customHeight="true" x14ac:dyDescent="0.2">
      <c r="A130" s="2053" t="s">
        <v>47</v>
      </c>
      <c r="B130" s="240" t="s">
        <v>42</v>
      </c>
      <c r="C130" s="246"/>
      <c r="D130" s="247"/>
      <c r="E130" s="247"/>
      <c r="F130" s="247"/>
      <c r="G130" s="248"/>
      <c r="H130" s="249"/>
      <c r="I130" s="247"/>
      <c r="J130" s="247"/>
      <c r="K130" s="247"/>
      <c r="L130" s="250"/>
      <c r="M130" s="246"/>
      <c r="N130" s="247"/>
      <c r="O130" s="247"/>
      <c r="P130" s="247"/>
      <c r="Q130" s="248"/>
      <c r="R130" s="249"/>
      <c r="S130" s="247"/>
      <c r="T130" s="247"/>
      <c r="U130" s="247"/>
      <c r="V130" s="250"/>
      <c r="W130" s="574"/>
      <c r="X130" s="574"/>
      <c r="Y130" s="574"/>
      <c r="Z130" s="574"/>
      <c r="AA130" s="574"/>
      <c r="AB130" s="574"/>
      <c r="AC130" s="574"/>
      <c r="AD130" s="574"/>
      <c r="AE130" s="574"/>
      <c r="AF130" s="574"/>
      <c r="AG130" s="574"/>
      <c r="AH130" s="574"/>
      <c r="AI130" s="574"/>
      <c r="AJ130" s="574"/>
      <c r="AK130" s="574"/>
      <c r="AL130" s="574"/>
      <c r="AM130" s="574"/>
      <c r="AN130" s="574"/>
      <c r="AO130" s="574"/>
      <c r="AP130" s="574"/>
      <c r="AQ130" s="574"/>
      <c r="AR130" s="574"/>
      <c r="AS130" s="574"/>
      <c r="AT130" s="574"/>
      <c r="AU130" s="574"/>
      <c r="AV130" s="574"/>
      <c r="AW130" s="574"/>
      <c r="AX130" s="574"/>
      <c r="AY130" s="574"/>
      <c r="AZ130" s="208"/>
      <c r="BB130" s="133"/>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054"/>
      <c r="B131" s="232" t="s">
        <v>46</v>
      </c>
      <c r="C131" s="251"/>
      <c r="D131" s="252"/>
      <c r="E131" s="252"/>
      <c r="F131" s="252"/>
      <c r="G131" s="253"/>
      <c r="H131" s="254"/>
      <c r="I131" s="252"/>
      <c r="J131" s="252"/>
      <c r="K131" s="252"/>
      <c r="L131" s="255"/>
      <c r="M131" s="251"/>
      <c r="N131" s="252"/>
      <c r="O131" s="252"/>
      <c r="P131" s="252"/>
      <c r="Q131" s="253"/>
      <c r="R131" s="254"/>
      <c r="S131" s="252"/>
      <c r="T131" s="252"/>
      <c r="U131" s="252"/>
      <c r="V131" s="255"/>
      <c r="W131" s="574"/>
      <c r="X131" s="574"/>
      <c r="Y131" s="574"/>
      <c r="Z131" s="574"/>
      <c r="AA131" s="574"/>
      <c r="AB131" s="574"/>
      <c r="AC131" s="574"/>
      <c r="AD131" s="574"/>
      <c r="AE131" s="574"/>
      <c r="AF131" s="574"/>
      <c r="AG131" s="574"/>
      <c r="AH131" s="574"/>
      <c r="AI131" s="574"/>
      <c r="AJ131" s="574"/>
      <c r="AK131" s="574"/>
      <c r="AL131" s="574"/>
      <c r="AM131" s="574"/>
      <c r="AN131" s="574"/>
      <c r="AO131" s="574"/>
      <c r="AP131" s="574"/>
      <c r="AQ131" s="574"/>
      <c r="AR131" s="574"/>
      <c r="AS131" s="574"/>
      <c r="AT131" s="574"/>
      <c r="AU131" s="574"/>
      <c r="AV131" s="574"/>
      <c r="AW131" s="574"/>
      <c r="AX131" s="574"/>
      <c r="AY131" s="574"/>
      <c r="AZ131" s="208"/>
      <c r="BB131" s="133"/>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055"/>
      <c r="B132" s="233" t="s">
        <v>46</v>
      </c>
      <c r="C132" s="256"/>
      <c r="D132" s="257"/>
      <c r="E132" s="257"/>
      <c r="F132" s="257"/>
      <c r="G132" s="258"/>
      <c r="H132" s="259"/>
      <c r="I132" s="257"/>
      <c r="J132" s="257"/>
      <c r="K132" s="257"/>
      <c r="L132" s="260"/>
      <c r="M132" s="256"/>
      <c r="N132" s="257"/>
      <c r="O132" s="257"/>
      <c r="P132" s="257"/>
      <c r="Q132" s="258"/>
      <c r="R132" s="1657"/>
      <c r="S132" s="1658"/>
      <c r="T132" s="1658"/>
      <c r="U132" s="1658"/>
      <c r="V132" s="1689"/>
      <c r="W132" s="574"/>
      <c r="X132" s="574"/>
      <c r="Y132" s="574"/>
      <c r="Z132" s="574"/>
      <c r="AA132" s="574"/>
      <c r="AB132" s="574"/>
      <c r="AC132" s="574"/>
      <c r="AD132" s="574"/>
      <c r="AE132" s="574"/>
      <c r="AF132" s="574"/>
      <c r="AG132" s="574"/>
      <c r="AH132" s="574"/>
      <c r="AI132" s="574"/>
      <c r="AJ132" s="574"/>
      <c r="AK132" s="574"/>
      <c r="AL132" s="574"/>
      <c r="AM132" s="574"/>
      <c r="AN132" s="574"/>
      <c r="AO132" s="574"/>
      <c r="AP132" s="574"/>
      <c r="AQ132" s="574"/>
      <c r="AR132" s="574"/>
      <c r="AS132" s="574"/>
      <c r="AT132" s="574"/>
      <c r="AU132" s="574"/>
      <c r="AV132" s="574"/>
      <c r="AW132" s="574"/>
      <c r="AX132" s="574"/>
      <c r="AY132" s="574"/>
      <c r="AZ132" s="208"/>
      <c r="BB132" s="133"/>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607" customFormat="true" ht="15" customHeight="true" x14ac:dyDescent="0.2">
      <c r="A133" s="130"/>
      <c r="B133" s="180"/>
      <c r="C133" s="2056" t="s">
        <v>114</v>
      </c>
      <c r="D133" s="2057"/>
      <c r="E133" s="2057"/>
      <c r="F133" s="2057"/>
      <c r="G133" s="2058"/>
      <c r="H133" s="2250" t="s">
        <v>38</v>
      </c>
      <c r="I133" s="2251"/>
      <c r="J133" s="2251"/>
      <c r="K133" s="2251"/>
      <c r="L133" s="2252"/>
      <c r="M133" s="2253" t="s">
        <v>37</v>
      </c>
      <c r="N133" s="2251"/>
      <c r="O133" s="2251"/>
      <c r="P133" s="2251"/>
      <c r="Q133" s="2252"/>
      <c r="R133" s="1863" t="s">
        <v>137</v>
      </c>
      <c r="S133" s="1873"/>
      <c r="T133" s="1873"/>
      <c r="U133" s="1873"/>
      <c r="V133" s="1874"/>
      <c r="W133" s="1726"/>
      <c r="X133" s="1726"/>
      <c r="Y133" s="1726"/>
      <c r="Z133" s="1726"/>
      <c r="AA133" s="1726"/>
      <c r="AB133" s="1726"/>
      <c r="AC133" s="1726"/>
      <c r="AD133" s="1726"/>
      <c r="AE133" s="1726"/>
      <c r="AF133" s="1726"/>
      <c r="AG133" s="1726"/>
      <c r="AH133" s="1726"/>
      <c r="AI133" s="1726"/>
      <c r="AJ133" s="1726"/>
      <c r="AK133" s="1726"/>
      <c r="AL133" s="1726"/>
      <c r="AM133" s="1726"/>
      <c r="AN133" s="1726"/>
      <c r="AO133" s="1726"/>
      <c r="AP133" s="1726"/>
      <c r="AQ133" s="1726"/>
      <c r="AR133" s="1726"/>
      <c r="AS133" s="1726"/>
      <c r="AT133" s="1726"/>
      <c r="AU133" s="1726"/>
      <c r="AV133" s="1726"/>
      <c r="AW133" s="1726"/>
      <c r="AX133" s="1726"/>
      <c r="AY133" s="1726"/>
      <c r="AZ133" s="611"/>
      <c r="BA133" s="209" t="s">
        <v>128</v>
      </c>
      <c r="BB133" s="116" t="s">
        <v>98</v>
      </c>
      <c r="BC133" s="2155" t="s">
        <v>114</v>
      </c>
      <c r="BD133" s="2156"/>
      <c r="BE133" s="2156"/>
      <c r="BF133" s="2156"/>
      <c r="BG133" s="2157"/>
      <c r="BH133" s="2158" t="s">
        <v>38</v>
      </c>
      <c r="BI133" s="2156"/>
      <c r="BJ133" s="2156"/>
      <c r="BK133" s="2156"/>
      <c r="BL133" s="2157"/>
      <c r="BM133" s="2158" t="s">
        <v>37</v>
      </c>
      <c r="BN133" s="2156"/>
      <c r="BO133" s="2156"/>
      <c r="BP133" s="2156"/>
      <c r="BQ133" s="2159"/>
      <c r="BR133" s="1669" t="s">
        <v>137</v>
      </c>
      <c r="BS133" s="1670"/>
      <c r="BT133" s="1670"/>
      <c r="BU133" s="1670"/>
      <c r="BV133" s="1670"/>
      <c r="BW133" s="1813"/>
      <c r="BX133" s="1813"/>
      <c r="BY133" s="181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607" customFormat="true" ht="12.75" x14ac:dyDescent="0.2">
      <c r="A134" s="181" t="s">
        <v>69</v>
      </c>
      <c r="B134" s="238"/>
      <c r="C134" s="274" t="s">
        <v>0</v>
      </c>
      <c r="D134" s="275" t="s">
        <v>1</v>
      </c>
      <c r="E134" s="275" t="s">
        <v>2</v>
      </c>
      <c r="F134" s="275" t="s">
        <v>3</v>
      </c>
      <c r="G134" s="276" t="s">
        <v>4</v>
      </c>
      <c r="H134" s="1173" t="s">
        <v>0</v>
      </c>
      <c r="I134" s="1141" t="s">
        <v>1</v>
      </c>
      <c r="J134" s="1141" t="s">
        <v>2</v>
      </c>
      <c r="K134" s="1141" t="s">
        <v>3</v>
      </c>
      <c r="L134" s="1142" t="s">
        <v>4</v>
      </c>
      <c r="M134" s="1163" t="s">
        <v>0</v>
      </c>
      <c r="N134" s="1141" t="s">
        <v>1</v>
      </c>
      <c r="O134" s="1141" t="s">
        <v>2</v>
      </c>
      <c r="P134" s="1141" t="s">
        <v>3</v>
      </c>
      <c r="Q134" s="1185" t="s">
        <v>4</v>
      </c>
      <c r="R134" s="1173" t="s">
        <v>148</v>
      </c>
      <c r="S134" s="1141" t="s">
        <v>149</v>
      </c>
      <c r="T134" s="1141" t="s">
        <v>150</v>
      </c>
      <c r="U134" s="1141" t="s">
        <v>151</v>
      </c>
      <c r="V134" s="1143" t="s">
        <v>152</v>
      </c>
      <c r="W134" s="1726"/>
      <c r="X134" s="1726"/>
      <c r="Y134" s="1726"/>
      <c r="Z134" s="1726"/>
      <c r="AA134" s="1726"/>
      <c r="AB134" s="1726"/>
      <c r="AC134" s="1726"/>
      <c r="AD134" s="1726"/>
      <c r="AE134" s="1726"/>
      <c r="AF134" s="1726"/>
      <c r="AG134" s="1726"/>
      <c r="AH134" s="1726"/>
      <c r="AI134" s="1726"/>
      <c r="AJ134" s="1726"/>
      <c r="AK134" s="1726"/>
      <c r="AL134" s="1726"/>
      <c r="AM134" s="1726"/>
      <c r="AN134" s="1726"/>
      <c r="AO134" s="1726"/>
      <c r="AP134" s="1726"/>
      <c r="AQ134" s="1726"/>
      <c r="AR134" s="1726"/>
      <c r="AS134" s="1726"/>
      <c r="AT134" s="1726"/>
      <c r="AU134" s="1726"/>
      <c r="AV134" s="1726"/>
      <c r="AW134" s="1726"/>
      <c r="AX134" s="1726"/>
      <c r="AY134" s="1726"/>
      <c r="AZ134" s="611"/>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148</v>
      </c>
      <c r="BS134" s="170" t="s">
        <v>149</v>
      </c>
      <c r="BT134" s="170" t="s">
        <v>150</v>
      </c>
      <c r="BU134" s="170" t="s">
        <v>151</v>
      </c>
      <c r="BV134" s="1752" t="s">
        <v>152</v>
      </c>
      <c r="BW134" s="1815"/>
      <c r="BX134" s="1815"/>
      <c r="BY134" s="1816"/>
      <c r="BZ134" s="1816"/>
      <c r="CA134" s="1816"/>
      <c r="CB134" s="1816"/>
      <c r="CC134" s="1816"/>
      <c r="CD134" s="1816"/>
      <c r="CE134" s="1816"/>
      <c r="CF134" s="1816"/>
      <c r="CG134" s="1816"/>
      <c r="CH134" s="1816"/>
      <c r="CI134" s="1816"/>
      <c r="CJ134" s="1816"/>
      <c r="CK134" s="1816"/>
      <c r="CL134" s="1816"/>
      <c r="CM134" s="1816"/>
      <c r="CN134" s="1816"/>
      <c r="CO134" s="1816"/>
      <c r="CP134" s="1816"/>
      <c r="CQ134" s="1816"/>
      <c r="CR134" s="1816"/>
      <c r="CS134" s="1816"/>
      <c r="CT134" s="1816"/>
      <c r="CU134" s="1816"/>
      <c r="CV134" s="1816"/>
      <c r="CW134" s="1816"/>
      <c r="CX134" s="1816"/>
      <c r="CY134" s="1816"/>
      <c r="CZ134" s="1816"/>
    </row>
    <row r="135" s="607" customFormat="true" ht="15" customHeight="true" x14ac:dyDescent="0.2">
      <c r="A135" s="2254" t="s">
        <v>45</v>
      </c>
      <c r="B135" s="1331" t="s">
        <v>44</v>
      </c>
      <c r="C135" s="1350" t="s">
        <v>35</v>
      </c>
      <c r="D135" s="1358" t="s">
        <v>35</v>
      </c>
      <c r="E135" s="1358" t="s">
        <v>35</v>
      </c>
      <c r="F135" s="1358" t="s">
        <v>35</v>
      </c>
      <c r="G135" s="1366" t="s">
        <v>35</v>
      </c>
      <c r="H135" s="1374" t="s">
        <v>35</v>
      </c>
      <c r="I135" s="1358" t="s">
        <v>35</v>
      </c>
      <c r="J135" s="1358" t="s">
        <v>35</v>
      </c>
      <c r="K135" s="1358" t="s">
        <v>35</v>
      </c>
      <c r="L135" s="1382" t="s">
        <v>35</v>
      </c>
      <c r="M135" s="1388" t="s">
        <v>35</v>
      </c>
      <c r="N135" s="1358" t="s">
        <v>35</v>
      </c>
      <c r="O135" s="1358" t="s">
        <v>35</v>
      </c>
      <c r="P135" s="1358" t="s">
        <v>35</v>
      </c>
      <c r="Q135" s="1366" t="s">
        <v>35</v>
      </c>
      <c r="R135" s="1374" t="s">
        <v>35</v>
      </c>
      <c r="S135" s="1358" t="s">
        <v>35</v>
      </c>
      <c r="T135" s="1358" t="s">
        <v>35</v>
      </c>
      <c r="U135" s="1358" t="s">
        <v>35</v>
      </c>
      <c r="V135" s="1886" t="s">
        <v>35</v>
      </c>
      <c r="W135" s="1726"/>
      <c r="X135" s="1726"/>
      <c r="Y135" s="1726"/>
      <c r="Z135" s="1726"/>
      <c r="AA135" s="1726"/>
      <c r="AB135" s="1726"/>
      <c r="AC135" s="1726"/>
      <c r="AD135" s="1726"/>
      <c r="AE135" s="1726"/>
      <c r="AF135" s="1726"/>
      <c r="AG135" s="1726"/>
      <c r="AH135" s="1726"/>
      <c r="AI135" s="1726"/>
      <c r="AJ135" s="1726"/>
      <c r="AK135" s="1726"/>
      <c r="AL135" s="1726"/>
      <c r="AM135" s="1726"/>
      <c r="AN135" s="1726"/>
      <c r="AO135" s="1726"/>
      <c r="AP135" s="1726"/>
      <c r="AQ135" s="1726"/>
      <c r="AR135" s="1726"/>
      <c r="AS135" s="1726"/>
      <c r="AT135" s="1726"/>
      <c r="AU135" s="1726"/>
      <c r="AV135" s="1726"/>
      <c r="AW135" s="1726"/>
      <c r="AX135" s="1726"/>
      <c r="AY135" s="1726"/>
      <c r="AZ135" s="611"/>
      <c r="BA135" s="2160" t="s">
        <v>45</v>
      </c>
      <c r="BB135" s="158" t="s">
        <v>44</v>
      </c>
      <c r="BC135" s="1058" t="s">
        <v>35</v>
      </c>
      <c r="BD135" s="1077" t="s">
        <v>35</v>
      </c>
      <c r="BE135" s="1077" t="s">
        <v>35</v>
      </c>
      <c r="BF135" s="1077" t="s">
        <v>35</v>
      </c>
      <c r="BG135" s="1097" t="s">
        <v>35</v>
      </c>
      <c r="BH135" s="1117" t="s">
        <v>35</v>
      </c>
      <c r="BI135" s="1077" t="s">
        <v>35</v>
      </c>
      <c r="BJ135" s="1077" t="s">
        <v>35</v>
      </c>
      <c r="BK135" s="1077" t="s">
        <v>35</v>
      </c>
      <c r="BL135" s="1097" t="s">
        <v>35</v>
      </c>
      <c r="BM135" s="1117" t="s">
        <v>35</v>
      </c>
      <c r="BN135" s="1077" t="s">
        <v>35</v>
      </c>
      <c r="BO135" s="1077" t="s">
        <v>35</v>
      </c>
      <c r="BP135" s="1077" t="s">
        <v>35</v>
      </c>
      <c r="BQ135" s="1097" t="s">
        <v>35</v>
      </c>
      <c r="BR135" s="1117" t="s">
        <v>35</v>
      </c>
      <c r="BS135" s="1077" t="s">
        <v>35</v>
      </c>
      <c r="BT135" s="1077" t="s">
        <v>35</v>
      </c>
      <c r="BU135" s="1077" t="s">
        <v>35</v>
      </c>
      <c r="BV135" s="1753" t="s">
        <v>35</v>
      </c>
      <c r="BW135" s="1817"/>
      <c r="BX135" s="1817"/>
      <c r="BY135" s="1818"/>
      <c r="BZ135" s="1818"/>
      <c r="CA135" s="1818"/>
      <c r="CB135" s="1818"/>
      <c r="CC135" s="1818"/>
      <c r="CD135" s="1818"/>
      <c r="CE135" s="1818"/>
      <c r="CF135" s="1818"/>
      <c r="CG135" s="1818"/>
      <c r="CH135" s="1818"/>
      <c r="CI135" s="1818"/>
      <c r="CJ135" s="1818"/>
      <c r="CK135" s="1818"/>
      <c r="CL135" s="1818"/>
      <c r="CM135" s="1818"/>
      <c r="CN135" s="1818"/>
      <c r="CO135" s="1818"/>
      <c r="CP135" s="1818"/>
      <c r="CQ135" s="1818"/>
      <c r="CR135" s="1818"/>
      <c r="CS135" s="1818"/>
      <c r="CT135" s="1818"/>
      <c r="CU135" s="1818"/>
      <c r="CV135" s="1818"/>
      <c r="CW135" s="1818"/>
      <c r="CX135" s="1818"/>
      <c r="CY135" s="1818"/>
      <c r="CZ135" s="1818"/>
    </row>
    <row r="136" s="607" customFormat="true" ht="15" customHeight="true" x14ac:dyDescent="0.2">
      <c r="A136" s="2210"/>
      <c r="B136" s="1332" t="s">
        <v>43</v>
      </c>
      <c r="C136" s="1351" t="s">
        <v>35</v>
      </c>
      <c r="D136" s="1359" t="s">
        <v>35</v>
      </c>
      <c r="E136" s="1359" t="s">
        <v>35</v>
      </c>
      <c r="F136" s="1359" t="s">
        <v>35</v>
      </c>
      <c r="G136" s="1367" t="s">
        <v>35</v>
      </c>
      <c r="H136" s="1375" t="s">
        <v>35</v>
      </c>
      <c r="I136" s="1359" t="s">
        <v>35</v>
      </c>
      <c r="J136" s="1359" t="s">
        <v>35</v>
      </c>
      <c r="K136" s="1359" t="s">
        <v>35</v>
      </c>
      <c r="L136" s="1383" t="s">
        <v>35</v>
      </c>
      <c r="M136" s="1389" t="s">
        <v>35</v>
      </c>
      <c r="N136" s="1359" t="s">
        <v>35</v>
      </c>
      <c r="O136" s="1359" t="s">
        <v>35</v>
      </c>
      <c r="P136" s="1359" t="s">
        <v>35</v>
      </c>
      <c r="Q136" s="1367" t="s">
        <v>35</v>
      </c>
      <c r="R136" s="1375" t="s">
        <v>35</v>
      </c>
      <c r="S136" s="1359" t="s">
        <v>35</v>
      </c>
      <c r="T136" s="1359" t="s">
        <v>35</v>
      </c>
      <c r="U136" s="1359" t="s">
        <v>35</v>
      </c>
      <c r="V136" s="1887" t="s">
        <v>35</v>
      </c>
      <c r="W136" s="1726"/>
      <c r="X136" s="1726"/>
      <c r="Y136" s="1726"/>
      <c r="Z136" s="1726"/>
      <c r="AA136" s="1726"/>
      <c r="AB136" s="1726"/>
      <c r="AC136" s="1726"/>
      <c r="AD136" s="1726"/>
      <c r="AE136" s="1726"/>
      <c r="AF136" s="1726"/>
      <c r="AG136" s="1726"/>
      <c r="AH136" s="1726"/>
      <c r="AI136" s="1726"/>
      <c r="AJ136" s="1726"/>
      <c r="AK136" s="1726"/>
      <c r="AL136" s="1726"/>
      <c r="AM136" s="1726"/>
      <c r="AN136" s="1726"/>
      <c r="AO136" s="1726"/>
      <c r="AP136" s="1726"/>
      <c r="AQ136" s="1726"/>
      <c r="AR136" s="1726"/>
      <c r="AS136" s="1726"/>
      <c r="AT136" s="1726"/>
      <c r="AU136" s="1726"/>
      <c r="AV136" s="1726"/>
      <c r="AW136" s="1726"/>
      <c r="AX136" s="1726"/>
      <c r="AY136" s="1726"/>
      <c r="AZ136" s="611"/>
      <c r="BA136" s="2120"/>
      <c r="BB136" s="159" t="s">
        <v>43</v>
      </c>
      <c r="BC136" s="1059" t="s">
        <v>35</v>
      </c>
      <c r="BD136" s="1078" t="s">
        <v>35</v>
      </c>
      <c r="BE136" s="1078" t="s">
        <v>35</v>
      </c>
      <c r="BF136" s="1078" t="s">
        <v>35</v>
      </c>
      <c r="BG136" s="1098" t="s">
        <v>35</v>
      </c>
      <c r="BH136" s="1118" t="s">
        <v>35</v>
      </c>
      <c r="BI136" s="1078" t="s">
        <v>35</v>
      </c>
      <c r="BJ136" s="1078" t="s">
        <v>35</v>
      </c>
      <c r="BK136" s="1078" t="s">
        <v>35</v>
      </c>
      <c r="BL136" s="1098" t="s">
        <v>35</v>
      </c>
      <c r="BM136" s="1118" t="s">
        <v>35</v>
      </c>
      <c r="BN136" s="1078" t="s">
        <v>35</v>
      </c>
      <c r="BO136" s="1078" t="s">
        <v>35</v>
      </c>
      <c r="BP136" s="1078" t="s">
        <v>35</v>
      </c>
      <c r="BQ136" s="1098" t="s">
        <v>35</v>
      </c>
      <c r="BR136" s="1118" t="s">
        <v>35</v>
      </c>
      <c r="BS136" s="1078" t="s">
        <v>35</v>
      </c>
      <c r="BT136" s="1078" t="s">
        <v>35</v>
      </c>
      <c r="BU136" s="1078" t="s">
        <v>35</v>
      </c>
      <c r="BV136" s="1754" t="s">
        <v>35</v>
      </c>
      <c r="BW136" s="1819"/>
      <c r="BX136" s="1819"/>
      <c r="BY136" s="1820"/>
      <c r="BZ136" s="1820"/>
      <c r="CA136" s="1820"/>
      <c r="CB136" s="1820"/>
      <c r="CC136" s="1820"/>
      <c r="CD136" s="1820"/>
      <c r="CE136" s="1820"/>
      <c r="CF136" s="1820"/>
      <c r="CG136" s="1820"/>
      <c r="CH136" s="1820"/>
      <c r="CI136" s="1820"/>
      <c r="CJ136" s="1820"/>
      <c r="CK136" s="1820"/>
      <c r="CL136" s="1820"/>
      <c r="CM136" s="1820"/>
      <c r="CN136" s="1820"/>
      <c r="CO136" s="1820"/>
      <c r="CP136" s="1820"/>
      <c r="CQ136" s="1820"/>
      <c r="CR136" s="1820"/>
      <c r="CS136" s="1820"/>
      <c r="CT136" s="1820"/>
      <c r="CU136" s="1820"/>
      <c r="CV136" s="1820"/>
      <c r="CW136" s="1820"/>
      <c r="CX136" s="1820"/>
      <c r="CY136" s="1820"/>
      <c r="CZ136" s="1820"/>
    </row>
    <row r="137" s="607" customFormat="true" ht="15" customHeight="true" x14ac:dyDescent="0.2">
      <c r="A137" s="2210"/>
      <c r="B137" s="1332" t="s">
        <v>42</v>
      </c>
      <c r="C137" s="1351" t="s">
        <v>35</v>
      </c>
      <c r="D137" s="1359" t="s">
        <v>35</v>
      </c>
      <c r="E137" s="1359" t="s">
        <v>35</v>
      </c>
      <c r="F137" s="1359" t="s">
        <v>35</v>
      </c>
      <c r="G137" s="1367" t="s">
        <v>35</v>
      </c>
      <c r="H137" s="1375" t="s">
        <v>35</v>
      </c>
      <c r="I137" s="1359" t="s">
        <v>35</v>
      </c>
      <c r="J137" s="1359" t="s">
        <v>35</v>
      </c>
      <c r="K137" s="1359" t="s">
        <v>35</v>
      </c>
      <c r="L137" s="1383" t="s">
        <v>35</v>
      </c>
      <c r="M137" s="1389" t="s">
        <v>35</v>
      </c>
      <c r="N137" s="1359" t="s">
        <v>35</v>
      </c>
      <c r="O137" s="1359" t="s">
        <v>35</v>
      </c>
      <c r="P137" s="1359" t="s">
        <v>35</v>
      </c>
      <c r="Q137" s="1367" t="s">
        <v>35</v>
      </c>
      <c r="R137" s="1375" t="s">
        <v>35</v>
      </c>
      <c r="S137" s="1359" t="s">
        <v>35</v>
      </c>
      <c r="T137" s="1359" t="s">
        <v>35</v>
      </c>
      <c r="U137" s="1359" t="s">
        <v>35</v>
      </c>
      <c r="V137" s="1887" t="s">
        <v>35</v>
      </c>
      <c r="W137" s="1726"/>
      <c r="X137" s="1726"/>
      <c r="Y137" s="1726"/>
      <c r="Z137" s="1726"/>
      <c r="AA137" s="1726"/>
      <c r="AB137" s="1726"/>
      <c r="AC137" s="1726"/>
      <c r="AD137" s="1726"/>
      <c r="AE137" s="1726"/>
      <c r="AF137" s="1726"/>
      <c r="AG137" s="1726"/>
      <c r="AH137" s="1726"/>
      <c r="AI137" s="1726"/>
      <c r="AJ137" s="1726"/>
      <c r="AK137" s="1726"/>
      <c r="AL137" s="1726"/>
      <c r="AM137" s="1726"/>
      <c r="AN137" s="1726"/>
      <c r="AO137" s="1726"/>
      <c r="AP137" s="1726"/>
      <c r="AQ137" s="1726"/>
      <c r="AR137" s="1726"/>
      <c r="AS137" s="1726"/>
      <c r="AT137" s="1726"/>
      <c r="AU137" s="1726"/>
      <c r="AV137" s="1726"/>
      <c r="AW137" s="1726"/>
      <c r="AX137" s="1726"/>
      <c r="AY137" s="1726"/>
      <c r="AZ137" s="611"/>
      <c r="BA137" s="2120"/>
      <c r="BB137" s="159" t="s">
        <v>42</v>
      </c>
      <c r="BC137" s="1059" t="s">
        <v>35</v>
      </c>
      <c r="BD137" s="1078" t="s">
        <v>35</v>
      </c>
      <c r="BE137" s="1078" t="s">
        <v>35</v>
      </c>
      <c r="BF137" s="1078" t="s">
        <v>35</v>
      </c>
      <c r="BG137" s="1098" t="s">
        <v>35</v>
      </c>
      <c r="BH137" s="1118" t="s">
        <v>35</v>
      </c>
      <c r="BI137" s="1078" t="s">
        <v>35</v>
      </c>
      <c r="BJ137" s="1078" t="s">
        <v>35</v>
      </c>
      <c r="BK137" s="1078" t="s">
        <v>35</v>
      </c>
      <c r="BL137" s="1098" t="s">
        <v>35</v>
      </c>
      <c r="BM137" s="1118" t="s">
        <v>35</v>
      </c>
      <c r="BN137" s="1078" t="s">
        <v>35</v>
      </c>
      <c r="BO137" s="1078" t="s">
        <v>35</v>
      </c>
      <c r="BP137" s="1078" t="s">
        <v>35</v>
      </c>
      <c r="BQ137" s="1098" t="s">
        <v>35</v>
      </c>
      <c r="BR137" s="1118" t="s">
        <v>35</v>
      </c>
      <c r="BS137" s="1078" t="s">
        <v>35</v>
      </c>
      <c r="BT137" s="1078" t="s">
        <v>35</v>
      </c>
      <c r="BU137" s="1078" t="s">
        <v>35</v>
      </c>
      <c r="BV137" s="1754" t="s">
        <v>35</v>
      </c>
      <c r="BW137" s="1819"/>
      <c r="BX137" s="1819"/>
      <c r="BY137" s="1820"/>
      <c r="BZ137" s="1820"/>
      <c r="CA137" s="1820"/>
      <c r="CB137" s="1820"/>
      <c r="CC137" s="1820"/>
      <c r="CD137" s="1820"/>
      <c r="CE137" s="1820"/>
      <c r="CF137" s="1820"/>
      <c r="CG137" s="1820"/>
      <c r="CH137" s="1820"/>
      <c r="CI137" s="1820"/>
      <c r="CJ137" s="1820"/>
      <c r="CK137" s="1820"/>
      <c r="CL137" s="1820"/>
      <c r="CM137" s="1820"/>
      <c r="CN137" s="1820"/>
      <c r="CO137" s="1820"/>
      <c r="CP137" s="1820"/>
      <c r="CQ137" s="1820"/>
      <c r="CR137" s="1820"/>
      <c r="CS137" s="1820"/>
      <c r="CT137" s="1820"/>
      <c r="CU137" s="1820"/>
      <c r="CV137" s="1820"/>
      <c r="CW137" s="1820"/>
      <c r="CX137" s="1820"/>
      <c r="CY137" s="1820"/>
      <c r="CZ137" s="1820"/>
    </row>
    <row r="138" s="607" customFormat="true" ht="15" customHeight="true" x14ac:dyDescent="0.2">
      <c r="A138" s="2210"/>
      <c r="B138" s="1332" t="s">
        <v>41</v>
      </c>
      <c r="C138" s="1351" t="s">
        <v>35</v>
      </c>
      <c r="D138" s="1359" t="s">
        <v>35</v>
      </c>
      <c r="E138" s="1359" t="s">
        <v>35</v>
      </c>
      <c r="F138" s="1359" t="s">
        <v>35</v>
      </c>
      <c r="G138" s="1367" t="s">
        <v>35</v>
      </c>
      <c r="H138" s="1375" t="s">
        <v>35</v>
      </c>
      <c r="I138" s="1359" t="s">
        <v>35</v>
      </c>
      <c r="J138" s="1359" t="s">
        <v>35</v>
      </c>
      <c r="K138" s="1359" t="s">
        <v>35</v>
      </c>
      <c r="L138" s="1383" t="s">
        <v>35</v>
      </c>
      <c r="M138" s="1389" t="s">
        <v>35</v>
      </c>
      <c r="N138" s="1359" t="s">
        <v>35</v>
      </c>
      <c r="O138" s="1359" t="s">
        <v>35</v>
      </c>
      <c r="P138" s="1359" t="s">
        <v>35</v>
      </c>
      <c r="Q138" s="1367" t="s">
        <v>35</v>
      </c>
      <c r="R138" s="1375" t="s">
        <v>35</v>
      </c>
      <c r="S138" s="1359" t="s">
        <v>35</v>
      </c>
      <c r="T138" s="1359" t="s">
        <v>35</v>
      </c>
      <c r="U138" s="1359" t="s">
        <v>35</v>
      </c>
      <c r="V138" s="1887" t="s">
        <v>35</v>
      </c>
      <c r="W138" s="1726"/>
      <c r="X138" s="1726"/>
      <c r="Y138" s="1726"/>
      <c r="Z138" s="1726"/>
      <c r="AA138" s="1726"/>
      <c r="AB138" s="1726"/>
      <c r="AC138" s="1726"/>
      <c r="AD138" s="1726"/>
      <c r="AE138" s="1726"/>
      <c r="AF138" s="1726"/>
      <c r="AG138" s="1726"/>
      <c r="AH138" s="1726"/>
      <c r="AI138" s="1726"/>
      <c r="AJ138" s="1726"/>
      <c r="AK138" s="1726"/>
      <c r="AL138" s="1726"/>
      <c r="AM138" s="1726"/>
      <c r="AN138" s="1726"/>
      <c r="AO138" s="1726"/>
      <c r="AP138" s="1726"/>
      <c r="AQ138" s="1726"/>
      <c r="AR138" s="1726"/>
      <c r="AS138" s="1726"/>
      <c r="AT138" s="1726"/>
      <c r="AU138" s="1726"/>
      <c r="AV138" s="1726"/>
      <c r="AW138" s="1726"/>
      <c r="AX138" s="1726"/>
      <c r="AY138" s="1726"/>
      <c r="AZ138" s="611"/>
      <c r="BA138" s="2120"/>
      <c r="BB138" s="159" t="s">
        <v>41</v>
      </c>
      <c r="BC138" s="1059" t="s">
        <v>35</v>
      </c>
      <c r="BD138" s="1078" t="s">
        <v>35</v>
      </c>
      <c r="BE138" s="1078" t="s">
        <v>35</v>
      </c>
      <c r="BF138" s="1078" t="s">
        <v>35</v>
      </c>
      <c r="BG138" s="1098" t="s">
        <v>35</v>
      </c>
      <c r="BH138" s="1118" t="s">
        <v>35</v>
      </c>
      <c r="BI138" s="1078" t="s">
        <v>35</v>
      </c>
      <c r="BJ138" s="1078" t="s">
        <v>35</v>
      </c>
      <c r="BK138" s="1078" t="s">
        <v>35</v>
      </c>
      <c r="BL138" s="1098" t="s">
        <v>35</v>
      </c>
      <c r="BM138" s="1118" t="s">
        <v>35</v>
      </c>
      <c r="BN138" s="1078" t="s">
        <v>35</v>
      </c>
      <c r="BO138" s="1078" t="s">
        <v>35</v>
      </c>
      <c r="BP138" s="1078" t="s">
        <v>35</v>
      </c>
      <c r="BQ138" s="1098" t="s">
        <v>35</v>
      </c>
      <c r="BR138" s="1118" t="s">
        <v>35</v>
      </c>
      <c r="BS138" s="1078" t="s">
        <v>35</v>
      </c>
      <c r="BT138" s="1078" t="s">
        <v>35</v>
      </c>
      <c r="BU138" s="1078" t="s">
        <v>35</v>
      </c>
      <c r="BV138" s="1754" t="s">
        <v>35</v>
      </c>
      <c r="BW138" s="1819"/>
      <c r="BX138" s="1819"/>
      <c r="BY138" s="1820"/>
      <c r="BZ138" s="1820"/>
      <c r="CA138" s="1820"/>
      <c r="CB138" s="1820"/>
      <c r="CC138" s="1820"/>
      <c r="CD138" s="1820"/>
      <c r="CE138" s="1820"/>
      <c r="CF138" s="1820"/>
      <c r="CG138" s="1820"/>
      <c r="CH138" s="1820"/>
      <c r="CI138" s="1820"/>
      <c r="CJ138" s="1820"/>
      <c r="CK138" s="1820"/>
      <c r="CL138" s="1820"/>
      <c r="CM138" s="1820"/>
      <c r="CN138" s="1820"/>
      <c r="CO138" s="1820"/>
      <c r="CP138" s="1820"/>
      <c r="CQ138" s="1820"/>
      <c r="CR138" s="1820"/>
      <c r="CS138" s="1820"/>
      <c r="CT138" s="1820"/>
      <c r="CU138" s="1820"/>
      <c r="CV138" s="1820"/>
      <c r="CW138" s="1820"/>
      <c r="CX138" s="1820"/>
      <c r="CY138" s="1820"/>
      <c r="CZ138" s="1820"/>
    </row>
    <row r="139" s="607" customFormat="true" ht="15" customHeight="true" x14ac:dyDescent="0.2">
      <c r="A139" s="2210"/>
      <c r="B139" s="1332" t="s">
        <v>19</v>
      </c>
      <c r="C139" s="1271">
        <v>1.5138806911097324</v>
      </c>
      <c r="D139" s="1272">
        <v>0.32125582847479695</v>
      </c>
      <c r="E139" s="1272">
        <v>5.8617101019333229E-3</v>
      </c>
      <c r="F139" s="1272">
        <v>1.8622857320230186E-2</v>
      </c>
      <c r="G139" s="1273">
        <v>1.9984322850743835E-2</v>
      </c>
      <c r="H139" s="1274">
        <v>0.16887201995224968</v>
      </c>
      <c r="I139" s="1272">
        <v>2.9497180962571059E-2</v>
      </c>
      <c r="J139" s="1272">
        <v>2.5622975818607931E-2</v>
      </c>
      <c r="K139" s="1272">
        <v>0</v>
      </c>
      <c r="L139" s="1275">
        <v>2.7491213742193245E-2</v>
      </c>
      <c r="M139" s="1276">
        <v>5.2004052151062314</v>
      </c>
      <c r="N139" s="1272">
        <v>0.16695067321618923</v>
      </c>
      <c r="O139" s="1272">
        <v>0.84501854520608932</v>
      </c>
      <c r="P139" s="1272">
        <v>0</v>
      </c>
      <c r="Q139" s="1273">
        <v>0</v>
      </c>
      <c r="R139" s="1274">
        <v>1.4793067708916773E-2</v>
      </c>
      <c r="S139" s="1272">
        <v>1.7546165993192702</v>
      </c>
      <c r="T139" s="1272">
        <v>7.0394810658816268E-2</v>
      </c>
      <c r="U139" s="1272">
        <v>0.15669277165416884</v>
      </c>
      <c r="V139" s="1888">
        <v>4.5548180658712481E-2</v>
      </c>
      <c r="W139" s="1726"/>
      <c r="X139" s="1726"/>
      <c r="Y139" s="1726"/>
      <c r="Z139" s="1726"/>
      <c r="AA139" s="1726"/>
      <c r="AB139" s="1726"/>
      <c r="AC139" s="1726"/>
      <c r="AD139" s="1726"/>
      <c r="AE139" s="1726"/>
      <c r="AF139" s="1726"/>
      <c r="AG139" s="1726"/>
      <c r="AH139" s="1726"/>
      <c r="AI139" s="1726"/>
      <c r="AJ139" s="1726"/>
      <c r="AK139" s="1726"/>
      <c r="AL139" s="1726"/>
      <c r="AM139" s="1726"/>
      <c r="AN139" s="1726"/>
      <c r="AO139" s="1726"/>
      <c r="AP139" s="1726"/>
      <c r="AQ139" s="1726"/>
      <c r="AR139" s="1726"/>
      <c r="AS139" s="1726"/>
      <c r="AT139" s="1726"/>
      <c r="AU139" s="1726"/>
      <c r="AV139" s="1726"/>
      <c r="AW139" s="1726"/>
      <c r="AX139" s="1726"/>
      <c r="AY139" s="1726"/>
      <c r="AZ139" s="611"/>
      <c r="BA139" s="2120"/>
      <c r="BB139" s="159" t="s">
        <v>19</v>
      </c>
      <c r="BC139" s="1059" t="s">
        <v>35</v>
      </c>
      <c r="BD139" s="1078" t="s">
        <v>35</v>
      </c>
      <c r="BE139" s="1078" t="s">
        <v>35</v>
      </c>
      <c r="BF139" s="1078" t="s">
        <v>35</v>
      </c>
      <c r="BG139" s="1098" t="s">
        <v>35</v>
      </c>
      <c r="BH139" s="1118" t="s">
        <v>35</v>
      </c>
      <c r="BI139" s="1078" t="s">
        <v>35</v>
      </c>
      <c r="BJ139" s="1078" t="s">
        <v>35</v>
      </c>
      <c r="BK139" s="1078" t="s">
        <v>35</v>
      </c>
      <c r="BL139" s="1098" t="s">
        <v>35</v>
      </c>
      <c r="BM139" s="1118" t="s">
        <v>35</v>
      </c>
      <c r="BN139" s="1078" t="s">
        <v>35</v>
      </c>
      <c r="BO139" s="1078" t="s">
        <v>35</v>
      </c>
      <c r="BP139" s="1078" t="s">
        <v>35</v>
      </c>
      <c r="BQ139" s="1098" t="s">
        <v>35</v>
      </c>
      <c r="BR139" s="1118" t="s">
        <v>35</v>
      </c>
      <c r="BS139" s="1078" t="s">
        <v>35</v>
      </c>
      <c r="BT139" s="1078" t="s">
        <v>35</v>
      </c>
      <c r="BU139" s="1078" t="s">
        <v>35</v>
      </c>
      <c r="BV139" s="1754" t="s">
        <v>35</v>
      </c>
      <c r="BW139" s="1819"/>
      <c r="BX139" s="1819"/>
      <c r="BY139" s="1820"/>
      <c r="BZ139" s="1820"/>
      <c r="CA139" s="1820"/>
      <c r="CB139" s="1820"/>
      <c r="CC139" s="1820"/>
      <c r="CD139" s="1820"/>
      <c r="CE139" s="1820"/>
      <c r="CF139" s="1820"/>
      <c r="CG139" s="1820"/>
      <c r="CH139" s="1820"/>
      <c r="CI139" s="1820"/>
      <c r="CJ139" s="1820"/>
      <c r="CK139" s="1820"/>
      <c r="CL139" s="1820"/>
      <c r="CM139" s="1820"/>
      <c r="CN139" s="1820"/>
      <c r="CO139" s="1820"/>
      <c r="CP139" s="1820"/>
      <c r="CQ139" s="1820"/>
      <c r="CR139" s="1820"/>
      <c r="CS139" s="1820"/>
      <c r="CT139" s="1820"/>
      <c r="CU139" s="1820"/>
      <c r="CV139" s="1820"/>
      <c r="CW139" s="1820"/>
      <c r="CX139" s="1820"/>
      <c r="CY139" s="1820"/>
      <c r="CZ139" s="1820"/>
    </row>
    <row r="140" s="130" customFormat="true" ht="15" customHeight="true" x14ac:dyDescent="0.2">
      <c r="A140" s="2107" t="s">
        <v>106</v>
      </c>
      <c r="B140" s="244" t="s">
        <v>64</v>
      </c>
      <c r="C140" s="993" t="s">
        <v>35</v>
      </c>
      <c r="D140" s="1004" t="s">
        <v>35</v>
      </c>
      <c r="E140" s="1004" t="s">
        <v>35</v>
      </c>
      <c r="F140" s="1004" t="s">
        <v>35</v>
      </c>
      <c r="G140" s="1015" t="s">
        <v>35</v>
      </c>
      <c r="H140" s="1026" t="s">
        <v>35</v>
      </c>
      <c r="I140" s="1004" t="s">
        <v>35</v>
      </c>
      <c r="J140" s="1004" t="s">
        <v>35</v>
      </c>
      <c r="K140" s="1004" t="s">
        <v>35</v>
      </c>
      <c r="L140" s="1037" t="s">
        <v>35</v>
      </c>
      <c r="M140" s="1046" t="s">
        <v>35</v>
      </c>
      <c r="N140" s="1004" t="s">
        <v>35</v>
      </c>
      <c r="O140" s="1004" t="s">
        <v>35</v>
      </c>
      <c r="P140" s="1004" t="s">
        <v>35</v>
      </c>
      <c r="Q140" s="1015" t="s">
        <v>35</v>
      </c>
      <c r="R140" s="1026" t="s">
        <v>35</v>
      </c>
      <c r="S140" s="1004" t="s">
        <v>35</v>
      </c>
      <c r="T140" s="1004" t="s">
        <v>35</v>
      </c>
      <c r="U140" s="1004" t="s">
        <v>35</v>
      </c>
      <c r="V140" s="1707" t="s">
        <v>35</v>
      </c>
      <c r="W140" s="1730"/>
      <c r="X140" s="1730"/>
      <c r="Y140" s="1731"/>
      <c r="Z140" s="1731"/>
      <c r="AA140" s="1731"/>
      <c r="AB140" s="1731"/>
      <c r="AC140" s="1731"/>
      <c r="AD140" s="1731"/>
      <c r="AE140" s="1731"/>
      <c r="AF140" s="1731"/>
      <c r="AG140" s="1731"/>
      <c r="AH140" s="1731"/>
      <c r="AI140" s="1731"/>
      <c r="AJ140" s="1731"/>
      <c r="AK140" s="1731"/>
      <c r="AL140" s="1731"/>
      <c r="AM140" s="1731"/>
      <c r="AN140" s="1731"/>
      <c r="AO140" s="1731"/>
      <c r="AP140" s="1731"/>
      <c r="AQ140" s="1731"/>
      <c r="AR140" s="1731"/>
      <c r="AS140" s="1731"/>
      <c r="AT140" s="1731"/>
      <c r="AU140" s="1731"/>
      <c r="AV140" s="1731"/>
      <c r="AW140" s="1731"/>
      <c r="AX140" s="1731"/>
      <c r="AY140" s="1731"/>
      <c r="AZ140" s="207"/>
      <c r="BA140" s="2120" t="s">
        <v>106</v>
      </c>
      <c r="BB140" s="159" t="s">
        <v>64</v>
      </c>
      <c r="BC140" s="1059" t="s">
        <v>35</v>
      </c>
      <c r="BD140" s="1078" t="s">
        <v>35</v>
      </c>
      <c r="BE140" s="1078" t="s">
        <v>35</v>
      </c>
      <c r="BF140" s="1078" t="s">
        <v>35</v>
      </c>
      <c r="BG140" s="1098" t="s">
        <v>35</v>
      </c>
      <c r="BH140" s="1118" t="s">
        <v>35</v>
      </c>
      <c r="BI140" s="1078" t="s">
        <v>35</v>
      </c>
      <c r="BJ140" s="1078" t="s">
        <v>35</v>
      </c>
      <c r="BK140" s="1078" t="s">
        <v>35</v>
      </c>
      <c r="BL140" s="1098" t="s">
        <v>35</v>
      </c>
      <c r="BM140" s="1118" t="s">
        <v>35</v>
      </c>
      <c r="BN140" s="1078" t="s">
        <v>35</v>
      </c>
      <c r="BO140" s="1078" t="s">
        <v>35</v>
      </c>
      <c r="BP140" s="1078" t="s">
        <v>35</v>
      </c>
      <c r="BQ140" s="1098" t="s">
        <v>35</v>
      </c>
      <c r="BR140" s="1118" t="s">
        <v>35</v>
      </c>
      <c r="BS140" s="1078" t="s">
        <v>35</v>
      </c>
      <c r="BT140" s="1078" t="s">
        <v>35</v>
      </c>
      <c r="BU140" s="1078" t="s">
        <v>35</v>
      </c>
      <c r="BV140" s="1754" t="s">
        <v>35</v>
      </c>
      <c r="BW140" s="1819"/>
      <c r="BX140" s="1819"/>
      <c r="BY140" s="1820"/>
      <c r="BZ140" s="1820"/>
      <c r="CA140" s="1820"/>
      <c r="CB140" s="1820"/>
      <c r="CC140" s="1820"/>
      <c r="CD140" s="1820"/>
      <c r="CE140" s="1820"/>
      <c r="CF140" s="1820"/>
      <c r="CG140" s="1820"/>
      <c r="CH140" s="1820"/>
      <c r="CI140" s="1820"/>
      <c r="CJ140" s="1820"/>
      <c r="CK140" s="1820"/>
      <c r="CL140" s="1820"/>
      <c r="CM140" s="1820"/>
      <c r="CN140" s="1820"/>
      <c r="CO140" s="1820"/>
      <c r="CP140" s="1820"/>
      <c r="CQ140" s="1820"/>
      <c r="CR140" s="1820"/>
      <c r="CS140" s="1820"/>
      <c r="CT140" s="1820"/>
      <c r="CU140" s="1820"/>
      <c r="CV140" s="1820"/>
      <c r="CW140" s="1820"/>
      <c r="CX140" s="1820"/>
      <c r="CY140" s="1820"/>
      <c r="CZ140" s="1820"/>
    </row>
    <row r="141" s="130" customFormat="true" ht="15" customHeight="true" x14ac:dyDescent="0.2">
      <c r="A141" s="2107"/>
      <c r="B141" s="244" t="s">
        <v>65</v>
      </c>
      <c r="C141" s="993" t="s">
        <v>35</v>
      </c>
      <c r="D141" s="1004" t="s">
        <v>35</v>
      </c>
      <c r="E141" s="1004" t="s">
        <v>35</v>
      </c>
      <c r="F141" s="1004" t="s">
        <v>35</v>
      </c>
      <c r="G141" s="1015" t="s">
        <v>35</v>
      </c>
      <c r="H141" s="1026" t="s">
        <v>35</v>
      </c>
      <c r="I141" s="1004" t="s">
        <v>35</v>
      </c>
      <c r="J141" s="1004" t="s">
        <v>35</v>
      </c>
      <c r="K141" s="1004" t="s">
        <v>35</v>
      </c>
      <c r="L141" s="1037" t="s">
        <v>35</v>
      </c>
      <c r="M141" s="1046" t="s">
        <v>35</v>
      </c>
      <c r="N141" s="1004" t="s">
        <v>35</v>
      </c>
      <c r="O141" s="1004" t="s">
        <v>35</v>
      </c>
      <c r="P141" s="1004" t="s">
        <v>35</v>
      </c>
      <c r="Q141" s="1015" t="s">
        <v>35</v>
      </c>
      <c r="R141" s="1026" t="s">
        <v>35</v>
      </c>
      <c r="S141" s="1004" t="s">
        <v>35</v>
      </c>
      <c r="T141" s="1004" t="s">
        <v>35</v>
      </c>
      <c r="U141" s="1004" t="s">
        <v>35</v>
      </c>
      <c r="V141" s="1707" t="s">
        <v>35</v>
      </c>
      <c r="W141" s="1730"/>
      <c r="X141" s="1730"/>
      <c r="Y141" s="1731"/>
      <c r="Z141" s="1731"/>
      <c r="AA141" s="1731"/>
      <c r="AB141" s="1731"/>
      <c r="AC141" s="1731"/>
      <c r="AD141" s="1731"/>
      <c r="AE141" s="1731"/>
      <c r="AF141" s="1731"/>
      <c r="AG141" s="1731"/>
      <c r="AH141" s="1731"/>
      <c r="AI141" s="1731"/>
      <c r="AJ141" s="1731"/>
      <c r="AK141" s="1731"/>
      <c r="AL141" s="1731"/>
      <c r="AM141" s="1731"/>
      <c r="AN141" s="1731"/>
      <c r="AO141" s="1731"/>
      <c r="AP141" s="1731"/>
      <c r="AQ141" s="1731"/>
      <c r="AR141" s="1731"/>
      <c r="AS141" s="1731"/>
      <c r="AT141" s="1731"/>
      <c r="AU141" s="1731"/>
      <c r="AV141" s="1731"/>
      <c r="AW141" s="1731"/>
      <c r="AX141" s="1731"/>
      <c r="AY141" s="1731"/>
      <c r="AZ141" s="207"/>
      <c r="BA141" s="2120"/>
      <c r="BB141" s="159" t="s">
        <v>65</v>
      </c>
      <c r="BC141" s="1059" t="s">
        <v>35</v>
      </c>
      <c r="BD141" s="1078" t="s">
        <v>35</v>
      </c>
      <c r="BE141" s="1078" t="s">
        <v>35</v>
      </c>
      <c r="BF141" s="1078" t="s">
        <v>35</v>
      </c>
      <c r="BG141" s="1098" t="s">
        <v>35</v>
      </c>
      <c r="BH141" s="1118" t="s">
        <v>35</v>
      </c>
      <c r="BI141" s="1078" t="s">
        <v>35</v>
      </c>
      <c r="BJ141" s="1078" t="s">
        <v>35</v>
      </c>
      <c r="BK141" s="1078" t="s">
        <v>35</v>
      </c>
      <c r="BL141" s="1098" t="s">
        <v>35</v>
      </c>
      <c r="BM141" s="1118" t="s">
        <v>35</v>
      </c>
      <c r="BN141" s="1078" t="s">
        <v>35</v>
      </c>
      <c r="BO141" s="1078" t="s">
        <v>35</v>
      </c>
      <c r="BP141" s="1078" t="s">
        <v>35</v>
      </c>
      <c r="BQ141" s="1098" t="s">
        <v>35</v>
      </c>
      <c r="BR141" s="1118" t="s">
        <v>35</v>
      </c>
      <c r="BS141" s="1078" t="s">
        <v>35</v>
      </c>
      <c r="BT141" s="1078" t="s">
        <v>35</v>
      </c>
      <c r="BU141" s="1078" t="s">
        <v>35</v>
      </c>
      <c r="BV141" s="1754" t="s">
        <v>35</v>
      </c>
      <c r="BW141" s="1819"/>
      <c r="BX141" s="1819"/>
      <c r="BY141" s="1820"/>
      <c r="BZ141" s="1820"/>
      <c r="CA141" s="1820"/>
      <c r="CB141" s="1820"/>
      <c r="CC141" s="1820"/>
      <c r="CD141" s="1820"/>
      <c r="CE141" s="1820"/>
      <c r="CF141" s="1820"/>
      <c r="CG141" s="1820"/>
      <c r="CH141" s="1820"/>
      <c r="CI141" s="1820"/>
      <c r="CJ141" s="1820"/>
      <c r="CK141" s="1820"/>
      <c r="CL141" s="1820"/>
      <c r="CM141" s="1820"/>
      <c r="CN141" s="1820"/>
      <c r="CO141" s="1820"/>
      <c r="CP141" s="1820"/>
      <c r="CQ141" s="1820"/>
      <c r="CR141" s="1820"/>
      <c r="CS141" s="1820"/>
      <c r="CT141" s="1820"/>
      <c r="CU141" s="1820"/>
      <c r="CV141" s="1820"/>
      <c r="CW141" s="1820"/>
      <c r="CX141" s="1820"/>
      <c r="CY141" s="1820"/>
      <c r="CZ141" s="1820"/>
    </row>
    <row r="142" s="130" customFormat="true" ht="15" customHeight="true" x14ac:dyDescent="0.2">
      <c r="A142" s="2107"/>
      <c r="B142" s="244" t="s">
        <v>66</v>
      </c>
      <c r="C142" s="993" t="s">
        <v>35</v>
      </c>
      <c r="D142" s="1004" t="s">
        <v>35</v>
      </c>
      <c r="E142" s="1004" t="s">
        <v>35</v>
      </c>
      <c r="F142" s="1004" t="s">
        <v>35</v>
      </c>
      <c r="G142" s="1015" t="s">
        <v>35</v>
      </c>
      <c r="H142" s="1026" t="s">
        <v>35</v>
      </c>
      <c r="I142" s="1004" t="s">
        <v>35</v>
      </c>
      <c r="J142" s="1004" t="s">
        <v>35</v>
      </c>
      <c r="K142" s="1004" t="s">
        <v>35</v>
      </c>
      <c r="L142" s="1037" t="s">
        <v>35</v>
      </c>
      <c r="M142" s="1046" t="s">
        <v>35</v>
      </c>
      <c r="N142" s="1004" t="s">
        <v>35</v>
      </c>
      <c r="O142" s="1004" t="s">
        <v>35</v>
      </c>
      <c r="P142" s="1004" t="s">
        <v>35</v>
      </c>
      <c r="Q142" s="1015" t="s">
        <v>35</v>
      </c>
      <c r="R142" s="1026" t="s">
        <v>35</v>
      </c>
      <c r="S142" s="1004" t="s">
        <v>35</v>
      </c>
      <c r="T142" s="1004" t="s">
        <v>35</v>
      </c>
      <c r="U142" s="1004" t="s">
        <v>35</v>
      </c>
      <c r="V142" s="1707" t="s">
        <v>35</v>
      </c>
      <c r="W142" s="1730"/>
      <c r="X142" s="1730"/>
      <c r="Y142" s="1731"/>
      <c r="Z142" s="1731"/>
      <c r="AA142" s="1731"/>
      <c r="AB142" s="1731"/>
      <c r="AC142" s="1731"/>
      <c r="AD142" s="1731"/>
      <c r="AE142" s="1731"/>
      <c r="AF142" s="1731"/>
      <c r="AG142" s="1731"/>
      <c r="AH142" s="1731"/>
      <c r="AI142" s="1731"/>
      <c r="AJ142" s="1731"/>
      <c r="AK142" s="1731"/>
      <c r="AL142" s="1731"/>
      <c r="AM142" s="1731"/>
      <c r="AN142" s="1731"/>
      <c r="AO142" s="1731"/>
      <c r="AP142" s="1731"/>
      <c r="AQ142" s="1731"/>
      <c r="AR142" s="1731"/>
      <c r="AS142" s="1731"/>
      <c r="AT142" s="1731"/>
      <c r="AU142" s="1731"/>
      <c r="AV142" s="1731"/>
      <c r="AW142" s="1731"/>
      <c r="AX142" s="1731"/>
      <c r="AY142" s="1731"/>
      <c r="AZ142" s="207"/>
      <c r="BA142" s="2120"/>
      <c r="BB142" s="159" t="s">
        <v>66</v>
      </c>
      <c r="BC142" s="1059" t="s">
        <v>35</v>
      </c>
      <c r="BD142" s="1078" t="s">
        <v>35</v>
      </c>
      <c r="BE142" s="1078" t="s">
        <v>35</v>
      </c>
      <c r="BF142" s="1078" t="s">
        <v>35</v>
      </c>
      <c r="BG142" s="1098" t="s">
        <v>35</v>
      </c>
      <c r="BH142" s="1118" t="s">
        <v>35</v>
      </c>
      <c r="BI142" s="1078" t="s">
        <v>35</v>
      </c>
      <c r="BJ142" s="1078" t="s">
        <v>35</v>
      </c>
      <c r="BK142" s="1078" t="s">
        <v>35</v>
      </c>
      <c r="BL142" s="1098" t="s">
        <v>35</v>
      </c>
      <c r="BM142" s="1118" t="s">
        <v>35</v>
      </c>
      <c r="BN142" s="1078" t="s">
        <v>35</v>
      </c>
      <c r="BO142" s="1078" t="s">
        <v>35</v>
      </c>
      <c r="BP142" s="1078" t="s">
        <v>35</v>
      </c>
      <c r="BQ142" s="1098" t="s">
        <v>35</v>
      </c>
      <c r="BR142" s="1118" t="s">
        <v>35</v>
      </c>
      <c r="BS142" s="1078" t="s">
        <v>35</v>
      </c>
      <c r="BT142" s="1078" t="s">
        <v>35</v>
      </c>
      <c r="BU142" s="1078" t="s">
        <v>35</v>
      </c>
      <c r="BV142" s="1754" t="s">
        <v>35</v>
      </c>
      <c r="BW142" s="1819"/>
      <c r="BX142" s="1819"/>
      <c r="BY142" s="1820"/>
      <c r="BZ142" s="1820"/>
      <c r="CA142" s="1820"/>
      <c r="CB142" s="1820"/>
      <c r="CC142" s="1820"/>
      <c r="CD142" s="1820"/>
      <c r="CE142" s="1820"/>
      <c r="CF142" s="1820"/>
      <c r="CG142" s="1820"/>
      <c r="CH142" s="1820"/>
      <c r="CI142" s="1820"/>
      <c r="CJ142" s="1820"/>
      <c r="CK142" s="1820"/>
      <c r="CL142" s="1820"/>
      <c r="CM142" s="1820"/>
      <c r="CN142" s="1820"/>
      <c r="CO142" s="1820"/>
      <c r="CP142" s="1820"/>
      <c r="CQ142" s="1820"/>
      <c r="CR142" s="1820"/>
      <c r="CS142" s="1820"/>
      <c r="CT142" s="1820"/>
      <c r="CU142" s="1820"/>
      <c r="CV142" s="1820"/>
      <c r="CW142" s="1820"/>
      <c r="CX142" s="1820"/>
      <c r="CY142" s="1820"/>
      <c r="CZ142" s="1820"/>
    </row>
    <row r="143" s="130" customFormat="true" ht="15" customHeight="true" x14ac:dyDescent="0.2">
      <c r="A143" s="2107"/>
      <c r="B143" s="244" t="s">
        <v>67</v>
      </c>
      <c r="C143" s="993" t="s">
        <v>35</v>
      </c>
      <c r="D143" s="1004" t="s">
        <v>35</v>
      </c>
      <c r="E143" s="1004" t="s">
        <v>35</v>
      </c>
      <c r="F143" s="1004" t="s">
        <v>35</v>
      </c>
      <c r="G143" s="1015" t="s">
        <v>35</v>
      </c>
      <c r="H143" s="1026" t="s">
        <v>35</v>
      </c>
      <c r="I143" s="1004" t="s">
        <v>35</v>
      </c>
      <c r="J143" s="1004" t="s">
        <v>35</v>
      </c>
      <c r="K143" s="1004" t="s">
        <v>35</v>
      </c>
      <c r="L143" s="1037" t="s">
        <v>35</v>
      </c>
      <c r="M143" s="1046" t="s">
        <v>35</v>
      </c>
      <c r="N143" s="1004" t="s">
        <v>35</v>
      </c>
      <c r="O143" s="1004" t="s">
        <v>35</v>
      </c>
      <c r="P143" s="1004" t="s">
        <v>35</v>
      </c>
      <c r="Q143" s="1015" t="s">
        <v>35</v>
      </c>
      <c r="R143" s="1026" t="s">
        <v>35</v>
      </c>
      <c r="S143" s="1004" t="s">
        <v>35</v>
      </c>
      <c r="T143" s="1004" t="s">
        <v>35</v>
      </c>
      <c r="U143" s="1004" t="s">
        <v>35</v>
      </c>
      <c r="V143" s="1707" t="s">
        <v>35</v>
      </c>
      <c r="W143" s="1730"/>
      <c r="X143" s="1730"/>
      <c r="Y143" s="1731"/>
      <c r="Z143" s="1731"/>
      <c r="AA143" s="1731"/>
      <c r="AB143" s="1731"/>
      <c r="AC143" s="1731"/>
      <c r="AD143" s="1731"/>
      <c r="AE143" s="1731"/>
      <c r="AF143" s="1731"/>
      <c r="AG143" s="1731"/>
      <c r="AH143" s="1731"/>
      <c r="AI143" s="1731"/>
      <c r="AJ143" s="1731"/>
      <c r="AK143" s="1731"/>
      <c r="AL143" s="1731"/>
      <c r="AM143" s="1731"/>
      <c r="AN143" s="1731"/>
      <c r="AO143" s="1731"/>
      <c r="AP143" s="1731"/>
      <c r="AQ143" s="1731"/>
      <c r="AR143" s="1731"/>
      <c r="AS143" s="1731"/>
      <c r="AT143" s="1731"/>
      <c r="AU143" s="1731"/>
      <c r="AV143" s="1731"/>
      <c r="AW143" s="1731"/>
      <c r="AX143" s="1731"/>
      <c r="AY143" s="1731"/>
      <c r="AZ143" s="207"/>
      <c r="BA143" s="2120"/>
      <c r="BB143" s="159" t="s">
        <v>67</v>
      </c>
      <c r="BC143" s="1059" t="s">
        <v>35</v>
      </c>
      <c r="BD143" s="1078" t="s">
        <v>35</v>
      </c>
      <c r="BE143" s="1078" t="s">
        <v>35</v>
      </c>
      <c r="BF143" s="1078" t="s">
        <v>35</v>
      </c>
      <c r="BG143" s="1098" t="s">
        <v>35</v>
      </c>
      <c r="BH143" s="1118" t="s">
        <v>35</v>
      </c>
      <c r="BI143" s="1078" t="s">
        <v>35</v>
      </c>
      <c r="BJ143" s="1078" t="s">
        <v>35</v>
      </c>
      <c r="BK143" s="1078" t="s">
        <v>35</v>
      </c>
      <c r="BL143" s="1098" t="s">
        <v>35</v>
      </c>
      <c r="BM143" s="1118" t="s">
        <v>35</v>
      </c>
      <c r="BN143" s="1078" t="s">
        <v>35</v>
      </c>
      <c r="BO143" s="1078" t="s">
        <v>35</v>
      </c>
      <c r="BP143" s="1078" t="s">
        <v>35</v>
      </c>
      <c r="BQ143" s="1098" t="s">
        <v>35</v>
      </c>
      <c r="BR143" s="1118" t="s">
        <v>35</v>
      </c>
      <c r="BS143" s="1078" t="s">
        <v>35</v>
      </c>
      <c r="BT143" s="1078" t="s">
        <v>35</v>
      </c>
      <c r="BU143" s="1078" t="s">
        <v>35</v>
      </c>
      <c r="BV143" s="1754" t="s">
        <v>35</v>
      </c>
      <c r="BW143" s="1819"/>
      <c r="BX143" s="1819"/>
      <c r="BY143" s="1820"/>
      <c r="BZ143" s="1820"/>
      <c r="CA143" s="1820"/>
      <c r="CB143" s="1820"/>
      <c r="CC143" s="1820"/>
      <c r="CD143" s="1820"/>
      <c r="CE143" s="1820"/>
      <c r="CF143" s="1820"/>
      <c r="CG143" s="1820"/>
      <c r="CH143" s="1820"/>
      <c r="CI143" s="1820"/>
      <c r="CJ143" s="1820"/>
      <c r="CK143" s="1820"/>
      <c r="CL143" s="1820"/>
      <c r="CM143" s="1820"/>
      <c r="CN143" s="1820"/>
      <c r="CO143" s="1820"/>
      <c r="CP143" s="1820"/>
      <c r="CQ143" s="1820"/>
      <c r="CR143" s="1820"/>
      <c r="CS143" s="1820"/>
      <c r="CT143" s="1820"/>
      <c r="CU143" s="1820"/>
      <c r="CV143" s="1820"/>
      <c r="CW143" s="1820"/>
      <c r="CX143" s="1820"/>
      <c r="CY143" s="1820"/>
      <c r="CZ143" s="1820"/>
    </row>
    <row r="144" s="130" customFormat="true" ht="15" customHeight="true" x14ac:dyDescent="0.2">
      <c r="A144" s="2107" t="s">
        <v>107</v>
      </c>
      <c r="B144" s="244" t="s">
        <v>64</v>
      </c>
      <c r="C144" s="993" t="s">
        <v>35</v>
      </c>
      <c r="D144" s="1004" t="s">
        <v>35</v>
      </c>
      <c r="E144" s="1004" t="s">
        <v>35</v>
      </c>
      <c r="F144" s="1004" t="s">
        <v>35</v>
      </c>
      <c r="G144" s="1015" t="s">
        <v>35</v>
      </c>
      <c r="H144" s="1026" t="s">
        <v>35</v>
      </c>
      <c r="I144" s="1004" t="s">
        <v>35</v>
      </c>
      <c r="J144" s="1004" t="s">
        <v>35</v>
      </c>
      <c r="K144" s="1004" t="s">
        <v>35</v>
      </c>
      <c r="L144" s="1037" t="s">
        <v>35</v>
      </c>
      <c r="M144" s="1046" t="s">
        <v>35</v>
      </c>
      <c r="N144" s="1004" t="s">
        <v>35</v>
      </c>
      <c r="O144" s="1004" t="s">
        <v>35</v>
      </c>
      <c r="P144" s="1004" t="s">
        <v>35</v>
      </c>
      <c r="Q144" s="1015" t="s">
        <v>35</v>
      </c>
      <c r="R144" s="1026" t="s">
        <v>35</v>
      </c>
      <c r="S144" s="1004" t="s">
        <v>35</v>
      </c>
      <c r="T144" s="1004" t="s">
        <v>35</v>
      </c>
      <c r="U144" s="1004" t="s">
        <v>35</v>
      </c>
      <c r="V144" s="1707" t="s">
        <v>35</v>
      </c>
      <c r="W144" s="1730"/>
      <c r="X144" s="1730"/>
      <c r="Y144" s="1731"/>
      <c r="Z144" s="1731"/>
      <c r="AA144" s="1731"/>
      <c r="AB144" s="1731"/>
      <c r="AC144" s="1731"/>
      <c r="AD144" s="1731"/>
      <c r="AE144" s="1731"/>
      <c r="AF144" s="1731"/>
      <c r="AG144" s="1731"/>
      <c r="AH144" s="1731"/>
      <c r="AI144" s="1731"/>
      <c r="AJ144" s="1731"/>
      <c r="AK144" s="1731"/>
      <c r="AL144" s="1731"/>
      <c r="AM144" s="1731"/>
      <c r="AN144" s="1731"/>
      <c r="AO144" s="1731"/>
      <c r="AP144" s="1731"/>
      <c r="AQ144" s="1731"/>
      <c r="AR144" s="1731"/>
      <c r="AS144" s="1731"/>
      <c r="AT144" s="1731"/>
      <c r="AU144" s="1731"/>
      <c r="AV144" s="1731"/>
      <c r="AW144" s="1731"/>
      <c r="AX144" s="1731"/>
      <c r="AY144" s="1731"/>
      <c r="AZ144" s="207"/>
      <c r="BA144" s="2120" t="s">
        <v>107</v>
      </c>
      <c r="BB144" s="159" t="s">
        <v>64</v>
      </c>
      <c r="BC144" s="1059" t="s">
        <v>35</v>
      </c>
      <c r="BD144" s="1078" t="s">
        <v>35</v>
      </c>
      <c r="BE144" s="1078" t="s">
        <v>35</v>
      </c>
      <c r="BF144" s="1078" t="s">
        <v>35</v>
      </c>
      <c r="BG144" s="1098" t="s">
        <v>35</v>
      </c>
      <c r="BH144" s="1118" t="s">
        <v>35</v>
      </c>
      <c r="BI144" s="1078" t="s">
        <v>35</v>
      </c>
      <c r="BJ144" s="1078" t="s">
        <v>35</v>
      </c>
      <c r="BK144" s="1078" t="s">
        <v>35</v>
      </c>
      <c r="BL144" s="1098" t="s">
        <v>35</v>
      </c>
      <c r="BM144" s="1118" t="s">
        <v>35</v>
      </c>
      <c r="BN144" s="1078" t="s">
        <v>35</v>
      </c>
      <c r="BO144" s="1078" t="s">
        <v>35</v>
      </c>
      <c r="BP144" s="1078" t="s">
        <v>35</v>
      </c>
      <c r="BQ144" s="1098" t="s">
        <v>35</v>
      </c>
      <c r="BR144" s="1118" t="s">
        <v>35</v>
      </c>
      <c r="BS144" s="1078" t="s">
        <v>35</v>
      </c>
      <c r="BT144" s="1078" t="s">
        <v>35</v>
      </c>
      <c r="BU144" s="1078" t="s">
        <v>35</v>
      </c>
      <c r="BV144" s="1754" t="s">
        <v>35</v>
      </c>
      <c r="BW144" s="1819"/>
      <c r="BX144" s="1819"/>
      <c r="BY144" s="1820"/>
      <c r="BZ144" s="1820"/>
      <c r="CA144" s="1820"/>
      <c r="CB144" s="1820"/>
      <c r="CC144" s="1820"/>
      <c r="CD144" s="1820"/>
      <c r="CE144" s="1820"/>
      <c r="CF144" s="1820"/>
      <c r="CG144" s="1820"/>
      <c r="CH144" s="1820"/>
      <c r="CI144" s="1820"/>
      <c r="CJ144" s="1820"/>
      <c r="CK144" s="1820"/>
      <c r="CL144" s="1820"/>
      <c r="CM144" s="1820"/>
      <c r="CN144" s="1820"/>
      <c r="CO144" s="1820"/>
      <c r="CP144" s="1820"/>
      <c r="CQ144" s="1820"/>
      <c r="CR144" s="1820"/>
      <c r="CS144" s="1820"/>
      <c r="CT144" s="1820"/>
      <c r="CU144" s="1820"/>
      <c r="CV144" s="1820"/>
      <c r="CW144" s="1820"/>
      <c r="CX144" s="1820"/>
      <c r="CY144" s="1820"/>
      <c r="CZ144" s="1820"/>
    </row>
    <row r="145" s="130" customFormat="true" ht="15" customHeight="true" x14ac:dyDescent="0.2">
      <c r="A145" s="2107"/>
      <c r="B145" s="244" t="s">
        <v>65</v>
      </c>
      <c r="C145" s="993" t="s">
        <v>35</v>
      </c>
      <c r="D145" s="1004" t="s">
        <v>35</v>
      </c>
      <c r="E145" s="1004" t="s">
        <v>35</v>
      </c>
      <c r="F145" s="1004" t="s">
        <v>35</v>
      </c>
      <c r="G145" s="1015" t="s">
        <v>35</v>
      </c>
      <c r="H145" s="1026" t="s">
        <v>35</v>
      </c>
      <c r="I145" s="1004" t="s">
        <v>35</v>
      </c>
      <c r="J145" s="1004" t="s">
        <v>35</v>
      </c>
      <c r="K145" s="1004" t="s">
        <v>35</v>
      </c>
      <c r="L145" s="1037" t="s">
        <v>35</v>
      </c>
      <c r="M145" s="1046" t="s">
        <v>35</v>
      </c>
      <c r="N145" s="1004" t="s">
        <v>35</v>
      </c>
      <c r="O145" s="1004" t="s">
        <v>35</v>
      </c>
      <c r="P145" s="1004" t="s">
        <v>35</v>
      </c>
      <c r="Q145" s="1015" t="s">
        <v>35</v>
      </c>
      <c r="R145" s="1026" t="s">
        <v>35</v>
      </c>
      <c r="S145" s="1004" t="s">
        <v>35</v>
      </c>
      <c r="T145" s="1004" t="s">
        <v>35</v>
      </c>
      <c r="U145" s="1004" t="s">
        <v>35</v>
      </c>
      <c r="V145" s="1707" t="s">
        <v>35</v>
      </c>
      <c r="W145" s="1730"/>
      <c r="X145" s="1730"/>
      <c r="Y145" s="1731"/>
      <c r="Z145" s="1731"/>
      <c r="AA145" s="1731"/>
      <c r="AB145" s="1731"/>
      <c r="AC145" s="1731"/>
      <c r="AD145" s="1731"/>
      <c r="AE145" s="1731"/>
      <c r="AF145" s="1731"/>
      <c r="AG145" s="1731"/>
      <c r="AH145" s="1731"/>
      <c r="AI145" s="1731"/>
      <c r="AJ145" s="1731"/>
      <c r="AK145" s="1731"/>
      <c r="AL145" s="1731"/>
      <c r="AM145" s="1731"/>
      <c r="AN145" s="1731"/>
      <c r="AO145" s="1731"/>
      <c r="AP145" s="1731"/>
      <c r="AQ145" s="1731"/>
      <c r="AR145" s="1731"/>
      <c r="AS145" s="1731"/>
      <c r="AT145" s="1731"/>
      <c r="AU145" s="1731"/>
      <c r="AV145" s="1731"/>
      <c r="AW145" s="1731"/>
      <c r="AX145" s="1731"/>
      <c r="AY145" s="1731"/>
      <c r="AZ145" s="207"/>
      <c r="BA145" s="2120"/>
      <c r="BB145" s="159" t="s">
        <v>65</v>
      </c>
      <c r="BC145" s="1059" t="s">
        <v>35</v>
      </c>
      <c r="BD145" s="1078" t="s">
        <v>35</v>
      </c>
      <c r="BE145" s="1078" t="s">
        <v>35</v>
      </c>
      <c r="BF145" s="1078" t="s">
        <v>35</v>
      </c>
      <c r="BG145" s="1098" t="s">
        <v>35</v>
      </c>
      <c r="BH145" s="1118" t="s">
        <v>35</v>
      </c>
      <c r="BI145" s="1078" t="s">
        <v>35</v>
      </c>
      <c r="BJ145" s="1078" t="s">
        <v>35</v>
      </c>
      <c r="BK145" s="1078" t="s">
        <v>35</v>
      </c>
      <c r="BL145" s="1098" t="s">
        <v>35</v>
      </c>
      <c r="BM145" s="1118" t="s">
        <v>35</v>
      </c>
      <c r="BN145" s="1078" t="s">
        <v>35</v>
      </c>
      <c r="BO145" s="1078" t="s">
        <v>35</v>
      </c>
      <c r="BP145" s="1078" t="s">
        <v>35</v>
      </c>
      <c r="BQ145" s="1098" t="s">
        <v>35</v>
      </c>
      <c r="BR145" s="1118" t="s">
        <v>35</v>
      </c>
      <c r="BS145" s="1078" t="s">
        <v>35</v>
      </c>
      <c r="BT145" s="1078" t="s">
        <v>35</v>
      </c>
      <c r="BU145" s="1078" t="s">
        <v>35</v>
      </c>
      <c r="BV145" s="1754" t="s">
        <v>35</v>
      </c>
      <c r="BW145" s="1819"/>
      <c r="BX145" s="1819"/>
      <c r="BY145" s="1820"/>
      <c r="BZ145" s="1820"/>
      <c r="CA145" s="1820"/>
      <c r="CB145" s="1820"/>
      <c r="CC145" s="1820"/>
      <c r="CD145" s="1820"/>
      <c r="CE145" s="1820"/>
      <c r="CF145" s="1820"/>
      <c r="CG145" s="1820"/>
      <c r="CH145" s="1820"/>
      <c r="CI145" s="1820"/>
      <c r="CJ145" s="1820"/>
      <c r="CK145" s="1820"/>
      <c r="CL145" s="1820"/>
      <c r="CM145" s="1820"/>
      <c r="CN145" s="1820"/>
      <c r="CO145" s="1820"/>
      <c r="CP145" s="1820"/>
      <c r="CQ145" s="1820"/>
      <c r="CR145" s="1820"/>
      <c r="CS145" s="1820"/>
      <c r="CT145" s="1820"/>
      <c r="CU145" s="1820"/>
      <c r="CV145" s="1820"/>
      <c r="CW145" s="1820"/>
      <c r="CX145" s="1820"/>
      <c r="CY145" s="1820"/>
      <c r="CZ145" s="1820"/>
    </row>
    <row r="146" s="130" customFormat="true" ht="15" customHeight="true" x14ac:dyDescent="0.2">
      <c r="A146" s="2107"/>
      <c r="B146" s="244" t="s">
        <v>66</v>
      </c>
      <c r="C146" s="993" t="s">
        <v>35</v>
      </c>
      <c r="D146" s="1004" t="s">
        <v>35</v>
      </c>
      <c r="E146" s="1004" t="s">
        <v>35</v>
      </c>
      <c r="F146" s="1004" t="s">
        <v>35</v>
      </c>
      <c r="G146" s="1015" t="s">
        <v>35</v>
      </c>
      <c r="H146" s="1026" t="s">
        <v>35</v>
      </c>
      <c r="I146" s="1004" t="s">
        <v>35</v>
      </c>
      <c r="J146" s="1004" t="s">
        <v>35</v>
      </c>
      <c r="K146" s="1004" t="s">
        <v>35</v>
      </c>
      <c r="L146" s="1037" t="s">
        <v>35</v>
      </c>
      <c r="M146" s="1046" t="s">
        <v>35</v>
      </c>
      <c r="N146" s="1004" t="s">
        <v>35</v>
      </c>
      <c r="O146" s="1004" t="s">
        <v>35</v>
      </c>
      <c r="P146" s="1004" t="s">
        <v>35</v>
      </c>
      <c r="Q146" s="1015" t="s">
        <v>35</v>
      </c>
      <c r="R146" s="1026" t="s">
        <v>35</v>
      </c>
      <c r="S146" s="1004" t="s">
        <v>35</v>
      </c>
      <c r="T146" s="1004" t="s">
        <v>35</v>
      </c>
      <c r="U146" s="1004" t="s">
        <v>35</v>
      </c>
      <c r="V146" s="1707" t="s">
        <v>35</v>
      </c>
      <c r="W146" s="1730"/>
      <c r="X146" s="1730"/>
      <c r="Y146" s="1731"/>
      <c r="Z146" s="1731"/>
      <c r="AA146" s="1731"/>
      <c r="AB146" s="1731"/>
      <c r="AC146" s="1731"/>
      <c r="AD146" s="1731"/>
      <c r="AE146" s="1731"/>
      <c r="AF146" s="1731"/>
      <c r="AG146" s="1731"/>
      <c r="AH146" s="1731"/>
      <c r="AI146" s="1731"/>
      <c r="AJ146" s="1731"/>
      <c r="AK146" s="1731"/>
      <c r="AL146" s="1731"/>
      <c r="AM146" s="1731"/>
      <c r="AN146" s="1731"/>
      <c r="AO146" s="1731"/>
      <c r="AP146" s="1731"/>
      <c r="AQ146" s="1731"/>
      <c r="AR146" s="1731"/>
      <c r="AS146" s="1731"/>
      <c r="AT146" s="1731"/>
      <c r="AU146" s="1731"/>
      <c r="AV146" s="1731"/>
      <c r="AW146" s="1731"/>
      <c r="AX146" s="1731"/>
      <c r="AY146" s="1731"/>
      <c r="AZ146" s="207"/>
      <c r="BA146" s="2120"/>
      <c r="BB146" s="159" t="s">
        <v>66</v>
      </c>
      <c r="BC146" s="1059" t="s">
        <v>35</v>
      </c>
      <c r="BD146" s="1078" t="s">
        <v>35</v>
      </c>
      <c r="BE146" s="1078" t="s">
        <v>35</v>
      </c>
      <c r="BF146" s="1078" t="s">
        <v>35</v>
      </c>
      <c r="BG146" s="1098" t="s">
        <v>35</v>
      </c>
      <c r="BH146" s="1118" t="s">
        <v>35</v>
      </c>
      <c r="BI146" s="1078" t="s">
        <v>35</v>
      </c>
      <c r="BJ146" s="1078" t="s">
        <v>35</v>
      </c>
      <c r="BK146" s="1078" t="s">
        <v>35</v>
      </c>
      <c r="BL146" s="1098" t="s">
        <v>35</v>
      </c>
      <c r="BM146" s="1118" t="s">
        <v>35</v>
      </c>
      <c r="BN146" s="1078" t="s">
        <v>35</v>
      </c>
      <c r="BO146" s="1078" t="s">
        <v>35</v>
      </c>
      <c r="BP146" s="1078" t="s">
        <v>35</v>
      </c>
      <c r="BQ146" s="1098" t="s">
        <v>35</v>
      </c>
      <c r="BR146" s="1118" t="s">
        <v>35</v>
      </c>
      <c r="BS146" s="1078" t="s">
        <v>35</v>
      </c>
      <c r="BT146" s="1078" t="s">
        <v>35</v>
      </c>
      <c r="BU146" s="1078" t="s">
        <v>35</v>
      </c>
      <c r="BV146" s="1754" t="s">
        <v>35</v>
      </c>
      <c r="BW146" s="1819"/>
      <c r="BX146" s="1819"/>
      <c r="BY146" s="1820"/>
      <c r="BZ146" s="1820"/>
      <c r="CA146" s="1820"/>
      <c r="CB146" s="1820"/>
      <c r="CC146" s="1820"/>
      <c r="CD146" s="1820"/>
      <c r="CE146" s="1820"/>
      <c r="CF146" s="1820"/>
      <c r="CG146" s="1820"/>
      <c r="CH146" s="1820"/>
      <c r="CI146" s="1820"/>
      <c r="CJ146" s="1820"/>
      <c r="CK146" s="1820"/>
      <c r="CL146" s="1820"/>
      <c r="CM146" s="1820"/>
      <c r="CN146" s="1820"/>
      <c r="CO146" s="1820"/>
      <c r="CP146" s="1820"/>
      <c r="CQ146" s="1820"/>
      <c r="CR146" s="1820"/>
      <c r="CS146" s="1820"/>
      <c r="CT146" s="1820"/>
      <c r="CU146" s="1820"/>
      <c r="CV146" s="1820"/>
      <c r="CW146" s="1820"/>
      <c r="CX146" s="1820"/>
      <c r="CY146" s="1820"/>
      <c r="CZ146" s="1820"/>
    </row>
    <row r="147" s="130" customFormat="true" ht="15" customHeight="true" x14ac:dyDescent="0.2">
      <c r="A147" s="2107"/>
      <c r="B147" s="244" t="s">
        <v>67</v>
      </c>
      <c r="C147" s="993" t="s">
        <v>35</v>
      </c>
      <c r="D147" s="1004" t="s">
        <v>35</v>
      </c>
      <c r="E147" s="1004" t="s">
        <v>35</v>
      </c>
      <c r="F147" s="1004" t="s">
        <v>35</v>
      </c>
      <c r="G147" s="1015" t="s">
        <v>35</v>
      </c>
      <c r="H147" s="1026" t="s">
        <v>35</v>
      </c>
      <c r="I147" s="1004" t="s">
        <v>35</v>
      </c>
      <c r="J147" s="1004" t="s">
        <v>35</v>
      </c>
      <c r="K147" s="1004" t="s">
        <v>35</v>
      </c>
      <c r="L147" s="1037" t="s">
        <v>35</v>
      </c>
      <c r="M147" s="1046" t="s">
        <v>35</v>
      </c>
      <c r="N147" s="1004" t="s">
        <v>35</v>
      </c>
      <c r="O147" s="1004" t="s">
        <v>35</v>
      </c>
      <c r="P147" s="1004" t="s">
        <v>35</v>
      </c>
      <c r="Q147" s="1015" t="s">
        <v>35</v>
      </c>
      <c r="R147" s="1026" t="s">
        <v>35</v>
      </c>
      <c r="S147" s="1004" t="s">
        <v>35</v>
      </c>
      <c r="T147" s="1004" t="s">
        <v>35</v>
      </c>
      <c r="U147" s="1004" t="s">
        <v>35</v>
      </c>
      <c r="V147" s="1707" t="s">
        <v>35</v>
      </c>
      <c r="W147" s="1730"/>
      <c r="X147" s="1730"/>
      <c r="Y147" s="1731"/>
      <c r="Z147" s="1731"/>
      <c r="AA147" s="1731"/>
      <c r="AB147" s="1731"/>
      <c r="AC147" s="1731"/>
      <c r="AD147" s="1731"/>
      <c r="AE147" s="1731"/>
      <c r="AF147" s="1731"/>
      <c r="AG147" s="1731"/>
      <c r="AH147" s="1731"/>
      <c r="AI147" s="1731"/>
      <c r="AJ147" s="1731"/>
      <c r="AK147" s="1731"/>
      <c r="AL147" s="1731"/>
      <c r="AM147" s="1731"/>
      <c r="AN147" s="1731"/>
      <c r="AO147" s="1731"/>
      <c r="AP147" s="1731"/>
      <c r="AQ147" s="1731"/>
      <c r="AR147" s="1731"/>
      <c r="AS147" s="1731"/>
      <c r="AT147" s="1731"/>
      <c r="AU147" s="1731"/>
      <c r="AV147" s="1731"/>
      <c r="AW147" s="1731"/>
      <c r="AX147" s="1731"/>
      <c r="AY147" s="1731"/>
      <c r="AZ147" s="207"/>
      <c r="BA147" s="2120"/>
      <c r="BB147" s="159" t="s">
        <v>67</v>
      </c>
      <c r="BC147" s="1059" t="s">
        <v>35</v>
      </c>
      <c r="BD147" s="1078" t="s">
        <v>35</v>
      </c>
      <c r="BE147" s="1078" t="s">
        <v>35</v>
      </c>
      <c r="BF147" s="1078" t="s">
        <v>35</v>
      </c>
      <c r="BG147" s="1098" t="s">
        <v>35</v>
      </c>
      <c r="BH147" s="1118" t="s">
        <v>35</v>
      </c>
      <c r="BI147" s="1078" t="s">
        <v>35</v>
      </c>
      <c r="BJ147" s="1078" t="s">
        <v>35</v>
      </c>
      <c r="BK147" s="1078" t="s">
        <v>35</v>
      </c>
      <c r="BL147" s="1098" t="s">
        <v>35</v>
      </c>
      <c r="BM147" s="1118" t="s">
        <v>35</v>
      </c>
      <c r="BN147" s="1078" t="s">
        <v>35</v>
      </c>
      <c r="BO147" s="1078" t="s">
        <v>35</v>
      </c>
      <c r="BP147" s="1078" t="s">
        <v>35</v>
      </c>
      <c r="BQ147" s="1098" t="s">
        <v>35</v>
      </c>
      <c r="BR147" s="1118" t="s">
        <v>35</v>
      </c>
      <c r="BS147" s="1078" t="s">
        <v>35</v>
      </c>
      <c r="BT147" s="1078" t="s">
        <v>35</v>
      </c>
      <c r="BU147" s="1078" t="s">
        <v>35</v>
      </c>
      <c r="BV147" s="1754" t="s">
        <v>35</v>
      </c>
      <c r="BW147" s="1819"/>
      <c r="BX147" s="1819"/>
      <c r="BY147" s="1820"/>
      <c r="BZ147" s="1820"/>
      <c r="CA147" s="1820"/>
      <c r="CB147" s="1820"/>
      <c r="CC147" s="1820"/>
      <c r="CD147" s="1820"/>
      <c r="CE147" s="1820"/>
      <c r="CF147" s="1820"/>
      <c r="CG147" s="1820"/>
      <c r="CH147" s="1820"/>
      <c r="CI147" s="1820"/>
      <c r="CJ147" s="1820"/>
      <c r="CK147" s="1820"/>
      <c r="CL147" s="1820"/>
      <c r="CM147" s="1820"/>
      <c r="CN147" s="1820"/>
      <c r="CO147" s="1820"/>
      <c r="CP147" s="1820"/>
      <c r="CQ147" s="1820"/>
      <c r="CR147" s="1820"/>
      <c r="CS147" s="1820"/>
      <c r="CT147" s="1820"/>
      <c r="CU147" s="1820"/>
      <c r="CV147" s="1820"/>
      <c r="CW147" s="1820"/>
      <c r="CX147" s="1820"/>
      <c r="CY147" s="1820"/>
      <c r="CZ147" s="1820"/>
    </row>
    <row r="148" s="130" customFormat="true" ht="15" customHeight="true" x14ac:dyDescent="0.2">
      <c r="A148" s="2107" t="s">
        <v>108</v>
      </c>
      <c r="B148" s="244" t="s">
        <v>49</v>
      </c>
      <c r="C148" s="689">
        <v>3.1182133176969988</v>
      </c>
      <c r="D148" s="690">
        <v>2.458488954713888</v>
      </c>
      <c r="E148" s="690">
        <v>0.63874294719811331</v>
      </c>
      <c r="F148" s="690">
        <v>0.46165289827711559</v>
      </c>
      <c r="G148" s="739">
        <v>3.5844662128674196E-2</v>
      </c>
      <c r="H148" s="727">
        <v>1.6099903893335106</v>
      </c>
      <c r="I148" s="690">
        <v>0.40427722147536299</v>
      </c>
      <c r="J148" s="690">
        <v>0.25388032654553483</v>
      </c>
      <c r="K148" s="690">
        <v>7.3968253214506605E-2</v>
      </c>
      <c r="L148" s="703">
        <v>4.9309314879258166E-2</v>
      </c>
      <c r="M148" s="714">
        <v>6.2780895018576128</v>
      </c>
      <c r="N148" s="690">
        <v>2.7367987750699587</v>
      </c>
      <c r="O148" s="690">
        <v>6.6600016729141576</v>
      </c>
      <c r="P148" s="690">
        <v>1.2327586287777073</v>
      </c>
      <c r="Q148" s="739">
        <v>1.3071277840930551</v>
      </c>
      <c r="R148" s="727">
        <v>1.1625482101940416</v>
      </c>
      <c r="S148" s="690">
        <v>3.2891250975547308</v>
      </c>
      <c r="T148" s="690">
        <v>0.43501297878709005</v>
      </c>
      <c r="U148" s="690">
        <v>2.1097801554834992</v>
      </c>
      <c r="V148" s="1708">
        <v>0.4631579404974383</v>
      </c>
      <c r="W148" s="1732"/>
      <c r="X148" s="1732"/>
      <c r="Y148" s="1733"/>
      <c r="Z148" s="1733"/>
      <c r="AA148" s="1733"/>
      <c r="AB148" s="1733"/>
      <c r="AC148" s="1733"/>
      <c r="AD148" s="1733"/>
      <c r="AE148" s="1733"/>
      <c r="AF148" s="1733"/>
      <c r="AG148" s="1733"/>
      <c r="AH148" s="1733"/>
      <c r="AI148" s="1733"/>
      <c r="AJ148" s="1733"/>
      <c r="AK148" s="1733"/>
      <c r="AL148" s="1733"/>
      <c r="AM148" s="1733"/>
      <c r="AN148" s="1733"/>
      <c r="AO148" s="1733"/>
      <c r="AP148" s="1733"/>
      <c r="AQ148" s="1733"/>
      <c r="AR148" s="1733"/>
      <c r="AS148" s="1733"/>
      <c r="AT148" s="1733"/>
      <c r="AU148" s="1733"/>
      <c r="AV148" s="1733"/>
      <c r="AW148" s="1733"/>
      <c r="AX148" s="1733"/>
      <c r="AY148" s="1733"/>
      <c r="AZ148" s="207"/>
      <c r="BA148" s="2120" t="s">
        <v>108</v>
      </c>
      <c r="BB148" s="159" t="s">
        <v>49</v>
      </c>
      <c r="BC148" s="1059" t="s">
        <v>35</v>
      </c>
      <c r="BD148" s="1078" t="s">
        <v>35</v>
      </c>
      <c r="BE148" s="1078" t="s">
        <v>35</v>
      </c>
      <c r="BF148" s="1078" t="s">
        <v>35</v>
      </c>
      <c r="BG148" s="1098" t="s">
        <v>35</v>
      </c>
      <c r="BH148" s="1118" t="s">
        <v>35</v>
      </c>
      <c r="BI148" s="1078" t="s">
        <v>35</v>
      </c>
      <c r="BJ148" s="1078" t="s">
        <v>35</v>
      </c>
      <c r="BK148" s="1078" t="s">
        <v>35</v>
      </c>
      <c r="BL148" s="1098" t="s">
        <v>35</v>
      </c>
      <c r="BM148" s="1118" t="s">
        <v>35</v>
      </c>
      <c r="BN148" s="1078" t="s">
        <v>35</v>
      </c>
      <c r="BO148" s="1078" t="s">
        <v>35</v>
      </c>
      <c r="BP148" s="1078" t="s">
        <v>35</v>
      </c>
      <c r="BQ148" s="1098" t="s">
        <v>35</v>
      </c>
      <c r="BR148" s="1118" t="s">
        <v>35</v>
      </c>
      <c r="BS148" s="1078" t="s">
        <v>35</v>
      </c>
      <c r="BT148" s="1078" t="s">
        <v>35</v>
      </c>
      <c r="BU148" s="1078" t="s">
        <v>35</v>
      </c>
      <c r="BV148" s="1754" t="s">
        <v>35</v>
      </c>
      <c r="BW148" s="1819"/>
      <c r="BX148" s="1819"/>
      <c r="BY148" s="1820"/>
      <c r="BZ148" s="1820"/>
      <c r="CA148" s="1820"/>
      <c r="CB148" s="1820"/>
      <c r="CC148" s="1820"/>
      <c r="CD148" s="1820"/>
      <c r="CE148" s="1820"/>
      <c r="CF148" s="1820"/>
      <c r="CG148" s="1820"/>
      <c r="CH148" s="1820"/>
      <c r="CI148" s="1820"/>
      <c r="CJ148" s="1820"/>
      <c r="CK148" s="1820"/>
      <c r="CL148" s="1820"/>
      <c r="CM148" s="1820"/>
      <c r="CN148" s="1820"/>
      <c r="CO148" s="1820"/>
      <c r="CP148" s="1820"/>
      <c r="CQ148" s="1820"/>
      <c r="CR148" s="1820"/>
      <c r="CS148" s="1820"/>
      <c r="CT148" s="1820"/>
      <c r="CU148" s="1820"/>
      <c r="CV148" s="1820"/>
      <c r="CW148" s="1820"/>
      <c r="CX148" s="1820"/>
      <c r="CY148" s="1820"/>
      <c r="CZ148" s="1820"/>
    </row>
    <row r="149" s="130" customFormat="true" ht="15" customHeight="true" x14ac:dyDescent="0.2">
      <c r="A149" s="2107"/>
      <c r="B149" s="244" t="s">
        <v>48</v>
      </c>
      <c r="C149" s="689">
        <v>92.968172492523863</v>
      </c>
      <c r="D149" s="690">
        <v>96.040734125851372</v>
      </c>
      <c r="E149" s="690">
        <v>98.266476238812515</v>
      </c>
      <c r="F149" s="690">
        <v>99.10026121450565</v>
      </c>
      <c r="G149" s="739">
        <v>99.560759470482296</v>
      </c>
      <c r="H149" s="727">
        <v>97.025971517467383</v>
      </c>
      <c r="I149" s="690">
        <v>99.049872357119284</v>
      </c>
      <c r="J149" s="690">
        <v>99.568279754331584</v>
      </c>
      <c r="K149" s="690">
        <v>99.796497748714415</v>
      </c>
      <c r="L149" s="703">
        <v>99.462026097484994</v>
      </c>
      <c r="M149" s="714">
        <v>85.234045642670125</v>
      </c>
      <c r="N149" s="690">
        <v>94.217980218049064</v>
      </c>
      <c r="O149" s="690">
        <v>90.703231443678874</v>
      </c>
      <c r="P149" s="690">
        <v>95.86621012318021</v>
      </c>
      <c r="Q149" s="739">
        <v>96.053061965361323</v>
      </c>
      <c r="R149" s="727">
        <v>97.954161752913365</v>
      </c>
      <c r="S149" s="690">
        <v>92.52552681289032</v>
      </c>
      <c r="T149" s="690">
        <v>96.998283841785792</v>
      </c>
      <c r="U149" s="690">
        <v>96.553237305313672</v>
      </c>
      <c r="V149" s="1708">
        <v>99.152936508509256</v>
      </c>
      <c r="W149" s="1732"/>
      <c r="X149" s="1732"/>
      <c r="Y149" s="1733"/>
      <c r="Z149" s="1733"/>
      <c r="AA149" s="1733"/>
      <c r="AB149" s="1733"/>
      <c r="AC149" s="1733"/>
      <c r="AD149" s="1733"/>
      <c r="AE149" s="1733"/>
      <c r="AF149" s="1733"/>
      <c r="AG149" s="1733"/>
      <c r="AH149" s="1733"/>
      <c r="AI149" s="1733"/>
      <c r="AJ149" s="1733"/>
      <c r="AK149" s="1733"/>
      <c r="AL149" s="1733"/>
      <c r="AM149" s="1733"/>
      <c r="AN149" s="1733"/>
      <c r="AO149" s="1733"/>
      <c r="AP149" s="1733"/>
      <c r="AQ149" s="1733"/>
      <c r="AR149" s="1733"/>
      <c r="AS149" s="1733"/>
      <c r="AT149" s="1733"/>
      <c r="AU149" s="1733"/>
      <c r="AV149" s="1733"/>
      <c r="AW149" s="1733"/>
      <c r="AX149" s="1733"/>
      <c r="AY149" s="1733"/>
      <c r="AZ149" s="207"/>
      <c r="BA149" s="2120"/>
      <c r="BB149" s="159" t="s">
        <v>48</v>
      </c>
      <c r="BC149" s="1059" t="s">
        <v>35</v>
      </c>
      <c r="BD149" s="1078" t="s">
        <v>35</v>
      </c>
      <c r="BE149" s="1078" t="s">
        <v>35</v>
      </c>
      <c r="BF149" s="1078" t="s">
        <v>35</v>
      </c>
      <c r="BG149" s="1098" t="s">
        <v>35</v>
      </c>
      <c r="BH149" s="1118" t="s">
        <v>35</v>
      </c>
      <c r="BI149" s="1078" t="s">
        <v>35</v>
      </c>
      <c r="BJ149" s="1078" t="s">
        <v>35</v>
      </c>
      <c r="BK149" s="1078" t="s">
        <v>35</v>
      </c>
      <c r="BL149" s="1098" t="s">
        <v>35</v>
      </c>
      <c r="BM149" s="1118" t="s">
        <v>35</v>
      </c>
      <c r="BN149" s="1078" t="s">
        <v>35</v>
      </c>
      <c r="BO149" s="1078" t="s">
        <v>35</v>
      </c>
      <c r="BP149" s="1078" t="s">
        <v>35</v>
      </c>
      <c r="BQ149" s="1098" t="s">
        <v>35</v>
      </c>
      <c r="BR149" s="1118" t="s">
        <v>35</v>
      </c>
      <c r="BS149" s="1078" t="s">
        <v>35</v>
      </c>
      <c r="BT149" s="1078" t="s">
        <v>35</v>
      </c>
      <c r="BU149" s="1078" t="s">
        <v>35</v>
      </c>
      <c r="BV149" s="1754" t="s">
        <v>35</v>
      </c>
      <c r="BW149" s="1819"/>
      <c r="BX149" s="1819"/>
      <c r="BY149" s="1820"/>
      <c r="BZ149" s="1820"/>
      <c r="CA149" s="1820"/>
      <c r="CB149" s="1820"/>
      <c r="CC149" s="1820"/>
      <c r="CD149" s="1820"/>
      <c r="CE149" s="1820"/>
      <c r="CF149" s="1820"/>
      <c r="CG149" s="1820"/>
      <c r="CH149" s="1820"/>
      <c r="CI149" s="1820"/>
      <c r="CJ149" s="1820"/>
      <c r="CK149" s="1820"/>
      <c r="CL149" s="1820"/>
      <c r="CM149" s="1820"/>
      <c r="CN149" s="1820"/>
      <c r="CO149" s="1820"/>
      <c r="CP149" s="1820"/>
      <c r="CQ149" s="1820"/>
      <c r="CR149" s="1820"/>
      <c r="CS149" s="1820"/>
      <c r="CT149" s="1820"/>
      <c r="CU149" s="1820"/>
      <c r="CV149" s="1820"/>
      <c r="CW149" s="1820"/>
      <c r="CX149" s="1820"/>
      <c r="CY149" s="1820"/>
      <c r="CZ149" s="1820"/>
    </row>
    <row r="150" s="130" customFormat="true" ht="15" customHeight="true" x14ac:dyDescent="0.2">
      <c r="A150" s="2107"/>
      <c r="B150" s="244" t="s">
        <v>110</v>
      </c>
      <c r="C150" s="689">
        <v>3.9136141897791772</v>
      </c>
      <c r="D150" s="690">
        <v>1.5007769194347773</v>
      </c>
      <c r="E150" s="690">
        <v>1.0947808139893587</v>
      </c>
      <c r="F150" s="690">
        <v>0.43808588721725916</v>
      </c>
      <c r="G150" s="739">
        <v>0.40339586738904831</v>
      </c>
      <c r="H150" s="727">
        <v>1.3640380931990155</v>
      </c>
      <c r="I150" s="690">
        <v>0.54585042140539275</v>
      </c>
      <c r="J150" s="690">
        <v>0.17783991912286792</v>
      </c>
      <c r="K150" s="690">
        <v>0.12953399807107394</v>
      </c>
      <c r="L150" s="703">
        <v>0.48866458763575954</v>
      </c>
      <c r="M150" s="714">
        <v>8.4878648554724219</v>
      </c>
      <c r="N150" s="690">
        <v>3.0452210068810248</v>
      </c>
      <c r="O150" s="690">
        <v>2.6367668834071787</v>
      </c>
      <c r="P150" s="690">
        <v>2.9010312480421363</v>
      </c>
      <c r="Q150" s="739">
        <v>2.6398102505455898</v>
      </c>
      <c r="R150" s="727">
        <v>0.88329003689266317</v>
      </c>
      <c r="S150" s="690">
        <v>4.1853480895549087</v>
      </c>
      <c r="T150" s="690">
        <v>2.5667031794271171</v>
      </c>
      <c r="U150" s="690">
        <v>1.3369825392027563</v>
      </c>
      <c r="V150" s="1708">
        <v>0.38390555099326451</v>
      </c>
      <c r="W150" s="1732"/>
      <c r="X150" s="1732"/>
      <c r="Y150" s="1733"/>
      <c r="Z150" s="1733"/>
      <c r="AA150" s="1733"/>
      <c r="AB150" s="1733"/>
      <c r="AC150" s="1733"/>
      <c r="AD150" s="1733"/>
      <c r="AE150" s="1733"/>
      <c r="AF150" s="1733"/>
      <c r="AG150" s="1733"/>
      <c r="AH150" s="1733"/>
      <c r="AI150" s="1733"/>
      <c r="AJ150" s="1733"/>
      <c r="AK150" s="1733"/>
      <c r="AL150" s="1733"/>
      <c r="AM150" s="1733"/>
      <c r="AN150" s="1733"/>
      <c r="AO150" s="1733"/>
      <c r="AP150" s="1733"/>
      <c r="AQ150" s="1733"/>
      <c r="AR150" s="1733"/>
      <c r="AS150" s="1733"/>
      <c r="AT150" s="1733"/>
      <c r="AU150" s="1733"/>
      <c r="AV150" s="1733"/>
      <c r="AW150" s="1733"/>
      <c r="AX150" s="1733"/>
      <c r="AY150" s="1733"/>
      <c r="AZ150" s="207"/>
      <c r="BA150" s="2120"/>
      <c r="BB150" s="159" t="s">
        <v>110</v>
      </c>
      <c r="BC150" s="1059" t="s">
        <v>35</v>
      </c>
      <c r="BD150" s="1078" t="s">
        <v>35</v>
      </c>
      <c r="BE150" s="1078" t="s">
        <v>35</v>
      </c>
      <c r="BF150" s="1078" t="s">
        <v>35</v>
      </c>
      <c r="BG150" s="1098" t="s">
        <v>35</v>
      </c>
      <c r="BH150" s="1118" t="s">
        <v>35</v>
      </c>
      <c r="BI150" s="1078" t="s">
        <v>35</v>
      </c>
      <c r="BJ150" s="1078" t="s">
        <v>35</v>
      </c>
      <c r="BK150" s="1078" t="s">
        <v>35</v>
      </c>
      <c r="BL150" s="1098" t="s">
        <v>35</v>
      </c>
      <c r="BM150" s="1118" t="s">
        <v>35</v>
      </c>
      <c r="BN150" s="1078" t="s">
        <v>35</v>
      </c>
      <c r="BO150" s="1078" t="s">
        <v>35</v>
      </c>
      <c r="BP150" s="1078" t="s">
        <v>35</v>
      </c>
      <c r="BQ150" s="1098" t="s">
        <v>35</v>
      </c>
      <c r="BR150" s="1118" t="s">
        <v>35</v>
      </c>
      <c r="BS150" s="1078" t="s">
        <v>35</v>
      </c>
      <c r="BT150" s="1078" t="s">
        <v>35</v>
      </c>
      <c r="BU150" s="1078" t="s">
        <v>35</v>
      </c>
      <c r="BV150" s="1754" t="s">
        <v>35</v>
      </c>
      <c r="BW150" s="1819"/>
      <c r="BX150" s="1819"/>
      <c r="BY150" s="1820"/>
      <c r="BZ150" s="1820"/>
      <c r="CA150" s="1820"/>
      <c r="CB150" s="1820"/>
      <c r="CC150" s="1820"/>
      <c r="CD150" s="1820"/>
      <c r="CE150" s="1820"/>
      <c r="CF150" s="1820"/>
      <c r="CG150" s="1820"/>
      <c r="CH150" s="1820"/>
      <c r="CI150" s="1820"/>
      <c r="CJ150" s="1820"/>
      <c r="CK150" s="1820"/>
      <c r="CL150" s="1820"/>
      <c r="CM150" s="1820"/>
      <c r="CN150" s="1820"/>
      <c r="CO150" s="1820"/>
      <c r="CP150" s="1820"/>
      <c r="CQ150" s="1820"/>
      <c r="CR150" s="1820"/>
      <c r="CS150" s="1820"/>
      <c r="CT150" s="1820"/>
      <c r="CU150" s="1820"/>
      <c r="CV150" s="1820"/>
      <c r="CW150" s="1820"/>
      <c r="CX150" s="1820"/>
      <c r="CY150" s="1820"/>
      <c r="CZ150" s="1820"/>
    </row>
    <row r="151" s="130" customFormat="true" ht="15" customHeight="true" x14ac:dyDescent="0.2">
      <c r="A151" s="2107" t="s">
        <v>109</v>
      </c>
      <c r="B151" s="244" t="s">
        <v>49</v>
      </c>
      <c r="C151" s="689">
        <v>3.2291700887674182</v>
      </c>
      <c r="D151" s="690">
        <v>2.477202367714773</v>
      </c>
      <c r="E151" s="690">
        <v>0.63878039065280146</v>
      </c>
      <c r="F151" s="690">
        <v>0.46173888725128043</v>
      </c>
      <c r="G151" s="739">
        <v>3.5851826873504487E-2</v>
      </c>
      <c r="H151" s="727">
        <v>1.6982845338915449</v>
      </c>
      <c r="I151" s="690">
        <v>0.41920396171447316</v>
      </c>
      <c r="J151" s="690">
        <v>0.25394539491266582</v>
      </c>
      <c r="K151" s="690">
        <v>7.3968253214506605E-2</v>
      </c>
      <c r="L151" s="703">
        <v>4.9322874336065685E-2</v>
      </c>
      <c r="M151" s="714">
        <v>6.6224855877316608</v>
      </c>
      <c r="N151" s="690">
        <v>2.7413755199559091</v>
      </c>
      <c r="O151" s="690">
        <v>6.7167595366356263</v>
      </c>
      <c r="P151" s="690">
        <v>1.2327586287777073</v>
      </c>
      <c r="Q151" s="739">
        <v>1.3071277840930551</v>
      </c>
      <c r="R151" s="727">
        <v>1.1627202121822946</v>
      </c>
      <c r="S151" s="690">
        <v>3.3595037760135185</v>
      </c>
      <c r="T151" s="690">
        <v>0.43531942106931282</v>
      </c>
      <c r="U151" s="690">
        <v>2.2142288238179244</v>
      </c>
      <c r="V151" s="1708">
        <v>0.46336899664514664</v>
      </c>
      <c r="W151" s="1732"/>
      <c r="X151" s="1732"/>
      <c r="Y151" s="1733"/>
      <c r="Z151" s="1733"/>
      <c r="AA151" s="1733"/>
      <c r="AB151" s="1733"/>
      <c r="AC151" s="1733"/>
      <c r="AD151" s="1733"/>
      <c r="AE151" s="1733"/>
      <c r="AF151" s="1733"/>
      <c r="AG151" s="1733"/>
      <c r="AH151" s="1733"/>
      <c r="AI151" s="1733"/>
      <c r="AJ151" s="1733"/>
      <c r="AK151" s="1733"/>
      <c r="AL151" s="1733"/>
      <c r="AM151" s="1733"/>
      <c r="AN151" s="1733"/>
      <c r="AO151" s="1733"/>
      <c r="AP151" s="1733"/>
      <c r="AQ151" s="1733"/>
      <c r="AR151" s="1733"/>
      <c r="AS151" s="1733"/>
      <c r="AT151" s="1733"/>
      <c r="AU151" s="1733"/>
      <c r="AV151" s="1733"/>
      <c r="AW151" s="1733"/>
      <c r="AX151" s="1733"/>
      <c r="AY151" s="1733"/>
      <c r="AZ151" s="207"/>
      <c r="BA151" s="2120" t="s">
        <v>109</v>
      </c>
      <c r="BB151" s="159" t="s">
        <v>49</v>
      </c>
      <c r="BC151" s="1059" t="s">
        <v>35</v>
      </c>
      <c r="BD151" s="1078" t="s">
        <v>35</v>
      </c>
      <c r="BE151" s="1078" t="s">
        <v>35</v>
      </c>
      <c r="BF151" s="1078" t="s">
        <v>35</v>
      </c>
      <c r="BG151" s="1098" t="s">
        <v>35</v>
      </c>
      <c r="BH151" s="1118" t="s">
        <v>35</v>
      </c>
      <c r="BI151" s="1078" t="s">
        <v>35</v>
      </c>
      <c r="BJ151" s="1078" t="s">
        <v>35</v>
      </c>
      <c r="BK151" s="1078" t="s">
        <v>35</v>
      </c>
      <c r="BL151" s="1098" t="s">
        <v>35</v>
      </c>
      <c r="BM151" s="1118" t="s">
        <v>35</v>
      </c>
      <c r="BN151" s="1078" t="s">
        <v>35</v>
      </c>
      <c r="BO151" s="1078" t="s">
        <v>35</v>
      </c>
      <c r="BP151" s="1078" t="s">
        <v>35</v>
      </c>
      <c r="BQ151" s="1098" t="s">
        <v>35</v>
      </c>
      <c r="BR151" s="1118" t="s">
        <v>35</v>
      </c>
      <c r="BS151" s="1078" t="s">
        <v>35</v>
      </c>
      <c r="BT151" s="1078" t="s">
        <v>35</v>
      </c>
      <c r="BU151" s="1078" t="s">
        <v>35</v>
      </c>
      <c r="BV151" s="1754" t="s">
        <v>35</v>
      </c>
      <c r="BW151" s="1819"/>
      <c r="BX151" s="1819"/>
      <c r="BY151" s="1820"/>
      <c r="BZ151" s="1820"/>
      <c r="CA151" s="1820"/>
      <c r="CB151" s="1820"/>
      <c r="CC151" s="1820"/>
      <c r="CD151" s="1820"/>
      <c r="CE151" s="1820"/>
      <c r="CF151" s="1820"/>
      <c r="CG151" s="1820"/>
      <c r="CH151" s="1820"/>
      <c r="CI151" s="1820"/>
      <c r="CJ151" s="1820"/>
      <c r="CK151" s="1820"/>
      <c r="CL151" s="1820"/>
      <c r="CM151" s="1820"/>
      <c r="CN151" s="1820"/>
      <c r="CO151" s="1820"/>
      <c r="CP151" s="1820"/>
      <c r="CQ151" s="1820"/>
      <c r="CR151" s="1820"/>
      <c r="CS151" s="1820"/>
      <c r="CT151" s="1820"/>
      <c r="CU151" s="1820"/>
      <c r="CV151" s="1820"/>
      <c r="CW151" s="1820"/>
      <c r="CX151" s="1820"/>
      <c r="CY151" s="1820"/>
      <c r="CZ151" s="1820"/>
    </row>
    <row r="152" s="130" customFormat="true" ht="15" customHeight="true" x14ac:dyDescent="0.2">
      <c r="A152" s="2121"/>
      <c r="B152" s="245" t="s">
        <v>48</v>
      </c>
      <c r="C152" s="691">
        <v>95.574132807121742</v>
      </c>
      <c r="D152" s="692">
        <v>96.882758488597389</v>
      </c>
      <c r="E152" s="692">
        <v>98.952412499294539</v>
      </c>
      <c r="F152" s="692">
        <v>99.299663840796399</v>
      </c>
      <c r="G152" s="740">
        <v>99.690125665679858</v>
      </c>
      <c r="H152" s="728">
        <v>97.426275435437375</v>
      </c>
      <c r="I152" s="692">
        <v>99.254863398276257</v>
      </c>
      <c r="J152" s="692">
        <v>99.693706098304347</v>
      </c>
      <c r="K152" s="692">
        <v>99.796497748714415</v>
      </c>
      <c r="L152" s="704">
        <v>99.639973492404238</v>
      </c>
      <c r="M152" s="715">
        <v>91.971723235154727</v>
      </c>
      <c r="N152" s="692">
        <v>96.139385641082413</v>
      </c>
      <c r="O152" s="692">
        <v>92.559036579304319</v>
      </c>
      <c r="P152" s="692">
        <v>97.4804581808432</v>
      </c>
      <c r="Q152" s="740">
        <v>97.626993143727546</v>
      </c>
      <c r="R152" s="728">
        <v>98.537682771533468</v>
      </c>
      <c r="S152" s="692">
        <v>95.261813316620476</v>
      </c>
      <c r="T152" s="692">
        <v>98.543779878789664</v>
      </c>
      <c r="U152" s="692">
        <v>96.798929894489433</v>
      </c>
      <c r="V152" s="1709">
        <v>99.441456758146558</v>
      </c>
      <c r="W152" s="1734"/>
      <c r="X152" s="1734"/>
      <c r="Y152" s="1735"/>
      <c r="Z152" s="1735"/>
      <c r="AA152" s="1735"/>
      <c r="AB152" s="1735"/>
      <c r="AC152" s="1735"/>
      <c r="AD152" s="1735"/>
      <c r="AE152" s="1735"/>
      <c r="AF152" s="1735"/>
      <c r="AG152" s="1735"/>
      <c r="AH152" s="1735"/>
      <c r="AI152" s="1735"/>
      <c r="AJ152" s="1735"/>
      <c r="AK152" s="1735"/>
      <c r="AL152" s="1735"/>
      <c r="AM152" s="1735"/>
      <c r="AN152" s="1735"/>
      <c r="AO152" s="1735"/>
      <c r="AP152" s="1735"/>
      <c r="AQ152" s="1735"/>
      <c r="AR152" s="1735"/>
      <c r="AS152" s="1735"/>
      <c r="AT152" s="1735"/>
      <c r="AU152" s="1735"/>
      <c r="AV152" s="1735"/>
      <c r="AW152" s="1735"/>
      <c r="AX152" s="1735"/>
      <c r="AY152" s="1735"/>
      <c r="AZ152" s="207"/>
      <c r="BA152" s="2122"/>
      <c r="BB152" s="227" t="s">
        <v>48</v>
      </c>
      <c r="BC152" s="1060" t="s">
        <v>35</v>
      </c>
      <c r="BD152" s="1079" t="s">
        <v>35</v>
      </c>
      <c r="BE152" s="1079" t="s">
        <v>35</v>
      </c>
      <c r="BF152" s="1079" t="s">
        <v>35</v>
      </c>
      <c r="BG152" s="1099" t="s">
        <v>35</v>
      </c>
      <c r="BH152" s="1119" t="s">
        <v>35</v>
      </c>
      <c r="BI152" s="1079" t="s">
        <v>35</v>
      </c>
      <c r="BJ152" s="1079" t="s">
        <v>35</v>
      </c>
      <c r="BK152" s="1079" t="s">
        <v>35</v>
      </c>
      <c r="BL152" s="1099" t="s">
        <v>35</v>
      </c>
      <c r="BM152" s="1119" t="s">
        <v>35</v>
      </c>
      <c r="BN152" s="1079" t="s">
        <v>35</v>
      </c>
      <c r="BO152" s="1079" t="s">
        <v>35</v>
      </c>
      <c r="BP152" s="1079" t="s">
        <v>35</v>
      </c>
      <c r="BQ152" s="1099" t="s">
        <v>35</v>
      </c>
      <c r="BR152" s="1119" t="s">
        <v>35</v>
      </c>
      <c r="BS152" s="1079" t="s">
        <v>35</v>
      </c>
      <c r="BT152" s="1079" t="s">
        <v>35</v>
      </c>
      <c r="BU152" s="1079" t="s">
        <v>35</v>
      </c>
      <c r="BV152" s="1755" t="s">
        <v>35</v>
      </c>
      <c r="BW152" s="1821"/>
      <c r="BX152" s="1821"/>
      <c r="BY152" s="1822"/>
      <c r="BZ152" s="1822"/>
      <c r="CA152" s="1822"/>
      <c r="CB152" s="1822"/>
      <c r="CC152" s="1822"/>
      <c r="CD152" s="1822"/>
      <c r="CE152" s="1822"/>
      <c r="CF152" s="1822"/>
      <c r="CG152" s="1822"/>
      <c r="CH152" s="1822"/>
      <c r="CI152" s="1822"/>
      <c r="CJ152" s="1822"/>
      <c r="CK152" s="1822"/>
      <c r="CL152" s="1822"/>
      <c r="CM152" s="1822"/>
      <c r="CN152" s="1822"/>
      <c r="CO152" s="1822"/>
      <c r="CP152" s="1822"/>
      <c r="CQ152" s="1822"/>
      <c r="CR152" s="1822"/>
      <c r="CS152" s="1822"/>
      <c r="CT152" s="1822"/>
      <c r="CU152" s="1822"/>
      <c r="CV152" s="1822"/>
      <c r="CW152" s="1822"/>
      <c r="CX152" s="1822"/>
      <c r="CY152" s="1822"/>
      <c r="CZ152" s="1822"/>
    </row>
    <row r="153" s="607" customFormat="true" ht="15" customHeight="true" x14ac:dyDescent="0.2">
      <c r="A153" s="2210" t="s">
        <v>62</v>
      </c>
      <c r="B153" s="1202" t="s">
        <v>241</v>
      </c>
      <c r="C153" s="1271">
        <v>55.813905865707135</v>
      </c>
      <c r="D153" s="1272">
        <v>63.19498036941409</v>
      </c>
      <c r="E153" s="1272">
        <v>85.052211002576215</v>
      </c>
      <c r="F153" s="1272">
        <v>92.893180533089591</v>
      </c>
      <c r="G153" s="1273">
        <v>95.59667552089671</v>
      </c>
      <c r="H153" s="1274">
        <v>88.622351169056273</v>
      </c>
      <c r="I153" s="1272">
        <v>91.885119432720543</v>
      </c>
      <c r="J153" s="1272">
        <v>95.472278112638648</v>
      </c>
      <c r="K153" s="1272">
        <v>97.778147235956268</v>
      </c>
      <c r="L153" s="1275">
        <v>98.483689940459712</v>
      </c>
      <c r="M153" s="1276">
        <v>19.147174383375564</v>
      </c>
      <c r="N153" s="1272">
        <v>31.622391929052323</v>
      </c>
      <c r="O153" s="1272">
        <v>23.319031062396682</v>
      </c>
      <c r="P153" s="1272">
        <v>44.369377167860222</v>
      </c>
      <c r="Q153" s="1273">
        <v>61.684378015958821</v>
      </c>
      <c r="R153" s="1274">
        <v>84.607365482364841</v>
      </c>
      <c r="S153" s="1272">
        <v>64.62090376742151</v>
      </c>
      <c r="T153" s="1272">
        <v>60.554050716999853</v>
      </c>
      <c r="U153" s="1272">
        <v>59.152481010212057</v>
      </c>
      <c r="V153" s="1888">
        <v>90.548268396995852</v>
      </c>
      <c r="W153" s="1726"/>
      <c r="X153" s="1726"/>
      <c r="Y153" s="1726"/>
      <c r="Z153" s="1726"/>
      <c r="AA153" s="1726"/>
      <c r="AB153" s="1726"/>
      <c r="AC153" s="1726"/>
      <c r="AD153" s="1726"/>
      <c r="AE153" s="1726"/>
      <c r="AF153" s="1726"/>
      <c r="AG153" s="1726"/>
      <c r="AH153" s="1726"/>
      <c r="AI153" s="1726"/>
      <c r="AJ153" s="1726"/>
      <c r="AK153" s="1726"/>
      <c r="AL153" s="1726"/>
      <c r="AM153" s="1726"/>
      <c r="AN153" s="1726"/>
      <c r="AO153" s="1726"/>
      <c r="AP153" s="1726"/>
      <c r="AQ153" s="1726"/>
      <c r="AR153" s="1726"/>
      <c r="AS153" s="1726"/>
      <c r="AT153" s="1726"/>
      <c r="AU153" s="1726"/>
      <c r="AV153" s="1726"/>
      <c r="AW153" s="1726"/>
      <c r="AX153" s="1726"/>
      <c r="AY153" s="1726"/>
      <c r="AZ153" s="611"/>
      <c r="BA153" s="2265" t="s">
        <v>62</v>
      </c>
      <c r="BB153" s="226" t="s">
        <v>241</v>
      </c>
      <c r="BC153" s="323">
        <v>4695.1802670000161</v>
      </c>
      <c r="BD153" s="294">
        <v>5320.8207569999895</v>
      </c>
      <c r="BE153" s="294">
        <v>7151.8305960000152</v>
      </c>
      <c r="BF153" s="294">
        <v>7819.8875260000232</v>
      </c>
      <c r="BG153" s="324">
        <v>8045.8023010000243</v>
      </c>
      <c r="BH153" s="335">
        <v>5422.8921550000186</v>
      </c>
      <c r="BI153" s="294">
        <v>5620.1532520000046</v>
      </c>
      <c r="BJ153" s="294">
        <v>5850.5748929999936</v>
      </c>
      <c r="BK153" s="294">
        <v>5987.0112839999938</v>
      </c>
      <c r="BL153" s="324">
        <v>6023.4712090000194</v>
      </c>
      <c r="BM153" s="335">
        <v>438.65686000000011</v>
      </c>
      <c r="BN153" s="294">
        <v>727.30677800000035</v>
      </c>
      <c r="BO153" s="294">
        <v>536.47396800000013</v>
      </c>
      <c r="BP153" s="294">
        <v>1021.4927790000008</v>
      </c>
      <c r="BQ153" s="324">
        <v>1405.4882690000009</v>
      </c>
      <c r="BR153" s="335">
        <v>7473.4836319999549</v>
      </c>
      <c r="BS153" s="294">
        <v>5118.5524130000076</v>
      </c>
      <c r="BT153" s="294">
        <v>1737.0736669999726</v>
      </c>
      <c r="BU153" s="294">
        <v>3063.4810780000021</v>
      </c>
      <c r="BV153" s="1756">
        <v>15640.930657000028</v>
      </c>
      <c r="BW153" s="1823"/>
      <c r="BX153" s="1823"/>
      <c r="BY153" s="1824"/>
      <c r="BZ153" s="1824"/>
      <c r="CA153" s="1824"/>
      <c r="CB153" s="1824"/>
      <c r="CC153" s="1824"/>
      <c r="CD153" s="1824"/>
      <c r="CE153" s="1824"/>
      <c r="CF153" s="1824"/>
      <c r="CG153" s="1824"/>
      <c r="CH153" s="1824"/>
      <c r="CI153" s="1824"/>
      <c r="CJ153" s="1824"/>
      <c r="CK153" s="1824"/>
      <c r="CL153" s="1824"/>
      <c r="CM153" s="1824"/>
      <c r="CN153" s="1824"/>
      <c r="CO153" s="1824"/>
      <c r="CP153" s="1824"/>
      <c r="CQ153" s="1824"/>
      <c r="CR153" s="1824"/>
      <c r="CS153" s="1824"/>
      <c r="CT153" s="1824"/>
      <c r="CU153" s="1824"/>
      <c r="CV153" s="1824"/>
      <c r="CW153" s="1824"/>
      <c r="CX153" s="1824"/>
      <c r="CY153" s="1824"/>
      <c r="CZ153" s="1824"/>
    </row>
    <row r="154" s="607" customFormat="true" ht="15" customHeight="true" x14ac:dyDescent="0.2">
      <c r="A154" s="2210"/>
      <c r="B154" s="1202" t="s">
        <v>242</v>
      </c>
      <c r="C154" s="1271">
        <v>14.490805506931142</v>
      </c>
      <c r="D154" s="1272">
        <v>10.308419488678926</v>
      </c>
      <c r="E154" s="1272">
        <v>2.4223116415710773</v>
      </c>
      <c r="F154" s="1272">
        <v>0.26450572027256125</v>
      </c>
      <c r="G154" s="1273">
        <v>0.19272837003505261</v>
      </c>
      <c r="H154" s="1274">
        <v>2.1968763997600935</v>
      </c>
      <c r="I154" s="1272">
        <v>0.97443609626862804</v>
      </c>
      <c r="J154" s="1272">
        <v>0.3865431722690173</v>
      </c>
      <c r="K154" s="1272">
        <v>2.199424390555519E-2</v>
      </c>
      <c r="L154" s="1275">
        <v>2.1446738791612095E-2</v>
      </c>
      <c r="M154" s="1276">
        <v>30.743985464609214</v>
      </c>
      <c r="N154" s="1272">
        <v>20.861935639119878</v>
      </c>
      <c r="O154" s="1272">
        <v>23.428590751116136</v>
      </c>
      <c r="P154" s="1272">
        <v>12.328829507836394</v>
      </c>
      <c r="Q154" s="1273">
        <v>4.4651723366559315</v>
      </c>
      <c r="R154" s="1274">
        <v>2.7224006159439771</v>
      </c>
      <c r="S154" s="1272">
        <v>16.535156766606445</v>
      </c>
      <c r="T154" s="1272">
        <v>12.888823127956936</v>
      </c>
      <c r="U154" s="1272">
        <v>2.2797032379299949</v>
      </c>
      <c r="V154" s="1888">
        <v>1.6852517644584608</v>
      </c>
      <c r="W154" s="1726"/>
      <c r="X154" s="1726"/>
      <c r="Y154" s="1726"/>
      <c r="Z154" s="1726"/>
      <c r="AA154" s="1726"/>
      <c r="AB154" s="1726"/>
      <c r="AC154" s="1726"/>
      <c r="AD154" s="1726"/>
      <c r="AE154" s="1726"/>
      <c r="AF154" s="1726"/>
      <c r="AG154" s="1726"/>
      <c r="AH154" s="1726"/>
      <c r="AI154" s="1726"/>
      <c r="AJ154" s="1726"/>
      <c r="AK154" s="1726"/>
      <c r="AL154" s="1726"/>
      <c r="AM154" s="1726"/>
      <c r="AN154" s="1726"/>
      <c r="AO154" s="1726"/>
      <c r="AP154" s="1726"/>
      <c r="AQ154" s="1726"/>
      <c r="AR154" s="1726"/>
      <c r="AS154" s="1726"/>
      <c r="AT154" s="1726"/>
      <c r="AU154" s="1726"/>
      <c r="AV154" s="1726"/>
      <c r="AW154" s="1726"/>
      <c r="AX154" s="1726"/>
      <c r="AY154" s="1726"/>
      <c r="AZ154" s="611"/>
      <c r="BA154" s="2265"/>
      <c r="BB154" s="159" t="s">
        <v>242</v>
      </c>
      <c r="BC154" s="325">
        <v>1218.9962879999971</v>
      </c>
      <c r="BD154" s="295">
        <v>867.93685300000004</v>
      </c>
      <c r="BE154" s="295">
        <v>203.68621000000005</v>
      </c>
      <c r="BF154" s="295">
        <v>22.266488999999996</v>
      </c>
      <c r="BG154" s="326">
        <v>16.220798000000002</v>
      </c>
      <c r="BH154" s="336">
        <v>134.42911000000001</v>
      </c>
      <c r="BI154" s="295">
        <v>59.601382999999998</v>
      </c>
      <c r="BJ154" s="295">
        <v>23.687501999999999</v>
      </c>
      <c r="BK154" s="295">
        <v>1.3467199999999999</v>
      </c>
      <c r="BL154" s="326">
        <v>1.311728</v>
      </c>
      <c r="BM154" s="336">
        <v>704.33683099999985</v>
      </c>
      <c r="BN154" s="295">
        <v>479.8190859999998</v>
      </c>
      <c r="BO154" s="295">
        <v>538.99448099999995</v>
      </c>
      <c r="BP154" s="295">
        <v>283.84014200000018</v>
      </c>
      <c r="BQ154" s="326">
        <v>101.739655</v>
      </c>
      <c r="BR154" s="336">
        <v>240.47334800000002</v>
      </c>
      <c r="BS154" s="295">
        <v>1309.7320159999979</v>
      </c>
      <c r="BT154" s="295">
        <v>369.73307300000005</v>
      </c>
      <c r="BU154" s="295">
        <v>118.064832</v>
      </c>
      <c r="BV154" s="1757">
        <v>291.1033690000001</v>
      </c>
      <c r="BW154" s="1823"/>
      <c r="BX154" s="1823"/>
      <c r="BY154" s="1824"/>
      <c r="BZ154" s="1824"/>
      <c r="CA154" s="1824"/>
      <c r="CB154" s="1824"/>
      <c r="CC154" s="1824"/>
      <c r="CD154" s="1824"/>
      <c r="CE154" s="1824"/>
      <c r="CF154" s="1824"/>
      <c r="CG154" s="1824"/>
      <c r="CH154" s="1824"/>
      <c r="CI154" s="1824"/>
      <c r="CJ154" s="1824"/>
      <c r="CK154" s="1824"/>
      <c r="CL154" s="1824"/>
      <c r="CM154" s="1824"/>
      <c r="CN154" s="1824"/>
      <c r="CO154" s="1824"/>
      <c r="CP154" s="1824"/>
      <c r="CQ154" s="1824"/>
      <c r="CR154" s="1824"/>
      <c r="CS154" s="1824"/>
      <c r="CT154" s="1824"/>
      <c r="CU154" s="1824"/>
      <c r="CV154" s="1824"/>
      <c r="CW154" s="1824"/>
      <c r="CX154" s="1824"/>
      <c r="CY154" s="1824"/>
      <c r="CZ154" s="1824"/>
    </row>
    <row r="155" s="607" customFormat="true" ht="15" customHeight="true" x14ac:dyDescent="0.2">
      <c r="A155" s="2210"/>
      <c r="B155" s="1202" t="s">
        <v>243</v>
      </c>
      <c r="C155" s="1271">
        <v>27.052697655344538</v>
      </c>
      <c r="D155" s="1272">
        <v>25.644240705299175</v>
      </c>
      <c r="E155" s="1272">
        <v>11.941284488363449</v>
      </c>
      <c r="F155" s="1272">
        <v>6.8009696521610996</v>
      </c>
      <c r="G155" s="1273">
        <v>4.1665929925841425</v>
      </c>
      <c r="H155" s="1274">
        <v>8.7353851417282602</v>
      </c>
      <c r="I155" s="1272">
        <v>6.9351272933026706</v>
      </c>
      <c r="J155" s="1272">
        <v>4.0156738895071484</v>
      </c>
      <c r="K155" s="1272">
        <v>2.1998585201381333</v>
      </c>
      <c r="L155" s="1275">
        <v>1.4343114622993427</v>
      </c>
      <c r="M155" s="1276">
        <v>43.156472231560763</v>
      </c>
      <c r="N155" s="1272">
        <v>45.587821687132092</v>
      </c>
      <c r="O155" s="1272">
        <v>51.333695530015092</v>
      </c>
      <c r="P155" s="1272">
        <v>41.687545266640633</v>
      </c>
      <c r="Q155" s="1273">
        <v>33.225257699787591</v>
      </c>
      <c r="R155" s="1274">
        <v>12.469663978798648</v>
      </c>
      <c r="S155" s="1272">
        <v>15.960805288247986</v>
      </c>
      <c r="T155" s="1272">
        <v>25.04527028593337</v>
      </c>
      <c r="U155" s="1272">
        <v>38.216128185391604</v>
      </c>
      <c r="V155" s="1888">
        <v>7.519261366175928</v>
      </c>
      <c r="W155" s="1726"/>
      <c r="X155" s="1726"/>
      <c r="Y155" s="1726"/>
      <c r="Z155" s="1726"/>
      <c r="AA155" s="1726"/>
      <c r="AB155" s="1726"/>
      <c r="AC155" s="1726"/>
      <c r="AD155" s="1726"/>
      <c r="AE155" s="1726"/>
      <c r="AF155" s="1726"/>
      <c r="AG155" s="1726"/>
      <c r="AH155" s="1726"/>
      <c r="AI155" s="1726"/>
      <c r="AJ155" s="1726"/>
      <c r="AK155" s="1726"/>
      <c r="AL155" s="1726"/>
      <c r="AM155" s="1726"/>
      <c r="AN155" s="1726"/>
      <c r="AO155" s="1726"/>
      <c r="AP155" s="1726"/>
      <c r="AQ155" s="1726"/>
      <c r="AR155" s="1726"/>
      <c r="AS155" s="1726"/>
      <c r="AT155" s="1726"/>
      <c r="AU155" s="1726"/>
      <c r="AV155" s="1726"/>
      <c r="AW155" s="1726"/>
      <c r="AX155" s="1726"/>
      <c r="AY155" s="1726"/>
      <c r="AZ155" s="611"/>
      <c r="BA155" s="2265"/>
      <c r="BB155" s="159" t="s">
        <v>243</v>
      </c>
      <c r="BC155" s="325">
        <v>2275.7284269999914</v>
      </c>
      <c r="BD155" s="295">
        <v>2159.1652919999947</v>
      </c>
      <c r="BE155" s="295">
        <v>1004.1131530000001</v>
      </c>
      <c r="BF155" s="295">
        <v>572.51584499999967</v>
      </c>
      <c r="BG155" s="326">
        <v>350.67729399999973</v>
      </c>
      <c r="BH155" s="336">
        <v>534.52713599999993</v>
      </c>
      <c r="BI155" s="295">
        <v>424.18705499999993</v>
      </c>
      <c r="BJ155" s="295">
        <v>246.08191300000007</v>
      </c>
      <c r="BK155" s="295">
        <v>134.69858200000002</v>
      </c>
      <c r="BL155" s="326">
        <v>87.725529000000009</v>
      </c>
      <c r="BM155" s="336">
        <v>988.70372299999951</v>
      </c>
      <c r="BN155" s="295">
        <v>1048.5080249999996</v>
      </c>
      <c r="BO155" s="295">
        <v>1180.974940999999</v>
      </c>
      <c r="BP155" s="295">
        <v>959.75037700000075</v>
      </c>
      <c r="BQ155" s="326">
        <v>757.04272999999944</v>
      </c>
      <c r="BR155" s="336">
        <v>1101.4623739999988</v>
      </c>
      <c r="BS155" s="295">
        <v>1264.2382519999974</v>
      </c>
      <c r="BT155" s="295">
        <v>718.45696499999906</v>
      </c>
      <c r="BU155" s="295">
        <v>1979.1965369999964</v>
      </c>
      <c r="BV155" s="1757">
        <v>1298.845882999999</v>
      </c>
      <c r="BW155" s="1823"/>
      <c r="BX155" s="1823"/>
      <c r="BY155" s="1824"/>
      <c r="BZ155" s="1824"/>
      <c r="CA155" s="1824"/>
      <c r="CB155" s="1824"/>
      <c r="CC155" s="1824"/>
      <c r="CD155" s="1824"/>
      <c r="CE155" s="1824"/>
      <c r="CF155" s="1824"/>
      <c r="CG155" s="1824"/>
      <c r="CH155" s="1824"/>
      <c r="CI155" s="1824"/>
      <c r="CJ155" s="1824"/>
      <c r="CK155" s="1824"/>
      <c r="CL155" s="1824"/>
      <c r="CM155" s="1824"/>
      <c r="CN155" s="1824"/>
      <c r="CO155" s="1824"/>
      <c r="CP155" s="1824"/>
      <c r="CQ155" s="1824"/>
      <c r="CR155" s="1824"/>
      <c r="CS155" s="1824"/>
      <c r="CT155" s="1824"/>
      <c r="CU155" s="1824"/>
      <c r="CV155" s="1824"/>
      <c r="CW155" s="1824"/>
      <c r="CX155" s="1824"/>
      <c r="CY155" s="1824"/>
      <c r="CZ155" s="1824"/>
    </row>
    <row r="156" s="607" customFormat="true" ht="15" customHeight="true" x14ac:dyDescent="0.2">
      <c r="A156" s="2210"/>
      <c r="B156" s="1202" t="s">
        <v>244</v>
      </c>
      <c r="C156" s="1271">
        <v>1.5162366898413715</v>
      </c>
      <c r="D156" s="1272">
        <v>0.32137676668544674</v>
      </c>
      <c r="E156" s="1272">
        <v>5.8677188238440512E-3</v>
      </c>
      <c r="F156" s="1272">
        <v>1.8652375522075871E-2</v>
      </c>
      <c r="G156" s="1273">
        <v>2.000141658363587E-2</v>
      </c>
      <c r="H156" s="1274">
        <v>0.16894785908609097</v>
      </c>
      <c r="I156" s="1272">
        <v>2.9512466689865041E-2</v>
      </c>
      <c r="J156" s="1272">
        <v>2.5622975818607931E-2</v>
      </c>
      <c r="K156" s="1272">
        <v>0</v>
      </c>
      <c r="L156" s="1275">
        <v>2.7523572022400834E-2</v>
      </c>
      <c r="M156" s="1276">
        <v>5.2238846466507596</v>
      </c>
      <c r="N156" s="1272">
        <v>0.16695067321618923</v>
      </c>
      <c r="O156" s="1272">
        <v>0.84501854520608932</v>
      </c>
      <c r="P156" s="1272">
        <v>0</v>
      </c>
      <c r="Q156" s="1273">
        <v>0</v>
      </c>
      <c r="R156" s="1274">
        <v>1.4850082742437473E-2</v>
      </c>
      <c r="S156" s="1272">
        <v>1.755318727938058</v>
      </c>
      <c r="T156" s="1272">
        <v>7.041959652963814E-2</v>
      </c>
      <c r="U156" s="1272">
        <v>0.15669277165416884</v>
      </c>
      <c r="V156" s="1888">
        <v>4.5567163562085837E-2</v>
      </c>
      <c r="W156" s="1726"/>
      <c r="X156" s="1726"/>
      <c r="Y156" s="1726"/>
      <c r="Z156" s="1726"/>
      <c r="AA156" s="1726"/>
      <c r="AB156" s="1726"/>
      <c r="AC156" s="1726"/>
      <c r="AD156" s="1726"/>
      <c r="AE156" s="1726"/>
      <c r="AF156" s="1726"/>
      <c r="AG156" s="1726"/>
      <c r="AH156" s="1726"/>
      <c r="AI156" s="1726"/>
      <c r="AJ156" s="1726"/>
      <c r="AK156" s="1726"/>
      <c r="AL156" s="1726"/>
      <c r="AM156" s="1726"/>
      <c r="AN156" s="1726"/>
      <c r="AO156" s="1726"/>
      <c r="AP156" s="1726"/>
      <c r="AQ156" s="1726"/>
      <c r="AR156" s="1726"/>
      <c r="AS156" s="1726"/>
      <c r="AT156" s="1726"/>
      <c r="AU156" s="1726"/>
      <c r="AV156" s="1726"/>
      <c r="AW156" s="1726"/>
      <c r="AX156" s="1726"/>
      <c r="AY156" s="1726"/>
      <c r="AZ156" s="611"/>
      <c r="BA156" s="2265"/>
      <c r="BB156" s="159" t="s">
        <v>244</v>
      </c>
      <c r="BC156" s="325">
        <v>127.54894099999997</v>
      </c>
      <c r="BD156" s="295">
        <v>27.058923999999998</v>
      </c>
      <c r="BE156" s="295">
        <v>0.49340200000000001</v>
      </c>
      <c r="BF156" s="295">
        <v>1.5701849999999999</v>
      </c>
      <c r="BG156" s="326">
        <v>1.6834</v>
      </c>
      <c r="BH156" s="336">
        <v>10.338092</v>
      </c>
      <c r="BI156" s="295">
        <v>1.8051300000000001</v>
      </c>
      <c r="BJ156" s="295">
        <v>1.5701849999999999</v>
      </c>
      <c r="BK156" s="295">
        <v>0</v>
      </c>
      <c r="BL156" s="326">
        <v>1.6834</v>
      </c>
      <c r="BM156" s="336">
        <v>119.67785899999997</v>
      </c>
      <c r="BN156" s="295">
        <v>3.8398219999999998</v>
      </c>
      <c r="BO156" s="295">
        <v>19.440363999999999</v>
      </c>
      <c r="BP156" s="295">
        <v>0</v>
      </c>
      <c r="BQ156" s="326">
        <v>0</v>
      </c>
      <c r="BR156" s="336">
        <v>1.311728</v>
      </c>
      <c r="BS156" s="295">
        <v>139.03691199999997</v>
      </c>
      <c r="BT156" s="295">
        <v>2.0200800000000001</v>
      </c>
      <c r="BU156" s="295">
        <v>8.1150500000000001</v>
      </c>
      <c r="BV156" s="1757">
        <v>7.8710820000000004</v>
      </c>
      <c r="BW156" s="1823"/>
      <c r="BX156" s="1823"/>
      <c r="BY156" s="1824"/>
      <c r="BZ156" s="1824"/>
      <c r="CA156" s="1824"/>
      <c r="CB156" s="1824"/>
      <c r="CC156" s="1824"/>
      <c r="CD156" s="1824"/>
      <c r="CE156" s="1824"/>
      <c r="CF156" s="1824"/>
      <c r="CG156" s="1824"/>
      <c r="CH156" s="1824"/>
      <c r="CI156" s="1824"/>
      <c r="CJ156" s="1824"/>
      <c r="CK156" s="1824"/>
      <c r="CL156" s="1824"/>
      <c r="CM156" s="1824"/>
      <c r="CN156" s="1824"/>
      <c r="CO156" s="1824"/>
      <c r="CP156" s="1824"/>
      <c r="CQ156" s="1824"/>
      <c r="CR156" s="1824"/>
      <c r="CS156" s="1824"/>
      <c r="CT156" s="1824"/>
      <c r="CU156" s="1824"/>
      <c r="CV156" s="1824"/>
      <c r="CW156" s="1824"/>
      <c r="CX156" s="1824"/>
      <c r="CY156" s="1824"/>
      <c r="CZ156" s="1824"/>
    </row>
    <row r="157" s="607" customFormat="true" ht="15" customHeight="true" x14ac:dyDescent="0.2">
      <c r="A157" s="2210"/>
      <c r="B157" s="1332" t="s">
        <v>171</v>
      </c>
      <c r="C157" s="1271">
        <v>1.1263542821755652</v>
      </c>
      <c r="D157" s="1272">
        <v>0.53098266992207455</v>
      </c>
      <c r="E157" s="1272">
        <v>0.57832514866541418</v>
      </c>
      <c r="F157" s="1272">
        <v>2.2691718954713197E-2</v>
      </c>
      <c r="G157" s="1273">
        <v>2.4001699900363042E-2</v>
      </c>
      <c r="H157" s="1274">
        <v>0.27643943036907875</v>
      </c>
      <c r="I157" s="1272">
        <v>0.17580471101829467</v>
      </c>
      <c r="J157" s="1272">
        <v>9.9881849766528363E-2</v>
      </c>
      <c r="K157" s="1272">
        <v>0</v>
      </c>
      <c r="L157" s="1275">
        <v>3.3028286426881007E-2</v>
      </c>
      <c r="M157" s="1276">
        <v>1.7284832738038034</v>
      </c>
      <c r="N157" s="1272">
        <v>1.7609000714796819</v>
      </c>
      <c r="O157" s="1272">
        <v>1.0736641112662899</v>
      </c>
      <c r="P157" s="1272">
        <v>1.6142480576630358</v>
      </c>
      <c r="Q157" s="1273">
        <v>0.62519194759782115</v>
      </c>
      <c r="R157" s="1274">
        <v>0.18571984014998086</v>
      </c>
      <c r="S157" s="1272">
        <v>1.127815449786066</v>
      </c>
      <c r="T157" s="1272">
        <v>1.4414362725801946</v>
      </c>
      <c r="U157" s="1272">
        <v>0.19499479481212029</v>
      </c>
      <c r="V157" s="1888">
        <v>0.2016513088073715</v>
      </c>
      <c r="W157" s="1726"/>
      <c r="X157" s="1726"/>
      <c r="Y157" s="1726"/>
      <c r="Z157" s="1726"/>
      <c r="AA157" s="1726"/>
      <c r="AB157" s="1726"/>
      <c r="AC157" s="1726"/>
      <c r="AD157" s="1726"/>
      <c r="AE157" s="1726"/>
      <c r="AF157" s="1726"/>
      <c r="AG157" s="1726"/>
      <c r="AH157" s="1726"/>
      <c r="AI157" s="1726"/>
      <c r="AJ157" s="1726"/>
      <c r="AK157" s="1726"/>
      <c r="AL157" s="1726"/>
      <c r="AM157" s="1726"/>
      <c r="AN157" s="1726"/>
      <c r="AO157" s="1726"/>
      <c r="AP157" s="1726"/>
      <c r="AQ157" s="1726"/>
      <c r="AR157" s="1726"/>
      <c r="AS157" s="1726"/>
      <c r="AT157" s="1726"/>
      <c r="AU157" s="1726"/>
      <c r="AV157" s="1726"/>
      <c r="AW157" s="1726"/>
      <c r="AX157" s="1726"/>
      <c r="AY157" s="1726"/>
      <c r="AZ157" s="611"/>
      <c r="BA157" s="2265"/>
      <c r="BB157" s="159" t="s">
        <v>171</v>
      </c>
      <c r="BC157" s="325">
        <v>94.751232999999985</v>
      </c>
      <c r="BD157" s="295">
        <v>44.707088999999996</v>
      </c>
      <c r="BE157" s="295">
        <v>48.629935000000003</v>
      </c>
      <c r="BF157" s="295">
        <v>1.910223</v>
      </c>
      <c r="BG157" s="326">
        <v>2.0200800000000001</v>
      </c>
      <c r="BH157" s="336">
        <v>16.915610999999998</v>
      </c>
      <c r="BI157" s="295">
        <v>10.753094999999998</v>
      </c>
      <c r="BJ157" s="295">
        <v>6.1207949999999993</v>
      </c>
      <c r="BK157" s="295">
        <v>0</v>
      </c>
      <c r="BL157" s="326">
        <v>2.0200800000000001</v>
      </c>
      <c r="BM157" s="336">
        <v>39.599108999999999</v>
      </c>
      <c r="BN157" s="295">
        <v>40.500242999999998</v>
      </c>
      <c r="BO157" s="295">
        <v>24.700547999999998</v>
      </c>
      <c r="BP157" s="295">
        <v>37.163981999999997</v>
      </c>
      <c r="BQ157" s="326">
        <v>14.245097000000001</v>
      </c>
      <c r="BR157" s="336">
        <v>16.404885999999998</v>
      </c>
      <c r="BS157" s="295">
        <v>89.333050999999983</v>
      </c>
      <c r="BT157" s="295">
        <v>41.349521000000003</v>
      </c>
      <c r="BU157" s="295">
        <v>10.098695000000001</v>
      </c>
      <c r="BV157" s="1757">
        <v>34.832406999999996</v>
      </c>
      <c r="BW157" s="1823"/>
      <c r="BX157" s="1823"/>
      <c r="BY157" s="1824"/>
      <c r="BZ157" s="1824"/>
      <c r="CA157" s="1824"/>
      <c r="CB157" s="1824"/>
      <c r="CC157" s="1824"/>
      <c r="CD157" s="1824"/>
      <c r="CE157" s="1824"/>
      <c r="CF157" s="1824"/>
      <c r="CG157" s="1824"/>
      <c r="CH157" s="1824"/>
      <c r="CI157" s="1824"/>
      <c r="CJ157" s="1824"/>
      <c r="CK157" s="1824"/>
      <c r="CL157" s="1824"/>
      <c r="CM157" s="1824"/>
      <c r="CN157" s="1824"/>
      <c r="CO157" s="1824"/>
      <c r="CP157" s="1824"/>
      <c r="CQ157" s="1824"/>
      <c r="CR157" s="1824"/>
      <c r="CS157" s="1824"/>
      <c r="CT157" s="1824"/>
      <c r="CU157" s="1824"/>
      <c r="CV157" s="1824"/>
      <c r="CW157" s="1824"/>
      <c r="CX157" s="1824"/>
      <c r="CY157" s="1824"/>
      <c r="CZ157" s="1824"/>
    </row>
    <row r="158" s="231" customFormat="true" ht="15" customHeight="true" x14ac:dyDescent="0.2">
      <c r="A158" s="767"/>
      <c r="B158" s="969"/>
      <c r="C158" s="849"/>
      <c r="D158" s="841"/>
      <c r="E158" s="841"/>
      <c r="F158" s="841"/>
      <c r="G158" s="842"/>
      <c r="H158" s="850"/>
      <c r="I158" s="841"/>
      <c r="J158" s="841"/>
      <c r="K158" s="841"/>
      <c r="L158" s="851"/>
      <c r="M158" s="849"/>
      <c r="N158" s="841"/>
      <c r="O158" s="841"/>
      <c r="P158" s="841"/>
      <c r="Q158" s="842"/>
      <c r="R158" s="850"/>
      <c r="S158" s="841"/>
      <c r="T158" s="841"/>
      <c r="U158" s="841"/>
      <c r="V158" s="851"/>
      <c r="W158" s="574"/>
      <c r="X158" s="574"/>
      <c r="Y158" s="574"/>
      <c r="Z158" s="574"/>
      <c r="AA158" s="574"/>
      <c r="AB158" s="574"/>
      <c r="AC158" s="574"/>
      <c r="AD158" s="574"/>
      <c r="AE158" s="574"/>
      <c r="AF158" s="574"/>
      <c r="AG158" s="574"/>
      <c r="AH158" s="574"/>
      <c r="AI158" s="574"/>
      <c r="AJ158" s="574"/>
      <c r="AK158" s="574"/>
      <c r="AL158" s="574"/>
      <c r="AM158" s="574"/>
      <c r="AN158" s="574"/>
      <c r="AO158" s="574"/>
      <c r="AP158" s="574"/>
      <c r="AQ158" s="574"/>
      <c r="AR158" s="574"/>
      <c r="AS158" s="574"/>
      <c r="AT158" s="574"/>
      <c r="AU158" s="574"/>
      <c r="AV158" s="574"/>
      <c r="AW158" s="574"/>
      <c r="AX158" s="574"/>
      <c r="AY158" s="574"/>
      <c r="AZ158" s="208"/>
      <c r="BA158" s="2266"/>
      <c r="BB158" s="159" t="s">
        <v>172</v>
      </c>
      <c r="BC158" s="325">
        <v>8412.2051560000255</v>
      </c>
      <c r="BD158" s="295">
        <v>8419.6889150000079</v>
      </c>
      <c r="BE158" s="295">
        <v>8408.7532960000153</v>
      </c>
      <c r="BF158" s="295">
        <v>8418.1502680000194</v>
      </c>
      <c r="BG158" s="326">
        <v>8416.403873000032</v>
      </c>
      <c r="BH158" s="336">
        <v>6119.1021040000305</v>
      </c>
      <c r="BI158" s="295">
        <v>6116.4999150000049</v>
      </c>
      <c r="BJ158" s="295">
        <v>6128.0352879999964</v>
      </c>
      <c r="BK158" s="295">
        <v>6123.0565859999961</v>
      </c>
      <c r="BL158" s="326">
        <v>6116.2119460000231</v>
      </c>
      <c r="BM158" s="336">
        <v>2290.9743819999971</v>
      </c>
      <c r="BN158" s="295">
        <v>2299.973953999996</v>
      </c>
      <c r="BO158" s="295">
        <v>2300.5843019999925</v>
      </c>
      <c r="BP158" s="295">
        <v>2302.247279999995</v>
      </c>
      <c r="BQ158" s="326">
        <v>2278.5157509999967</v>
      </c>
      <c r="BR158" s="336">
        <v>8833.1359679999641</v>
      </c>
      <c r="BS158" s="295">
        <v>7920.8926439999977</v>
      </c>
      <c r="BT158" s="295">
        <v>2868.633305999972</v>
      </c>
      <c r="BU158" s="295">
        <v>5178.9561920000015</v>
      </c>
      <c r="BV158" s="1757">
        <v>17273.583398000079</v>
      </c>
      <c r="BW158" s="1823"/>
      <c r="BX158" s="1823"/>
      <c r="BY158" s="1824"/>
      <c r="BZ158" s="1824"/>
      <c r="CA158" s="1824"/>
      <c r="CB158" s="1824"/>
      <c r="CC158" s="1824"/>
      <c r="CD158" s="1824"/>
      <c r="CE158" s="1824"/>
      <c r="CF158" s="1824"/>
      <c r="CG158" s="1824"/>
      <c r="CH158" s="1824"/>
      <c r="CI158" s="1824"/>
      <c r="CJ158" s="1824"/>
      <c r="CK158" s="1824"/>
      <c r="CL158" s="1824"/>
      <c r="CM158" s="1824"/>
      <c r="CN158" s="1824"/>
      <c r="CO158" s="1824"/>
      <c r="CP158" s="1824"/>
      <c r="CQ158" s="1824"/>
      <c r="CR158" s="1824"/>
      <c r="CS158" s="1824"/>
      <c r="CT158" s="1824"/>
      <c r="CU158" s="1824"/>
      <c r="CV158" s="1824"/>
      <c r="CW158" s="1824"/>
      <c r="CX158" s="1824"/>
      <c r="CY158" s="1824"/>
      <c r="CZ158" s="1824"/>
    </row>
    <row r="159" s="231" customFormat="true" ht="15" customHeight="true" x14ac:dyDescent="0.2">
      <c r="B159" s="135"/>
      <c r="C159" s="849"/>
      <c r="D159" s="841"/>
      <c r="E159" s="841"/>
      <c r="F159" s="841"/>
      <c r="G159" s="842"/>
      <c r="H159" s="850"/>
      <c r="I159" s="841"/>
      <c r="J159" s="841"/>
      <c r="K159" s="841"/>
      <c r="L159" s="851"/>
      <c r="M159" s="849"/>
      <c r="N159" s="841"/>
      <c r="O159" s="841"/>
      <c r="P159" s="841"/>
      <c r="Q159" s="842"/>
      <c r="R159" s="850"/>
      <c r="S159" s="841"/>
      <c r="T159" s="841"/>
      <c r="U159" s="841"/>
      <c r="V159" s="851"/>
      <c r="W159" s="574"/>
      <c r="X159" s="574"/>
      <c r="Y159" s="574"/>
      <c r="Z159" s="574"/>
      <c r="AA159" s="574"/>
      <c r="AB159" s="574"/>
      <c r="AC159" s="574"/>
      <c r="AD159" s="574"/>
      <c r="AE159" s="574"/>
      <c r="AF159" s="574"/>
      <c r="AG159" s="574"/>
      <c r="AH159" s="574"/>
      <c r="AI159" s="574"/>
      <c r="AJ159" s="574"/>
      <c r="AK159" s="574"/>
      <c r="AL159" s="574"/>
      <c r="AM159" s="574"/>
      <c r="AN159" s="574"/>
      <c r="AO159" s="574"/>
      <c r="AP159" s="574"/>
      <c r="AQ159" s="574"/>
      <c r="AR159" s="574"/>
      <c r="AS159" s="574"/>
      <c r="AT159" s="574"/>
      <c r="AU159" s="574"/>
      <c r="AV159" s="574"/>
      <c r="AW159" s="574"/>
      <c r="AX159" s="574"/>
      <c r="AY159" s="574"/>
      <c r="AZ159" s="208"/>
      <c r="BA159" s="362"/>
      <c r="BB159" s="159"/>
      <c r="BC159" s="325"/>
      <c r="BD159" s="295"/>
      <c r="BE159" s="295"/>
      <c r="BF159" s="295"/>
      <c r="BG159" s="326"/>
      <c r="BH159" s="336"/>
      <c r="BI159" s="295"/>
      <c r="BJ159" s="295"/>
      <c r="BK159" s="295"/>
      <c r="BL159" s="326"/>
      <c r="BM159" s="336"/>
      <c r="BN159" s="295"/>
      <c r="BO159" s="295"/>
      <c r="BP159" s="295"/>
      <c r="BQ159" s="326"/>
      <c r="BR159" s="336"/>
      <c r="BS159" s="295"/>
      <c r="BT159" s="295"/>
      <c r="BU159" s="295"/>
      <c r="BV159" s="1757"/>
      <c r="BW159" s="1823"/>
      <c r="BX159" s="1823"/>
      <c r="BY159" s="1824"/>
      <c r="BZ159" s="1824"/>
      <c r="CA159" s="1824"/>
      <c r="CB159" s="1824"/>
      <c r="CC159" s="1824"/>
      <c r="CD159" s="1824"/>
      <c r="CE159" s="1824"/>
      <c r="CF159" s="1824"/>
      <c r="CG159" s="1824"/>
      <c r="CH159" s="1824"/>
      <c r="CI159" s="1824"/>
      <c r="CJ159" s="1824"/>
      <c r="CK159" s="1824"/>
      <c r="CL159" s="1824"/>
      <c r="CM159" s="1824"/>
      <c r="CN159" s="1824"/>
      <c r="CO159" s="1824"/>
      <c r="CP159" s="1824"/>
      <c r="CQ159" s="1824"/>
      <c r="CR159" s="1824"/>
      <c r="CS159" s="1824"/>
      <c r="CT159" s="1824"/>
      <c r="CU159" s="1824"/>
      <c r="CV159" s="1824"/>
      <c r="CW159" s="1824"/>
      <c r="CX159" s="1824"/>
      <c r="CY159" s="1824"/>
      <c r="CZ159" s="1824"/>
    </row>
    <row r="160" s="231" customFormat="true" ht="15" customHeight="true" x14ac:dyDescent="0.2">
      <c r="B160" s="135"/>
      <c r="C160" s="849"/>
      <c r="D160" s="841"/>
      <c r="E160" s="841"/>
      <c r="F160" s="841"/>
      <c r="G160" s="842"/>
      <c r="H160" s="850"/>
      <c r="I160" s="841"/>
      <c r="J160" s="841"/>
      <c r="K160" s="841"/>
      <c r="L160" s="851"/>
      <c r="M160" s="849"/>
      <c r="N160" s="841"/>
      <c r="O160" s="841"/>
      <c r="P160" s="841"/>
      <c r="Q160" s="842"/>
      <c r="R160" s="850"/>
      <c r="S160" s="841"/>
      <c r="T160" s="841"/>
      <c r="U160" s="841"/>
      <c r="V160" s="851"/>
      <c r="W160" s="574"/>
      <c r="X160" s="574"/>
      <c r="Y160" s="574"/>
      <c r="Z160" s="574"/>
      <c r="AA160" s="574"/>
      <c r="AB160" s="574"/>
      <c r="AC160" s="574"/>
      <c r="AD160" s="574"/>
      <c r="AE160" s="574"/>
      <c r="AF160" s="574"/>
      <c r="AG160" s="574"/>
      <c r="AH160" s="574"/>
      <c r="AI160" s="574"/>
      <c r="AJ160" s="574"/>
      <c r="AK160" s="574"/>
      <c r="AL160" s="574"/>
      <c r="AM160" s="574"/>
      <c r="AN160" s="574"/>
      <c r="AO160" s="574"/>
      <c r="AP160" s="574"/>
      <c r="AQ160" s="574"/>
      <c r="AR160" s="574"/>
      <c r="AS160" s="574"/>
      <c r="AT160" s="574"/>
      <c r="AU160" s="574"/>
      <c r="AV160" s="574"/>
      <c r="AW160" s="574"/>
      <c r="AX160" s="574"/>
      <c r="AY160" s="574"/>
      <c r="AZ160" s="208"/>
      <c r="BA160" s="362"/>
      <c r="BB160" s="159"/>
      <c r="BC160" s="325"/>
      <c r="BD160" s="295"/>
      <c r="BE160" s="295"/>
      <c r="BF160" s="295"/>
      <c r="BG160" s="326"/>
      <c r="BH160" s="336"/>
      <c r="BI160" s="295"/>
      <c r="BJ160" s="295"/>
      <c r="BK160" s="295"/>
      <c r="BL160" s="326"/>
      <c r="BM160" s="336"/>
      <c r="BN160" s="295"/>
      <c r="BO160" s="295"/>
      <c r="BP160" s="295"/>
      <c r="BQ160" s="326"/>
      <c r="BR160" s="336"/>
      <c r="BS160" s="295"/>
      <c r="BT160" s="295"/>
      <c r="BU160" s="295"/>
      <c r="BV160" s="1757"/>
      <c r="BW160" s="1823"/>
      <c r="BX160" s="1823"/>
      <c r="BY160" s="1824"/>
      <c r="BZ160" s="1824"/>
      <c r="CA160" s="1824"/>
      <c r="CB160" s="1824"/>
      <c r="CC160" s="1824"/>
      <c r="CD160" s="1824"/>
      <c r="CE160" s="1824"/>
      <c r="CF160" s="1824"/>
      <c r="CG160" s="1824"/>
      <c r="CH160" s="1824"/>
      <c r="CI160" s="1824"/>
      <c r="CJ160" s="1824"/>
      <c r="CK160" s="1824"/>
      <c r="CL160" s="1824"/>
      <c r="CM160" s="1824"/>
      <c r="CN160" s="1824"/>
      <c r="CO160" s="1824"/>
      <c r="CP160" s="1824"/>
      <c r="CQ160" s="1824"/>
      <c r="CR160" s="1824"/>
      <c r="CS160" s="1824"/>
      <c r="CT160" s="1824"/>
      <c r="CU160" s="1824"/>
      <c r="CV160" s="1824"/>
      <c r="CW160" s="1824"/>
      <c r="CX160" s="1824"/>
      <c r="CY160" s="1824"/>
      <c r="CZ160" s="1824"/>
    </row>
    <row r="161" s="231" customFormat="true" ht="15" customHeight="true" x14ac:dyDescent="0.2">
      <c r="B161" s="135"/>
      <c r="C161" s="849"/>
      <c r="D161" s="841"/>
      <c r="E161" s="841"/>
      <c r="F161" s="841"/>
      <c r="G161" s="842"/>
      <c r="H161" s="850"/>
      <c r="I161" s="841"/>
      <c r="J161" s="841"/>
      <c r="K161" s="841"/>
      <c r="L161" s="851"/>
      <c r="M161" s="849"/>
      <c r="N161" s="841"/>
      <c r="O161" s="841"/>
      <c r="P161" s="841"/>
      <c r="Q161" s="842"/>
      <c r="R161" s="850"/>
      <c r="S161" s="841"/>
      <c r="T161" s="841"/>
      <c r="U161" s="841"/>
      <c r="V161" s="851"/>
      <c r="W161" s="574"/>
      <c r="X161" s="574"/>
      <c r="Y161" s="574"/>
      <c r="Z161" s="574"/>
      <c r="AA161" s="574"/>
      <c r="AB161" s="574"/>
      <c r="AC161" s="574"/>
      <c r="AD161" s="574"/>
      <c r="AE161" s="574"/>
      <c r="AF161" s="574"/>
      <c r="AG161" s="574"/>
      <c r="AH161" s="574"/>
      <c r="AI161" s="574"/>
      <c r="AJ161" s="574"/>
      <c r="AK161" s="574"/>
      <c r="AL161" s="574"/>
      <c r="AM161" s="574"/>
      <c r="AN161" s="574"/>
      <c r="AO161" s="574"/>
      <c r="AP161" s="574"/>
      <c r="AQ161" s="574"/>
      <c r="AR161" s="574"/>
      <c r="AS161" s="574"/>
      <c r="AT161" s="574"/>
      <c r="AU161" s="574"/>
      <c r="AV161" s="574"/>
      <c r="AW161" s="574"/>
      <c r="AX161" s="574"/>
      <c r="AY161" s="574"/>
      <c r="AZ161" s="208"/>
      <c r="BA161" s="362"/>
      <c r="BB161" s="159"/>
      <c r="BC161" s="325"/>
      <c r="BD161" s="295"/>
      <c r="BE161" s="295"/>
      <c r="BF161" s="295"/>
      <c r="BG161" s="326"/>
      <c r="BH161" s="336"/>
      <c r="BI161" s="295"/>
      <c r="BJ161" s="295"/>
      <c r="BK161" s="295"/>
      <c r="BL161" s="326"/>
      <c r="BM161" s="336"/>
      <c r="BN161" s="295"/>
      <c r="BO161" s="295"/>
      <c r="BP161" s="295"/>
      <c r="BQ161" s="326"/>
      <c r="BR161" s="336"/>
      <c r="BS161" s="295"/>
      <c r="BT161" s="295"/>
      <c r="BU161" s="295"/>
      <c r="BV161" s="1757"/>
      <c r="BW161" s="1823"/>
      <c r="BX161" s="1823"/>
      <c r="BY161" s="1824"/>
      <c r="BZ161" s="1824"/>
      <c r="CA161" s="1824"/>
      <c r="CB161" s="1824"/>
      <c r="CC161" s="1824"/>
      <c r="CD161" s="1824"/>
      <c r="CE161" s="1824"/>
      <c r="CF161" s="1824"/>
      <c r="CG161" s="1824"/>
      <c r="CH161" s="1824"/>
      <c r="CI161" s="1824"/>
      <c r="CJ161" s="1824"/>
      <c r="CK161" s="1824"/>
      <c r="CL161" s="1824"/>
      <c r="CM161" s="1824"/>
      <c r="CN161" s="1824"/>
      <c r="CO161" s="1824"/>
      <c r="CP161" s="1824"/>
      <c r="CQ161" s="1824"/>
      <c r="CR161" s="1824"/>
      <c r="CS161" s="1824"/>
      <c r="CT161" s="1824"/>
      <c r="CU161" s="1824"/>
      <c r="CV161" s="1824"/>
      <c r="CW161" s="1824"/>
      <c r="CX161" s="1824"/>
      <c r="CY161" s="1824"/>
      <c r="CZ161" s="1824"/>
    </row>
    <row r="162" s="231" customFormat="true" ht="15" customHeight="true" x14ac:dyDescent="0.2">
      <c r="A162" s="765"/>
      <c r="B162" s="970"/>
      <c r="C162" s="849"/>
      <c r="D162" s="841"/>
      <c r="E162" s="841"/>
      <c r="F162" s="841"/>
      <c r="G162" s="842"/>
      <c r="H162" s="850"/>
      <c r="I162" s="841"/>
      <c r="J162" s="841"/>
      <c r="K162" s="841"/>
      <c r="L162" s="851"/>
      <c r="M162" s="849"/>
      <c r="N162" s="841"/>
      <c r="O162" s="841"/>
      <c r="P162" s="841"/>
      <c r="Q162" s="842"/>
      <c r="R162" s="850"/>
      <c r="S162" s="841"/>
      <c r="T162" s="841"/>
      <c r="U162" s="841"/>
      <c r="V162" s="851"/>
      <c r="W162" s="574"/>
      <c r="X162" s="574"/>
      <c r="Y162" s="574"/>
      <c r="Z162" s="574"/>
      <c r="AA162" s="574"/>
      <c r="AB162" s="574"/>
      <c r="AC162" s="574"/>
      <c r="AD162" s="574"/>
      <c r="AE162" s="574"/>
      <c r="AF162" s="574"/>
      <c r="AG162" s="574"/>
      <c r="AH162" s="574"/>
      <c r="AI162" s="574"/>
      <c r="AJ162" s="574"/>
      <c r="AK162" s="574"/>
      <c r="AL162" s="574"/>
      <c r="AM162" s="574"/>
      <c r="AN162" s="574"/>
      <c r="AO162" s="574"/>
      <c r="AP162" s="574"/>
      <c r="AQ162" s="574"/>
      <c r="AR162" s="574"/>
      <c r="AS162" s="574"/>
      <c r="AT162" s="574"/>
      <c r="AU162" s="574"/>
      <c r="AV162" s="574"/>
      <c r="AW162" s="574"/>
      <c r="AX162" s="574"/>
      <c r="AY162" s="574"/>
      <c r="AZ162" s="208"/>
      <c r="BA162" s="362"/>
      <c r="BB162" s="159"/>
      <c r="BC162" s="325"/>
      <c r="BD162" s="295"/>
      <c r="BE162" s="295"/>
      <c r="BF162" s="295"/>
      <c r="BG162" s="326"/>
      <c r="BH162" s="336"/>
      <c r="BI162" s="295"/>
      <c r="BJ162" s="295"/>
      <c r="BK162" s="295"/>
      <c r="BL162" s="326"/>
      <c r="BM162" s="336"/>
      <c r="BN162" s="295"/>
      <c r="BO162" s="295"/>
      <c r="BP162" s="295"/>
      <c r="BQ162" s="326"/>
      <c r="BR162" s="336"/>
      <c r="BS162" s="295"/>
      <c r="BT162" s="295"/>
      <c r="BU162" s="295"/>
      <c r="BV162" s="1757"/>
      <c r="BW162" s="1823"/>
      <c r="BX162" s="1823"/>
      <c r="BY162" s="1824"/>
      <c r="BZ162" s="1824"/>
      <c r="CA162" s="1824"/>
      <c r="CB162" s="1824"/>
      <c r="CC162" s="1824"/>
      <c r="CD162" s="1824"/>
      <c r="CE162" s="1824"/>
      <c r="CF162" s="1824"/>
      <c r="CG162" s="1824"/>
      <c r="CH162" s="1824"/>
      <c r="CI162" s="1824"/>
      <c r="CJ162" s="1824"/>
      <c r="CK162" s="1824"/>
      <c r="CL162" s="1824"/>
      <c r="CM162" s="1824"/>
      <c r="CN162" s="1824"/>
      <c r="CO162" s="1824"/>
      <c r="CP162" s="1824"/>
      <c r="CQ162" s="1824"/>
      <c r="CR162" s="1824"/>
      <c r="CS162" s="1824"/>
      <c r="CT162" s="1824"/>
      <c r="CU162" s="1824"/>
      <c r="CV162" s="1824"/>
      <c r="CW162" s="1824"/>
      <c r="CX162" s="1824"/>
      <c r="CY162" s="1824"/>
      <c r="CZ162" s="1824"/>
    </row>
    <row r="163" s="231" customFormat="true" ht="15" customHeight="true" x14ac:dyDescent="0.2">
      <c r="A163" s="685"/>
      <c r="B163" s="971"/>
      <c r="C163" s="849"/>
      <c r="D163" s="841"/>
      <c r="E163" s="841"/>
      <c r="F163" s="841"/>
      <c r="G163" s="842"/>
      <c r="H163" s="850"/>
      <c r="I163" s="841"/>
      <c r="J163" s="841"/>
      <c r="K163" s="841"/>
      <c r="L163" s="851"/>
      <c r="M163" s="849"/>
      <c r="N163" s="841"/>
      <c r="O163" s="841"/>
      <c r="P163" s="841"/>
      <c r="Q163" s="842"/>
      <c r="R163" s="850"/>
      <c r="S163" s="841"/>
      <c r="T163" s="841"/>
      <c r="U163" s="841"/>
      <c r="V163" s="851"/>
      <c r="W163" s="574"/>
      <c r="X163" s="574"/>
      <c r="Y163" s="574"/>
      <c r="Z163" s="574"/>
      <c r="AA163" s="574"/>
      <c r="AB163" s="574"/>
      <c r="AC163" s="574"/>
      <c r="AD163" s="574"/>
      <c r="AE163" s="574"/>
      <c r="AF163" s="574"/>
      <c r="AG163" s="574"/>
      <c r="AH163" s="574"/>
      <c r="AI163" s="574"/>
      <c r="AJ163" s="574"/>
      <c r="AK163" s="574"/>
      <c r="AL163" s="574"/>
      <c r="AM163" s="574"/>
      <c r="AN163" s="574"/>
      <c r="AO163" s="574"/>
      <c r="AP163" s="574"/>
      <c r="AQ163" s="574"/>
      <c r="AR163" s="574"/>
      <c r="AS163" s="574"/>
      <c r="AT163" s="574"/>
      <c r="AU163" s="574"/>
      <c r="AV163" s="574"/>
      <c r="AW163" s="574"/>
      <c r="AX163" s="574"/>
      <c r="AY163" s="574"/>
      <c r="AZ163" s="208"/>
      <c r="BA163" s="362"/>
      <c r="BB163" s="159"/>
      <c r="BC163" s="325"/>
      <c r="BD163" s="295"/>
      <c r="BE163" s="295"/>
      <c r="BF163" s="295"/>
      <c r="BG163" s="326"/>
      <c r="BH163" s="336"/>
      <c r="BI163" s="295"/>
      <c r="BJ163" s="295"/>
      <c r="BK163" s="295"/>
      <c r="BL163" s="326"/>
      <c r="BM163" s="336"/>
      <c r="BN163" s="295"/>
      <c r="BO163" s="295"/>
      <c r="BP163" s="295"/>
      <c r="BQ163" s="326"/>
      <c r="BR163" s="336"/>
      <c r="BS163" s="295"/>
      <c r="BT163" s="295"/>
      <c r="BU163" s="295"/>
      <c r="BV163" s="1757"/>
      <c r="BW163" s="1823"/>
      <c r="BX163" s="1823"/>
      <c r="BY163" s="1824"/>
      <c r="BZ163" s="1824"/>
      <c r="CA163" s="1824"/>
      <c r="CB163" s="1824"/>
      <c r="CC163" s="1824"/>
      <c r="CD163" s="1824"/>
      <c r="CE163" s="1824"/>
      <c r="CF163" s="1824"/>
      <c r="CG163" s="1824"/>
      <c r="CH163" s="1824"/>
      <c r="CI163" s="1824"/>
      <c r="CJ163" s="1824"/>
      <c r="CK163" s="1824"/>
      <c r="CL163" s="1824"/>
      <c r="CM163" s="1824"/>
      <c r="CN163" s="1824"/>
      <c r="CO163" s="1824"/>
      <c r="CP163" s="1824"/>
      <c r="CQ163" s="1824"/>
      <c r="CR163" s="1824"/>
      <c r="CS163" s="1824"/>
      <c r="CT163" s="1824"/>
      <c r="CU163" s="1824"/>
      <c r="CV163" s="1824"/>
      <c r="CW163" s="1824"/>
      <c r="CX163" s="1824"/>
      <c r="CY163" s="1824"/>
      <c r="CZ163" s="1824"/>
    </row>
    <row r="164" s="607" customFormat="true" ht="15" customHeight="true" x14ac:dyDescent="0.2">
      <c r="A164" s="952"/>
      <c r="B164" s="775"/>
      <c r="C164" s="891"/>
      <c r="D164" s="790"/>
      <c r="E164" s="790"/>
      <c r="F164" s="790"/>
      <c r="G164" s="791"/>
      <c r="H164" s="892"/>
      <c r="I164" s="790"/>
      <c r="J164" s="790"/>
      <c r="K164" s="790"/>
      <c r="L164" s="893"/>
      <c r="M164" s="891"/>
      <c r="N164" s="790"/>
      <c r="O164" s="790"/>
      <c r="P164" s="790"/>
      <c r="Q164" s="791"/>
      <c r="R164" s="892"/>
      <c r="S164" s="790"/>
      <c r="T164" s="790"/>
      <c r="U164" s="790"/>
      <c r="V164" s="893"/>
      <c r="W164" s="1726"/>
      <c r="X164" s="1726"/>
      <c r="Y164" s="1726"/>
      <c r="Z164" s="1726"/>
      <c r="AA164" s="1726"/>
      <c r="AB164" s="1726"/>
      <c r="AC164" s="1726"/>
      <c r="AD164" s="1726"/>
      <c r="AE164" s="1726"/>
      <c r="AF164" s="1726"/>
      <c r="AG164" s="1726"/>
      <c r="AH164" s="1726"/>
      <c r="AI164" s="1726"/>
      <c r="AJ164" s="1726"/>
      <c r="AK164" s="1726"/>
      <c r="AL164" s="1726"/>
      <c r="AM164" s="1726"/>
      <c r="AN164" s="1726"/>
      <c r="AO164" s="1726"/>
      <c r="AP164" s="1726"/>
      <c r="AQ164" s="1726"/>
      <c r="AR164" s="1726"/>
      <c r="AS164" s="1726"/>
      <c r="AT164" s="1726"/>
      <c r="AU164" s="1726"/>
      <c r="AV164" s="1726"/>
      <c r="AW164" s="1726"/>
      <c r="AX164" s="1726"/>
      <c r="AY164" s="1726"/>
      <c r="AZ164" s="611"/>
      <c r="BA164" s="362"/>
      <c r="BB164" s="159"/>
      <c r="BC164" s="325"/>
      <c r="BD164" s="295"/>
      <c r="BE164" s="295"/>
      <c r="BF164" s="295"/>
      <c r="BG164" s="326"/>
      <c r="BH164" s="336"/>
      <c r="BI164" s="295"/>
      <c r="BJ164" s="295"/>
      <c r="BK164" s="295"/>
      <c r="BL164" s="326"/>
      <c r="BM164" s="336"/>
      <c r="BN164" s="295"/>
      <c r="BO164" s="295"/>
      <c r="BP164" s="295"/>
      <c r="BQ164" s="326"/>
      <c r="BR164" s="336"/>
      <c r="BS164" s="295"/>
      <c r="BT164" s="295"/>
      <c r="BU164" s="295"/>
      <c r="BV164" s="1757"/>
      <c r="BW164" s="1823"/>
      <c r="BX164" s="1823"/>
      <c r="BY164" s="1824"/>
      <c r="BZ164" s="1824"/>
      <c r="CA164" s="1824"/>
      <c r="CB164" s="1824"/>
      <c r="CC164" s="1824"/>
      <c r="CD164" s="1824"/>
      <c r="CE164" s="1824"/>
      <c r="CF164" s="1824"/>
      <c r="CG164" s="1824"/>
      <c r="CH164" s="1824"/>
      <c r="CI164" s="1824"/>
      <c r="CJ164" s="1824"/>
      <c r="CK164" s="1824"/>
      <c r="CL164" s="1824"/>
      <c r="CM164" s="1824"/>
      <c r="CN164" s="1824"/>
      <c r="CO164" s="1824"/>
      <c r="CP164" s="1824"/>
      <c r="CQ164" s="1824"/>
      <c r="CR164" s="1824"/>
      <c r="CS164" s="1824"/>
      <c r="CT164" s="1824"/>
      <c r="CU164" s="1824"/>
      <c r="CV164" s="1824"/>
      <c r="CW164" s="1824"/>
      <c r="CX164" s="1824"/>
      <c r="CY164" s="1824"/>
      <c r="CZ164" s="1824"/>
    </row>
    <row r="165" s="607" customFormat="true" ht="15" customHeight="true" x14ac:dyDescent="0.2">
      <c r="A165" s="1191"/>
      <c r="B165" s="1333"/>
      <c r="C165" s="1147"/>
      <c r="D165" s="1148"/>
      <c r="E165" s="1148"/>
      <c r="F165" s="1148"/>
      <c r="G165" s="1182"/>
      <c r="H165" s="1174"/>
      <c r="I165" s="1148"/>
      <c r="J165" s="1148"/>
      <c r="K165" s="1148"/>
      <c r="L165" s="1155"/>
      <c r="M165" s="1164"/>
      <c r="N165" s="1148"/>
      <c r="O165" s="1148"/>
      <c r="P165" s="1148"/>
      <c r="Q165" s="1182"/>
      <c r="R165" s="1174"/>
      <c r="S165" s="1148"/>
      <c r="T165" s="1148"/>
      <c r="U165" s="1148"/>
      <c r="V165" s="1889"/>
      <c r="W165" s="1726"/>
      <c r="X165" s="1726"/>
      <c r="Y165" s="1726"/>
      <c r="Z165" s="1726"/>
      <c r="AA165" s="1726"/>
      <c r="AB165" s="1726"/>
      <c r="AC165" s="1726"/>
      <c r="AD165" s="1726"/>
      <c r="AE165" s="1726"/>
      <c r="AF165" s="1726"/>
      <c r="AG165" s="1726"/>
      <c r="AH165" s="1726"/>
      <c r="AI165" s="1726"/>
      <c r="AJ165" s="1726"/>
      <c r="AK165" s="1726"/>
      <c r="AL165" s="1726"/>
      <c r="AM165" s="1726"/>
      <c r="AN165" s="1726"/>
      <c r="AO165" s="1726"/>
      <c r="AP165" s="1726"/>
      <c r="AQ165" s="1726"/>
      <c r="AR165" s="1726"/>
      <c r="AS165" s="1726"/>
      <c r="AT165" s="1726"/>
      <c r="AU165" s="1726"/>
      <c r="AV165" s="1726"/>
      <c r="AW165" s="1726"/>
      <c r="AX165" s="1726"/>
      <c r="AY165" s="1726"/>
      <c r="AZ165" s="611"/>
      <c r="BA165" s="362"/>
      <c r="BB165" s="159"/>
      <c r="BC165" s="325"/>
      <c r="BD165" s="295"/>
      <c r="BE165" s="295"/>
      <c r="BF165" s="295"/>
      <c r="BG165" s="326"/>
      <c r="BH165" s="336"/>
      <c r="BI165" s="295"/>
      <c r="BJ165" s="295"/>
      <c r="BK165" s="295"/>
      <c r="BL165" s="326"/>
      <c r="BM165" s="336"/>
      <c r="BN165" s="295"/>
      <c r="BO165" s="295"/>
      <c r="BP165" s="295"/>
      <c r="BQ165" s="326"/>
      <c r="BR165" s="336"/>
      <c r="BS165" s="295"/>
      <c r="BT165" s="295"/>
      <c r="BU165" s="295"/>
      <c r="BV165" s="1757"/>
      <c r="BW165" s="1823"/>
      <c r="BX165" s="1823"/>
      <c r="BY165" s="1824"/>
      <c r="BZ165" s="1824"/>
      <c r="CA165" s="1824"/>
      <c r="CB165" s="1824"/>
      <c r="CC165" s="1824"/>
      <c r="CD165" s="1824"/>
      <c r="CE165" s="1824"/>
      <c r="CF165" s="1824"/>
      <c r="CG165" s="1824"/>
      <c r="CH165" s="1824"/>
      <c r="CI165" s="1824"/>
      <c r="CJ165" s="1824"/>
      <c r="CK165" s="1824"/>
      <c r="CL165" s="1824"/>
      <c r="CM165" s="1824"/>
      <c r="CN165" s="1824"/>
      <c r="CO165" s="1824"/>
      <c r="CP165" s="1824"/>
      <c r="CQ165" s="1824"/>
      <c r="CR165" s="1824"/>
      <c r="CS165" s="1824"/>
      <c r="CT165" s="1824"/>
      <c r="CU165" s="1824"/>
      <c r="CV165" s="1824"/>
      <c r="CW165" s="1824"/>
      <c r="CX165" s="1824"/>
      <c r="CY165" s="1824"/>
      <c r="CZ165" s="1824"/>
    </row>
    <row r="166" s="607" customFormat="true" ht="15" customHeight="true" x14ac:dyDescent="0.2">
      <c r="A166" s="1192"/>
      <c r="B166" s="1334"/>
      <c r="C166" s="1149"/>
      <c r="D166" s="1150"/>
      <c r="E166" s="1150"/>
      <c r="F166" s="1150"/>
      <c r="G166" s="1183"/>
      <c r="H166" s="1175"/>
      <c r="I166" s="1150"/>
      <c r="J166" s="1150"/>
      <c r="K166" s="1150"/>
      <c r="L166" s="1156"/>
      <c r="M166" s="1165"/>
      <c r="N166" s="1150"/>
      <c r="O166" s="1150"/>
      <c r="P166" s="1150"/>
      <c r="Q166" s="1183"/>
      <c r="R166" s="1175"/>
      <c r="S166" s="1150"/>
      <c r="T166" s="1150"/>
      <c r="U166" s="1150"/>
      <c r="V166" s="1890"/>
      <c r="W166" s="1726"/>
      <c r="X166" s="1726"/>
      <c r="Y166" s="1726"/>
      <c r="Z166" s="1726"/>
      <c r="AA166" s="1726"/>
      <c r="AB166" s="1726"/>
      <c r="AC166" s="1726"/>
      <c r="AD166" s="1726"/>
      <c r="AE166" s="1726"/>
      <c r="AF166" s="1726"/>
      <c r="AG166" s="1726"/>
      <c r="AH166" s="1726"/>
      <c r="AI166" s="1726"/>
      <c r="AJ166" s="1726"/>
      <c r="AK166" s="1726"/>
      <c r="AL166" s="1726"/>
      <c r="AM166" s="1726"/>
      <c r="AN166" s="1726"/>
      <c r="AO166" s="1726"/>
      <c r="AP166" s="1726"/>
      <c r="AQ166" s="1726"/>
      <c r="AR166" s="1726"/>
      <c r="AS166" s="1726"/>
      <c r="AT166" s="1726"/>
      <c r="AU166" s="1726"/>
      <c r="AV166" s="1726"/>
      <c r="AW166" s="1726"/>
      <c r="AX166" s="1726"/>
      <c r="AY166" s="1726"/>
      <c r="AZ166" s="611"/>
      <c r="BA166" s="362"/>
      <c r="BB166" s="159"/>
      <c r="BC166" s="325"/>
      <c r="BD166" s="295"/>
      <c r="BE166" s="295"/>
      <c r="BF166" s="295"/>
      <c r="BG166" s="326"/>
      <c r="BH166" s="336"/>
      <c r="BI166" s="295"/>
      <c r="BJ166" s="295"/>
      <c r="BK166" s="295"/>
      <c r="BL166" s="326"/>
      <c r="BM166" s="336"/>
      <c r="BN166" s="295"/>
      <c r="BO166" s="295"/>
      <c r="BP166" s="295"/>
      <c r="BQ166" s="326"/>
      <c r="BR166" s="336"/>
      <c r="BS166" s="295"/>
      <c r="BT166" s="295"/>
      <c r="BU166" s="295"/>
      <c r="BV166" s="1757"/>
      <c r="BW166" s="1823"/>
      <c r="BX166" s="1823"/>
      <c r="BY166" s="1824"/>
      <c r="BZ166" s="1824"/>
      <c r="CA166" s="1824"/>
      <c r="CB166" s="1824"/>
      <c r="CC166" s="1824"/>
      <c r="CD166" s="1824"/>
      <c r="CE166" s="1824"/>
      <c r="CF166" s="1824"/>
      <c r="CG166" s="1824"/>
      <c r="CH166" s="1824"/>
      <c r="CI166" s="1824"/>
      <c r="CJ166" s="1824"/>
      <c r="CK166" s="1824"/>
      <c r="CL166" s="1824"/>
      <c r="CM166" s="1824"/>
      <c r="CN166" s="1824"/>
      <c r="CO166" s="1824"/>
      <c r="CP166" s="1824"/>
      <c r="CQ166" s="1824"/>
      <c r="CR166" s="1824"/>
      <c r="CS166" s="1824"/>
      <c r="CT166" s="1824"/>
      <c r="CU166" s="1824"/>
      <c r="CV166" s="1824"/>
      <c r="CW166" s="1824"/>
      <c r="CX166" s="1824"/>
      <c r="CY166" s="1824"/>
      <c r="CZ166" s="1824"/>
    </row>
    <row r="167" s="607" customFormat="true" ht="15" customHeight="true" x14ac:dyDescent="0.2">
      <c r="A167" s="1193"/>
      <c r="B167" s="1335"/>
      <c r="C167" s="1277"/>
      <c r="D167" s="1278"/>
      <c r="E167" s="1278"/>
      <c r="F167" s="1278"/>
      <c r="G167" s="1279"/>
      <c r="H167" s="1280"/>
      <c r="I167" s="1278"/>
      <c r="J167" s="1278"/>
      <c r="K167" s="1278"/>
      <c r="L167" s="1281"/>
      <c r="M167" s="1282"/>
      <c r="N167" s="1278"/>
      <c r="O167" s="1278"/>
      <c r="P167" s="1278"/>
      <c r="Q167" s="1279"/>
      <c r="R167" s="1280"/>
      <c r="S167" s="1278"/>
      <c r="T167" s="1278"/>
      <c r="U167" s="1278"/>
      <c r="V167" s="1891"/>
      <c r="W167" s="1726"/>
      <c r="X167" s="1726"/>
      <c r="Y167" s="1726"/>
      <c r="Z167" s="1726"/>
      <c r="AA167" s="1726"/>
      <c r="AB167" s="1726"/>
      <c r="AC167" s="1726"/>
      <c r="AD167" s="1726"/>
      <c r="AE167" s="1726"/>
      <c r="AF167" s="1726"/>
      <c r="AG167" s="1726"/>
      <c r="AH167" s="1726"/>
      <c r="AI167" s="1726"/>
      <c r="AJ167" s="1726"/>
      <c r="AK167" s="1726"/>
      <c r="AL167" s="1726"/>
      <c r="AM167" s="1726"/>
      <c r="AN167" s="1726"/>
      <c r="AO167" s="1726"/>
      <c r="AP167" s="1726"/>
      <c r="AQ167" s="1726"/>
      <c r="AR167" s="1726"/>
      <c r="AS167" s="1726"/>
      <c r="AT167" s="1726"/>
      <c r="AU167" s="1726"/>
      <c r="AV167" s="1726"/>
      <c r="AW167" s="1726"/>
      <c r="AX167" s="1726"/>
      <c r="AY167" s="1726"/>
      <c r="AZ167" s="611"/>
      <c r="BA167" s="362"/>
      <c r="BB167" s="159"/>
      <c r="BC167" s="325"/>
      <c r="BD167" s="295"/>
      <c r="BE167" s="295"/>
      <c r="BF167" s="295"/>
      <c r="BG167" s="326"/>
      <c r="BH167" s="336"/>
      <c r="BI167" s="295"/>
      <c r="BJ167" s="295"/>
      <c r="BK167" s="295"/>
      <c r="BL167" s="326"/>
      <c r="BM167" s="336"/>
      <c r="BN167" s="295"/>
      <c r="BO167" s="295"/>
      <c r="BP167" s="295"/>
      <c r="BQ167" s="326"/>
      <c r="BR167" s="336"/>
      <c r="BS167" s="295"/>
      <c r="BT167" s="295"/>
      <c r="BU167" s="295"/>
      <c r="BV167" s="1757"/>
      <c r="BW167" s="1823"/>
      <c r="BX167" s="1823"/>
      <c r="BY167" s="1824"/>
      <c r="BZ167" s="1824"/>
      <c r="CA167" s="1824"/>
      <c r="CB167" s="1824"/>
      <c r="CC167" s="1824"/>
      <c r="CD167" s="1824"/>
      <c r="CE167" s="1824"/>
      <c r="CF167" s="1824"/>
      <c r="CG167" s="1824"/>
      <c r="CH167" s="1824"/>
      <c r="CI167" s="1824"/>
      <c r="CJ167" s="1824"/>
      <c r="CK167" s="1824"/>
      <c r="CL167" s="1824"/>
      <c r="CM167" s="1824"/>
      <c r="CN167" s="1824"/>
      <c r="CO167" s="1824"/>
      <c r="CP167" s="1824"/>
      <c r="CQ167" s="1824"/>
      <c r="CR167" s="1824"/>
      <c r="CS167" s="1824"/>
      <c r="CT167" s="1824"/>
      <c r="CU167" s="1824"/>
      <c r="CV167" s="1824"/>
      <c r="CW167" s="1824"/>
      <c r="CX167" s="1824"/>
      <c r="CY167" s="1824"/>
      <c r="CZ167" s="1824"/>
    </row>
    <row r="168" s="607" customFormat="true" ht="15" customHeight="true" x14ac:dyDescent="0.2">
      <c r="A168" s="1194"/>
      <c r="B168" s="1336"/>
      <c r="C168" s="1283"/>
      <c r="D168" s="1284"/>
      <c r="E168" s="1284"/>
      <c r="F168" s="1284"/>
      <c r="G168" s="1285"/>
      <c r="H168" s="1286"/>
      <c r="I168" s="1284"/>
      <c r="J168" s="1284"/>
      <c r="K168" s="1284"/>
      <c r="L168" s="1287"/>
      <c r="M168" s="1288"/>
      <c r="N168" s="1284"/>
      <c r="O168" s="1284"/>
      <c r="P168" s="1284"/>
      <c r="Q168" s="1285"/>
      <c r="R168" s="1286"/>
      <c r="S168" s="1284"/>
      <c r="T168" s="1284"/>
      <c r="U168" s="1284"/>
      <c r="V168" s="1892"/>
      <c r="W168" s="1726"/>
      <c r="X168" s="1726"/>
      <c r="Y168" s="1726"/>
      <c r="Z168" s="1726"/>
      <c r="AA168" s="1726"/>
      <c r="AB168" s="1726"/>
      <c r="AC168" s="1726"/>
      <c r="AD168" s="1726"/>
      <c r="AE168" s="1726"/>
      <c r="AF168" s="1726"/>
      <c r="AG168" s="1726"/>
      <c r="AH168" s="1726"/>
      <c r="AI168" s="1726"/>
      <c r="AJ168" s="1726"/>
      <c r="AK168" s="1726"/>
      <c r="AL168" s="1726"/>
      <c r="AM168" s="1726"/>
      <c r="AN168" s="1726"/>
      <c r="AO168" s="1726"/>
      <c r="AP168" s="1726"/>
      <c r="AQ168" s="1726"/>
      <c r="AR168" s="1726"/>
      <c r="AS168" s="1726"/>
      <c r="AT168" s="1726"/>
      <c r="AU168" s="1726"/>
      <c r="AV168" s="1726"/>
      <c r="AW168" s="1726"/>
      <c r="AX168" s="1726"/>
      <c r="AY168" s="1726"/>
      <c r="AZ168" s="611"/>
      <c r="BA168" s="362"/>
      <c r="BB168" s="159"/>
      <c r="BC168" s="325"/>
      <c r="BD168" s="295"/>
      <c r="BE168" s="295"/>
      <c r="BF168" s="295"/>
      <c r="BG168" s="326"/>
      <c r="BH168" s="336"/>
      <c r="BI168" s="295"/>
      <c r="BJ168" s="295"/>
      <c r="BK168" s="295"/>
      <c r="BL168" s="326"/>
      <c r="BM168" s="336"/>
      <c r="BN168" s="295"/>
      <c r="BO168" s="295"/>
      <c r="BP168" s="295"/>
      <c r="BQ168" s="326"/>
      <c r="BR168" s="336"/>
      <c r="BS168" s="295"/>
      <c r="BT168" s="295"/>
      <c r="BU168" s="295"/>
      <c r="BV168" s="1757"/>
      <c r="BW168" s="1823"/>
      <c r="BX168" s="1823"/>
      <c r="BY168" s="1824"/>
      <c r="BZ168" s="1824"/>
      <c r="CA168" s="1824"/>
      <c r="CB168" s="1824"/>
      <c r="CC168" s="1824"/>
      <c r="CD168" s="1824"/>
      <c r="CE168" s="1824"/>
      <c r="CF168" s="1824"/>
      <c r="CG168" s="1824"/>
      <c r="CH168" s="1824"/>
      <c r="CI168" s="1824"/>
      <c r="CJ168" s="1824"/>
      <c r="CK168" s="1824"/>
      <c r="CL168" s="1824"/>
      <c r="CM168" s="1824"/>
      <c r="CN168" s="1824"/>
      <c r="CO168" s="1824"/>
      <c r="CP168" s="1824"/>
      <c r="CQ168" s="1824"/>
      <c r="CR168" s="1824"/>
      <c r="CS168" s="1824"/>
      <c r="CT168" s="1824"/>
      <c r="CU168" s="1824"/>
      <c r="CV168" s="1824"/>
      <c r="CW168" s="1824"/>
      <c r="CX168" s="1824"/>
      <c r="CY168" s="1824"/>
      <c r="CZ168" s="1824"/>
    </row>
    <row r="169" s="607" customFormat="true" ht="15" customHeight="true" x14ac:dyDescent="0.2">
      <c r="A169" s="1194"/>
      <c r="B169" s="1336"/>
      <c r="C169" s="1283"/>
      <c r="D169" s="1284"/>
      <c r="E169" s="1284"/>
      <c r="F169" s="1284"/>
      <c r="G169" s="1285"/>
      <c r="H169" s="1286"/>
      <c r="I169" s="1284"/>
      <c r="J169" s="1284"/>
      <c r="K169" s="1284"/>
      <c r="L169" s="1287"/>
      <c r="M169" s="1288"/>
      <c r="N169" s="1284"/>
      <c r="O169" s="1284"/>
      <c r="P169" s="1284"/>
      <c r="Q169" s="1285"/>
      <c r="R169" s="1286"/>
      <c r="S169" s="1284"/>
      <c r="T169" s="1284"/>
      <c r="U169" s="1284"/>
      <c r="V169" s="1892"/>
      <c r="W169" s="1726"/>
      <c r="X169" s="1726"/>
      <c r="Y169" s="1726"/>
      <c r="Z169" s="1726"/>
      <c r="AA169" s="1726"/>
      <c r="AB169" s="1726"/>
      <c r="AC169" s="1726"/>
      <c r="AD169" s="1726"/>
      <c r="AE169" s="1726"/>
      <c r="AF169" s="1726"/>
      <c r="AG169" s="1726"/>
      <c r="AH169" s="1726"/>
      <c r="AI169" s="1726"/>
      <c r="AJ169" s="1726"/>
      <c r="AK169" s="1726"/>
      <c r="AL169" s="1726"/>
      <c r="AM169" s="1726"/>
      <c r="AN169" s="1726"/>
      <c r="AO169" s="1726"/>
      <c r="AP169" s="1726"/>
      <c r="AQ169" s="1726"/>
      <c r="AR169" s="1726"/>
      <c r="AS169" s="1726"/>
      <c r="AT169" s="1726"/>
      <c r="AU169" s="1726"/>
      <c r="AV169" s="1726"/>
      <c r="AW169" s="1726"/>
      <c r="AX169" s="1726"/>
      <c r="AY169" s="1726"/>
      <c r="AZ169" s="611"/>
      <c r="BA169" s="362"/>
      <c r="BB169" s="159"/>
      <c r="BC169" s="325"/>
      <c r="BD169" s="295"/>
      <c r="BE169" s="295"/>
      <c r="BF169" s="295"/>
      <c r="BG169" s="326"/>
      <c r="BH169" s="336"/>
      <c r="BI169" s="295"/>
      <c r="BJ169" s="295"/>
      <c r="BK169" s="295"/>
      <c r="BL169" s="326"/>
      <c r="BM169" s="336"/>
      <c r="BN169" s="295"/>
      <c r="BO169" s="295"/>
      <c r="BP169" s="295"/>
      <c r="BQ169" s="326"/>
      <c r="BR169" s="336"/>
      <c r="BS169" s="295"/>
      <c r="BT169" s="295"/>
      <c r="BU169" s="295"/>
      <c r="BV169" s="1757"/>
      <c r="BW169" s="1823"/>
      <c r="BX169" s="1823"/>
      <c r="BY169" s="1824"/>
      <c r="BZ169" s="1824"/>
      <c r="CA169" s="1824"/>
      <c r="CB169" s="1824"/>
      <c r="CC169" s="1824"/>
      <c r="CD169" s="1824"/>
      <c r="CE169" s="1824"/>
      <c r="CF169" s="1824"/>
      <c r="CG169" s="1824"/>
      <c r="CH169" s="1824"/>
      <c r="CI169" s="1824"/>
      <c r="CJ169" s="1824"/>
      <c r="CK169" s="1824"/>
      <c r="CL169" s="1824"/>
      <c r="CM169" s="1824"/>
      <c r="CN169" s="1824"/>
      <c r="CO169" s="1824"/>
      <c r="CP169" s="1824"/>
      <c r="CQ169" s="1824"/>
      <c r="CR169" s="1824"/>
      <c r="CS169" s="1824"/>
      <c r="CT169" s="1824"/>
      <c r="CU169" s="1824"/>
      <c r="CV169" s="1824"/>
      <c r="CW169" s="1824"/>
      <c r="CX169" s="1824"/>
      <c r="CY169" s="1824"/>
      <c r="CZ169" s="1824"/>
    </row>
    <row r="170" s="607" customFormat="true" ht="15" customHeight="true" x14ac:dyDescent="0.2">
      <c r="A170" s="1194"/>
      <c r="B170" s="1336"/>
      <c r="C170" s="1283"/>
      <c r="D170" s="1284"/>
      <c r="E170" s="1284"/>
      <c r="F170" s="1284"/>
      <c r="G170" s="1285"/>
      <c r="H170" s="1286"/>
      <c r="I170" s="1284"/>
      <c r="J170" s="1284"/>
      <c r="K170" s="1284"/>
      <c r="L170" s="1287"/>
      <c r="M170" s="1288"/>
      <c r="N170" s="1284"/>
      <c r="O170" s="1284"/>
      <c r="P170" s="1284"/>
      <c r="Q170" s="1285"/>
      <c r="R170" s="1286"/>
      <c r="S170" s="1284"/>
      <c r="T170" s="1284"/>
      <c r="U170" s="1284"/>
      <c r="V170" s="1892"/>
      <c r="W170" s="1726"/>
      <c r="X170" s="1726"/>
      <c r="Y170" s="1726"/>
      <c r="Z170" s="1726"/>
      <c r="AA170" s="1726"/>
      <c r="AB170" s="1726"/>
      <c r="AC170" s="1726"/>
      <c r="AD170" s="1726"/>
      <c r="AE170" s="1726"/>
      <c r="AF170" s="1726"/>
      <c r="AG170" s="1726"/>
      <c r="AH170" s="1726"/>
      <c r="AI170" s="1726"/>
      <c r="AJ170" s="1726"/>
      <c r="AK170" s="1726"/>
      <c r="AL170" s="1726"/>
      <c r="AM170" s="1726"/>
      <c r="AN170" s="1726"/>
      <c r="AO170" s="1726"/>
      <c r="AP170" s="1726"/>
      <c r="AQ170" s="1726"/>
      <c r="AR170" s="1726"/>
      <c r="AS170" s="1726"/>
      <c r="AT170" s="1726"/>
      <c r="AU170" s="1726"/>
      <c r="AV170" s="1726"/>
      <c r="AW170" s="1726"/>
      <c r="AX170" s="1726"/>
      <c r="AY170" s="1726"/>
      <c r="AZ170" s="611"/>
      <c r="BA170" s="362"/>
      <c r="BB170" s="159"/>
      <c r="BC170" s="325"/>
      <c r="BD170" s="295"/>
      <c r="BE170" s="295"/>
      <c r="BF170" s="295"/>
      <c r="BG170" s="326"/>
      <c r="BH170" s="336"/>
      <c r="BI170" s="295"/>
      <c r="BJ170" s="295"/>
      <c r="BK170" s="295"/>
      <c r="BL170" s="326"/>
      <c r="BM170" s="336"/>
      <c r="BN170" s="295"/>
      <c r="BO170" s="295"/>
      <c r="BP170" s="295"/>
      <c r="BQ170" s="326"/>
      <c r="BR170" s="336"/>
      <c r="BS170" s="295"/>
      <c r="BT170" s="295"/>
      <c r="BU170" s="295"/>
      <c r="BV170" s="1757"/>
      <c r="BW170" s="1823"/>
      <c r="BX170" s="1823"/>
      <c r="BY170" s="1824"/>
      <c r="BZ170" s="1824"/>
      <c r="CA170" s="1824"/>
      <c r="CB170" s="1824"/>
      <c r="CC170" s="1824"/>
      <c r="CD170" s="1824"/>
      <c r="CE170" s="1824"/>
      <c r="CF170" s="1824"/>
      <c r="CG170" s="1824"/>
      <c r="CH170" s="1824"/>
      <c r="CI170" s="1824"/>
      <c r="CJ170" s="1824"/>
      <c r="CK170" s="1824"/>
      <c r="CL170" s="1824"/>
      <c r="CM170" s="1824"/>
      <c r="CN170" s="1824"/>
      <c r="CO170" s="1824"/>
      <c r="CP170" s="1824"/>
      <c r="CQ170" s="1824"/>
      <c r="CR170" s="1824"/>
      <c r="CS170" s="1824"/>
      <c r="CT170" s="1824"/>
      <c r="CU170" s="1824"/>
      <c r="CV170" s="1824"/>
      <c r="CW170" s="1824"/>
      <c r="CX170" s="1824"/>
      <c r="CY170" s="1824"/>
      <c r="CZ170" s="1824"/>
    </row>
    <row r="171" s="607" customFormat="true" ht="15" customHeight="true" x14ac:dyDescent="0.2">
      <c r="A171" s="1194"/>
      <c r="B171" s="1336"/>
      <c r="C171" s="1283"/>
      <c r="D171" s="1284"/>
      <c r="E171" s="1284"/>
      <c r="F171" s="1284"/>
      <c r="G171" s="1285"/>
      <c r="H171" s="1286"/>
      <c r="I171" s="1284"/>
      <c r="J171" s="1284"/>
      <c r="K171" s="1284"/>
      <c r="L171" s="1287"/>
      <c r="M171" s="1288"/>
      <c r="N171" s="1284"/>
      <c r="O171" s="1284"/>
      <c r="P171" s="1284"/>
      <c r="Q171" s="1285"/>
      <c r="R171" s="1286"/>
      <c r="S171" s="1284"/>
      <c r="T171" s="1284"/>
      <c r="U171" s="1284"/>
      <c r="V171" s="1892"/>
      <c r="W171" s="1726"/>
      <c r="X171" s="1726"/>
      <c r="Y171" s="1726"/>
      <c r="Z171" s="1726"/>
      <c r="AA171" s="1726"/>
      <c r="AB171" s="1726"/>
      <c r="AC171" s="1726"/>
      <c r="AD171" s="1726"/>
      <c r="AE171" s="1726"/>
      <c r="AF171" s="1726"/>
      <c r="AG171" s="1726"/>
      <c r="AH171" s="1726"/>
      <c r="AI171" s="1726"/>
      <c r="AJ171" s="1726"/>
      <c r="AK171" s="1726"/>
      <c r="AL171" s="1726"/>
      <c r="AM171" s="1726"/>
      <c r="AN171" s="1726"/>
      <c r="AO171" s="1726"/>
      <c r="AP171" s="1726"/>
      <c r="AQ171" s="1726"/>
      <c r="AR171" s="1726"/>
      <c r="AS171" s="1726"/>
      <c r="AT171" s="1726"/>
      <c r="AU171" s="1726"/>
      <c r="AV171" s="1726"/>
      <c r="AW171" s="1726"/>
      <c r="AX171" s="1726"/>
      <c r="AY171" s="1726"/>
      <c r="AZ171" s="611"/>
      <c r="BA171" s="362"/>
      <c r="BB171" s="159"/>
      <c r="BC171" s="325"/>
      <c r="BD171" s="295"/>
      <c r="BE171" s="295"/>
      <c r="BF171" s="295"/>
      <c r="BG171" s="326"/>
      <c r="BH171" s="336"/>
      <c r="BI171" s="295"/>
      <c r="BJ171" s="295"/>
      <c r="BK171" s="295"/>
      <c r="BL171" s="326"/>
      <c r="BM171" s="336"/>
      <c r="BN171" s="295"/>
      <c r="BO171" s="295"/>
      <c r="BP171" s="295"/>
      <c r="BQ171" s="326"/>
      <c r="BR171" s="336"/>
      <c r="BS171" s="295"/>
      <c r="BT171" s="295"/>
      <c r="BU171" s="295"/>
      <c r="BV171" s="1757"/>
      <c r="BW171" s="1823"/>
      <c r="BX171" s="1823"/>
      <c r="BY171" s="1824"/>
      <c r="BZ171" s="1824"/>
      <c r="CA171" s="1824"/>
      <c r="CB171" s="1824"/>
      <c r="CC171" s="1824"/>
      <c r="CD171" s="1824"/>
      <c r="CE171" s="1824"/>
      <c r="CF171" s="1824"/>
      <c r="CG171" s="1824"/>
      <c r="CH171" s="1824"/>
      <c r="CI171" s="1824"/>
      <c r="CJ171" s="1824"/>
      <c r="CK171" s="1824"/>
      <c r="CL171" s="1824"/>
      <c r="CM171" s="1824"/>
      <c r="CN171" s="1824"/>
      <c r="CO171" s="1824"/>
      <c r="CP171" s="1824"/>
      <c r="CQ171" s="1824"/>
      <c r="CR171" s="1824"/>
      <c r="CS171" s="1824"/>
      <c r="CT171" s="1824"/>
      <c r="CU171" s="1824"/>
      <c r="CV171" s="1824"/>
      <c r="CW171" s="1824"/>
      <c r="CX171" s="1824"/>
      <c r="CY171" s="1824"/>
      <c r="CZ171" s="1824"/>
    </row>
    <row r="172" s="607" customFormat="true" ht="15" customHeight="true" x14ac:dyDescent="0.2">
      <c r="A172" s="1194"/>
      <c r="B172" s="1336"/>
      <c r="C172" s="1283"/>
      <c r="D172" s="1284"/>
      <c r="E172" s="1284"/>
      <c r="F172" s="1284"/>
      <c r="G172" s="1285"/>
      <c r="H172" s="1286"/>
      <c r="I172" s="1284"/>
      <c r="J172" s="1284"/>
      <c r="K172" s="1284"/>
      <c r="L172" s="1287"/>
      <c r="M172" s="1288"/>
      <c r="N172" s="1284"/>
      <c r="O172" s="1284"/>
      <c r="P172" s="1284"/>
      <c r="Q172" s="1285"/>
      <c r="R172" s="1286"/>
      <c r="S172" s="1284"/>
      <c r="T172" s="1284"/>
      <c r="U172" s="1284"/>
      <c r="V172" s="1892"/>
      <c r="W172" s="1726"/>
      <c r="X172" s="1726"/>
      <c r="Y172" s="1726"/>
      <c r="Z172" s="1726"/>
      <c r="AA172" s="1726"/>
      <c r="AB172" s="1726"/>
      <c r="AC172" s="1726"/>
      <c r="AD172" s="1726"/>
      <c r="AE172" s="1726"/>
      <c r="AF172" s="1726"/>
      <c r="AG172" s="1726"/>
      <c r="AH172" s="1726"/>
      <c r="AI172" s="1726"/>
      <c r="AJ172" s="1726"/>
      <c r="AK172" s="1726"/>
      <c r="AL172" s="1726"/>
      <c r="AM172" s="1726"/>
      <c r="AN172" s="1726"/>
      <c r="AO172" s="1726"/>
      <c r="AP172" s="1726"/>
      <c r="AQ172" s="1726"/>
      <c r="AR172" s="1726"/>
      <c r="AS172" s="1726"/>
      <c r="AT172" s="1726"/>
      <c r="AU172" s="1726"/>
      <c r="AV172" s="1726"/>
      <c r="AW172" s="1726"/>
      <c r="AX172" s="1726"/>
      <c r="AY172" s="1726"/>
      <c r="AZ172" s="611"/>
      <c r="BA172" s="362"/>
      <c r="BB172" s="159"/>
      <c r="BC172" s="325"/>
      <c r="BD172" s="295"/>
      <c r="BE172" s="295"/>
      <c r="BF172" s="295"/>
      <c r="BG172" s="326"/>
      <c r="BH172" s="336"/>
      <c r="BI172" s="295"/>
      <c r="BJ172" s="295"/>
      <c r="BK172" s="295"/>
      <c r="BL172" s="326"/>
      <c r="BM172" s="336"/>
      <c r="BN172" s="295"/>
      <c r="BO172" s="295"/>
      <c r="BP172" s="295"/>
      <c r="BQ172" s="326"/>
      <c r="BR172" s="336"/>
      <c r="BS172" s="295"/>
      <c r="BT172" s="295"/>
      <c r="BU172" s="295"/>
      <c r="BV172" s="1757"/>
      <c r="BW172" s="1823"/>
      <c r="BX172" s="1823"/>
      <c r="BY172" s="1824"/>
      <c r="BZ172" s="1824"/>
      <c r="CA172" s="1824"/>
      <c r="CB172" s="1824"/>
      <c r="CC172" s="1824"/>
      <c r="CD172" s="1824"/>
      <c r="CE172" s="1824"/>
      <c r="CF172" s="1824"/>
      <c r="CG172" s="1824"/>
      <c r="CH172" s="1824"/>
      <c r="CI172" s="1824"/>
      <c r="CJ172" s="1824"/>
      <c r="CK172" s="1824"/>
      <c r="CL172" s="1824"/>
      <c r="CM172" s="1824"/>
      <c r="CN172" s="1824"/>
      <c r="CO172" s="1824"/>
      <c r="CP172" s="1824"/>
      <c r="CQ172" s="1824"/>
      <c r="CR172" s="1824"/>
      <c r="CS172" s="1824"/>
      <c r="CT172" s="1824"/>
      <c r="CU172" s="1824"/>
      <c r="CV172" s="1824"/>
      <c r="CW172" s="1824"/>
      <c r="CX172" s="1824"/>
      <c r="CY172" s="1824"/>
      <c r="CZ172" s="1824"/>
    </row>
    <row r="173" s="607" customFormat="true" ht="15" customHeight="true" x14ac:dyDescent="0.2">
      <c r="A173" s="1194"/>
      <c r="B173" s="1203"/>
      <c r="C173" s="1283"/>
      <c r="D173" s="1284"/>
      <c r="E173" s="1284"/>
      <c r="F173" s="1284"/>
      <c r="G173" s="1285"/>
      <c r="H173" s="1286"/>
      <c r="I173" s="1284"/>
      <c r="J173" s="1284"/>
      <c r="K173" s="1284"/>
      <c r="L173" s="1287"/>
      <c r="M173" s="1288"/>
      <c r="N173" s="1284"/>
      <c r="O173" s="1284"/>
      <c r="P173" s="1284"/>
      <c r="Q173" s="1285"/>
      <c r="R173" s="1286"/>
      <c r="S173" s="1284"/>
      <c r="T173" s="1284"/>
      <c r="U173" s="1284"/>
      <c r="V173" s="1892"/>
      <c r="W173" s="1726"/>
      <c r="X173" s="1726"/>
      <c r="Y173" s="1726"/>
      <c r="Z173" s="1726"/>
      <c r="AA173" s="1726"/>
      <c r="AB173" s="1726"/>
      <c r="AC173" s="1726"/>
      <c r="AD173" s="1726"/>
      <c r="AE173" s="1726"/>
      <c r="AF173" s="1726"/>
      <c r="AG173" s="1726"/>
      <c r="AH173" s="1726"/>
      <c r="AI173" s="1726"/>
      <c r="AJ173" s="1726"/>
      <c r="AK173" s="1726"/>
      <c r="AL173" s="1726"/>
      <c r="AM173" s="1726"/>
      <c r="AN173" s="1726"/>
      <c r="AO173" s="1726"/>
      <c r="AP173" s="1726"/>
      <c r="AQ173" s="1726"/>
      <c r="AR173" s="1726"/>
      <c r="AS173" s="1726"/>
      <c r="AT173" s="1726"/>
      <c r="AU173" s="1726"/>
      <c r="AV173" s="1726"/>
      <c r="AW173" s="1726"/>
      <c r="AX173" s="1726"/>
      <c r="AY173" s="1726"/>
      <c r="AZ173" s="611"/>
      <c r="BA173" s="362"/>
      <c r="BB173" s="159"/>
      <c r="BC173" s="325"/>
      <c r="BD173" s="295"/>
      <c r="BE173" s="295"/>
      <c r="BF173" s="295"/>
      <c r="BG173" s="326"/>
      <c r="BH173" s="336"/>
      <c r="BI173" s="295"/>
      <c r="BJ173" s="295"/>
      <c r="BK173" s="295"/>
      <c r="BL173" s="326"/>
      <c r="BM173" s="336"/>
      <c r="BN173" s="295"/>
      <c r="BO173" s="295"/>
      <c r="BP173" s="295"/>
      <c r="BQ173" s="326"/>
      <c r="BR173" s="336"/>
      <c r="BS173" s="295"/>
      <c r="BT173" s="295"/>
      <c r="BU173" s="295"/>
      <c r="BV173" s="1757"/>
      <c r="BW173" s="1823"/>
      <c r="BX173" s="1823"/>
      <c r="BY173" s="1824"/>
      <c r="BZ173" s="1824"/>
      <c r="CA173" s="1824"/>
      <c r="CB173" s="1824"/>
      <c r="CC173" s="1824"/>
      <c r="CD173" s="1824"/>
      <c r="CE173" s="1824"/>
      <c r="CF173" s="1824"/>
      <c r="CG173" s="1824"/>
      <c r="CH173" s="1824"/>
      <c r="CI173" s="1824"/>
      <c r="CJ173" s="1824"/>
      <c r="CK173" s="1824"/>
      <c r="CL173" s="1824"/>
      <c r="CM173" s="1824"/>
      <c r="CN173" s="1824"/>
      <c r="CO173" s="1824"/>
      <c r="CP173" s="1824"/>
      <c r="CQ173" s="1824"/>
      <c r="CR173" s="1824"/>
      <c r="CS173" s="1824"/>
      <c r="CT173" s="1824"/>
      <c r="CU173" s="1824"/>
      <c r="CV173" s="1824"/>
      <c r="CW173" s="1824"/>
      <c r="CX173" s="1824"/>
      <c r="CY173" s="1824"/>
      <c r="CZ173" s="1824"/>
    </row>
    <row r="174" s="607" customFormat="true" ht="15" customHeight="true" x14ac:dyDescent="0.2">
      <c r="A174" s="1194"/>
      <c r="B174" s="1203"/>
      <c r="C174" s="1283"/>
      <c r="D174" s="1284"/>
      <c r="E174" s="1284"/>
      <c r="F174" s="1284"/>
      <c r="G174" s="1285"/>
      <c r="H174" s="1286"/>
      <c r="I174" s="1284"/>
      <c r="J174" s="1284"/>
      <c r="K174" s="1284"/>
      <c r="L174" s="1287"/>
      <c r="M174" s="1288"/>
      <c r="N174" s="1284"/>
      <c r="O174" s="1284"/>
      <c r="P174" s="1284"/>
      <c r="Q174" s="1285"/>
      <c r="R174" s="1286"/>
      <c r="S174" s="1284"/>
      <c r="T174" s="1284"/>
      <c r="U174" s="1284"/>
      <c r="V174" s="1892"/>
      <c r="W174" s="1726"/>
      <c r="X174" s="1726"/>
      <c r="Y174" s="1726"/>
      <c r="Z174" s="1726"/>
      <c r="AA174" s="1726"/>
      <c r="AB174" s="1726"/>
      <c r="AC174" s="1726"/>
      <c r="AD174" s="1726"/>
      <c r="AE174" s="1726"/>
      <c r="AF174" s="1726"/>
      <c r="AG174" s="1726"/>
      <c r="AH174" s="1726"/>
      <c r="AI174" s="1726"/>
      <c r="AJ174" s="1726"/>
      <c r="AK174" s="1726"/>
      <c r="AL174" s="1726"/>
      <c r="AM174" s="1726"/>
      <c r="AN174" s="1726"/>
      <c r="AO174" s="1726"/>
      <c r="AP174" s="1726"/>
      <c r="AQ174" s="1726"/>
      <c r="AR174" s="1726"/>
      <c r="AS174" s="1726"/>
      <c r="AT174" s="1726"/>
      <c r="AU174" s="1726"/>
      <c r="AV174" s="1726"/>
      <c r="AW174" s="1726"/>
      <c r="AX174" s="1726"/>
      <c r="AY174" s="1726"/>
      <c r="AZ174" s="611"/>
      <c r="BA174" s="362"/>
      <c r="BB174" s="159"/>
      <c r="BC174" s="325"/>
      <c r="BD174" s="295"/>
      <c r="BE174" s="295"/>
      <c r="BF174" s="295"/>
      <c r="BG174" s="326"/>
      <c r="BH174" s="336"/>
      <c r="BI174" s="295"/>
      <c r="BJ174" s="295"/>
      <c r="BK174" s="295"/>
      <c r="BL174" s="326"/>
      <c r="BM174" s="336"/>
      <c r="BN174" s="295"/>
      <c r="BO174" s="295"/>
      <c r="BP174" s="295"/>
      <c r="BQ174" s="326"/>
      <c r="BR174" s="336"/>
      <c r="BS174" s="295"/>
      <c r="BT174" s="295"/>
      <c r="BU174" s="295"/>
      <c r="BV174" s="1757"/>
      <c r="BW174" s="1823"/>
      <c r="BX174" s="1823"/>
      <c r="BY174" s="1824"/>
      <c r="BZ174" s="1824"/>
      <c r="CA174" s="1824"/>
      <c r="CB174" s="1824"/>
      <c r="CC174" s="1824"/>
      <c r="CD174" s="1824"/>
      <c r="CE174" s="1824"/>
      <c r="CF174" s="1824"/>
      <c r="CG174" s="1824"/>
      <c r="CH174" s="1824"/>
      <c r="CI174" s="1824"/>
      <c r="CJ174" s="1824"/>
      <c r="CK174" s="1824"/>
      <c r="CL174" s="1824"/>
      <c r="CM174" s="1824"/>
      <c r="CN174" s="1824"/>
      <c r="CO174" s="1824"/>
      <c r="CP174" s="1824"/>
      <c r="CQ174" s="1824"/>
      <c r="CR174" s="1824"/>
      <c r="CS174" s="1824"/>
      <c r="CT174" s="1824"/>
      <c r="CU174" s="1824"/>
      <c r="CV174" s="1824"/>
      <c r="CW174" s="1824"/>
      <c r="CX174" s="1824"/>
      <c r="CY174" s="1824"/>
      <c r="CZ174" s="1824"/>
    </row>
    <row r="175" s="607" customFormat="true" ht="15" customHeight="true" x14ac:dyDescent="0.2">
      <c r="A175" s="1194"/>
      <c r="B175" s="1203"/>
      <c r="C175" s="1283"/>
      <c r="D175" s="1284"/>
      <c r="E175" s="1284"/>
      <c r="F175" s="1284"/>
      <c r="G175" s="1285"/>
      <c r="H175" s="1286"/>
      <c r="I175" s="1284"/>
      <c r="J175" s="1284"/>
      <c r="K175" s="1284"/>
      <c r="L175" s="1287"/>
      <c r="M175" s="1288"/>
      <c r="N175" s="1284"/>
      <c r="O175" s="1284"/>
      <c r="P175" s="1284"/>
      <c r="Q175" s="1285"/>
      <c r="R175" s="1286"/>
      <c r="S175" s="1284"/>
      <c r="T175" s="1284"/>
      <c r="U175" s="1284"/>
      <c r="V175" s="1892"/>
      <c r="W175" s="1726"/>
      <c r="X175" s="1726"/>
      <c r="Y175" s="1726"/>
      <c r="Z175" s="1726"/>
      <c r="AA175" s="1726"/>
      <c r="AB175" s="1726"/>
      <c r="AC175" s="1726"/>
      <c r="AD175" s="1726"/>
      <c r="AE175" s="1726"/>
      <c r="AF175" s="1726"/>
      <c r="AG175" s="1726"/>
      <c r="AH175" s="1726"/>
      <c r="AI175" s="1726"/>
      <c r="AJ175" s="1726"/>
      <c r="AK175" s="1726"/>
      <c r="AL175" s="1726"/>
      <c r="AM175" s="1726"/>
      <c r="AN175" s="1726"/>
      <c r="AO175" s="1726"/>
      <c r="AP175" s="1726"/>
      <c r="AQ175" s="1726"/>
      <c r="AR175" s="1726"/>
      <c r="AS175" s="1726"/>
      <c r="AT175" s="1726"/>
      <c r="AU175" s="1726"/>
      <c r="AV175" s="1726"/>
      <c r="AW175" s="1726"/>
      <c r="AX175" s="1726"/>
      <c r="AY175" s="1726"/>
      <c r="AZ175" s="611"/>
      <c r="BA175" s="362"/>
      <c r="BB175" s="159"/>
      <c r="BC175" s="325"/>
      <c r="BD175" s="295"/>
      <c r="BE175" s="295"/>
      <c r="BF175" s="295"/>
      <c r="BG175" s="326"/>
      <c r="BH175" s="336"/>
      <c r="BI175" s="295"/>
      <c r="BJ175" s="295"/>
      <c r="BK175" s="295"/>
      <c r="BL175" s="326"/>
      <c r="BM175" s="336"/>
      <c r="BN175" s="295"/>
      <c r="BO175" s="295"/>
      <c r="BP175" s="295"/>
      <c r="BQ175" s="326"/>
      <c r="BR175" s="336"/>
      <c r="BS175" s="295"/>
      <c r="BT175" s="295"/>
      <c r="BU175" s="295"/>
      <c r="BV175" s="1757"/>
      <c r="BW175" s="1823"/>
      <c r="BX175" s="1823"/>
      <c r="BY175" s="1824"/>
      <c r="BZ175" s="1824"/>
      <c r="CA175" s="1824"/>
      <c r="CB175" s="1824"/>
      <c r="CC175" s="1824"/>
      <c r="CD175" s="1824"/>
      <c r="CE175" s="1824"/>
      <c r="CF175" s="1824"/>
      <c r="CG175" s="1824"/>
      <c r="CH175" s="1824"/>
      <c r="CI175" s="1824"/>
      <c r="CJ175" s="1824"/>
      <c r="CK175" s="1824"/>
      <c r="CL175" s="1824"/>
      <c r="CM175" s="1824"/>
      <c r="CN175" s="1824"/>
      <c r="CO175" s="1824"/>
      <c r="CP175" s="1824"/>
      <c r="CQ175" s="1824"/>
      <c r="CR175" s="1824"/>
      <c r="CS175" s="1824"/>
      <c r="CT175" s="1824"/>
      <c r="CU175" s="1824"/>
      <c r="CV175" s="1824"/>
      <c r="CW175" s="1824"/>
      <c r="CX175" s="1824"/>
      <c r="CY175" s="1824"/>
      <c r="CZ175" s="1824"/>
    </row>
    <row r="176" s="607" customFormat="true" ht="15" customHeight="true" x14ac:dyDescent="0.2">
      <c r="A176" s="1194"/>
      <c r="B176" s="1203"/>
      <c r="C176" s="1283"/>
      <c r="D176" s="1284"/>
      <c r="E176" s="1284"/>
      <c r="F176" s="1284"/>
      <c r="G176" s="1285"/>
      <c r="H176" s="1286"/>
      <c r="I176" s="1284"/>
      <c r="J176" s="1284"/>
      <c r="K176" s="1284"/>
      <c r="L176" s="1287"/>
      <c r="M176" s="1288"/>
      <c r="N176" s="1284"/>
      <c r="O176" s="1284"/>
      <c r="P176" s="1284"/>
      <c r="Q176" s="1285"/>
      <c r="R176" s="1286"/>
      <c r="S176" s="1284"/>
      <c r="T176" s="1284"/>
      <c r="U176" s="1284"/>
      <c r="V176" s="1892"/>
      <c r="W176" s="1726"/>
      <c r="X176" s="1726"/>
      <c r="Y176" s="1726"/>
      <c r="Z176" s="1726"/>
      <c r="AA176" s="1726"/>
      <c r="AB176" s="1726"/>
      <c r="AC176" s="1726"/>
      <c r="AD176" s="1726"/>
      <c r="AE176" s="1726"/>
      <c r="AF176" s="1726"/>
      <c r="AG176" s="1726"/>
      <c r="AH176" s="1726"/>
      <c r="AI176" s="1726"/>
      <c r="AJ176" s="1726"/>
      <c r="AK176" s="1726"/>
      <c r="AL176" s="1726"/>
      <c r="AM176" s="1726"/>
      <c r="AN176" s="1726"/>
      <c r="AO176" s="1726"/>
      <c r="AP176" s="1726"/>
      <c r="AQ176" s="1726"/>
      <c r="AR176" s="1726"/>
      <c r="AS176" s="1726"/>
      <c r="AT176" s="1726"/>
      <c r="AU176" s="1726"/>
      <c r="AV176" s="1726"/>
      <c r="AW176" s="1726"/>
      <c r="AX176" s="1726"/>
      <c r="AY176" s="1726"/>
      <c r="AZ176" s="611"/>
      <c r="BA176" s="362"/>
      <c r="BB176" s="159"/>
      <c r="BC176" s="325"/>
      <c r="BD176" s="295"/>
      <c r="BE176" s="295"/>
      <c r="BF176" s="295"/>
      <c r="BG176" s="326"/>
      <c r="BH176" s="336"/>
      <c r="BI176" s="295"/>
      <c r="BJ176" s="295"/>
      <c r="BK176" s="295"/>
      <c r="BL176" s="326"/>
      <c r="BM176" s="336"/>
      <c r="BN176" s="295"/>
      <c r="BO176" s="295"/>
      <c r="BP176" s="295"/>
      <c r="BQ176" s="326"/>
      <c r="BR176" s="336"/>
      <c r="BS176" s="295"/>
      <c r="BT176" s="295"/>
      <c r="BU176" s="295"/>
      <c r="BV176" s="1757"/>
      <c r="BW176" s="1823"/>
      <c r="BX176" s="1823"/>
      <c r="BY176" s="1824"/>
      <c r="BZ176" s="1824"/>
      <c r="CA176" s="1824"/>
      <c r="CB176" s="1824"/>
      <c r="CC176" s="1824"/>
      <c r="CD176" s="1824"/>
      <c r="CE176" s="1824"/>
      <c r="CF176" s="1824"/>
      <c r="CG176" s="1824"/>
      <c r="CH176" s="1824"/>
      <c r="CI176" s="1824"/>
      <c r="CJ176" s="1824"/>
      <c r="CK176" s="1824"/>
      <c r="CL176" s="1824"/>
      <c r="CM176" s="1824"/>
      <c r="CN176" s="1824"/>
      <c r="CO176" s="1824"/>
      <c r="CP176" s="1824"/>
      <c r="CQ176" s="1824"/>
      <c r="CR176" s="1824"/>
      <c r="CS176" s="1824"/>
      <c r="CT176" s="1824"/>
      <c r="CU176" s="1824"/>
      <c r="CV176" s="1824"/>
      <c r="CW176" s="1824"/>
      <c r="CX176" s="1824"/>
      <c r="CY176" s="1824"/>
      <c r="CZ176" s="1824"/>
    </row>
    <row r="177" s="607" customFormat="true" ht="15" customHeight="true" x14ac:dyDescent="0.2">
      <c r="A177" s="1194"/>
      <c r="B177" s="1336"/>
      <c r="C177" s="1283"/>
      <c r="D177" s="1284"/>
      <c r="E177" s="1284"/>
      <c r="F177" s="1284"/>
      <c r="G177" s="1285"/>
      <c r="H177" s="1286"/>
      <c r="I177" s="1284"/>
      <c r="J177" s="1284"/>
      <c r="K177" s="1284"/>
      <c r="L177" s="1287"/>
      <c r="M177" s="1288"/>
      <c r="N177" s="1284"/>
      <c r="O177" s="1284"/>
      <c r="P177" s="1284"/>
      <c r="Q177" s="1285"/>
      <c r="R177" s="1286"/>
      <c r="S177" s="1284"/>
      <c r="T177" s="1284"/>
      <c r="U177" s="1284"/>
      <c r="V177" s="1892"/>
      <c r="W177" s="1726"/>
      <c r="X177" s="1726"/>
      <c r="Y177" s="1726"/>
      <c r="Z177" s="1726"/>
      <c r="AA177" s="1726"/>
      <c r="AB177" s="1726"/>
      <c r="AC177" s="1726"/>
      <c r="AD177" s="1726"/>
      <c r="AE177" s="1726"/>
      <c r="AF177" s="1726"/>
      <c r="AG177" s="1726"/>
      <c r="AH177" s="1726"/>
      <c r="AI177" s="1726"/>
      <c r="AJ177" s="1726"/>
      <c r="AK177" s="1726"/>
      <c r="AL177" s="1726"/>
      <c r="AM177" s="1726"/>
      <c r="AN177" s="1726"/>
      <c r="AO177" s="1726"/>
      <c r="AP177" s="1726"/>
      <c r="AQ177" s="1726"/>
      <c r="AR177" s="1726"/>
      <c r="AS177" s="1726"/>
      <c r="AT177" s="1726"/>
      <c r="AU177" s="1726"/>
      <c r="AV177" s="1726"/>
      <c r="AW177" s="1726"/>
      <c r="AX177" s="1726"/>
      <c r="AY177" s="1726"/>
      <c r="AZ177" s="611"/>
      <c r="BA177" s="362"/>
      <c r="BB177" s="159"/>
      <c r="BC177" s="325"/>
      <c r="BD177" s="295"/>
      <c r="BE177" s="295"/>
      <c r="BF177" s="295"/>
      <c r="BG177" s="326"/>
      <c r="BH177" s="336"/>
      <c r="BI177" s="295"/>
      <c r="BJ177" s="295"/>
      <c r="BK177" s="295"/>
      <c r="BL177" s="326"/>
      <c r="BM177" s="336"/>
      <c r="BN177" s="295"/>
      <c r="BO177" s="295"/>
      <c r="BP177" s="295"/>
      <c r="BQ177" s="326"/>
      <c r="BR177" s="336"/>
      <c r="BS177" s="295"/>
      <c r="BT177" s="295"/>
      <c r="BU177" s="295"/>
      <c r="BV177" s="1757"/>
      <c r="BW177" s="1823"/>
      <c r="BX177" s="1823"/>
      <c r="BY177" s="1824"/>
      <c r="BZ177" s="1824"/>
      <c r="CA177" s="1824"/>
      <c r="CB177" s="1824"/>
      <c r="CC177" s="1824"/>
      <c r="CD177" s="1824"/>
      <c r="CE177" s="1824"/>
      <c r="CF177" s="1824"/>
      <c r="CG177" s="1824"/>
      <c r="CH177" s="1824"/>
      <c r="CI177" s="1824"/>
      <c r="CJ177" s="1824"/>
      <c r="CK177" s="1824"/>
      <c r="CL177" s="1824"/>
      <c r="CM177" s="1824"/>
      <c r="CN177" s="1824"/>
      <c r="CO177" s="1824"/>
      <c r="CP177" s="1824"/>
      <c r="CQ177" s="1824"/>
      <c r="CR177" s="1824"/>
      <c r="CS177" s="1824"/>
      <c r="CT177" s="1824"/>
      <c r="CU177" s="1824"/>
      <c r="CV177" s="1824"/>
      <c r="CW177" s="1824"/>
      <c r="CX177" s="1824"/>
      <c r="CY177" s="1824"/>
      <c r="CZ177" s="1824"/>
    </row>
    <row r="178" s="607" customFormat="true" ht="15" customHeight="true" x14ac:dyDescent="0.2">
      <c r="A178" s="1195"/>
      <c r="B178" s="1337"/>
      <c r="C178" s="1289"/>
      <c r="D178" s="1290"/>
      <c r="E178" s="1290"/>
      <c r="F178" s="1290"/>
      <c r="G178" s="1291"/>
      <c r="H178" s="1292"/>
      <c r="I178" s="1290"/>
      <c r="J178" s="1290"/>
      <c r="K178" s="1290"/>
      <c r="L178" s="1293"/>
      <c r="M178" s="1294"/>
      <c r="N178" s="1290"/>
      <c r="O178" s="1290"/>
      <c r="P178" s="1290"/>
      <c r="Q178" s="1291"/>
      <c r="R178" s="1292"/>
      <c r="S178" s="1290"/>
      <c r="T178" s="1290"/>
      <c r="U178" s="1290"/>
      <c r="V178" s="1893"/>
      <c r="W178" s="1726"/>
      <c r="X178" s="1726"/>
      <c r="Y178" s="1726"/>
      <c r="Z178" s="1726"/>
      <c r="AA178" s="1726"/>
      <c r="AB178" s="1726"/>
      <c r="AC178" s="1726"/>
      <c r="AD178" s="1726"/>
      <c r="AE178" s="1726"/>
      <c r="AF178" s="1726"/>
      <c r="AG178" s="1726"/>
      <c r="AH178" s="1726"/>
      <c r="AI178" s="1726"/>
      <c r="AJ178" s="1726"/>
      <c r="AK178" s="1726"/>
      <c r="AL178" s="1726"/>
      <c r="AM178" s="1726"/>
      <c r="AN178" s="1726"/>
      <c r="AO178" s="1726"/>
      <c r="AP178" s="1726"/>
      <c r="AQ178" s="1726"/>
      <c r="AR178" s="1726"/>
      <c r="AS178" s="1726"/>
      <c r="AT178" s="1726"/>
      <c r="AU178" s="1726"/>
      <c r="AV178" s="1726"/>
      <c r="AW178" s="1726"/>
      <c r="AX178" s="1726"/>
      <c r="AY178" s="1726"/>
      <c r="AZ178" s="611"/>
      <c r="BA178" s="362"/>
      <c r="BB178" s="159"/>
      <c r="BC178" s="325"/>
      <c r="BD178" s="295"/>
      <c r="BE178" s="295"/>
      <c r="BF178" s="295"/>
      <c r="BG178" s="326"/>
      <c r="BH178" s="336"/>
      <c r="BI178" s="295"/>
      <c r="BJ178" s="295"/>
      <c r="BK178" s="295"/>
      <c r="BL178" s="326"/>
      <c r="BM178" s="336"/>
      <c r="BN178" s="295"/>
      <c r="BO178" s="295"/>
      <c r="BP178" s="295"/>
      <c r="BQ178" s="326"/>
      <c r="BR178" s="336"/>
      <c r="BS178" s="295"/>
      <c r="BT178" s="295"/>
      <c r="BU178" s="295"/>
      <c r="BV178" s="1757"/>
      <c r="BW178" s="1823"/>
      <c r="BX178" s="1823"/>
      <c r="BY178" s="1824"/>
      <c r="BZ178" s="1824"/>
      <c r="CA178" s="1824"/>
      <c r="CB178" s="1824"/>
      <c r="CC178" s="1824"/>
      <c r="CD178" s="1824"/>
      <c r="CE178" s="1824"/>
      <c r="CF178" s="1824"/>
      <c r="CG178" s="1824"/>
      <c r="CH178" s="1824"/>
      <c r="CI178" s="1824"/>
      <c r="CJ178" s="1824"/>
      <c r="CK178" s="1824"/>
      <c r="CL178" s="1824"/>
      <c r="CM178" s="1824"/>
      <c r="CN178" s="1824"/>
      <c r="CO178" s="1824"/>
      <c r="CP178" s="1824"/>
      <c r="CQ178" s="1824"/>
      <c r="CR178" s="1824"/>
      <c r="CS178" s="1824"/>
      <c r="CT178" s="1824"/>
      <c r="CU178" s="1824"/>
      <c r="CV178" s="1824"/>
      <c r="CW178" s="1824"/>
      <c r="CX178" s="1824"/>
      <c r="CY178" s="1824"/>
      <c r="CZ178" s="1824"/>
    </row>
    <row r="179" s="608" customFormat="true" ht="15" customHeight="true" x14ac:dyDescent="0.2">
      <c r="A179" s="758"/>
      <c r="B179" s="776"/>
      <c r="C179" s="912"/>
      <c r="D179" s="913"/>
      <c r="E179" s="913"/>
      <c r="F179" s="913"/>
      <c r="G179" s="914"/>
      <c r="H179" s="915"/>
      <c r="I179" s="913"/>
      <c r="J179" s="913"/>
      <c r="K179" s="913"/>
      <c r="L179" s="916"/>
      <c r="M179" s="917"/>
      <c r="N179" s="913"/>
      <c r="O179" s="913"/>
      <c r="P179" s="913"/>
      <c r="Q179" s="914"/>
      <c r="R179" s="915"/>
      <c r="S179" s="913"/>
      <c r="T179" s="913"/>
      <c r="U179" s="913"/>
      <c r="V179" s="1715"/>
      <c r="W179" s="574"/>
      <c r="X179" s="574"/>
      <c r="Y179" s="574"/>
      <c r="Z179" s="574"/>
      <c r="AA179" s="574"/>
      <c r="AB179" s="574"/>
      <c r="AC179" s="574"/>
      <c r="AD179" s="574"/>
      <c r="AE179" s="574"/>
      <c r="AF179" s="574"/>
      <c r="AG179" s="574"/>
      <c r="AH179" s="574"/>
      <c r="AI179" s="574"/>
      <c r="AJ179" s="574"/>
      <c r="AK179" s="574"/>
      <c r="AL179" s="574"/>
      <c r="AM179" s="574"/>
      <c r="AN179" s="574"/>
      <c r="AO179" s="574"/>
      <c r="AP179" s="574"/>
      <c r="AQ179" s="574"/>
      <c r="AR179" s="574"/>
      <c r="AS179" s="574"/>
      <c r="AT179" s="574"/>
      <c r="AU179" s="574"/>
      <c r="AV179" s="574"/>
      <c r="AW179" s="574"/>
      <c r="AX179" s="574"/>
      <c r="AY179" s="574"/>
      <c r="AZ179" s="208"/>
      <c r="BA179" s="362"/>
      <c r="BB179" s="159"/>
      <c r="BC179" s="325"/>
      <c r="BD179" s="295"/>
      <c r="BE179" s="295"/>
      <c r="BF179" s="295"/>
      <c r="BG179" s="326"/>
      <c r="BH179" s="336"/>
      <c r="BI179" s="295"/>
      <c r="BJ179" s="295"/>
      <c r="BK179" s="295"/>
      <c r="BL179" s="326"/>
      <c r="BM179" s="336"/>
      <c r="BN179" s="295"/>
      <c r="BO179" s="295"/>
      <c r="BP179" s="295"/>
      <c r="BQ179" s="326"/>
      <c r="BR179" s="336"/>
      <c r="BS179" s="295"/>
      <c r="BT179" s="295"/>
      <c r="BU179" s="295"/>
      <c r="BV179" s="1757"/>
      <c r="BW179" s="1823"/>
      <c r="BX179" s="1823"/>
      <c r="BY179" s="1824"/>
      <c r="BZ179" s="1824"/>
      <c r="CA179" s="1824"/>
      <c r="CB179" s="1824"/>
      <c r="CC179" s="1824"/>
      <c r="CD179" s="1824"/>
      <c r="CE179" s="1824"/>
      <c r="CF179" s="1824"/>
      <c r="CG179" s="1824"/>
      <c r="CH179" s="1824"/>
      <c r="CI179" s="1824"/>
      <c r="CJ179" s="1824"/>
      <c r="CK179" s="1824"/>
      <c r="CL179" s="1824"/>
      <c r="CM179" s="1824"/>
      <c r="CN179" s="1824"/>
      <c r="CO179" s="1824"/>
      <c r="CP179" s="1824"/>
      <c r="CQ179" s="1824"/>
      <c r="CR179" s="1824"/>
      <c r="CS179" s="1824"/>
      <c r="CT179" s="1824"/>
      <c r="CU179" s="1824"/>
      <c r="CV179" s="1824"/>
      <c r="CW179" s="1824"/>
      <c r="CX179" s="1824"/>
      <c r="CY179" s="1824"/>
      <c r="CZ179" s="1824"/>
    </row>
    <row r="180" s="608" customFormat="true" ht="15" customHeight="true" x14ac:dyDescent="0.2">
      <c r="A180" s="758"/>
      <c r="B180" s="776"/>
      <c r="C180" s="912"/>
      <c r="D180" s="913"/>
      <c r="E180" s="913"/>
      <c r="F180" s="913"/>
      <c r="G180" s="914"/>
      <c r="H180" s="915"/>
      <c r="I180" s="913"/>
      <c r="J180" s="913"/>
      <c r="K180" s="913"/>
      <c r="L180" s="916"/>
      <c r="M180" s="917"/>
      <c r="N180" s="913"/>
      <c r="O180" s="913"/>
      <c r="P180" s="913"/>
      <c r="Q180" s="914"/>
      <c r="R180" s="915"/>
      <c r="S180" s="913"/>
      <c r="T180" s="913"/>
      <c r="U180" s="913"/>
      <c r="V180" s="1715"/>
      <c r="W180" s="574"/>
      <c r="X180" s="574"/>
      <c r="Y180" s="574"/>
      <c r="Z180" s="574"/>
      <c r="AA180" s="574"/>
      <c r="AB180" s="574"/>
      <c r="AC180" s="574"/>
      <c r="AD180" s="574"/>
      <c r="AE180" s="574"/>
      <c r="AF180" s="574"/>
      <c r="AG180" s="574"/>
      <c r="AH180" s="574"/>
      <c r="AI180" s="574"/>
      <c r="AJ180" s="574"/>
      <c r="AK180" s="574"/>
      <c r="AL180" s="574"/>
      <c r="AM180" s="574"/>
      <c r="AN180" s="574"/>
      <c r="AO180" s="574"/>
      <c r="AP180" s="574"/>
      <c r="AQ180" s="574"/>
      <c r="AR180" s="574"/>
      <c r="AS180" s="574"/>
      <c r="AT180" s="574"/>
      <c r="AU180" s="574"/>
      <c r="AV180" s="574"/>
      <c r="AW180" s="574"/>
      <c r="AX180" s="574"/>
      <c r="AY180" s="574"/>
      <c r="AZ180" s="208"/>
      <c r="BA180" s="362"/>
      <c r="BB180" s="159"/>
      <c r="BC180" s="325"/>
      <c r="BD180" s="295"/>
      <c r="BE180" s="295"/>
      <c r="BF180" s="295"/>
      <c r="BG180" s="326"/>
      <c r="BH180" s="336"/>
      <c r="BI180" s="295"/>
      <c r="BJ180" s="295"/>
      <c r="BK180" s="295"/>
      <c r="BL180" s="326"/>
      <c r="BM180" s="336"/>
      <c r="BN180" s="295"/>
      <c r="BO180" s="295"/>
      <c r="BP180" s="295"/>
      <c r="BQ180" s="326"/>
      <c r="BR180" s="336"/>
      <c r="BS180" s="295"/>
      <c r="BT180" s="295"/>
      <c r="BU180" s="295"/>
      <c r="BV180" s="1757"/>
      <c r="BW180" s="1823"/>
      <c r="BX180" s="1823"/>
      <c r="BY180" s="1824"/>
      <c r="BZ180" s="1824"/>
      <c r="CA180" s="1824"/>
      <c r="CB180" s="1824"/>
      <c r="CC180" s="1824"/>
      <c r="CD180" s="1824"/>
      <c r="CE180" s="1824"/>
      <c r="CF180" s="1824"/>
      <c r="CG180" s="1824"/>
      <c r="CH180" s="1824"/>
      <c r="CI180" s="1824"/>
      <c r="CJ180" s="1824"/>
      <c r="CK180" s="1824"/>
      <c r="CL180" s="1824"/>
      <c r="CM180" s="1824"/>
      <c r="CN180" s="1824"/>
      <c r="CO180" s="1824"/>
      <c r="CP180" s="1824"/>
      <c r="CQ180" s="1824"/>
      <c r="CR180" s="1824"/>
      <c r="CS180" s="1824"/>
      <c r="CT180" s="1824"/>
      <c r="CU180" s="1824"/>
      <c r="CV180" s="1824"/>
      <c r="CW180" s="1824"/>
      <c r="CX180" s="1824"/>
      <c r="CY180" s="1824"/>
      <c r="CZ180" s="1824"/>
    </row>
    <row r="181" s="608" customFormat="true" ht="15" customHeight="true" x14ac:dyDescent="0.2">
      <c r="A181" s="758"/>
      <c r="B181" s="776"/>
      <c r="C181" s="912"/>
      <c r="D181" s="913"/>
      <c r="E181" s="913"/>
      <c r="F181" s="913"/>
      <c r="G181" s="914"/>
      <c r="H181" s="915"/>
      <c r="I181" s="913"/>
      <c r="J181" s="913"/>
      <c r="K181" s="913"/>
      <c r="L181" s="916"/>
      <c r="M181" s="917"/>
      <c r="N181" s="913"/>
      <c r="O181" s="913"/>
      <c r="P181" s="913"/>
      <c r="Q181" s="914"/>
      <c r="R181" s="915"/>
      <c r="S181" s="913"/>
      <c r="T181" s="913"/>
      <c r="U181" s="913"/>
      <c r="V181" s="1715"/>
      <c r="W181" s="574"/>
      <c r="X181" s="574"/>
      <c r="Y181" s="574"/>
      <c r="Z181" s="574"/>
      <c r="AA181" s="574"/>
      <c r="AB181" s="574"/>
      <c r="AC181" s="574"/>
      <c r="AD181" s="574"/>
      <c r="AE181" s="574"/>
      <c r="AF181" s="574"/>
      <c r="AG181" s="574"/>
      <c r="AH181" s="574"/>
      <c r="AI181" s="574"/>
      <c r="AJ181" s="574"/>
      <c r="AK181" s="574"/>
      <c r="AL181" s="574"/>
      <c r="AM181" s="574"/>
      <c r="AN181" s="574"/>
      <c r="AO181" s="574"/>
      <c r="AP181" s="574"/>
      <c r="AQ181" s="574"/>
      <c r="AR181" s="574"/>
      <c r="AS181" s="574"/>
      <c r="AT181" s="574"/>
      <c r="AU181" s="574"/>
      <c r="AV181" s="574"/>
      <c r="AW181" s="574"/>
      <c r="AX181" s="574"/>
      <c r="AY181" s="574"/>
      <c r="AZ181" s="208"/>
      <c r="BA181" s="362"/>
      <c r="BB181" s="159"/>
      <c r="BC181" s="325"/>
      <c r="BD181" s="295"/>
      <c r="BE181" s="295"/>
      <c r="BF181" s="295"/>
      <c r="BG181" s="326"/>
      <c r="BH181" s="336"/>
      <c r="BI181" s="295"/>
      <c r="BJ181" s="295"/>
      <c r="BK181" s="295"/>
      <c r="BL181" s="326"/>
      <c r="BM181" s="336"/>
      <c r="BN181" s="295"/>
      <c r="BO181" s="295"/>
      <c r="BP181" s="295"/>
      <c r="BQ181" s="326"/>
      <c r="BR181" s="336"/>
      <c r="BS181" s="295"/>
      <c r="BT181" s="295"/>
      <c r="BU181" s="295"/>
      <c r="BV181" s="1757"/>
      <c r="BW181" s="1823"/>
      <c r="BX181" s="1823"/>
      <c r="BY181" s="1824"/>
      <c r="BZ181" s="1824"/>
      <c r="CA181" s="1824"/>
      <c r="CB181" s="1824"/>
      <c r="CC181" s="1824"/>
      <c r="CD181" s="1824"/>
      <c r="CE181" s="1824"/>
      <c r="CF181" s="1824"/>
      <c r="CG181" s="1824"/>
      <c r="CH181" s="1824"/>
      <c r="CI181" s="1824"/>
      <c r="CJ181" s="1824"/>
      <c r="CK181" s="1824"/>
      <c r="CL181" s="1824"/>
      <c r="CM181" s="1824"/>
      <c r="CN181" s="1824"/>
      <c r="CO181" s="1824"/>
      <c r="CP181" s="1824"/>
      <c r="CQ181" s="1824"/>
      <c r="CR181" s="1824"/>
      <c r="CS181" s="1824"/>
      <c r="CT181" s="1824"/>
      <c r="CU181" s="1824"/>
      <c r="CV181" s="1824"/>
      <c r="CW181" s="1824"/>
      <c r="CX181" s="1824"/>
      <c r="CY181" s="1824"/>
      <c r="CZ181" s="1824"/>
    </row>
    <row r="182" s="608" customFormat="true" ht="15" customHeight="true" x14ac:dyDescent="0.2">
      <c r="A182" s="758"/>
      <c r="B182" s="776"/>
      <c r="C182" s="912"/>
      <c r="D182" s="913"/>
      <c r="E182" s="913"/>
      <c r="F182" s="913"/>
      <c r="G182" s="914"/>
      <c r="H182" s="915"/>
      <c r="I182" s="913"/>
      <c r="J182" s="913"/>
      <c r="K182" s="913"/>
      <c r="L182" s="916"/>
      <c r="M182" s="917"/>
      <c r="N182" s="913"/>
      <c r="O182" s="913"/>
      <c r="P182" s="913"/>
      <c r="Q182" s="914"/>
      <c r="R182" s="915"/>
      <c r="S182" s="913"/>
      <c r="T182" s="913"/>
      <c r="U182" s="913"/>
      <c r="V182" s="1715"/>
      <c r="W182" s="574"/>
      <c r="X182" s="574"/>
      <c r="Y182" s="574"/>
      <c r="Z182" s="574"/>
      <c r="AA182" s="574"/>
      <c r="AB182" s="574"/>
      <c r="AC182" s="574"/>
      <c r="AD182" s="574"/>
      <c r="AE182" s="574"/>
      <c r="AF182" s="574"/>
      <c r="AG182" s="574"/>
      <c r="AH182" s="574"/>
      <c r="AI182" s="574"/>
      <c r="AJ182" s="574"/>
      <c r="AK182" s="574"/>
      <c r="AL182" s="574"/>
      <c r="AM182" s="574"/>
      <c r="AN182" s="574"/>
      <c r="AO182" s="574"/>
      <c r="AP182" s="574"/>
      <c r="AQ182" s="574"/>
      <c r="AR182" s="574"/>
      <c r="AS182" s="574"/>
      <c r="AT182" s="574"/>
      <c r="AU182" s="574"/>
      <c r="AV182" s="574"/>
      <c r="AW182" s="574"/>
      <c r="AX182" s="574"/>
      <c r="AY182" s="574"/>
      <c r="AZ182" s="208"/>
      <c r="BA182" s="362"/>
      <c r="BB182" s="159"/>
      <c r="BC182" s="325"/>
      <c r="BD182" s="295"/>
      <c r="BE182" s="295"/>
      <c r="BF182" s="295"/>
      <c r="BG182" s="326"/>
      <c r="BH182" s="336"/>
      <c r="BI182" s="295"/>
      <c r="BJ182" s="295"/>
      <c r="BK182" s="295"/>
      <c r="BL182" s="326"/>
      <c r="BM182" s="336"/>
      <c r="BN182" s="295"/>
      <c r="BO182" s="295"/>
      <c r="BP182" s="295"/>
      <c r="BQ182" s="326"/>
      <c r="BR182" s="336"/>
      <c r="BS182" s="295"/>
      <c r="BT182" s="295"/>
      <c r="BU182" s="295"/>
      <c r="BV182" s="1757"/>
      <c r="BW182" s="1823"/>
      <c r="BX182" s="1823"/>
      <c r="BY182" s="1824"/>
      <c r="BZ182" s="1824"/>
      <c r="CA182" s="1824"/>
      <c r="CB182" s="1824"/>
      <c r="CC182" s="1824"/>
      <c r="CD182" s="1824"/>
      <c r="CE182" s="1824"/>
      <c r="CF182" s="1824"/>
      <c r="CG182" s="1824"/>
      <c r="CH182" s="1824"/>
      <c r="CI182" s="1824"/>
      <c r="CJ182" s="1824"/>
      <c r="CK182" s="1824"/>
      <c r="CL182" s="1824"/>
      <c r="CM182" s="1824"/>
      <c r="CN182" s="1824"/>
      <c r="CO182" s="1824"/>
      <c r="CP182" s="1824"/>
      <c r="CQ182" s="1824"/>
      <c r="CR182" s="1824"/>
      <c r="CS182" s="1824"/>
      <c r="CT182" s="1824"/>
      <c r="CU182" s="1824"/>
      <c r="CV182" s="1824"/>
      <c r="CW182" s="1824"/>
      <c r="CX182" s="1824"/>
      <c r="CY182" s="1824"/>
      <c r="CZ182" s="1824"/>
    </row>
    <row r="183" s="608" customFormat="true" ht="15" customHeight="true" x14ac:dyDescent="0.2">
      <c r="A183" s="758"/>
      <c r="B183" s="776"/>
      <c r="C183" s="912"/>
      <c r="D183" s="913"/>
      <c r="E183" s="913"/>
      <c r="F183" s="913"/>
      <c r="G183" s="914"/>
      <c r="H183" s="915"/>
      <c r="I183" s="913"/>
      <c r="J183" s="913"/>
      <c r="K183" s="913"/>
      <c r="L183" s="916"/>
      <c r="M183" s="917"/>
      <c r="N183" s="913"/>
      <c r="O183" s="913"/>
      <c r="P183" s="913"/>
      <c r="Q183" s="914"/>
      <c r="R183" s="915"/>
      <c r="S183" s="913"/>
      <c r="T183" s="913"/>
      <c r="U183" s="913"/>
      <c r="V183" s="1715"/>
      <c r="W183" s="574"/>
      <c r="X183" s="574"/>
      <c r="Y183" s="574"/>
      <c r="Z183" s="574"/>
      <c r="AA183" s="574"/>
      <c r="AB183" s="574"/>
      <c r="AC183" s="574"/>
      <c r="AD183" s="574"/>
      <c r="AE183" s="574"/>
      <c r="AF183" s="574"/>
      <c r="AG183" s="574"/>
      <c r="AH183" s="574"/>
      <c r="AI183" s="574"/>
      <c r="AJ183" s="574"/>
      <c r="AK183" s="574"/>
      <c r="AL183" s="574"/>
      <c r="AM183" s="574"/>
      <c r="AN183" s="574"/>
      <c r="AO183" s="574"/>
      <c r="AP183" s="574"/>
      <c r="AQ183" s="574"/>
      <c r="AR183" s="574"/>
      <c r="AS183" s="574"/>
      <c r="AT183" s="574"/>
      <c r="AU183" s="574"/>
      <c r="AV183" s="574"/>
      <c r="AW183" s="574"/>
      <c r="AX183" s="574"/>
      <c r="AY183" s="574"/>
      <c r="AZ183" s="208"/>
      <c r="BA183" s="362"/>
      <c r="BB183" s="159"/>
      <c r="BC183" s="325"/>
      <c r="BD183" s="295"/>
      <c r="BE183" s="295"/>
      <c r="BF183" s="295"/>
      <c r="BG183" s="326"/>
      <c r="BH183" s="336"/>
      <c r="BI183" s="295"/>
      <c r="BJ183" s="295"/>
      <c r="BK183" s="295"/>
      <c r="BL183" s="326"/>
      <c r="BM183" s="336"/>
      <c r="BN183" s="295"/>
      <c r="BO183" s="295"/>
      <c r="BP183" s="295"/>
      <c r="BQ183" s="326"/>
      <c r="BR183" s="336"/>
      <c r="BS183" s="295"/>
      <c r="BT183" s="295"/>
      <c r="BU183" s="295"/>
      <c r="BV183" s="1757"/>
      <c r="BW183" s="1823"/>
      <c r="BX183" s="1823"/>
      <c r="BY183" s="1824"/>
      <c r="BZ183" s="1824"/>
      <c r="CA183" s="1824"/>
      <c r="CB183" s="1824"/>
      <c r="CC183" s="1824"/>
      <c r="CD183" s="1824"/>
      <c r="CE183" s="1824"/>
      <c r="CF183" s="1824"/>
      <c r="CG183" s="1824"/>
      <c r="CH183" s="1824"/>
      <c r="CI183" s="1824"/>
      <c r="CJ183" s="1824"/>
      <c r="CK183" s="1824"/>
      <c r="CL183" s="1824"/>
      <c r="CM183" s="1824"/>
      <c r="CN183" s="1824"/>
      <c r="CO183" s="1824"/>
      <c r="CP183" s="1824"/>
      <c r="CQ183" s="1824"/>
      <c r="CR183" s="1824"/>
      <c r="CS183" s="1824"/>
      <c r="CT183" s="1824"/>
      <c r="CU183" s="1824"/>
      <c r="CV183" s="1824"/>
      <c r="CW183" s="1824"/>
      <c r="CX183" s="1824"/>
      <c r="CY183" s="1824"/>
      <c r="CZ183" s="1824"/>
    </row>
    <row r="184" s="608" customFormat="true" ht="15" customHeight="true" x14ac:dyDescent="0.2">
      <c r="A184" s="758"/>
      <c r="B184" s="776"/>
      <c r="C184" s="912"/>
      <c r="D184" s="913"/>
      <c r="E184" s="913"/>
      <c r="F184" s="913"/>
      <c r="G184" s="914"/>
      <c r="H184" s="915"/>
      <c r="I184" s="913"/>
      <c r="J184" s="913"/>
      <c r="K184" s="913"/>
      <c r="L184" s="916"/>
      <c r="M184" s="917"/>
      <c r="N184" s="913"/>
      <c r="O184" s="913"/>
      <c r="P184" s="913"/>
      <c r="Q184" s="914"/>
      <c r="R184" s="915"/>
      <c r="S184" s="913"/>
      <c r="T184" s="913"/>
      <c r="U184" s="913"/>
      <c r="V184" s="1715"/>
      <c r="W184" s="574"/>
      <c r="X184" s="574"/>
      <c r="Y184" s="574"/>
      <c r="Z184" s="574"/>
      <c r="AA184" s="574"/>
      <c r="AB184" s="574"/>
      <c r="AC184" s="574"/>
      <c r="AD184" s="574"/>
      <c r="AE184" s="574"/>
      <c r="AF184" s="574"/>
      <c r="AG184" s="574"/>
      <c r="AH184" s="574"/>
      <c r="AI184" s="574"/>
      <c r="AJ184" s="574"/>
      <c r="AK184" s="574"/>
      <c r="AL184" s="574"/>
      <c r="AM184" s="574"/>
      <c r="AN184" s="574"/>
      <c r="AO184" s="574"/>
      <c r="AP184" s="574"/>
      <c r="AQ184" s="574"/>
      <c r="AR184" s="574"/>
      <c r="AS184" s="574"/>
      <c r="AT184" s="574"/>
      <c r="AU184" s="574"/>
      <c r="AV184" s="574"/>
      <c r="AW184" s="574"/>
      <c r="AX184" s="574"/>
      <c r="AY184" s="574"/>
      <c r="AZ184" s="208"/>
      <c r="BA184" s="362"/>
      <c r="BB184" s="159"/>
      <c r="BC184" s="325"/>
      <c r="BD184" s="295"/>
      <c r="BE184" s="295"/>
      <c r="BF184" s="295"/>
      <c r="BG184" s="326"/>
      <c r="BH184" s="336"/>
      <c r="BI184" s="295"/>
      <c r="BJ184" s="295"/>
      <c r="BK184" s="295"/>
      <c r="BL184" s="326"/>
      <c r="BM184" s="336"/>
      <c r="BN184" s="295"/>
      <c r="BO184" s="295"/>
      <c r="BP184" s="295"/>
      <c r="BQ184" s="326"/>
      <c r="BR184" s="336"/>
      <c r="BS184" s="295"/>
      <c r="BT184" s="295"/>
      <c r="BU184" s="295"/>
      <c r="BV184" s="1757"/>
      <c r="BW184" s="1823"/>
      <c r="BX184" s="1823"/>
      <c r="BY184" s="1824"/>
      <c r="BZ184" s="1824"/>
      <c r="CA184" s="1824"/>
      <c r="CB184" s="1824"/>
      <c r="CC184" s="1824"/>
      <c r="CD184" s="1824"/>
      <c r="CE184" s="1824"/>
      <c r="CF184" s="1824"/>
      <c r="CG184" s="1824"/>
      <c r="CH184" s="1824"/>
      <c r="CI184" s="1824"/>
      <c r="CJ184" s="1824"/>
      <c r="CK184" s="1824"/>
      <c r="CL184" s="1824"/>
      <c r="CM184" s="1824"/>
      <c r="CN184" s="1824"/>
      <c r="CO184" s="1824"/>
      <c r="CP184" s="1824"/>
      <c r="CQ184" s="1824"/>
      <c r="CR184" s="1824"/>
      <c r="CS184" s="1824"/>
      <c r="CT184" s="1824"/>
      <c r="CU184" s="1824"/>
      <c r="CV184" s="1824"/>
      <c r="CW184" s="1824"/>
      <c r="CX184" s="1824"/>
      <c r="CY184" s="1824"/>
      <c r="CZ184" s="1824"/>
    </row>
    <row r="185" s="608" customFormat="true" ht="15" customHeight="true" x14ac:dyDescent="0.2">
      <c r="A185" s="758"/>
      <c r="B185" s="776"/>
      <c r="C185" s="912"/>
      <c r="D185" s="913"/>
      <c r="E185" s="913"/>
      <c r="F185" s="913"/>
      <c r="G185" s="914"/>
      <c r="H185" s="915"/>
      <c r="I185" s="913"/>
      <c r="J185" s="913"/>
      <c r="K185" s="913"/>
      <c r="L185" s="916"/>
      <c r="M185" s="917"/>
      <c r="N185" s="913"/>
      <c r="O185" s="913"/>
      <c r="P185" s="913"/>
      <c r="Q185" s="914"/>
      <c r="R185" s="915"/>
      <c r="S185" s="913"/>
      <c r="T185" s="913"/>
      <c r="U185" s="913"/>
      <c r="V185" s="1715"/>
      <c r="W185" s="574"/>
      <c r="X185" s="574"/>
      <c r="Y185" s="574"/>
      <c r="Z185" s="574"/>
      <c r="AA185" s="574"/>
      <c r="AB185" s="574"/>
      <c r="AC185" s="574"/>
      <c r="AD185" s="574"/>
      <c r="AE185" s="574"/>
      <c r="AF185" s="574"/>
      <c r="AG185" s="574"/>
      <c r="AH185" s="574"/>
      <c r="AI185" s="574"/>
      <c r="AJ185" s="574"/>
      <c r="AK185" s="574"/>
      <c r="AL185" s="574"/>
      <c r="AM185" s="574"/>
      <c r="AN185" s="574"/>
      <c r="AO185" s="574"/>
      <c r="AP185" s="574"/>
      <c r="AQ185" s="574"/>
      <c r="AR185" s="574"/>
      <c r="AS185" s="574"/>
      <c r="AT185" s="574"/>
      <c r="AU185" s="574"/>
      <c r="AV185" s="574"/>
      <c r="AW185" s="574"/>
      <c r="AX185" s="574"/>
      <c r="AY185" s="574"/>
      <c r="AZ185" s="208"/>
      <c r="BA185" s="362"/>
      <c r="BB185" s="159"/>
      <c r="BC185" s="325"/>
      <c r="BD185" s="295"/>
      <c r="BE185" s="295"/>
      <c r="BF185" s="295"/>
      <c r="BG185" s="326"/>
      <c r="BH185" s="336"/>
      <c r="BI185" s="295"/>
      <c r="BJ185" s="295"/>
      <c r="BK185" s="295"/>
      <c r="BL185" s="326"/>
      <c r="BM185" s="336"/>
      <c r="BN185" s="295"/>
      <c r="BO185" s="295"/>
      <c r="BP185" s="295"/>
      <c r="BQ185" s="326"/>
      <c r="BR185" s="336"/>
      <c r="BS185" s="295"/>
      <c r="BT185" s="295"/>
      <c r="BU185" s="295"/>
      <c r="BV185" s="1757"/>
      <c r="BW185" s="1823"/>
      <c r="BX185" s="1823"/>
      <c r="BY185" s="1824"/>
      <c r="BZ185" s="1824"/>
      <c r="CA185" s="1824"/>
      <c r="CB185" s="1824"/>
      <c r="CC185" s="1824"/>
      <c r="CD185" s="1824"/>
      <c r="CE185" s="1824"/>
      <c r="CF185" s="1824"/>
      <c r="CG185" s="1824"/>
      <c r="CH185" s="1824"/>
      <c r="CI185" s="1824"/>
      <c r="CJ185" s="1824"/>
      <c r="CK185" s="1824"/>
      <c r="CL185" s="1824"/>
      <c r="CM185" s="1824"/>
      <c r="CN185" s="1824"/>
      <c r="CO185" s="1824"/>
      <c r="CP185" s="1824"/>
      <c r="CQ185" s="1824"/>
      <c r="CR185" s="1824"/>
      <c r="CS185" s="1824"/>
      <c r="CT185" s="1824"/>
      <c r="CU185" s="1824"/>
      <c r="CV185" s="1824"/>
      <c r="CW185" s="1824"/>
      <c r="CX185" s="1824"/>
      <c r="CY185" s="1824"/>
      <c r="CZ185" s="1824"/>
    </row>
    <row r="186" s="608" customFormat="true" ht="15" customHeight="true" x14ac:dyDescent="0.2">
      <c r="A186" s="758"/>
      <c r="B186" s="776"/>
      <c r="C186" s="912"/>
      <c r="D186" s="913"/>
      <c r="E186" s="913"/>
      <c r="F186" s="913"/>
      <c r="G186" s="914"/>
      <c r="H186" s="915"/>
      <c r="I186" s="913"/>
      <c r="J186" s="913"/>
      <c r="K186" s="913"/>
      <c r="L186" s="916"/>
      <c r="M186" s="917"/>
      <c r="N186" s="913"/>
      <c r="O186" s="913"/>
      <c r="P186" s="913"/>
      <c r="Q186" s="914"/>
      <c r="R186" s="915"/>
      <c r="S186" s="913"/>
      <c r="T186" s="913"/>
      <c r="U186" s="913"/>
      <c r="V186" s="1715"/>
      <c r="W186" s="574"/>
      <c r="X186" s="574"/>
      <c r="Y186" s="574"/>
      <c r="Z186" s="574"/>
      <c r="AA186" s="574"/>
      <c r="AB186" s="574"/>
      <c r="AC186" s="574"/>
      <c r="AD186" s="574"/>
      <c r="AE186" s="574"/>
      <c r="AF186" s="574"/>
      <c r="AG186" s="574"/>
      <c r="AH186" s="574"/>
      <c r="AI186" s="574"/>
      <c r="AJ186" s="574"/>
      <c r="AK186" s="574"/>
      <c r="AL186" s="574"/>
      <c r="AM186" s="574"/>
      <c r="AN186" s="574"/>
      <c r="AO186" s="574"/>
      <c r="AP186" s="574"/>
      <c r="AQ186" s="574"/>
      <c r="AR186" s="574"/>
      <c r="AS186" s="574"/>
      <c r="AT186" s="574"/>
      <c r="AU186" s="574"/>
      <c r="AV186" s="574"/>
      <c r="AW186" s="574"/>
      <c r="AX186" s="574"/>
      <c r="AY186" s="574"/>
      <c r="AZ186" s="208"/>
      <c r="BA186" s="362"/>
      <c r="BB186" s="159"/>
      <c r="BC186" s="325"/>
      <c r="BD186" s="295"/>
      <c r="BE186" s="295"/>
      <c r="BF186" s="295"/>
      <c r="BG186" s="326"/>
      <c r="BH186" s="336"/>
      <c r="BI186" s="295"/>
      <c r="BJ186" s="295"/>
      <c r="BK186" s="295"/>
      <c r="BL186" s="326"/>
      <c r="BM186" s="336"/>
      <c r="BN186" s="295"/>
      <c r="BO186" s="295"/>
      <c r="BP186" s="295"/>
      <c r="BQ186" s="326"/>
      <c r="BR186" s="336"/>
      <c r="BS186" s="295"/>
      <c r="BT186" s="295"/>
      <c r="BU186" s="295"/>
      <c r="BV186" s="1757"/>
      <c r="BW186" s="1823"/>
      <c r="BX186" s="1823"/>
      <c r="BY186" s="1824"/>
      <c r="BZ186" s="1824"/>
      <c r="CA186" s="1824"/>
      <c r="CB186" s="1824"/>
      <c r="CC186" s="1824"/>
      <c r="CD186" s="1824"/>
      <c r="CE186" s="1824"/>
      <c r="CF186" s="1824"/>
      <c r="CG186" s="1824"/>
      <c r="CH186" s="1824"/>
      <c r="CI186" s="1824"/>
      <c r="CJ186" s="1824"/>
      <c r="CK186" s="1824"/>
      <c r="CL186" s="1824"/>
      <c r="CM186" s="1824"/>
      <c r="CN186" s="1824"/>
      <c r="CO186" s="1824"/>
      <c r="CP186" s="1824"/>
      <c r="CQ186" s="1824"/>
      <c r="CR186" s="1824"/>
      <c r="CS186" s="1824"/>
      <c r="CT186" s="1824"/>
      <c r="CU186" s="1824"/>
      <c r="CV186" s="1824"/>
      <c r="CW186" s="1824"/>
      <c r="CX186" s="1824"/>
      <c r="CY186" s="1824"/>
      <c r="CZ186" s="1824"/>
    </row>
    <row r="187" s="608" customFormat="true" ht="15" customHeight="true" x14ac:dyDescent="0.2">
      <c r="A187" s="758"/>
      <c r="B187" s="776"/>
      <c r="C187" s="912"/>
      <c r="D187" s="913"/>
      <c r="E187" s="913"/>
      <c r="F187" s="913"/>
      <c r="G187" s="914"/>
      <c r="H187" s="915"/>
      <c r="I187" s="913"/>
      <c r="J187" s="913"/>
      <c r="K187" s="913"/>
      <c r="L187" s="916"/>
      <c r="M187" s="917"/>
      <c r="N187" s="913"/>
      <c r="O187" s="913"/>
      <c r="P187" s="913"/>
      <c r="Q187" s="914"/>
      <c r="R187" s="915"/>
      <c r="S187" s="913"/>
      <c r="T187" s="913"/>
      <c r="U187" s="913"/>
      <c r="V187" s="1715"/>
      <c r="W187" s="574"/>
      <c r="X187" s="574"/>
      <c r="Y187" s="574"/>
      <c r="Z187" s="574"/>
      <c r="AA187" s="574"/>
      <c r="AB187" s="574"/>
      <c r="AC187" s="574"/>
      <c r="AD187" s="574"/>
      <c r="AE187" s="574"/>
      <c r="AF187" s="574"/>
      <c r="AG187" s="574"/>
      <c r="AH187" s="574"/>
      <c r="AI187" s="574"/>
      <c r="AJ187" s="574"/>
      <c r="AK187" s="574"/>
      <c r="AL187" s="574"/>
      <c r="AM187" s="574"/>
      <c r="AN187" s="574"/>
      <c r="AO187" s="574"/>
      <c r="AP187" s="574"/>
      <c r="AQ187" s="574"/>
      <c r="AR187" s="574"/>
      <c r="AS187" s="574"/>
      <c r="AT187" s="574"/>
      <c r="AU187" s="574"/>
      <c r="AV187" s="574"/>
      <c r="AW187" s="574"/>
      <c r="AX187" s="574"/>
      <c r="AY187" s="574"/>
      <c r="AZ187" s="208"/>
      <c r="BA187" s="362"/>
      <c r="BB187" s="159"/>
      <c r="BC187" s="325"/>
      <c r="BD187" s="295"/>
      <c r="BE187" s="295"/>
      <c r="BF187" s="295"/>
      <c r="BG187" s="326"/>
      <c r="BH187" s="336"/>
      <c r="BI187" s="295"/>
      <c r="BJ187" s="295"/>
      <c r="BK187" s="295"/>
      <c r="BL187" s="326"/>
      <c r="BM187" s="336"/>
      <c r="BN187" s="295"/>
      <c r="BO187" s="295"/>
      <c r="BP187" s="295"/>
      <c r="BQ187" s="326"/>
      <c r="BR187" s="336"/>
      <c r="BS187" s="295"/>
      <c r="BT187" s="295"/>
      <c r="BU187" s="295"/>
      <c r="BV187" s="1757"/>
      <c r="BW187" s="1823"/>
      <c r="BX187" s="1823"/>
      <c r="BY187" s="1824"/>
      <c r="BZ187" s="1824"/>
      <c r="CA187" s="1824"/>
      <c r="CB187" s="1824"/>
      <c r="CC187" s="1824"/>
      <c r="CD187" s="1824"/>
      <c r="CE187" s="1824"/>
      <c r="CF187" s="1824"/>
      <c r="CG187" s="1824"/>
      <c r="CH187" s="1824"/>
      <c r="CI187" s="1824"/>
      <c r="CJ187" s="1824"/>
      <c r="CK187" s="1824"/>
      <c r="CL187" s="1824"/>
      <c r="CM187" s="1824"/>
      <c r="CN187" s="1824"/>
      <c r="CO187" s="1824"/>
      <c r="CP187" s="1824"/>
      <c r="CQ187" s="1824"/>
      <c r="CR187" s="1824"/>
      <c r="CS187" s="1824"/>
      <c r="CT187" s="1824"/>
      <c r="CU187" s="1824"/>
      <c r="CV187" s="1824"/>
      <c r="CW187" s="1824"/>
      <c r="CX187" s="1824"/>
      <c r="CY187" s="1824"/>
      <c r="CZ187" s="1824"/>
    </row>
    <row r="188" s="608" customFormat="true" ht="15" customHeight="true" x14ac:dyDescent="0.2">
      <c r="A188" s="758"/>
      <c r="B188" s="776"/>
      <c r="C188" s="912"/>
      <c r="D188" s="913"/>
      <c r="E188" s="913"/>
      <c r="F188" s="913"/>
      <c r="G188" s="914"/>
      <c r="H188" s="915"/>
      <c r="I188" s="913"/>
      <c r="J188" s="913"/>
      <c r="K188" s="913"/>
      <c r="L188" s="916"/>
      <c r="M188" s="917"/>
      <c r="N188" s="913"/>
      <c r="O188" s="913"/>
      <c r="P188" s="913"/>
      <c r="Q188" s="914"/>
      <c r="R188" s="915"/>
      <c r="S188" s="913"/>
      <c r="T188" s="913"/>
      <c r="U188" s="913"/>
      <c r="V188" s="1715"/>
      <c r="W188" s="574"/>
      <c r="X188" s="574"/>
      <c r="Y188" s="574"/>
      <c r="Z188" s="574"/>
      <c r="AA188" s="574"/>
      <c r="AB188" s="574"/>
      <c r="AC188" s="574"/>
      <c r="AD188" s="574"/>
      <c r="AE188" s="574"/>
      <c r="AF188" s="574"/>
      <c r="AG188" s="574"/>
      <c r="AH188" s="574"/>
      <c r="AI188" s="574"/>
      <c r="AJ188" s="574"/>
      <c r="AK188" s="574"/>
      <c r="AL188" s="574"/>
      <c r="AM188" s="574"/>
      <c r="AN188" s="574"/>
      <c r="AO188" s="574"/>
      <c r="AP188" s="574"/>
      <c r="AQ188" s="574"/>
      <c r="AR188" s="574"/>
      <c r="AS188" s="574"/>
      <c r="AT188" s="574"/>
      <c r="AU188" s="574"/>
      <c r="AV188" s="574"/>
      <c r="AW188" s="574"/>
      <c r="AX188" s="574"/>
      <c r="AY188" s="574"/>
      <c r="AZ188" s="208"/>
      <c r="BA188" s="362"/>
      <c r="BB188" s="159"/>
      <c r="BC188" s="325"/>
      <c r="BD188" s="295"/>
      <c r="BE188" s="295"/>
      <c r="BF188" s="295"/>
      <c r="BG188" s="326"/>
      <c r="BH188" s="336"/>
      <c r="BI188" s="295"/>
      <c r="BJ188" s="295"/>
      <c r="BK188" s="295"/>
      <c r="BL188" s="326"/>
      <c r="BM188" s="336"/>
      <c r="BN188" s="295"/>
      <c r="BO188" s="295"/>
      <c r="BP188" s="295"/>
      <c r="BQ188" s="326"/>
      <c r="BR188" s="336"/>
      <c r="BS188" s="295"/>
      <c r="BT188" s="295"/>
      <c r="BU188" s="295"/>
      <c r="BV188" s="1757"/>
      <c r="BW188" s="1823"/>
      <c r="BX188" s="1823"/>
      <c r="BY188" s="1824"/>
      <c r="BZ188" s="1824"/>
      <c r="CA188" s="1824"/>
      <c r="CB188" s="1824"/>
      <c r="CC188" s="1824"/>
      <c r="CD188" s="1824"/>
      <c r="CE188" s="1824"/>
      <c r="CF188" s="1824"/>
      <c r="CG188" s="1824"/>
      <c r="CH188" s="1824"/>
      <c r="CI188" s="1824"/>
      <c r="CJ188" s="1824"/>
      <c r="CK188" s="1824"/>
      <c r="CL188" s="1824"/>
      <c r="CM188" s="1824"/>
      <c r="CN188" s="1824"/>
      <c r="CO188" s="1824"/>
      <c r="CP188" s="1824"/>
      <c r="CQ188" s="1824"/>
      <c r="CR188" s="1824"/>
      <c r="CS188" s="1824"/>
      <c r="CT188" s="1824"/>
      <c r="CU188" s="1824"/>
      <c r="CV188" s="1824"/>
      <c r="CW188" s="1824"/>
      <c r="CX188" s="1824"/>
      <c r="CY188" s="1824"/>
      <c r="CZ188" s="1824"/>
    </row>
    <row r="189" s="608" customFormat="true" ht="15" customHeight="true" x14ac:dyDescent="0.2">
      <c r="A189" s="758"/>
      <c r="B189" s="776"/>
      <c r="C189" s="912"/>
      <c r="D189" s="913"/>
      <c r="E189" s="913"/>
      <c r="F189" s="913"/>
      <c r="G189" s="914"/>
      <c r="H189" s="915"/>
      <c r="I189" s="913"/>
      <c r="J189" s="913"/>
      <c r="K189" s="913"/>
      <c r="L189" s="916"/>
      <c r="M189" s="917"/>
      <c r="N189" s="913"/>
      <c r="O189" s="913"/>
      <c r="P189" s="913"/>
      <c r="Q189" s="914"/>
      <c r="R189" s="915"/>
      <c r="S189" s="913"/>
      <c r="T189" s="913"/>
      <c r="U189" s="913"/>
      <c r="V189" s="1715"/>
      <c r="W189" s="574"/>
      <c r="X189" s="574"/>
      <c r="Y189" s="574"/>
      <c r="Z189" s="574"/>
      <c r="AA189" s="574"/>
      <c r="AB189" s="574"/>
      <c r="AC189" s="574"/>
      <c r="AD189" s="574"/>
      <c r="AE189" s="574"/>
      <c r="AF189" s="574"/>
      <c r="AG189" s="574"/>
      <c r="AH189" s="574"/>
      <c r="AI189" s="574"/>
      <c r="AJ189" s="574"/>
      <c r="AK189" s="574"/>
      <c r="AL189" s="574"/>
      <c r="AM189" s="574"/>
      <c r="AN189" s="574"/>
      <c r="AO189" s="574"/>
      <c r="AP189" s="574"/>
      <c r="AQ189" s="574"/>
      <c r="AR189" s="574"/>
      <c r="AS189" s="574"/>
      <c r="AT189" s="574"/>
      <c r="AU189" s="574"/>
      <c r="AV189" s="574"/>
      <c r="AW189" s="574"/>
      <c r="AX189" s="574"/>
      <c r="AY189" s="574"/>
      <c r="AZ189" s="208"/>
      <c r="BA189" s="362"/>
      <c r="BB189" s="159"/>
      <c r="BC189" s="325"/>
      <c r="BD189" s="295"/>
      <c r="BE189" s="295"/>
      <c r="BF189" s="295"/>
      <c r="BG189" s="326"/>
      <c r="BH189" s="336"/>
      <c r="BI189" s="295"/>
      <c r="BJ189" s="295"/>
      <c r="BK189" s="295"/>
      <c r="BL189" s="326"/>
      <c r="BM189" s="336"/>
      <c r="BN189" s="295"/>
      <c r="BO189" s="295"/>
      <c r="BP189" s="295"/>
      <c r="BQ189" s="326"/>
      <c r="BR189" s="336"/>
      <c r="BS189" s="295"/>
      <c r="BT189" s="295"/>
      <c r="BU189" s="295"/>
      <c r="BV189" s="1757"/>
      <c r="BW189" s="1823"/>
      <c r="BX189" s="1823"/>
      <c r="BY189" s="1824"/>
      <c r="BZ189" s="1824"/>
      <c r="CA189" s="1824"/>
      <c r="CB189" s="1824"/>
      <c r="CC189" s="1824"/>
      <c r="CD189" s="1824"/>
      <c r="CE189" s="1824"/>
      <c r="CF189" s="1824"/>
      <c r="CG189" s="1824"/>
      <c r="CH189" s="1824"/>
      <c r="CI189" s="1824"/>
      <c r="CJ189" s="1824"/>
      <c r="CK189" s="1824"/>
      <c r="CL189" s="1824"/>
      <c r="CM189" s="1824"/>
      <c r="CN189" s="1824"/>
      <c r="CO189" s="1824"/>
      <c r="CP189" s="1824"/>
      <c r="CQ189" s="1824"/>
      <c r="CR189" s="1824"/>
      <c r="CS189" s="1824"/>
      <c r="CT189" s="1824"/>
      <c r="CU189" s="1824"/>
      <c r="CV189" s="1824"/>
      <c r="CW189" s="1824"/>
      <c r="CX189" s="1824"/>
      <c r="CY189" s="1824"/>
      <c r="CZ189" s="1824"/>
    </row>
    <row r="190" s="608" customFormat="true" ht="15" customHeight="true" x14ac:dyDescent="0.2">
      <c r="A190" s="758"/>
      <c r="B190" s="776"/>
      <c r="C190" s="912"/>
      <c r="D190" s="913"/>
      <c r="E190" s="913"/>
      <c r="F190" s="913"/>
      <c r="G190" s="914"/>
      <c r="H190" s="915"/>
      <c r="I190" s="913"/>
      <c r="J190" s="913"/>
      <c r="K190" s="913"/>
      <c r="L190" s="916"/>
      <c r="M190" s="917"/>
      <c r="N190" s="913"/>
      <c r="O190" s="913"/>
      <c r="P190" s="913"/>
      <c r="Q190" s="914"/>
      <c r="R190" s="915"/>
      <c r="S190" s="913"/>
      <c r="T190" s="913"/>
      <c r="U190" s="913"/>
      <c r="V190" s="1715"/>
      <c r="W190" s="574"/>
      <c r="X190" s="574"/>
      <c r="Y190" s="574"/>
      <c r="Z190" s="574"/>
      <c r="AA190" s="574"/>
      <c r="AB190" s="574"/>
      <c r="AC190" s="574"/>
      <c r="AD190" s="574"/>
      <c r="AE190" s="574"/>
      <c r="AF190" s="574"/>
      <c r="AG190" s="574"/>
      <c r="AH190" s="574"/>
      <c r="AI190" s="574"/>
      <c r="AJ190" s="574"/>
      <c r="AK190" s="574"/>
      <c r="AL190" s="574"/>
      <c r="AM190" s="574"/>
      <c r="AN190" s="574"/>
      <c r="AO190" s="574"/>
      <c r="AP190" s="574"/>
      <c r="AQ190" s="574"/>
      <c r="AR190" s="574"/>
      <c r="AS190" s="574"/>
      <c r="AT190" s="574"/>
      <c r="AU190" s="574"/>
      <c r="AV190" s="574"/>
      <c r="AW190" s="574"/>
      <c r="AX190" s="574"/>
      <c r="AY190" s="574"/>
      <c r="AZ190" s="208"/>
      <c r="BA190" s="362"/>
      <c r="BB190" s="159"/>
      <c r="BC190" s="325"/>
      <c r="BD190" s="295"/>
      <c r="BE190" s="295"/>
      <c r="BF190" s="295"/>
      <c r="BG190" s="326"/>
      <c r="BH190" s="336"/>
      <c r="BI190" s="295"/>
      <c r="BJ190" s="295"/>
      <c r="BK190" s="295"/>
      <c r="BL190" s="326"/>
      <c r="BM190" s="336"/>
      <c r="BN190" s="295"/>
      <c r="BO190" s="295"/>
      <c r="BP190" s="295"/>
      <c r="BQ190" s="326"/>
      <c r="BR190" s="336"/>
      <c r="BS190" s="295"/>
      <c r="BT190" s="295"/>
      <c r="BU190" s="295"/>
      <c r="BV190" s="1757"/>
      <c r="BW190" s="1823"/>
      <c r="BX190" s="1823"/>
      <c r="BY190" s="1824"/>
      <c r="BZ190" s="1824"/>
      <c r="CA190" s="1824"/>
      <c r="CB190" s="1824"/>
      <c r="CC190" s="1824"/>
      <c r="CD190" s="1824"/>
      <c r="CE190" s="1824"/>
      <c r="CF190" s="1824"/>
      <c r="CG190" s="1824"/>
      <c r="CH190" s="1824"/>
      <c r="CI190" s="1824"/>
      <c r="CJ190" s="1824"/>
      <c r="CK190" s="1824"/>
      <c r="CL190" s="1824"/>
      <c r="CM190" s="1824"/>
      <c r="CN190" s="1824"/>
      <c r="CO190" s="1824"/>
      <c r="CP190" s="1824"/>
      <c r="CQ190" s="1824"/>
      <c r="CR190" s="1824"/>
      <c r="CS190" s="1824"/>
      <c r="CT190" s="1824"/>
      <c r="CU190" s="1824"/>
      <c r="CV190" s="1824"/>
      <c r="CW190" s="1824"/>
      <c r="CX190" s="1824"/>
      <c r="CY190" s="1824"/>
      <c r="CZ190" s="1824"/>
    </row>
    <row r="191" s="608" customFormat="true" ht="15" customHeight="true" x14ac:dyDescent="0.2">
      <c r="A191" s="758"/>
      <c r="B191" s="776"/>
      <c r="C191" s="912"/>
      <c r="D191" s="913"/>
      <c r="E191" s="913"/>
      <c r="F191" s="913"/>
      <c r="G191" s="914"/>
      <c r="H191" s="915"/>
      <c r="I191" s="913"/>
      <c r="J191" s="913"/>
      <c r="K191" s="913"/>
      <c r="L191" s="916"/>
      <c r="M191" s="917"/>
      <c r="N191" s="913"/>
      <c r="O191" s="913"/>
      <c r="P191" s="913"/>
      <c r="Q191" s="914"/>
      <c r="R191" s="915"/>
      <c r="S191" s="913"/>
      <c r="T191" s="913"/>
      <c r="U191" s="913"/>
      <c r="V191" s="1715"/>
      <c r="W191" s="574"/>
      <c r="X191" s="574"/>
      <c r="Y191" s="574"/>
      <c r="Z191" s="574"/>
      <c r="AA191" s="574"/>
      <c r="AB191" s="574"/>
      <c r="AC191" s="574"/>
      <c r="AD191" s="574"/>
      <c r="AE191" s="574"/>
      <c r="AF191" s="574"/>
      <c r="AG191" s="574"/>
      <c r="AH191" s="574"/>
      <c r="AI191" s="574"/>
      <c r="AJ191" s="574"/>
      <c r="AK191" s="574"/>
      <c r="AL191" s="574"/>
      <c r="AM191" s="574"/>
      <c r="AN191" s="574"/>
      <c r="AO191" s="574"/>
      <c r="AP191" s="574"/>
      <c r="AQ191" s="574"/>
      <c r="AR191" s="574"/>
      <c r="AS191" s="574"/>
      <c r="AT191" s="574"/>
      <c r="AU191" s="574"/>
      <c r="AV191" s="574"/>
      <c r="AW191" s="574"/>
      <c r="AX191" s="574"/>
      <c r="AY191" s="574"/>
      <c r="AZ191" s="208"/>
      <c r="BA191" s="362"/>
      <c r="BB191" s="159"/>
      <c r="BC191" s="325"/>
      <c r="BD191" s="295"/>
      <c r="BE191" s="295"/>
      <c r="BF191" s="295"/>
      <c r="BG191" s="326"/>
      <c r="BH191" s="336"/>
      <c r="BI191" s="295"/>
      <c r="BJ191" s="295"/>
      <c r="BK191" s="295"/>
      <c r="BL191" s="326"/>
      <c r="BM191" s="336"/>
      <c r="BN191" s="295"/>
      <c r="BO191" s="295"/>
      <c r="BP191" s="295"/>
      <c r="BQ191" s="326"/>
      <c r="BR191" s="336"/>
      <c r="BS191" s="295"/>
      <c r="BT191" s="295"/>
      <c r="BU191" s="295"/>
      <c r="BV191" s="1757"/>
      <c r="BW191" s="1823"/>
      <c r="BX191" s="1823"/>
      <c r="BY191" s="1824"/>
      <c r="BZ191" s="1824"/>
      <c r="CA191" s="1824"/>
      <c r="CB191" s="1824"/>
      <c r="CC191" s="1824"/>
      <c r="CD191" s="1824"/>
      <c r="CE191" s="1824"/>
      <c r="CF191" s="1824"/>
      <c r="CG191" s="1824"/>
      <c r="CH191" s="1824"/>
      <c r="CI191" s="1824"/>
      <c r="CJ191" s="1824"/>
      <c r="CK191" s="1824"/>
      <c r="CL191" s="1824"/>
      <c r="CM191" s="1824"/>
      <c r="CN191" s="1824"/>
      <c r="CO191" s="1824"/>
      <c r="CP191" s="1824"/>
      <c r="CQ191" s="1824"/>
      <c r="CR191" s="1824"/>
      <c r="CS191" s="1824"/>
      <c r="CT191" s="1824"/>
      <c r="CU191" s="1824"/>
      <c r="CV191" s="1824"/>
      <c r="CW191" s="1824"/>
      <c r="CX191" s="1824"/>
      <c r="CY191" s="1824"/>
      <c r="CZ191" s="1824"/>
    </row>
    <row r="192" s="608" customFormat="true" ht="15" customHeight="true" x14ac:dyDescent="0.2">
      <c r="A192" s="758"/>
      <c r="B192" s="776"/>
      <c r="C192" s="912"/>
      <c r="D192" s="913"/>
      <c r="E192" s="913"/>
      <c r="F192" s="913"/>
      <c r="G192" s="914"/>
      <c r="H192" s="915"/>
      <c r="I192" s="913"/>
      <c r="J192" s="913"/>
      <c r="K192" s="913"/>
      <c r="L192" s="916"/>
      <c r="M192" s="917"/>
      <c r="N192" s="913"/>
      <c r="O192" s="913"/>
      <c r="P192" s="913"/>
      <c r="Q192" s="914"/>
      <c r="R192" s="915"/>
      <c r="S192" s="913"/>
      <c r="T192" s="913"/>
      <c r="U192" s="913"/>
      <c r="V192" s="1715"/>
      <c r="W192" s="574"/>
      <c r="X192" s="574"/>
      <c r="Y192" s="574"/>
      <c r="Z192" s="574"/>
      <c r="AA192" s="574"/>
      <c r="AB192" s="574"/>
      <c r="AC192" s="574"/>
      <c r="AD192" s="574"/>
      <c r="AE192" s="574"/>
      <c r="AF192" s="574"/>
      <c r="AG192" s="574"/>
      <c r="AH192" s="574"/>
      <c r="AI192" s="574"/>
      <c r="AJ192" s="574"/>
      <c r="AK192" s="574"/>
      <c r="AL192" s="574"/>
      <c r="AM192" s="574"/>
      <c r="AN192" s="574"/>
      <c r="AO192" s="574"/>
      <c r="AP192" s="574"/>
      <c r="AQ192" s="574"/>
      <c r="AR192" s="574"/>
      <c r="AS192" s="574"/>
      <c r="AT192" s="574"/>
      <c r="AU192" s="574"/>
      <c r="AV192" s="574"/>
      <c r="AW192" s="574"/>
      <c r="AX192" s="574"/>
      <c r="AY192" s="574"/>
      <c r="AZ192" s="208"/>
      <c r="BA192" s="362"/>
      <c r="BB192" s="159"/>
      <c r="BC192" s="325"/>
      <c r="BD192" s="295"/>
      <c r="BE192" s="295"/>
      <c r="BF192" s="295"/>
      <c r="BG192" s="326"/>
      <c r="BH192" s="336"/>
      <c r="BI192" s="295"/>
      <c r="BJ192" s="295"/>
      <c r="BK192" s="295"/>
      <c r="BL192" s="326"/>
      <c r="BM192" s="336"/>
      <c r="BN192" s="295"/>
      <c r="BO192" s="295"/>
      <c r="BP192" s="295"/>
      <c r="BQ192" s="326"/>
      <c r="BR192" s="336"/>
      <c r="BS192" s="295"/>
      <c r="BT192" s="295"/>
      <c r="BU192" s="295"/>
      <c r="BV192" s="1757"/>
      <c r="BW192" s="1823"/>
      <c r="BX192" s="1823"/>
      <c r="BY192" s="1824"/>
      <c r="BZ192" s="1824"/>
      <c r="CA192" s="1824"/>
      <c r="CB192" s="1824"/>
      <c r="CC192" s="1824"/>
      <c r="CD192" s="1824"/>
      <c r="CE192" s="1824"/>
      <c r="CF192" s="1824"/>
      <c r="CG192" s="1824"/>
      <c r="CH192" s="1824"/>
      <c r="CI192" s="1824"/>
      <c r="CJ192" s="1824"/>
      <c r="CK192" s="1824"/>
      <c r="CL192" s="1824"/>
      <c r="CM192" s="1824"/>
      <c r="CN192" s="1824"/>
      <c r="CO192" s="1824"/>
      <c r="CP192" s="1824"/>
      <c r="CQ192" s="1824"/>
      <c r="CR192" s="1824"/>
      <c r="CS192" s="1824"/>
      <c r="CT192" s="1824"/>
      <c r="CU192" s="1824"/>
      <c r="CV192" s="1824"/>
      <c r="CW192" s="1824"/>
      <c r="CX192" s="1824"/>
      <c r="CY192" s="1824"/>
      <c r="CZ192" s="1824"/>
    </row>
    <row r="193" s="608" customFormat="true" ht="15" customHeight="true" x14ac:dyDescent="0.2">
      <c r="A193" s="759"/>
      <c r="B193" s="777"/>
      <c r="C193" s="918"/>
      <c r="D193" s="919"/>
      <c r="E193" s="919"/>
      <c r="F193" s="919"/>
      <c r="G193" s="920"/>
      <c r="H193" s="921"/>
      <c r="I193" s="919"/>
      <c r="J193" s="919"/>
      <c r="K193" s="919"/>
      <c r="L193" s="922"/>
      <c r="M193" s="923"/>
      <c r="N193" s="919"/>
      <c r="O193" s="919"/>
      <c r="P193" s="919"/>
      <c r="Q193" s="920"/>
      <c r="R193" s="921"/>
      <c r="S193" s="919"/>
      <c r="T193" s="919"/>
      <c r="U193" s="919"/>
      <c r="V193" s="1716"/>
      <c r="W193" s="574"/>
      <c r="X193" s="574"/>
      <c r="Y193" s="574"/>
      <c r="Z193" s="574"/>
      <c r="AA193" s="574"/>
      <c r="AB193" s="574"/>
      <c r="AC193" s="574"/>
      <c r="AD193" s="574"/>
      <c r="AE193" s="574"/>
      <c r="AF193" s="574"/>
      <c r="AG193" s="574"/>
      <c r="AH193" s="574"/>
      <c r="AI193" s="574"/>
      <c r="AJ193" s="574"/>
      <c r="AK193" s="574"/>
      <c r="AL193" s="574"/>
      <c r="AM193" s="574"/>
      <c r="AN193" s="574"/>
      <c r="AO193" s="574"/>
      <c r="AP193" s="574"/>
      <c r="AQ193" s="574"/>
      <c r="AR193" s="574"/>
      <c r="AS193" s="574"/>
      <c r="AT193" s="574"/>
      <c r="AU193" s="574"/>
      <c r="AV193" s="574"/>
      <c r="AW193" s="574"/>
      <c r="AX193" s="574"/>
      <c r="AY193" s="574"/>
      <c r="AZ193" s="208"/>
      <c r="BA193" s="362"/>
      <c r="BB193" s="159"/>
      <c r="BC193" s="325"/>
      <c r="BD193" s="295"/>
      <c r="BE193" s="295"/>
      <c r="BF193" s="295"/>
      <c r="BG193" s="326"/>
      <c r="BH193" s="336"/>
      <c r="BI193" s="295"/>
      <c r="BJ193" s="295"/>
      <c r="BK193" s="295"/>
      <c r="BL193" s="326"/>
      <c r="BM193" s="336"/>
      <c r="BN193" s="295"/>
      <c r="BO193" s="295"/>
      <c r="BP193" s="295"/>
      <c r="BQ193" s="326"/>
      <c r="BR193" s="336"/>
      <c r="BS193" s="295"/>
      <c r="BT193" s="295"/>
      <c r="BU193" s="295"/>
      <c r="BV193" s="1757"/>
      <c r="BW193" s="1823"/>
      <c r="BX193" s="1823"/>
      <c r="BY193" s="1824"/>
      <c r="BZ193" s="1824"/>
      <c r="CA193" s="1824"/>
      <c r="CB193" s="1824"/>
      <c r="CC193" s="1824"/>
      <c r="CD193" s="1824"/>
      <c r="CE193" s="1824"/>
      <c r="CF193" s="1824"/>
      <c r="CG193" s="1824"/>
      <c r="CH193" s="1824"/>
      <c r="CI193" s="1824"/>
      <c r="CJ193" s="1824"/>
      <c r="CK193" s="1824"/>
      <c r="CL193" s="1824"/>
      <c r="CM193" s="1824"/>
      <c r="CN193" s="1824"/>
      <c r="CO193" s="1824"/>
      <c r="CP193" s="1824"/>
      <c r="CQ193" s="1824"/>
      <c r="CR193" s="1824"/>
      <c r="CS193" s="1824"/>
      <c r="CT193" s="1824"/>
      <c r="CU193" s="1824"/>
      <c r="CV193" s="1824"/>
      <c r="CW193" s="1824"/>
      <c r="CX193" s="1824"/>
      <c r="CY193" s="1824"/>
      <c r="CZ193" s="1824"/>
    </row>
    <row r="194" s="608" customFormat="true" ht="15" customHeight="true" x14ac:dyDescent="0.2">
      <c r="A194" s="684"/>
      <c r="B194" s="771"/>
      <c r="C194" s="849"/>
      <c r="D194" s="841"/>
      <c r="E194" s="841"/>
      <c r="F194" s="841"/>
      <c r="G194" s="842"/>
      <c r="H194" s="850"/>
      <c r="I194" s="841"/>
      <c r="J194" s="841"/>
      <c r="K194" s="841"/>
      <c r="L194" s="851"/>
      <c r="M194" s="849"/>
      <c r="N194" s="841"/>
      <c r="O194" s="841"/>
      <c r="P194" s="841"/>
      <c r="Q194" s="842"/>
      <c r="R194" s="850"/>
      <c r="S194" s="841"/>
      <c r="T194" s="841"/>
      <c r="U194" s="841"/>
      <c r="V194" s="851"/>
      <c r="W194" s="574"/>
      <c r="X194" s="574"/>
      <c r="Y194" s="574"/>
      <c r="Z194" s="574"/>
      <c r="AA194" s="574"/>
      <c r="AB194" s="574"/>
      <c r="AC194" s="574"/>
      <c r="AD194" s="574"/>
      <c r="AE194" s="574"/>
      <c r="AF194" s="574"/>
      <c r="AG194" s="574"/>
      <c r="AH194" s="574"/>
      <c r="AI194" s="574"/>
      <c r="AJ194" s="574"/>
      <c r="AK194" s="574"/>
      <c r="AL194" s="574"/>
      <c r="AM194" s="574"/>
      <c r="AN194" s="574"/>
      <c r="AO194" s="574"/>
      <c r="AP194" s="574"/>
      <c r="AQ194" s="574"/>
      <c r="AR194" s="574"/>
      <c r="AS194" s="574"/>
      <c r="AT194" s="574"/>
      <c r="AU194" s="574"/>
      <c r="AV194" s="574"/>
      <c r="AW194" s="574"/>
      <c r="AX194" s="574"/>
      <c r="AY194" s="574"/>
      <c r="AZ194" s="208"/>
      <c r="BA194" s="362"/>
      <c r="BB194" s="159"/>
      <c r="BC194" s="325"/>
      <c r="BD194" s="295"/>
      <c r="BE194" s="295"/>
      <c r="BF194" s="295"/>
      <c r="BG194" s="326"/>
      <c r="BH194" s="336"/>
      <c r="BI194" s="295"/>
      <c r="BJ194" s="295"/>
      <c r="BK194" s="295"/>
      <c r="BL194" s="326"/>
      <c r="BM194" s="336"/>
      <c r="BN194" s="295"/>
      <c r="BO194" s="295"/>
      <c r="BP194" s="295"/>
      <c r="BQ194" s="326"/>
      <c r="BR194" s="336"/>
      <c r="BS194" s="295"/>
      <c r="BT194" s="295"/>
      <c r="BU194" s="295"/>
      <c r="BV194" s="1757"/>
      <c r="BW194" s="1823"/>
      <c r="BX194" s="1823"/>
      <c r="BY194" s="1824"/>
      <c r="BZ194" s="1824"/>
      <c r="CA194" s="1824"/>
      <c r="CB194" s="1824"/>
      <c r="CC194" s="1824"/>
      <c r="CD194" s="1824"/>
      <c r="CE194" s="1824"/>
      <c r="CF194" s="1824"/>
      <c r="CG194" s="1824"/>
      <c r="CH194" s="1824"/>
      <c r="CI194" s="1824"/>
      <c r="CJ194" s="1824"/>
      <c r="CK194" s="1824"/>
      <c r="CL194" s="1824"/>
      <c r="CM194" s="1824"/>
      <c r="CN194" s="1824"/>
      <c r="CO194" s="1824"/>
      <c r="CP194" s="1824"/>
      <c r="CQ194" s="1824"/>
      <c r="CR194" s="1824"/>
      <c r="CS194" s="1824"/>
      <c r="CT194" s="1824"/>
      <c r="CU194" s="1824"/>
      <c r="CV194" s="1824"/>
      <c r="CW194" s="1824"/>
      <c r="CX194" s="1824"/>
      <c r="CY194" s="1824"/>
      <c r="CZ194" s="1824"/>
    </row>
    <row r="195" s="131" customFormat="true" ht="15" customHeight="true" x14ac:dyDescent="0.2">
      <c r="A195" s="684"/>
      <c r="B195" s="771"/>
      <c r="C195" s="849"/>
      <c r="D195" s="841"/>
      <c r="E195" s="841"/>
      <c r="F195" s="841"/>
      <c r="G195" s="842"/>
      <c r="H195" s="850"/>
      <c r="I195" s="841"/>
      <c r="J195" s="841"/>
      <c r="K195" s="841"/>
      <c r="L195" s="851"/>
      <c r="M195" s="849"/>
      <c r="N195" s="841"/>
      <c r="O195" s="841"/>
      <c r="P195" s="841"/>
      <c r="Q195" s="842"/>
      <c r="R195" s="850"/>
      <c r="S195" s="841"/>
      <c r="T195" s="841"/>
      <c r="U195" s="841"/>
      <c r="V195" s="851"/>
      <c r="W195" s="574"/>
      <c r="X195" s="574"/>
      <c r="Y195" s="574"/>
      <c r="Z195" s="574"/>
      <c r="AA195" s="574"/>
      <c r="AB195" s="574"/>
      <c r="AC195" s="574"/>
      <c r="AD195" s="574"/>
      <c r="AE195" s="574"/>
      <c r="AF195" s="574"/>
      <c r="AG195" s="574"/>
      <c r="AH195" s="574"/>
      <c r="AI195" s="574"/>
      <c r="AJ195" s="574"/>
      <c r="AK195" s="574"/>
      <c r="AL195" s="574"/>
      <c r="AM195" s="574"/>
      <c r="AN195" s="574"/>
      <c r="AO195" s="574"/>
      <c r="AP195" s="574"/>
      <c r="AQ195" s="574"/>
      <c r="AR195" s="574"/>
      <c r="AS195" s="574"/>
      <c r="AT195" s="574"/>
      <c r="AU195" s="574"/>
      <c r="AV195" s="574"/>
      <c r="AW195" s="574"/>
      <c r="AX195" s="574"/>
      <c r="AY195" s="574"/>
      <c r="AZ195" s="208"/>
      <c r="BA195" s="362"/>
      <c r="BB195" s="159"/>
      <c r="BC195" s="325"/>
      <c r="BD195" s="295"/>
      <c r="BE195" s="295"/>
      <c r="BF195" s="295"/>
      <c r="BG195" s="326"/>
      <c r="BH195" s="336"/>
      <c r="BI195" s="295"/>
      <c r="BJ195" s="295"/>
      <c r="BK195" s="295"/>
      <c r="BL195" s="326"/>
      <c r="BM195" s="336"/>
      <c r="BN195" s="295"/>
      <c r="BO195" s="295"/>
      <c r="BP195" s="295"/>
      <c r="BQ195" s="326"/>
      <c r="BR195" s="336"/>
      <c r="BS195" s="295"/>
      <c r="BT195" s="295"/>
      <c r="BU195" s="295"/>
      <c r="BV195" s="1757"/>
      <c r="BW195" s="1823"/>
      <c r="BX195" s="1823"/>
      <c r="BY195" s="1824"/>
      <c r="BZ195" s="1824"/>
      <c r="CA195" s="1824"/>
      <c r="CB195" s="1824"/>
      <c r="CC195" s="1824"/>
      <c r="CD195" s="1824"/>
      <c r="CE195" s="1824"/>
      <c r="CF195" s="1824"/>
      <c r="CG195" s="1824"/>
      <c r="CH195" s="1824"/>
      <c r="CI195" s="1824"/>
      <c r="CJ195" s="1824"/>
      <c r="CK195" s="1824"/>
      <c r="CL195" s="1824"/>
      <c r="CM195" s="1824"/>
      <c r="CN195" s="1824"/>
      <c r="CO195" s="1824"/>
      <c r="CP195" s="1824"/>
      <c r="CQ195" s="1824"/>
      <c r="CR195" s="1824"/>
      <c r="CS195" s="1824"/>
      <c r="CT195" s="1824"/>
      <c r="CU195" s="1824"/>
      <c r="CV195" s="1824"/>
      <c r="CW195" s="1824"/>
      <c r="CX195" s="1824"/>
      <c r="CY195" s="1824"/>
      <c r="CZ195" s="1824"/>
    </row>
    <row r="196" s="131" customFormat="true" ht="15" customHeight="true" x14ac:dyDescent="0.2">
      <c r="A196" s="684"/>
      <c r="B196" s="771"/>
      <c r="C196" s="849"/>
      <c r="D196" s="841"/>
      <c r="E196" s="841"/>
      <c r="F196" s="841"/>
      <c r="G196" s="842"/>
      <c r="H196" s="850"/>
      <c r="I196" s="841"/>
      <c r="J196" s="841"/>
      <c r="K196" s="841"/>
      <c r="L196" s="851"/>
      <c r="M196" s="849"/>
      <c r="N196" s="841"/>
      <c r="O196" s="841"/>
      <c r="P196" s="841"/>
      <c r="Q196" s="842"/>
      <c r="R196" s="850"/>
      <c r="S196" s="841"/>
      <c r="T196" s="841"/>
      <c r="U196" s="841"/>
      <c r="V196" s="851"/>
      <c r="W196" s="574"/>
      <c r="X196" s="574"/>
      <c r="Y196" s="574"/>
      <c r="Z196" s="574"/>
      <c r="AA196" s="574"/>
      <c r="AB196" s="574"/>
      <c r="AC196" s="574"/>
      <c r="AD196" s="574"/>
      <c r="AE196" s="574"/>
      <c r="AF196" s="574"/>
      <c r="AG196" s="574"/>
      <c r="AH196" s="574"/>
      <c r="AI196" s="574"/>
      <c r="AJ196" s="574"/>
      <c r="AK196" s="574"/>
      <c r="AL196" s="574"/>
      <c r="AM196" s="574"/>
      <c r="AN196" s="574"/>
      <c r="AO196" s="574"/>
      <c r="AP196" s="574"/>
      <c r="AQ196" s="574"/>
      <c r="AR196" s="574"/>
      <c r="AS196" s="574"/>
      <c r="AT196" s="574"/>
      <c r="AU196" s="574"/>
      <c r="AV196" s="574"/>
      <c r="AW196" s="574"/>
      <c r="AX196" s="574"/>
      <c r="AY196" s="574"/>
      <c r="AZ196" s="208"/>
      <c r="BA196" s="362"/>
      <c r="BB196" s="159"/>
      <c r="BC196" s="325"/>
      <c r="BD196" s="295"/>
      <c r="BE196" s="295"/>
      <c r="BF196" s="295"/>
      <c r="BG196" s="326"/>
      <c r="BH196" s="336"/>
      <c r="BI196" s="295"/>
      <c r="BJ196" s="295"/>
      <c r="BK196" s="295"/>
      <c r="BL196" s="326"/>
      <c r="BM196" s="336"/>
      <c r="BN196" s="295"/>
      <c r="BO196" s="295"/>
      <c r="BP196" s="295"/>
      <c r="BQ196" s="326"/>
      <c r="BR196" s="336"/>
      <c r="BS196" s="295"/>
      <c r="BT196" s="295"/>
      <c r="BU196" s="295"/>
      <c r="BV196" s="1757"/>
      <c r="BW196" s="1823"/>
      <c r="BX196" s="1823"/>
      <c r="BY196" s="1824"/>
      <c r="BZ196" s="1824"/>
      <c r="CA196" s="1824"/>
      <c r="CB196" s="1824"/>
      <c r="CC196" s="1824"/>
      <c r="CD196" s="1824"/>
      <c r="CE196" s="1824"/>
      <c r="CF196" s="1824"/>
      <c r="CG196" s="1824"/>
      <c r="CH196" s="1824"/>
      <c r="CI196" s="1824"/>
      <c r="CJ196" s="1824"/>
      <c r="CK196" s="1824"/>
      <c r="CL196" s="1824"/>
      <c r="CM196" s="1824"/>
      <c r="CN196" s="1824"/>
      <c r="CO196" s="1824"/>
      <c r="CP196" s="1824"/>
      <c r="CQ196" s="1824"/>
      <c r="CR196" s="1824"/>
      <c r="CS196" s="1824"/>
      <c r="CT196" s="1824"/>
      <c r="CU196" s="1824"/>
      <c r="CV196" s="1824"/>
      <c r="CW196" s="1824"/>
      <c r="CX196" s="1824"/>
      <c r="CY196" s="1824"/>
      <c r="CZ196" s="1824"/>
    </row>
    <row r="197" s="131" customFormat="true" ht="15" customHeight="true" x14ac:dyDescent="0.2">
      <c r="A197" s="684"/>
      <c r="B197" s="771"/>
      <c r="C197" s="849"/>
      <c r="D197" s="841"/>
      <c r="E197" s="841"/>
      <c r="F197" s="841"/>
      <c r="G197" s="842"/>
      <c r="H197" s="850"/>
      <c r="I197" s="841"/>
      <c r="J197" s="841"/>
      <c r="K197" s="841"/>
      <c r="L197" s="851"/>
      <c r="M197" s="849"/>
      <c r="N197" s="841"/>
      <c r="O197" s="841"/>
      <c r="P197" s="841"/>
      <c r="Q197" s="842"/>
      <c r="R197" s="850"/>
      <c r="S197" s="841"/>
      <c r="T197" s="841"/>
      <c r="U197" s="841"/>
      <c r="V197" s="851"/>
      <c r="W197" s="574"/>
      <c r="X197" s="574"/>
      <c r="Y197" s="574"/>
      <c r="Z197" s="574"/>
      <c r="AA197" s="574"/>
      <c r="AB197" s="574"/>
      <c r="AC197" s="574"/>
      <c r="AD197" s="574"/>
      <c r="AE197" s="574"/>
      <c r="AF197" s="574"/>
      <c r="AG197" s="574"/>
      <c r="AH197" s="574"/>
      <c r="AI197" s="574"/>
      <c r="AJ197" s="574"/>
      <c r="AK197" s="574"/>
      <c r="AL197" s="574"/>
      <c r="AM197" s="574"/>
      <c r="AN197" s="574"/>
      <c r="AO197" s="574"/>
      <c r="AP197" s="574"/>
      <c r="AQ197" s="574"/>
      <c r="AR197" s="574"/>
      <c r="AS197" s="574"/>
      <c r="AT197" s="574"/>
      <c r="AU197" s="574"/>
      <c r="AV197" s="574"/>
      <c r="AW197" s="574"/>
      <c r="AX197" s="574"/>
      <c r="AY197" s="574"/>
      <c r="AZ197" s="208"/>
      <c r="BA197" s="362"/>
      <c r="BB197" s="159"/>
      <c r="BC197" s="325"/>
      <c r="BD197" s="295"/>
      <c r="BE197" s="295"/>
      <c r="BF197" s="295"/>
      <c r="BG197" s="326"/>
      <c r="BH197" s="336"/>
      <c r="BI197" s="295"/>
      <c r="BJ197" s="295"/>
      <c r="BK197" s="295"/>
      <c r="BL197" s="326"/>
      <c r="BM197" s="336"/>
      <c r="BN197" s="295"/>
      <c r="BO197" s="295"/>
      <c r="BP197" s="295"/>
      <c r="BQ197" s="326"/>
      <c r="BR197" s="336"/>
      <c r="BS197" s="295"/>
      <c r="BT197" s="295"/>
      <c r="BU197" s="295"/>
      <c r="BV197" s="1757"/>
      <c r="BW197" s="1823"/>
      <c r="BX197" s="1823"/>
      <c r="BY197" s="1824"/>
      <c r="BZ197" s="1824"/>
      <c r="CA197" s="1824"/>
      <c r="CB197" s="1824"/>
      <c r="CC197" s="1824"/>
      <c r="CD197" s="1824"/>
      <c r="CE197" s="1824"/>
      <c r="CF197" s="1824"/>
      <c r="CG197" s="1824"/>
      <c r="CH197" s="1824"/>
      <c r="CI197" s="1824"/>
      <c r="CJ197" s="1824"/>
      <c r="CK197" s="1824"/>
      <c r="CL197" s="1824"/>
      <c r="CM197" s="1824"/>
      <c r="CN197" s="1824"/>
      <c r="CO197" s="1824"/>
      <c r="CP197" s="1824"/>
      <c r="CQ197" s="1824"/>
      <c r="CR197" s="1824"/>
      <c r="CS197" s="1824"/>
      <c r="CT197" s="1824"/>
      <c r="CU197" s="1824"/>
      <c r="CV197" s="1824"/>
      <c r="CW197" s="1824"/>
      <c r="CX197" s="1824"/>
      <c r="CY197" s="1824"/>
      <c r="CZ197" s="1824"/>
    </row>
    <row r="198" s="131" customFormat="true" ht="15" customHeight="true" x14ac:dyDescent="0.2">
      <c r="A198" s="684"/>
      <c r="B198" s="771"/>
      <c r="C198" s="849"/>
      <c r="D198" s="841"/>
      <c r="E198" s="841"/>
      <c r="F198" s="841"/>
      <c r="G198" s="842"/>
      <c r="H198" s="850"/>
      <c r="I198" s="841"/>
      <c r="J198" s="841"/>
      <c r="K198" s="841"/>
      <c r="L198" s="851"/>
      <c r="M198" s="849"/>
      <c r="N198" s="841"/>
      <c r="O198" s="841"/>
      <c r="P198" s="841"/>
      <c r="Q198" s="842"/>
      <c r="R198" s="850"/>
      <c r="S198" s="841"/>
      <c r="T198" s="841"/>
      <c r="U198" s="841"/>
      <c r="V198" s="851"/>
      <c r="W198" s="574"/>
      <c r="X198" s="574"/>
      <c r="Y198" s="574"/>
      <c r="Z198" s="574"/>
      <c r="AA198" s="574"/>
      <c r="AB198" s="574"/>
      <c r="AC198" s="574"/>
      <c r="AD198" s="574"/>
      <c r="AE198" s="574"/>
      <c r="AF198" s="574"/>
      <c r="AG198" s="574"/>
      <c r="AH198" s="574"/>
      <c r="AI198" s="574"/>
      <c r="AJ198" s="574"/>
      <c r="AK198" s="574"/>
      <c r="AL198" s="574"/>
      <c r="AM198" s="574"/>
      <c r="AN198" s="574"/>
      <c r="AO198" s="574"/>
      <c r="AP198" s="574"/>
      <c r="AQ198" s="574"/>
      <c r="AR198" s="574"/>
      <c r="AS198" s="574"/>
      <c r="AT198" s="574"/>
      <c r="AU198" s="574"/>
      <c r="AV198" s="574"/>
      <c r="AW198" s="574"/>
      <c r="AX198" s="574"/>
      <c r="AY198" s="574"/>
      <c r="AZ198" s="208"/>
      <c r="BA198" s="362"/>
      <c r="BB198" s="159"/>
      <c r="BC198" s="325"/>
      <c r="BD198" s="295"/>
      <c r="BE198" s="295"/>
      <c r="BF198" s="295"/>
      <c r="BG198" s="326"/>
      <c r="BH198" s="336"/>
      <c r="BI198" s="295"/>
      <c r="BJ198" s="295"/>
      <c r="BK198" s="295"/>
      <c r="BL198" s="326"/>
      <c r="BM198" s="336"/>
      <c r="BN198" s="295"/>
      <c r="BO198" s="295"/>
      <c r="BP198" s="295"/>
      <c r="BQ198" s="326"/>
      <c r="BR198" s="336"/>
      <c r="BS198" s="295"/>
      <c r="BT198" s="295"/>
      <c r="BU198" s="295"/>
      <c r="BV198" s="1757"/>
      <c r="BW198" s="1823"/>
      <c r="BX198" s="1823"/>
      <c r="BY198" s="1824"/>
      <c r="BZ198" s="1824"/>
      <c r="CA198" s="1824"/>
      <c r="CB198" s="1824"/>
      <c r="CC198" s="1824"/>
      <c r="CD198" s="1824"/>
      <c r="CE198" s="1824"/>
      <c r="CF198" s="1824"/>
      <c r="CG198" s="1824"/>
      <c r="CH198" s="1824"/>
      <c r="CI198" s="1824"/>
      <c r="CJ198" s="1824"/>
      <c r="CK198" s="1824"/>
      <c r="CL198" s="1824"/>
      <c r="CM198" s="1824"/>
      <c r="CN198" s="1824"/>
      <c r="CO198" s="1824"/>
      <c r="CP198" s="1824"/>
      <c r="CQ198" s="1824"/>
      <c r="CR198" s="1824"/>
      <c r="CS198" s="1824"/>
      <c r="CT198" s="1824"/>
      <c r="CU198" s="1824"/>
      <c r="CV198" s="1824"/>
      <c r="CW198" s="1824"/>
      <c r="CX198" s="1824"/>
      <c r="CY198" s="1824"/>
      <c r="CZ198" s="1824"/>
    </row>
    <row r="199" s="131" customFormat="true" ht="15" customHeight="true" x14ac:dyDescent="0.2">
      <c r="A199" s="684"/>
      <c r="B199" s="771"/>
      <c r="C199" s="849"/>
      <c r="D199" s="841"/>
      <c r="E199" s="841"/>
      <c r="F199" s="841"/>
      <c r="G199" s="842"/>
      <c r="H199" s="850"/>
      <c r="I199" s="841"/>
      <c r="J199" s="841"/>
      <c r="K199" s="841"/>
      <c r="L199" s="851"/>
      <c r="M199" s="849"/>
      <c r="N199" s="841"/>
      <c r="O199" s="841"/>
      <c r="P199" s="841"/>
      <c r="Q199" s="842"/>
      <c r="R199" s="850"/>
      <c r="S199" s="841"/>
      <c r="T199" s="841"/>
      <c r="U199" s="841"/>
      <c r="V199" s="851"/>
      <c r="W199" s="574"/>
      <c r="X199" s="574"/>
      <c r="Y199" s="574"/>
      <c r="Z199" s="574"/>
      <c r="AA199" s="574"/>
      <c r="AB199" s="574"/>
      <c r="AC199" s="574"/>
      <c r="AD199" s="574"/>
      <c r="AE199" s="574"/>
      <c r="AF199" s="574"/>
      <c r="AG199" s="574"/>
      <c r="AH199" s="574"/>
      <c r="AI199" s="574"/>
      <c r="AJ199" s="574"/>
      <c r="AK199" s="574"/>
      <c r="AL199" s="574"/>
      <c r="AM199" s="574"/>
      <c r="AN199" s="574"/>
      <c r="AO199" s="574"/>
      <c r="AP199" s="574"/>
      <c r="AQ199" s="574"/>
      <c r="AR199" s="574"/>
      <c r="AS199" s="574"/>
      <c r="AT199" s="574"/>
      <c r="AU199" s="574"/>
      <c r="AV199" s="574"/>
      <c r="AW199" s="574"/>
      <c r="AX199" s="574"/>
      <c r="AY199" s="574"/>
      <c r="AZ199" s="208"/>
      <c r="BA199" s="362"/>
      <c r="BB199" s="159"/>
      <c r="BC199" s="325"/>
      <c r="BD199" s="295"/>
      <c r="BE199" s="295"/>
      <c r="BF199" s="295"/>
      <c r="BG199" s="326"/>
      <c r="BH199" s="336"/>
      <c r="BI199" s="295"/>
      <c r="BJ199" s="295"/>
      <c r="BK199" s="295"/>
      <c r="BL199" s="326"/>
      <c r="BM199" s="336"/>
      <c r="BN199" s="295"/>
      <c r="BO199" s="295"/>
      <c r="BP199" s="295"/>
      <c r="BQ199" s="326"/>
      <c r="BR199" s="336"/>
      <c r="BS199" s="295"/>
      <c r="BT199" s="295"/>
      <c r="BU199" s="295"/>
      <c r="BV199" s="1757"/>
      <c r="BW199" s="1823"/>
      <c r="BX199" s="1823"/>
      <c r="BY199" s="1824"/>
      <c r="BZ199" s="1824"/>
      <c r="CA199" s="1824"/>
      <c r="CB199" s="1824"/>
      <c r="CC199" s="1824"/>
      <c r="CD199" s="1824"/>
      <c r="CE199" s="1824"/>
      <c r="CF199" s="1824"/>
      <c r="CG199" s="1824"/>
      <c r="CH199" s="1824"/>
      <c r="CI199" s="1824"/>
      <c r="CJ199" s="1824"/>
      <c r="CK199" s="1824"/>
      <c r="CL199" s="1824"/>
      <c r="CM199" s="1824"/>
      <c r="CN199" s="1824"/>
      <c r="CO199" s="1824"/>
      <c r="CP199" s="1824"/>
      <c r="CQ199" s="1824"/>
      <c r="CR199" s="1824"/>
      <c r="CS199" s="1824"/>
      <c r="CT199" s="1824"/>
      <c r="CU199" s="1824"/>
      <c r="CV199" s="1824"/>
      <c r="CW199" s="1824"/>
      <c r="CX199" s="1824"/>
      <c r="CY199" s="1824"/>
      <c r="CZ199" s="1824"/>
    </row>
    <row r="200" s="131" customFormat="true" ht="15" customHeight="true" x14ac:dyDescent="0.2">
      <c r="A200" s="684"/>
      <c r="B200" s="771"/>
      <c r="C200" s="849"/>
      <c r="D200" s="841"/>
      <c r="E200" s="841"/>
      <c r="F200" s="841"/>
      <c r="G200" s="842"/>
      <c r="H200" s="850"/>
      <c r="I200" s="841"/>
      <c r="J200" s="841"/>
      <c r="K200" s="841"/>
      <c r="L200" s="851"/>
      <c r="M200" s="849"/>
      <c r="N200" s="841"/>
      <c r="O200" s="841"/>
      <c r="P200" s="841"/>
      <c r="Q200" s="842"/>
      <c r="R200" s="850"/>
      <c r="S200" s="841"/>
      <c r="T200" s="841"/>
      <c r="U200" s="841"/>
      <c r="V200" s="851"/>
      <c r="W200" s="574"/>
      <c r="X200" s="574"/>
      <c r="Y200" s="574"/>
      <c r="Z200" s="574"/>
      <c r="AA200" s="574"/>
      <c r="AB200" s="574"/>
      <c r="AC200" s="574"/>
      <c r="AD200" s="574"/>
      <c r="AE200" s="574"/>
      <c r="AF200" s="574"/>
      <c r="AG200" s="574"/>
      <c r="AH200" s="574"/>
      <c r="AI200" s="574"/>
      <c r="AJ200" s="574"/>
      <c r="AK200" s="574"/>
      <c r="AL200" s="574"/>
      <c r="AM200" s="574"/>
      <c r="AN200" s="574"/>
      <c r="AO200" s="574"/>
      <c r="AP200" s="574"/>
      <c r="AQ200" s="574"/>
      <c r="AR200" s="574"/>
      <c r="AS200" s="574"/>
      <c r="AT200" s="574"/>
      <c r="AU200" s="574"/>
      <c r="AV200" s="574"/>
      <c r="AW200" s="574"/>
      <c r="AX200" s="574"/>
      <c r="AY200" s="574"/>
      <c r="AZ200" s="208"/>
      <c r="BA200" s="362"/>
      <c r="BB200" s="159"/>
      <c r="BC200" s="325"/>
      <c r="BD200" s="295"/>
      <c r="BE200" s="295"/>
      <c r="BF200" s="295"/>
      <c r="BG200" s="326"/>
      <c r="BH200" s="336"/>
      <c r="BI200" s="295"/>
      <c r="BJ200" s="295"/>
      <c r="BK200" s="295"/>
      <c r="BL200" s="326"/>
      <c r="BM200" s="336"/>
      <c r="BN200" s="295"/>
      <c r="BO200" s="295"/>
      <c r="BP200" s="295"/>
      <c r="BQ200" s="326"/>
      <c r="BR200" s="336"/>
      <c r="BS200" s="295"/>
      <c r="BT200" s="295"/>
      <c r="BU200" s="295"/>
      <c r="BV200" s="1757"/>
      <c r="BW200" s="1823"/>
      <c r="BX200" s="1823"/>
      <c r="BY200" s="1824"/>
      <c r="BZ200" s="1824"/>
      <c r="CA200" s="1824"/>
      <c r="CB200" s="1824"/>
      <c r="CC200" s="1824"/>
      <c r="CD200" s="1824"/>
      <c r="CE200" s="1824"/>
      <c r="CF200" s="1824"/>
      <c r="CG200" s="1824"/>
      <c r="CH200" s="1824"/>
      <c r="CI200" s="1824"/>
      <c r="CJ200" s="1824"/>
      <c r="CK200" s="1824"/>
      <c r="CL200" s="1824"/>
      <c r="CM200" s="1824"/>
      <c r="CN200" s="1824"/>
      <c r="CO200" s="1824"/>
      <c r="CP200" s="1824"/>
      <c r="CQ200" s="1824"/>
      <c r="CR200" s="1824"/>
      <c r="CS200" s="1824"/>
      <c r="CT200" s="1824"/>
      <c r="CU200" s="1824"/>
      <c r="CV200" s="1824"/>
      <c r="CW200" s="1824"/>
      <c r="CX200" s="1824"/>
      <c r="CY200" s="1824"/>
      <c r="CZ200" s="1824"/>
    </row>
    <row r="201" s="131" customFormat="true" ht="15" customHeight="true" x14ac:dyDescent="0.2">
      <c r="A201" s="684"/>
      <c r="B201" s="771"/>
      <c r="C201" s="849"/>
      <c r="D201" s="841"/>
      <c r="E201" s="841"/>
      <c r="F201" s="841"/>
      <c r="G201" s="842"/>
      <c r="H201" s="850"/>
      <c r="I201" s="841"/>
      <c r="J201" s="841"/>
      <c r="K201" s="841"/>
      <c r="L201" s="851"/>
      <c r="M201" s="849"/>
      <c r="N201" s="841"/>
      <c r="O201" s="841"/>
      <c r="P201" s="841"/>
      <c r="Q201" s="842"/>
      <c r="R201" s="850"/>
      <c r="S201" s="841"/>
      <c r="T201" s="841"/>
      <c r="U201" s="841"/>
      <c r="V201" s="851"/>
      <c r="W201" s="574"/>
      <c r="X201" s="574"/>
      <c r="Y201" s="574"/>
      <c r="Z201" s="574"/>
      <c r="AA201" s="574"/>
      <c r="AB201" s="574"/>
      <c r="AC201" s="574"/>
      <c r="AD201" s="574"/>
      <c r="AE201" s="574"/>
      <c r="AF201" s="574"/>
      <c r="AG201" s="574"/>
      <c r="AH201" s="574"/>
      <c r="AI201" s="574"/>
      <c r="AJ201" s="574"/>
      <c r="AK201" s="574"/>
      <c r="AL201" s="574"/>
      <c r="AM201" s="574"/>
      <c r="AN201" s="574"/>
      <c r="AO201" s="574"/>
      <c r="AP201" s="574"/>
      <c r="AQ201" s="574"/>
      <c r="AR201" s="574"/>
      <c r="AS201" s="574"/>
      <c r="AT201" s="574"/>
      <c r="AU201" s="574"/>
      <c r="AV201" s="574"/>
      <c r="AW201" s="574"/>
      <c r="AX201" s="574"/>
      <c r="AY201" s="574"/>
      <c r="AZ201" s="208"/>
      <c r="BA201" s="362"/>
      <c r="BB201" s="159"/>
      <c r="BC201" s="325"/>
      <c r="BD201" s="295"/>
      <c r="BE201" s="295"/>
      <c r="BF201" s="295"/>
      <c r="BG201" s="326"/>
      <c r="BH201" s="336"/>
      <c r="BI201" s="295"/>
      <c r="BJ201" s="295"/>
      <c r="BK201" s="295"/>
      <c r="BL201" s="326"/>
      <c r="BM201" s="336"/>
      <c r="BN201" s="295"/>
      <c r="BO201" s="295"/>
      <c r="BP201" s="295"/>
      <c r="BQ201" s="326"/>
      <c r="BR201" s="336"/>
      <c r="BS201" s="295"/>
      <c r="BT201" s="295"/>
      <c r="BU201" s="295"/>
      <c r="BV201" s="1757"/>
      <c r="BW201" s="1823"/>
      <c r="BX201" s="1823"/>
      <c r="BY201" s="1824"/>
      <c r="BZ201" s="1824"/>
      <c r="CA201" s="1824"/>
      <c r="CB201" s="1824"/>
      <c r="CC201" s="1824"/>
      <c r="CD201" s="1824"/>
      <c r="CE201" s="1824"/>
      <c r="CF201" s="1824"/>
      <c r="CG201" s="1824"/>
      <c r="CH201" s="1824"/>
      <c r="CI201" s="1824"/>
      <c r="CJ201" s="1824"/>
      <c r="CK201" s="1824"/>
      <c r="CL201" s="1824"/>
      <c r="CM201" s="1824"/>
      <c r="CN201" s="1824"/>
      <c r="CO201" s="1824"/>
      <c r="CP201" s="1824"/>
      <c r="CQ201" s="1824"/>
      <c r="CR201" s="1824"/>
      <c r="CS201" s="1824"/>
      <c r="CT201" s="1824"/>
      <c r="CU201" s="1824"/>
      <c r="CV201" s="1824"/>
      <c r="CW201" s="1824"/>
      <c r="CX201" s="1824"/>
      <c r="CY201" s="1824"/>
      <c r="CZ201" s="1824"/>
    </row>
    <row r="202" s="131" customFormat="true" ht="15" customHeight="true" x14ac:dyDescent="0.2">
      <c r="A202" s="684"/>
      <c r="B202" s="771"/>
      <c r="C202" s="849"/>
      <c r="D202" s="841"/>
      <c r="E202" s="841"/>
      <c r="F202" s="841"/>
      <c r="G202" s="842"/>
      <c r="H202" s="850"/>
      <c r="I202" s="841"/>
      <c r="J202" s="841"/>
      <c r="K202" s="841"/>
      <c r="L202" s="851"/>
      <c r="M202" s="849"/>
      <c r="N202" s="841"/>
      <c r="O202" s="841"/>
      <c r="P202" s="841"/>
      <c r="Q202" s="842"/>
      <c r="R202" s="850"/>
      <c r="S202" s="841"/>
      <c r="T202" s="841"/>
      <c r="U202" s="841"/>
      <c r="V202" s="851"/>
      <c r="W202" s="574"/>
      <c r="X202" s="574"/>
      <c r="Y202" s="574"/>
      <c r="Z202" s="574"/>
      <c r="AA202" s="574"/>
      <c r="AB202" s="574"/>
      <c r="AC202" s="574"/>
      <c r="AD202" s="574"/>
      <c r="AE202" s="574"/>
      <c r="AF202" s="574"/>
      <c r="AG202" s="574"/>
      <c r="AH202" s="574"/>
      <c r="AI202" s="574"/>
      <c r="AJ202" s="574"/>
      <c r="AK202" s="574"/>
      <c r="AL202" s="574"/>
      <c r="AM202" s="574"/>
      <c r="AN202" s="574"/>
      <c r="AO202" s="574"/>
      <c r="AP202" s="574"/>
      <c r="AQ202" s="574"/>
      <c r="AR202" s="574"/>
      <c r="AS202" s="574"/>
      <c r="AT202" s="574"/>
      <c r="AU202" s="574"/>
      <c r="AV202" s="574"/>
      <c r="AW202" s="574"/>
      <c r="AX202" s="574"/>
      <c r="AY202" s="574"/>
      <c r="AZ202" s="208"/>
      <c r="BA202" s="362"/>
      <c r="BB202" s="159"/>
      <c r="BC202" s="325"/>
      <c r="BD202" s="295"/>
      <c r="BE202" s="295"/>
      <c r="BF202" s="295"/>
      <c r="BG202" s="326"/>
      <c r="BH202" s="336"/>
      <c r="BI202" s="295"/>
      <c r="BJ202" s="295"/>
      <c r="BK202" s="295"/>
      <c r="BL202" s="326"/>
      <c r="BM202" s="336"/>
      <c r="BN202" s="295"/>
      <c r="BO202" s="295"/>
      <c r="BP202" s="295"/>
      <c r="BQ202" s="326"/>
      <c r="BR202" s="336"/>
      <c r="BS202" s="295"/>
      <c r="BT202" s="295"/>
      <c r="BU202" s="295"/>
      <c r="BV202" s="1757"/>
      <c r="BW202" s="1823"/>
      <c r="BX202" s="1823"/>
      <c r="BY202" s="1824"/>
      <c r="BZ202" s="1824"/>
      <c r="CA202" s="1824"/>
      <c r="CB202" s="1824"/>
      <c r="CC202" s="1824"/>
      <c r="CD202" s="1824"/>
      <c r="CE202" s="1824"/>
      <c r="CF202" s="1824"/>
      <c r="CG202" s="1824"/>
      <c r="CH202" s="1824"/>
      <c r="CI202" s="1824"/>
      <c r="CJ202" s="1824"/>
      <c r="CK202" s="1824"/>
      <c r="CL202" s="1824"/>
      <c r="CM202" s="1824"/>
      <c r="CN202" s="1824"/>
      <c r="CO202" s="1824"/>
      <c r="CP202" s="1824"/>
      <c r="CQ202" s="1824"/>
      <c r="CR202" s="1824"/>
      <c r="CS202" s="1824"/>
      <c r="CT202" s="1824"/>
      <c r="CU202" s="1824"/>
      <c r="CV202" s="1824"/>
      <c r="CW202" s="1824"/>
      <c r="CX202" s="1824"/>
      <c r="CY202" s="1824"/>
      <c r="CZ202" s="1824"/>
    </row>
    <row r="203" s="610" customFormat="true" ht="15" customHeight="true" x14ac:dyDescent="0.2">
      <c r="A203" s="1194"/>
      <c r="B203" s="1336"/>
      <c r="C203" s="1271"/>
      <c r="D203" s="1272"/>
      <c r="E203" s="1272"/>
      <c r="F203" s="1272"/>
      <c r="G203" s="1273"/>
      <c r="H203" s="1274"/>
      <c r="I203" s="1272"/>
      <c r="J203" s="1272"/>
      <c r="K203" s="1272"/>
      <c r="L203" s="1275"/>
      <c r="M203" s="1276"/>
      <c r="N203" s="1272"/>
      <c r="O203" s="1272"/>
      <c r="P203" s="1272"/>
      <c r="Q203" s="1273"/>
      <c r="R203" s="1274"/>
      <c r="S203" s="1272"/>
      <c r="T203" s="1272"/>
      <c r="U203" s="1272"/>
      <c r="V203" s="1888"/>
      <c r="W203" s="1726"/>
      <c r="X203" s="1726"/>
      <c r="Y203" s="1726"/>
      <c r="Z203" s="1726"/>
      <c r="AA203" s="1726"/>
      <c r="AB203" s="1726"/>
      <c r="AC203" s="1726"/>
      <c r="AD203" s="1726"/>
      <c r="AE203" s="1726"/>
      <c r="AF203" s="1726"/>
      <c r="AG203" s="1726"/>
      <c r="AH203" s="1726"/>
      <c r="AI203" s="1726"/>
      <c r="AJ203" s="1726"/>
      <c r="AK203" s="1726"/>
      <c r="AL203" s="1726"/>
      <c r="AM203" s="1726"/>
      <c r="AN203" s="1726"/>
      <c r="AO203" s="1726"/>
      <c r="AP203" s="1726"/>
      <c r="AQ203" s="1726"/>
      <c r="AR203" s="1726"/>
      <c r="AS203" s="1726"/>
      <c r="AT203" s="1726"/>
      <c r="AU203" s="1726"/>
      <c r="AV203" s="1726"/>
      <c r="AW203" s="1726"/>
      <c r="AX203" s="1726"/>
      <c r="AY203" s="1726"/>
      <c r="AZ203" s="611"/>
      <c r="BA203" s="362"/>
      <c r="BB203" s="159"/>
      <c r="BC203" s="325"/>
      <c r="BD203" s="295"/>
      <c r="BE203" s="295"/>
      <c r="BF203" s="295"/>
      <c r="BG203" s="326"/>
      <c r="BH203" s="336"/>
      <c r="BI203" s="295"/>
      <c r="BJ203" s="295"/>
      <c r="BK203" s="295"/>
      <c r="BL203" s="326"/>
      <c r="BM203" s="336"/>
      <c r="BN203" s="295"/>
      <c r="BO203" s="295"/>
      <c r="BP203" s="295"/>
      <c r="BQ203" s="326"/>
      <c r="BR203" s="336"/>
      <c r="BS203" s="295"/>
      <c r="BT203" s="295"/>
      <c r="BU203" s="295"/>
      <c r="BV203" s="1757"/>
      <c r="BW203" s="1823"/>
      <c r="BX203" s="1823"/>
      <c r="BY203" s="1824"/>
      <c r="BZ203" s="1824"/>
      <c r="CA203" s="1824"/>
      <c r="CB203" s="1824"/>
      <c r="CC203" s="1824"/>
      <c r="CD203" s="1824"/>
      <c r="CE203" s="1824"/>
      <c r="CF203" s="1824"/>
      <c r="CG203" s="1824"/>
      <c r="CH203" s="1824"/>
      <c r="CI203" s="1824"/>
      <c r="CJ203" s="1824"/>
      <c r="CK203" s="1824"/>
      <c r="CL203" s="1824"/>
      <c r="CM203" s="1824"/>
      <c r="CN203" s="1824"/>
      <c r="CO203" s="1824"/>
      <c r="CP203" s="1824"/>
      <c r="CQ203" s="1824"/>
      <c r="CR203" s="1824"/>
      <c r="CS203" s="1824"/>
      <c r="CT203" s="1824"/>
      <c r="CU203" s="1824"/>
      <c r="CV203" s="1824"/>
      <c r="CW203" s="1824"/>
      <c r="CX203" s="1824"/>
      <c r="CY203" s="1824"/>
      <c r="CZ203" s="1824"/>
    </row>
    <row r="204" s="610" customFormat="true" ht="15" customHeight="true" x14ac:dyDescent="0.2">
      <c r="A204" s="1194"/>
      <c r="B204" s="1336"/>
      <c r="C204" s="1271"/>
      <c r="D204" s="1272"/>
      <c r="E204" s="1272"/>
      <c r="F204" s="1272"/>
      <c r="G204" s="1273"/>
      <c r="H204" s="1274"/>
      <c r="I204" s="1272"/>
      <c r="J204" s="1272"/>
      <c r="K204" s="1272"/>
      <c r="L204" s="1275"/>
      <c r="M204" s="1276"/>
      <c r="N204" s="1272"/>
      <c r="O204" s="1272"/>
      <c r="P204" s="1272"/>
      <c r="Q204" s="1273"/>
      <c r="R204" s="1274"/>
      <c r="S204" s="1272"/>
      <c r="T204" s="1272"/>
      <c r="U204" s="1272"/>
      <c r="V204" s="1888"/>
      <c r="W204" s="1726"/>
      <c r="X204" s="1726"/>
      <c r="Y204" s="1726"/>
      <c r="Z204" s="1726"/>
      <c r="AA204" s="1726"/>
      <c r="AB204" s="1726"/>
      <c r="AC204" s="1726"/>
      <c r="AD204" s="1726"/>
      <c r="AE204" s="1726"/>
      <c r="AF204" s="1726"/>
      <c r="AG204" s="1726"/>
      <c r="AH204" s="1726"/>
      <c r="AI204" s="1726"/>
      <c r="AJ204" s="1726"/>
      <c r="AK204" s="1726"/>
      <c r="AL204" s="1726"/>
      <c r="AM204" s="1726"/>
      <c r="AN204" s="1726"/>
      <c r="AO204" s="1726"/>
      <c r="AP204" s="1726"/>
      <c r="AQ204" s="1726"/>
      <c r="AR204" s="1726"/>
      <c r="AS204" s="1726"/>
      <c r="AT204" s="1726"/>
      <c r="AU204" s="1726"/>
      <c r="AV204" s="1726"/>
      <c r="AW204" s="1726"/>
      <c r="AX204" s="1726"/>
      <c r="AY204" s="1726"/>
      <c r="AZ204" s="611"/>
      <c r="BA204" s="362"/>
      <c r="BB204" s="159"/>
      <c r="BC204" s="325"/>
      <c r="BD204" s="295"/>
      <c r="BE204" s="295"/>
      <c r="BF204" s="295"/>
      <c r="BG204" s="326"/>
      <c r="BH204" s="336"/>
      <c r="BI204" s="295"/>
      <c r="BJ204" s="295"/>
      <c r="BK204" s="295"/>
      <c r="BL204" s="326"/>
      <c r="BM204" s="336"/>
      <c r="BN204" s="295"/>
      <c r="BO204" s="295"/>
      <c r="BP204" s="295"/>
      <c r="BQ204" s="326"/>
      <c r="BR204" s="336"/>
      <c r="BS204" s="295"/>
      <c r="BT204" s="295"/>
      <c r="BU204" s="295"/>
      <c r="BV204" s="1757"/>
      <c r="BW204" s="1823"/>
      <c r="BX204" s="1823"/>
      <c r="BY204" s="1824"/>
      <c r="BZ204" s="1824"/>
      <c r="CA204" s="1824"/>
      <c r="CB204" s="1824"/>
      <c r="CC204" s="1824"/>
      <c r="CD204" s="1824"/>
      <c r="CE204" s="1824"/>
      <c r="CF204" s="1824"/>
      <c r="CG204" s="1824"/>
      <c r="CH204" s="1824"/>
      <c r="CI204" s="1824"/>
      <c r="CJ204" s="1824"/>
      <c r="CK204" s="1824"/>
      <c r="CL204" s="1824"/>
      <c r="CM204" s="1824"/>
      <c r="CN204" s="1824"/>
      <c r="CO204" s="1824"/>
      <c r="CP204" s="1824"/>
      <c r="CQ204" s="1824"/>
      <c r="CR204" s="1824"/>
      <c r="CS204" s="1824"/>
      <c r="CT204" s="1824"/>
      <c r="CU204" s="1824"/>
      <c r="CV204" s="1824"/>
      <c r="CW204" s="1824"/>
      <c r="CX204" s="1824"/>
      <c r="CY204" s="1824"/>
      <c r="CZ204" s="1824"/>
    </row>
    <row r="205" s="610" customFormat="true" ht="15" customHeight="true" x14ac:dyDescent="0.2">
      <c r="A205" s="1201"/>
      <c r="B205" s="1338"/>
      <c r="C205" s="1295"/>
      <c r="D205" s="1296"/>
      <c r="E205" s="1296"/>
      <c r="F205" s="1296"/>
      <c r="G205" s="1297"/>
      <c r="H205" s="1298"/>
      <c r="I205" s="1296"/>
      <c r="J205" s="1296"/>
      <c r="K205" s="1296"/>
      <c r="L205" s="1299"/>
      <c r="M205" s="1300"/>
      <c r="N205" s="1296"/>
      <c r="O205" s="1296"/>
      <c r="P205" s="1296"/>
      <c r="Q205" s="1297"/>
      <c r="R205" s="1298"/>
      <c r="S205" s="1296"/>
      <c r="T205" s="1296"/>
      <c r="U205" s="1296"/>
      <c r="V205" s="1894"/>
      <c r="W205" s="1726"/>
      <c r="X205" s="1726"/>
      <c r="Y205" s="1726"/>
      <c r="Z205" s="1726"/>
      <c r="AA205" s="1726"/>
      <c r="AB205" s="1726"/>
      <c r="AC205" s="1726"/>
      <c r="AD205" s="1726"/>
      <c r="AE205" s="1726"/>
      <c r="AF205" s="1726"/>
      <c r="AG205" s="1726"/>
      <c r="AH205" s="1726"/>
      <c r="AI205" s="1726"/>
      <c r="AJ205" s="1726"/>
      <c r="AK205" s="1726"/>
      <c r="AL205" s="1726"/>
      <c r="AM205" s="1726"/>
      <c r="AN205" s="1726"/>
      <c r="AO205" s="1726"/>
      <c r="AP205" s="1726"/>
      <c r="AQ205" s="1726"/>
      <c r="AR205" s="1726"/>
      <c r="AS205" s="1726"/>
      <c r="AT205" s="1726"/>
      <c r="AU205" s="1726"/>
      <c r="AV205" s="1726"/>
      <c r="AW205" s="1726"/>
      <c r="AX205" s="1726"/>
      <c r="AY205" s="1726"/>
      <c r="AZ205" s="611"/>
      <c r="BA205" s="362"/>
      <c r="BB205" s="159"/>
      <c r="BC205" s="343"/>
      <c r="BD205" s="341"/>
      <c r="BE205" s="341"/>
      <c r="BF205" s="341"/>
      <c r="BG205" s="342"/>
      <c r="BH205" s="340"/>
      <c r="BI205" s="341"/>
      <c r="BJ205" s="341"/>
      <c r="BK205" s="341"/>
      <c r="BL205" s="342"/>
      <c r="BM205" s="340"/>
      <c r="BN205" s="341"/>
      <c r="BO205" s="341"/>
      <c r="BP205" s="341"/>
      <c r="BQ205" s="342"/>
      <c r="BR205" s="340"/>
      <c r="BS205" s="341"/>
      <c r="BT205" s="341"/>
      <c r="BU205" s="341"/>
      <c r="BV205" s="1758"/>
      <c r="BW205" s="1823"/>
      <c r="BX205" s="1823"/>
      <c r="BY205" s="1824"/>
      <c r="BZ205" s="1824"/>
      <c r="CA205" s="1824"/>
      <c r="CB205" s="1824"/>
      <c r="CC205" s="1824"/>
      <c r="CD205" s="1824"/>
      <c r="CE205" s="1824"/>
      <c r="CF205" s="1824"/>
      <c r="CG205" s="1824"/>
      <c r="CH205" s="1824"/>
      <c r="CI205" s="1824"/>
      <c r="CJ205" s="1824"/>
      <c r="CK205" s="1824"/>
      <c r="CL205" s="1824"/>
      <c r="CM205" s="1824"/>
      <c r="CN205" s="1824"/>
      <c r="CO205" s="1824"/>
      <c r="CP205" s="1824"/>
      <c r="CQ205" s="1824"/>
      <c r="CR205" s="1824"/>
      <c r="CS205" s="1824"/>
      <c r="CT205" s="1824"/>
      <c r="CU205" s="1824"/>
      <c r="CV205" s="1824"/>
      <c r="CW205" s="1824"/>
      <c r="CX205" s="1824"/>
      <c r="CY205" s="1824"/>
      <c r="CZ205" s="1824"/>
    </row>
    <row r="206" s="621" customFormat="true" ht="250.15" customHeight="true" x14ac:dyDescent="0.2">
      <c r="B206" s="622"/>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2"/>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63" t="str">
        <f>A1026</f>
        <v>Turkey</v>
      </c>
      <c r="B208" s="2064"/>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2008</v>
      </c>
      <c r="B209" s="139"/>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64" t="s">
        <v>111</v>
      </c>
      <c r="B210" s="141"/>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65" t="s">
        <v>97</v>
      </c>
      <c r="B212" s="214"/>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DHS08</v>
      </c>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6"/>
      <c r="B216" s="614"/>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6"/>
      <c r="B217" s="615"/>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6"/>
      <c r="B218" s="614"/>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7"/>
      <c r="B219" s="618"/>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607" customFormat="true" ht="15" customHeight="true" x14ac:dyDescent="0.2">
      <c r="A220" s="114" t="s">
        <v>86</v>
      </c>
      <c r="B220" s="198"/>
      <c r="C220" s="2065" t="s">
        <v>114</v>
      </c>
      <c r="D220" s="2066"/>
      <c r="E220" s="2066"/>
      <c r="F220" s="2066"/>
      <c r="G220" s="2067"/>
      <c r="H220" s="2211" t="s">
        <v>38</v>
      </c>
      <c r="I220" s="2212"/>
      <c r="J220" s="2212"/>
      <c r="K220" s="2212"/>
      <c r="L220" s="2213"/>
      <c r="M220" s="2214" t="s">
        <v>37</v>
      </c>
      <c r="N220" s="2215"/>
      <c r="O220" s="2215"/>
      <c r="P220" s="2215"/>
      <c r="Q220" s="2216"/>
      <c r="R220" s="1864" t="s">
        <v>137</v>
      </c>
      <c r="S220" s="1875"/>
      <c r="T220" s="1875"/>
      <c r="U220" s="1875"/>
      <c r="V220" s="1876"/>
      <c r="W220" s="1726"/>
      <c r="X220" s="1726"/>
      <c r="Y220" s="1726"/>
      <c r="Z220" s="1726"/>
      <c r="AA220" s="1726"/>
      <c r="AB220" s="1726"/>
      <c r="AC220" s="1726"/>
      <c r="AD220" s="1726"/>
      <c r="AE220" s="1726"/>
      <c r="AF220" s="1726"/>
      <c r="AG220" s="1726"/>
      <c r="AH220" s="1726"/>
      <c r="AI220" s="1726"/>
      <c r="AJ220" s="1726"/>
      <c r="AK220" s="1726"/>
      <c r="AL220" s="1726"/>
      <c r="AM220" s="1726"/>
      <c r="AN220" s="1726"/>
      <c r="AO220" s="1726"/>
      <c r="AP220" s="1726"/>
      <c r="AQ220" s="1726"/>
      <c r="AR220" s="1726"/>
      <c r="AS220" s="1726"/>
      <c r="AT220" s="1726"/>
      <c r="AU220" s="1726"/>
      <c r="AV220" s="1726"/>
      <c r="AW220" s="1726"/>
      <c r="AX220" s="1726"/>
      <c r="AY220" s="1726"/>
      <c r="AZ220" s="611"/>
      <c r="BA220" s="209" t="s">
        <v>128</v>
      </c>
      <c r="BB220" s="114" t="s">
        <v>86</v>
      </c>
      <c r="BC220" s="2161" t="s">
        <v>114</v>
      </c>
      <c r="BD220" s="2162"/>
      <c r="BE220" s="2162"/>
      <c r="BF220" s="2162"/>
      <c r="BG220" s="2163"/>
      <c r="BH220" s="2164" t="s">
        <v>38</v>
      </c>
      <c r="BI220" s="2162"/>
      <c r="BJ220" s="2162"/>
      <c r="BK220" s="2162"/>
      <c r="BL220" s="2163"/>
      <c r="BM220" s="2164" t="s">
        <v>37</v>
      </c>
      <c r="BN220" s="2162"/>
      <c r="BO220" s="2162"/>
      <c r="BP220" s="2162"/>
      <c r="BQ220" s="2165"/>
      <c r="BR220" s="1671" t="s">
        <v>137</v>
      </c>
      <c r="BS220" s="1672"/>
      <c r="BT220" s="1672"/>
      <c r="BU220" s="1672"/>
      <c r="BV220" s="1672"/>
      <c r="BW220" s="1825"/>
      <c r="BX220" s="1825"/>
      <c r="BY220" s="1826"/>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607" customFormat="true" ht="12.75" x14ac:dyDescent="0.2">
      <c r="A221" s="182" t="s">
        <v>87</v>
      </c>
      <c r="B221" s="239"/>
      <c r="C221" s="277" t="s">
        <v>0</v>
      </c>
      <c r="D221" s="278" t="s">
        <v>1</v>
      </c>
      <c r="E221" s="278" t="s">
        <v>2</v>
      </c>
      <c r="F221" s="278" t="s">
        <v>3</v>
      </c>
      <c r="G221" s="279" t="s">
        <v>4</v>
      </c>
      <c r="H221" s="1176" t="s">
        <v>0</v>
      </c>
      <c r="I221" s="1144" t="s">
        <v>1</v>
      </c>
      <c r="J221" s="1144" t="s">
        <v>2</v>
      </c>
      <c r="K221" s="1144" t="s">
        <v>3</v>
      </c>
      <c r="L221" s="1145" t="s">
        <v>4</v>
      </c>
      <c r="M221" s="1166" t="s">
        <v>0</v>
      </c>
      <c r="N221" s="1144" t="s">
        <v>1</v>
      </c>
      <c r="O221" s="1144" t="s">
        <v>2</v>
      </c>
      <c r="P221" s="1144" t="s">
        <v>3</v>
      </c>
      <c r="Q221" s="1188" t="s">
        <v>4</v>
      </c>
      <c r="R221" s="1176" t="s">
        <v>148</v>
      </c>
      <c r="S221" s="1144" t="s">
        <v>149</v>
      </c>
      <c r="T221" s="1144" t="s">
        <v>150</v>
      </c>
      <c r="U221" s="1144" t="s">
        <v>151</v>
      </c>
      <c r="V221" s="1146" t="s">
        <v>152</v>
      </c>
      <c r="W221" s="1726"/>
      <c r="X221" s="1726"/>
      <c r="Y221" s="1726"/>
      <c r="Z221" s="1726"/>
      <c r="AA221" s="1726"/>
      <c r="AB221" s="1726"/>
      <c r="AC221" s="1726"/>
      <c r="AD221" s="1726"/>
      <c r="AE221" s="1726"/>
      <c r="AF221" s="1726"/>
      <c r="AG221" s="1726"/>
      <c r="AH221" s="1726"/>
      <c r="AI221" s="1726"/>
      <c r="AJ221" s="1726"/>
      <c r="AK221" s="1726"/>
      <c r="AL221" s="1726"/>
      <c r="AM221" s="1726"/>
      <c r="AN221" s="1726"/>
      <c r="AO221" s="1726"/>
      <c r="AP221" s="1726"/>
      <c r="AQ221" s="1726"/>
      <c r="AR221" s="1726"/>
      <c r="AS221" s="1726"/>
      <c r="AT221" s="1726"/>
      <c r="AU221" s="1726"/>
      <c r="AV221" s="1726"/>
      <c r="AW221" s="1726"/>
      <c r="AX221" s="1726"/>
      <c r="AY221" s="1726"/>
      <c r="AZ221" s="611"/>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148</v>
      </c>
      <c r="BS221" s="171" t="s">
        <v>149</v>
      </c>
      <c r="BT221" s="171" t="s">
        <v>150</v>
      </c>
      <c r="BU221" s="171" t="s">
        <v>151</v>
      </c>
      <c r="BV221" s="1759" t="s">
        <v>152</v>
      </c>
      <c r="BW221" s="1827"/>
      <c r="BX221" s="1827"/>
      <c r="BY221" s="1828"/>
      <c r="BZ221" s="1828"/>
      <c r="CA221" s="1828"/>
      <c r="CB221" s="1828"/>
      <c r="CC221" s="1828"/>
      <c r="CD221" s="1828"/>
      <c r="CE221" s="1828"/>
      <c r="CF221" s="1828"/>
      <c r="CG221" s="1828"/>
      <c r="CH221" s="1828"/>
      <c r="CI221" s="1828"/>
      <c r="CJ221" s="1828"/>
      <c r="CK221" s="1828"/>
      <c r="CL221" s="1828"/>
      <c r="CM221" s="1828"/>
      <c r="CN221" s="1828"/>
      <c r="CO221" s="1828"/>
      <c r="CP221" s="1828"/>
      <c r="CQ221" s="1828"/>
      <c r="CR221" s="1828"/>
      <c r="CS221" s="1828"/>
      <c r="CT221" s="1828"/>
      <c r="CU221" s="1828"/>
      <c r="CV221" s="1828"/>
      <c r="CW221" s="1828"/>
      <c r="CX221" s="1828"/>
      <c r="CY221" s="1828"/>
      <c r="CZ221" s="1828"/>
    </row>
    <row r="222" s="607" customFormat="true" ht="15" customHeight="true" x14ac:dyDescent="0.2">
      <c r="A222" s="2217" t="s">
        <v>36</v>
      </c>
      <c r="B222" s="1339" t="s">
        <v>15</v>
      </c>
      <c r="C222" s="1352" t="s">
        <v>35</v>
      </c>
      <c r="D222" s="1360" t="s">
        <v>35</v>
      </c>
      <c r="E222" s="1360" t="s">
        <v>35</v>
      </c>
      <c r="F222" s="1360" t="s">
        <v>35</v>
      </c>
      <c r="G222" s="1368" t="s">
        <v>35</v>
      </c>
      <c r="H222" s="1376" t="s">
        <v>35</v>
      </c>
      <c r="I222" s="1360" t="s">
        <v>35</v>
      </c>
      <c r="J222" s="1360" t="s">
        <v>35</v>
      </c>
      <c r="K222" s="1360" t="s">
        <v>35</v>
      </c>
      <c r="L222" s="1384" t="s">
        <v>35</v>
      </c>
      <c r="M222" s="1390" t="s">
        <v>35</v>
      </c>
      <c r="N222" s="1360" t="s">
        <v>35</v>
      </c>
      <c r="O222" s="1360" t="s">
        <v>35</v>
      </c>
      <c r="P222" s="1360" t="s">
        <v>35</v>
      </c>
      <c r="Q222" s="1368" t="s">
        <v>35</v>
      </c>
      <c r="R222" s="1376" t="s">
        <v>35</v>
      </c>
      <c r="S222" s="1360" t="s">
        <v>35</v>
      </c>
      <c r="T222" s="1360" t="s">
        <v>35</v>
      </c>
      <c r="U222" s="1360" t="s">
        <v>35</v>
      </c>
      <c r="V222" s="1895" t="s">
        <v>35</v>
      </c>
      <c r="W222" s="1726"/>
      <c r="X222" s="1726"/>
      <c r="Y222" s="1726"/>
      <c r="Z222" s="1726"/>
      <c r="AA222" s="1726"/>
      <c r="AB222" s="1726"/>
      <c r="AC222" s="1726"/>
      <c r="AD222" s="1726"/>
      <c r="AE222" s="1726"/>
      <c r="AF222" s="1726"/>
      <c r="AG222" s="1726"/>
      <c r="AH222" s="1726"/>
      <c r="AI222" s="1726"/>
      <c r="AJ222" s="1726"/>
      <c r="AK222" s="1726"/>
      <c r="AL222" s="1726"/>
      <c r="AM222" s="1726"/>
      <c r="AN222" s="1726"/>
      <c r="AO222" s="1726"/>
      <c r="AP222" s="1726"/>
      <c r="AQ222" s="1726"/>
      <c r="AR222" s="1726"/>
      <c r="AS222" s="1726"/>
      <c r="AT222" s="1726"/>
      <c r="AU222" s="1726"/>
      <c r="AV222" s="1726"/>
      <c r="AW222" s="1726"/>
      <c r="AX222" s="1726"/>
      <c r="AY222" s="1726"/>
      <c r="AZ222" s="611"/>
      <c r="BA222" s="2193" t="s">
        <v>36</v>
      </c>
      <c r="BB222" s="160" t="s">
        <v>15</v>
      </c>
      <c r="BC222" s="1061" t="s">
        <v>35</v>
      </c>
      <c r="BD222" s="1080" t="s">
        <v>35</v>
      </c>
      <c r="BE222" s="1080" t="s">
        <v>35</v>
      </c>
      <c r="BF222" s="1080" t="s">
        <v>35</v>
      </c>
      <c r="BG222" s="1100" t="s">
        <v>35</v>
      </c>
      <c r="BH222" s="1120" t="s">
        <v>35</v>
      </c>
      <c r="BI222" s="1080" t="s">
        <v>35</v>
      </c>
      <c r="BJ222" s="1080" t="s">
        <v>35</v>
      </c>
      <c r="BK222" s="1080" t="s">
        <v>35</v>
      </c>
      <c r="BL222" s="1100" t="s">
        <v>35</v>
      </c>
      <c r="BM222" s="1120" t="s">
        <v>35</v>
      </c>
      <c r="BN222" s="1080" t="s">
        <v>35</v>
      </c>
      <c r="BO222" s="1080" t="s">
        <v>35</v>
      </c>
      <c r="BP222" s="1080" t="s">
        <v>35</v>
      </c>
      <c r="BQ222" s="1100" t="s">
        <v>35</v>
      </c>
      <c r="BR222" s="1120" t="s">
        <v>35</v>
      </c>
      <c r="BS222" s="1080" t="s">
        <v>35</v>
      </c>
      <c r="BT222" s="1080" t="s">
        <v>35</v>
      </c>
      <c r="BU222" s="1080" t="s">
        <v>35</v>
      </c>
      <c r="BV222" s="1760" t="s">
        <v>35</v>
      </c>
      <c r="BW222" s="1829"/>
      <c r="BX222" s="1829"/>
      <c r="BY222" s="1830"/>
      <c r="BZ222" s="1830"/>
      <c r="CA222" s="1830"/>
      <c r="CB222" s="1830"/>
      <c r="CC222" s="1830"/>
      <c r="CD222" s="1830"/>
      <c r="CE222" s="1830"/>
      <c r="CF222" s="1830"/>
      <c r="CG222" s="1830"/>
      <c r="CH222" s="1830"/>
      <c r="CI222" s="1830"/>
      <c r="CJ222" s="1830"/>
      <c r="CK222" s="1830"/>
      <c r="CL222" s="1830"/>
      <c r="CM222" s="1830"/>
      <c r="CN222" s="1830"/>
      <c r="CO222" s="1830"/>
      <c r="CP222" s="1830"/>
      <c r="CQ222" s="1830"/>
      <c r="CR222" s="1830"/>
      <c r="CS222" s="1830"/>
      <c r="CT222" s="1830"/>
      <c r="CU222" s="1830"/>
      <c r="CV222" s="1830"/>
      <c r="CW222" s="1830"/>
      <c r="CX222" s="1830"/>
      <c r="CY222" s="1830"/>
      <c r="CZ222" s="1831"/>
    </row>
    <row r="223" s="607" customFormat="true" ht="15" customHeight="true" x14ac:dyDescent="0.2">
      <c r="A223" s="2218"/>
      <c r="B223" s="1340" t="s">
        <v>16</v>
      </c>
      <c r="C223" s="1353" t="s">
        <v>35</v>
      </c>
      <c r="D223" s="1361" t="s">
        <v>35</v>
      </c>
      <c r="E223" s="1361" t="s">
        <v>35</v>
      </c>
      <c r="F223" s="1361" t="s">
        <v>35</v>
      </c>
      <c r="G223" s="1369" t="s">
        <v>35</v>
      </c>
      <c r="H223" s="1377" t="s">
        <v>35</v>
      </c>
      <c r="I223" s="1361" t="s">
        <v>35</v>
      </c>
      <c r="J223" s="1361" t="s">
        <v>35</v>
      </c>
      <c r="K223" s="1361" t="s">
        <v>35</v>
      </c>
      <c r="L223" s="1385" t="s">
        <v>35</v>
      </c>
      <c r="M223" s="1391" t="s">
        <v>35</v>
      </c>
      <c r="N223" s="1361" t="s">
        <v>35</v>
      </c>
      <c r="O223" s="1361" t="s">
        <v>35</v>
      </c>
      <c r="P223" s="1361" t="s">
        <v>35</v>
      </c>
      <c r="Q223" s="1369" t="s">
        <v>35</v>
      </c>
      <c r="R223" s="1377" t="s">
        <v>35</v>
      </c>
      <c r="S223" s="1361" t="s">
        <v>35</v>
      </c>
      <c r="T223" s="1361" t="s">
        <v>35</v>
      </c>
      <c r="U223" s="1361" t="s">
        <v>35</v>
      </c>
      <c r="V223" s="1896" t="s">
        <v>35</v>
      </c>
      <c r="W223" s="1726"/>
      <c r="X223" s="1726"/>
      <c r="Y223" s="1726"/>
      <c r="Z223" s="1726"/>
      <c r="AA223" s="1726"/>
      <c r="AB223" s="1726"/>
      <c r="AC223" s="1726"/>
      <c r="AD223" s="1726"/>
      <c r="AE223" s="1726"/>
      <c r="AF223" s="1726"/>
      <c r="AG223" s="1726"/>
      <c r="AH223" s="1726"/>
      <c r="AI223" s="1726"/>
      <c r="AJ223" s="1726"/>
      <c r="AK223" s="1726"/>
      <c r="AL223" s="1726"/>
      <c r="AM223" s="1726"/>
      <c r="AN223" s="1726"/>
      <c r="AO223" s="1726"/>
      <c r="AP223" s="1726"/>
      <c r="AQ223" s="1726"/>
      <c r="AR223" s="1726"/>
      <c r="AS223" s="1726"/>
      <c r="AT223" s="1726"/>
      <c r="AU223" s="1726"/>
      <c r="AV223" s="1726"/>
      <c r="AW223" s="1726"/>
      <c r="AX223" s="1726"/>
      <c r="AY223" s="1726"/>
      <c r="AZ223" s="611"/>
      <c r="BA223" s="2194"/>
      <c r="BB223" s="161" t="s">
        <v>16</v>
      </c>
      <c r="BC223" s="1062" t="s">
        <v>35</v>
      </c>
      <c r="BD223" s="1081" t="s">
        <v>35</v>
      </c>
      <c r="BE223" s="1081" t="s">
        <v>35</v>
      </c>
      <c r="BF223" s="1081" t="s">
        <v>35</v>
      </c>
      <c r="BG223" s="1101" t="s">
        <v>35</v>
      </c>
      <c r="BH223" s="1121" t="s">
        <v>35</v>
      </c>
      <c r="BI223" s="1081" t="s">
        <v>35</v>
      </c>
      <c r="BJ223" s="1081" t="s">
        <v>35</v>
      </c>
      <c r="BK223" s="1081" t="s">
        <v>35</v>
      </c>
      <c r="BL223" s="1101" t="s">
        <v>35</v>
      </c>
      <c r="BM223" s="1121" t="s">
        <v>35</v>
      </c>
      <c r="BN223" s="1081" t="s">
        <v>35</v>
      </c>
      <c r="BO223" s="1081" t="s">
        <v>35</v>
      </c>
      <c r="BP223" s="1081" t="s">
        <v>35</v>
      </c>
      <c r="BQ223" s="1101" t="s">
        <v>35</v>
      </c>
      <c r="BR223" s="1121" t="s">
        <v>35</v>
      </c>
      <c r="BS223" s="1081" t="s">
        <v>35</v>
      </c>
      <c r="BT223" s="1081" t="s">
        <v>35</v>
      </c>
      <c r="BU223" s="1081" t="s">
        <v>35</v>
      </c>
      <c r="BV223" s="1761" t="s">
        <v>35</v>
      </c>
      <c r="BW223" s="1832"/>
      <c r="BX223" s="1832"/>
      <c r="BY223" s="1833"/>
      <c r="BZ223" s="1833"/>
      <c r="CA223" s="1833"/>
      <c r="CB223" s="1833"/>
      <c r="CC223" s="1833"/>
      <c r="CD223" s="1833"/>
      <c r="CE223" s="1833"/>
      <c r="CF223" s="1833"/>
      <c r="CG223" s="1833"/>
      <c r="CH223" s="1833"/>
      <c r="CI223" s="1833"/>
      <c r="CJ223" s="1833"/>
      <c r="CK223" s="1833"/>
      <c r="CL223" s="1833"/>
      <c r="CM223" s="1833"/>
      <c r="CN223" s="1833"/>
      <c r="CO223" s="1833"/>
      <c r="CP223" s="1833"/>
      <c r="CQ223" s="1833"/>
      <c r="CR223" s="1833"/>
      <c r="CS223" s="1833"/>
      <c r="CT223" s="1833"/>
      <c r="CU223" s="1833"/>
      <c r="CV223" s="1833"/>
      <c r="CW223" s="1833"/>
      <c r="CX223" s="1833"/>
      <c r="CY223" s="1833"/>
      <c r="CZ223" s="1834"/>
    </row>
    <row r="224" s="607" customFormat="true" ht="15" customHeight="true" x14ac:dyDescent="0.2">
      <c r="A224" s="2219"/>
      <c r="B224" s="1341" t="s">
        <v>20</v>
      </c>
      <c r="C224" s="1354" t="s">
        <v>35</v>
      </c>
      <c r="D224" s="1362" t="s">
        <v>35</v>
      </c>
      <c r="E224" s="1362" t="s">
        <v>35</v>
      </c>
      <c r="F224" s="1362" t="s">
        <v>35</v>
      </c>
      <c r="G224" s="1370" t="s">
        <v>35</v>
      </c>
      <c r="H224" s="1378" t="s">
        <v>35</v>
      </c>
      <c r="I224" s="1362" t="s">
        <v>35</v>
      </c>
      <c r="J224" s="1362" t="s">
        <v>35</v>
      </c>
      <c r="K224" s="1362" t="s">
        <v>35</v>
      </c>
      <c r="L224" s="1386" t="s">
        <v>35</v>
      </c>
      <c r="M224" s="1392" t="s">
        <v>35</v>
      </c>
      <c r="N224" s="1362" t="s">
        <v>35</v>
      </c>
      <c r="O224" s="1362" t="s">
        <v>35</v>
      </c>
      <c r="P224" s="1362" t="s">
        <v>35</v>
      </c>
      <c r="Q224" s="1370" t="s">
        <v>35</v>
      </c>
      <c r="R224" s="1378" t="s">
        <v>35</v>
      </c>
      <c r="S224" s="1362" t="s">
        <v>35</v>
      </c>
      <c r="T224" s="1362" t="s">
        <v>35</v>
      </c>
      <c r="U224" s="1362" t="s">
        <v>35</v>
      </c>
      <c r="V224" s="1897" t="s">
        <v>35</v>
      </c>
      <c r="W224" s="1726"/>
      <c r="X224" s="1726"/>
      <c r="Y224" s="1726"/>
      <c r="Z224" s="1726"/>
      <c r="AA224" s="1726"/>
      <c r="AB224" s="1726"/>
      <c r="AC224" s="1726"/>
      <c r="AD224" s="1726"/>
      <c r="AE224" s="1726"/>
      <c r="AF224" s="1726"/>
      <c r="AG224" s="1726"/>
      <c r="AH224" s="1726"/>
      <c r="AI224" s="1726"/>
      <c r="AJ224" s="1726"/>
      <c r="AK224" s="1726"/>
      <c r="AL224" s="1726"/>
      <c r="AM224" s="1726"/>
      <c r="AN224" s="1726"/>
      <c r="AO224" s="1726"/>
      <c r="AP224" s="1726"/>
      <c r="AQ224" s="1726"/>
      <c r="AR224" s="1726"/>
      <c r="AS224" s="1726"/>
      <c r="AT224" s="1726"/>
      <c r="AU224" s="1726"/>
      <c r="AV224" s="1726"/>
      <c r="AW224" s="1726"/>
      <c r="AX224" s="1726"/>
      <c r="AY224" s="1726"/>
      <c r="AZ224" s="611"/>
      <c r="BA224" s="2194"/>
      <c r="BB224" s="161" t="s">
        <v>20</v>
      </c>
      <c r="BC224" s="1062" t="s">
        <v>35</v>
      </c>
      <c r="BD224" s="1081" t="s">
        <v>35</v>
      </c>
      <c r="BE224" s="1081" t="s">
        <v>35</v>
      </c>
      <c r="BF224" s="1081" t="s">
        <v>35</v>
      </c>
      <c r="BG224" s="1101" t="s">
        <v>35</v>
      </c>
      <c r="BH224" s="1121" t="s">
        <v>35</v>
      </c>
      <c r="BI224" s="1081" t="s">
        <v>35</v>
      </c>
      <c r="BJ224" s="1081" t="s">
        <v>35</v>
      </c>
      <c r="BK224" s="1081" t="s">
        <v>35</v>
      </c>
      <c r="BL224" s="1101" t="s">
        <v>35</v>
      </c>
      <c r="BM224" s="1121" t="s">
        <v>35</v>
      </c>
      <c r="BN224" s="1081" t="s">
        <v>35</v>
      </c>
      <c r="BO224" s="1081" t="s">
        <v>35</v>
      </c>
      <c r="BP224" s="1081" t="s">
        <v>35</v>
      </c>
      <c r="BQ224" s="1101" t="s">
        <v>35</v>
      </c>
      <c r="BR224" s="1121" t="s">
        <v>35</v>
      </c>
      <c r="BS224" s="1081" t="s">
        <v>35</v>
      </c>
      <c r="BT224" s="1081" t="s">
        <v>35</v>
      </c>
      <c r="BU224" s="1081" t="s">
        <v>35</v>
      </c>
      <c r="BV224" s="1761" t="s">
        <v>35</v>
      </c>
      <c r="BW224" s="1832"/>
      <c r="BX224" s="1832"/>
      <c r="BY224" s="1833"/>
      <c r="BZ224" s="1833"/>
      <c r="CA224" s="1833"/>
      <c r="CB224" s="1833"/>
      <c r="CC224" s="1833"/>
      <c r="CD224" s="1833"/>
      <c r="CE224" s="1833"/>
      <c r="CF224" s="1833"/>
      <c r="CG224" s="1833"/>
      <c r="CH224" s="1833"/>
      <c r="CI224" s="1833"/>
      <c r="CJ224" s="1833"/>
      <c r="CK224" s="1833"/>
      <c r="CL224" s="1833"/>
      <c r="CM224" s="1833"/>
      <c r="CN224" s="1833"/>
      <c r="CO224" s="1833"/>
      <c r="CP224" s="1833"/>
      <c r="CQ224" s="1833"/>
      <c r="CR224" s="1833"/>
      <c r="CS224" s="1833"/>
      <c r="CT224" s="1833"/>
      <c r="CU224" s="1833"/>
      <c r="CV224" s="1833"/>
      <c r="CW224" s="1833"/>
      <c r="CX224" s="1833"/>
      <c r="CY224" s="1833"/>
      <c r="CZ224" s="1834"/>
    </row>
    <row r="225" s="607" customFormat="true" ht="15" customHeight="true" x14ac:dyDescent="0.2">
      <c r="A225" s="951"/>
      <c r="B225" s="778"/>
      <c r="C225" s="891"/>
      <c r="D225" s="790"/>
      <c r="E225" s="790"/>
      <c r="F225" s="790"/>
      <c r="G225" s="791"/>
      <c r="H225" s="892"/>
      <c r="I225" s="790"/>
      <c r="J225" s="790"/>
      <c r="K225" s="790"/>
      <c r="L225" s="893"/>
      <c r="M225" s="891"/>
      <c r="N225" s="790"/>
      <c r="O225" s="790"/>
      <c r="P225" s="790"/>
      <c r="Q225" s="791"/>
      <c r="R225" s="892"/>
      <c r="S225" s="790"/>
      <c r="T225" s="790"/>
      <c r="U225" s="790"/>
      <c r="V225" s="893"/>
      <c r="W225" s="1726"/>
      <c r="X225" s="1726"/>
      <c r="Y225" s="1726"/>
      <c r="Z225" s="1726"/>
      <c r="AA225" s="1726"/>
      <c r="AB225" s="1726"/>
      <c r="AC225" s="1726"/>
      <c r="AD225" s="1726"/>
      <c r="AE225" s="1726"/>
      <c r="AF225" s="1726"/>
      <c r="AG225" s="1726"/>
      <c r="AH225" s="1726"/>
      <c r="AI225" s="1726"/>
      <c r="AJ225" s="1726"/>
      <c r="AK225" s="1726"/>
      <c r="AL225" s="1726"/>
      <c r="AM225" s="1726"/>
      <c r="AN225" s="1726"/>
      <c r="AO225" s="1726"/>
      <c r="AP225" s="1726"/>
      <c r="AQ225" s="1726"/>
      <c r="AR225" s="1726"/>
      <c r="AS225" s="1726"/>
      <c r="AT225" s="1726"/>
      <c r="AU225" s="1726"/>
      <c r="AV225" s="1726"/>
      <c r="AW225" s="1726"/>
      <c r="AX225" s="1726"/>
      <c r="AY225" s="1726"/>
      <c r="AZ225" s="611"/>
      <c r="BA225" s="2194" t="s">
        <v>70</v>
      </c>
      <c r="BB225" s="161" t="s">
        <v>71</v>
      </c>
      <c r="BC225" s="1062" t="s">
        <v>35</v>
      </c>
      <c r="BD225" s="1081" t="s">
        <v>35</v>
      </c>
      <c r="BE225" s="1081" t="s">
        <v>35</v>
      </c>
      <c r="BF225" s="1081" t="s">
        <v>35</v>
      </c>
      <c r="BG225" s="1101" t="s">
        <v>35</v>
      </c>
      <c r="BH225" s="1121" t="s">
        <v>35</v>
      </c>
      <c r="BI225" s="1081" t="s">
        <v>35</v>
      </c>
      <c r="BJ225" s="1081" t="s">
        <v>35</v>
      </c>
      <c r="BK225" s="1081" t="s">
        <v>35</v>
      </c>
      <c r="BL225" s="1101" t="s">
        <v>35</v>
      </c>
      <c r="BM225" s="1121" t="s">
        <v>35</v>
      </c>
      <c r="BN225" s="1081" t="s">
        <v>35</v>
      </c>
      <c r="BO225" s="1081" t="s">
        <v>35</v>
      </c>
      <c r="BP225" s="1081" t="s">
        <v>35</v>
      </c>
      <c r="BQ225" s="1101" t="s">
        <v>35</v>
      </c>
      <c r="BR225" s="1121" t="s">
        <v>35</v>
      </c>
      <c r="BS225" s="1081" t="s">
        <v>35</v>
      </c>
      <c r="BT225" s="1081" t="s">
        <v>35</v>
      </c>
      <c r="BU225" s="1081" t="s">
        <v>35</v>
      </c>
      <c r="BV225" s="1761" t="s">
        <v>35</v>
      </c>
      <c r="BW225" s="1835"/>
      <c r="BX225" s="1835"/>
      <c r="BY225" s="1834"/>
      <c r="BZ225" s="1834"/>
      <c r="CA225" s="1834"/>
      <c r="CB225" s="1834"/>
      <c r="CC225" s="1834"/>
      <c r="CD225" s="1834"/>
      <c r="CE225" s="1834"/>
      <c r="CF225" s="1834"/>
      <c r="CG225" s="1834"/>
      <c r="CH225" s="1834"/>
      <c r="CI225" s="1834"/>
      <c r="CJ225" s="1834"/>
      <c r="CK225" s="1834"/>
      <c r="CL225" s="1834"/>
      <c r="CM225" s="1834"/>
      <c r="CN225" s="1834"/>
      <c r="CO225" s="1834"/>
      <c r="CP225" s="1834"/>
      <c r="CQ225" s="1834"/>
      <c r="CR225" s="1834"/>
      <c r="CS225" s="1834"/>
      <c r="CT225" s="1834"/>
      <c r="CU225" s="1834"/>
      <c r="CV225" s="1834"/>
      <c r="CW225" s="1834"/>
      <c r="CX225" s="1834"/>
      <c r="CY225" s="1834"/>
      <c r="CZ225" s="1834"/>
    </row>
    <row r="226" s="607" customFormat="true" ht="15" customHeight="true" x14ac:dyDescent="0.2">
      <c r="A226" s="1196"/>
      <c r="B226" s="1342"/>
      <c r="C226" s="1151"/>
      <c r="D226" s="1152"/>
      <c r="E226" s="1152"/>
      <c r="F226" s="1152"/>
      <c r="G226" s="1186"/>
      <c r="H226" s="1177"/>
      <c r="I226" s="1152"/>
      <c r="J226" s="1152"/>
      <c r="K226" s="1152"/>
      <c r="L226" s="1157"/>
      <c r="M226" s="1167"/>
      <c r="N226" s="1152"/>
      <c r="O226" s="1152"/>
      <c r="P226" s="1152"/>
      <c r="Q226" s="1186"/>
      <c r="R226" s="1177"/>
      <c r="S226" s="1152"/>
      <c r="T226" s="1152"/>
      <c r="U226" s="1152"/>
      <c r="V226" s="1898"/>
      <c r="W226" s="1726"/>
      <c r="X226" s="1726"/>
      <c r="Y226" s="1726"/>
      <c r="Z226" s="1726"/>
      <c r="AA226" s="1726"/>
      <c r="AB226" s="1726"/>
      <c r="AC226" s="1726"/>
      <c r="AD226" s="1726"/>
      <c r="AE226" s="1726"/>
      <c r="AF226" s="1726"/>
      <c r="AG226" s="1726"/>
      <c r="AH226" s="1726"/>
      <c r="AI226" s="1726"/>
      <c r="AJ226" s="1726"/>
      <c r="AK226" s="1726"/>
      <c r="AL226" s="1726"/>
      <c r="AM226" s="1726"/>
      <c r="AN226" s="1726"/>
      <c r="AO226" s="1726"/>
      <c r="AP226" s="1726"/>
      <c r="AQ226" s="1726"/>
      <c r="AR226" s="1726"/>
      <c r="AS226" s="1726"/>
      <c r="AT226" s="1726"/>
      <c r="AU226" s="1726"/>
      <c r="AV226" s="1726"/>
      <c r="AW226" s="1726"/>
      <c r="AX226" s="1726"/>
      <c r="AY226" s="1726"/>
      <c r="AZ226" s="611"/>
      <c r="BA226" s="2194"/>
      <c r="BB226" s="161" t="s">
        <v>72</v>
      </c>
      <c r="BC226" s="1062" t="s">
        <v>35</v>
      </c>
      <c r="BD226" s="1081" t="s">
        <v>35</v>
      </c>
      <c r="BE226" s="1081" t="s">
        <v>35</v>
      </c>
      <c r="BF226" s="1081" t="s">
        <v>35</v>
      </c>
      <c r="BG226" s="1101" t="s">
        <v>35</v>
      </c>
      <c r="BH226" s="1121" t="s">
        <v>35</v>
      </c>
      <c r="BI226" s="1081" t="s">
        <v>35</v>
      </c>
      <c r="BJ226" s="1081" t="s">
        <v>35</v>
      </c>
      <c r="BK226" s="1081" t="s">
        <v>35</v>
      </c>
      <c r="BL226" s="1101" t="s">
        <v>35</v>
      </c>
      <c r="BM226" s="1121" t="s">
        <v>35</v>
      </c>
      <c r="BN226" s="1081" t="s">
        <v>35</v>
      </c>
      <c r="BO226" s="1081" t="s">
        <v>35</v>
      </c>
      <c r="BP226" s="1081" t="s">
        <v>35</v>
      </c>
      <c r="BQ226" s="1101" t="s">
        <v>35</v>
      </c>
      <c r="BR226" s="1121" t="s">
        <v>35</v>
      </c>
      <c r="BS226" s="1081" t="s">
        <v>35</v>
      </c>
      <c r="BT226" s="1081" t="s">
        <v>35</v>
      </c>
      <c r="BU226" s="1081" t="s">
        <v>35</v>
      </c>
      <c r="BV226" s="1761" t="s">
        <v>35</v>
      </c>
      <c r="BW226" s="1835"/>
      <c r="BX226" s="1835"/>
      <c r="BY226" s="1834"/>
      <c r="BZ226" s="1834"/>
      <c r="CA226" s="1834"/>
      <c r="CB226" s="1834"/>
      <c r="CC226" s="1834"/>
      <c r="CD226" s="1834"/>
      <c r="CE226" s="1834"/>
      <c r="CF226" s="1834"/>
      <c r="CG226" s="1834"/>
      <c r="CH226" s="1834"/>
      <c r="CI226" s="1834"/>
      <c r="CJ226" s="1834"/>
      <c r="CK226" s="1834"/>
      <c r="CL226" s="1834"/>
      <c r="CM226" s="1834"/>
      <c r="CN226" s="1834"/>
      <c r="CO226" s="1834"/>
      <c r="CP226" s="1834"/>
      <c r="CQ226" s="1834"/>
      <c r="CR226" s="1834"/>
      <c r="CS226" s="1834"/>
      <c r="CT226" s="1834"/>
      <c r="CU226" s="1834"/>
      <c r="CV226" s="1834"/>
      <c r="CW226" s="1834"/>
      <c r="CX226" s="1834"/>
      <c r="CY226" s="1834"/>
      <c r="CZ226" s="1834"/>
    </row>
    <row r="227" s="607" customFormat="true" ht="15" customHeight="true" x14ac:dyDescent="0.2">
      <c r="A227" s="1197"/>
      <c r="B227" s="1343"/>
      <c r="C227" s="1153"/>
      <c r="D227" s="1154"/>
      <c r="E227" s="1154"/>
      <c r="F227" s="1154"/>
      <c r="G227" s="1187"/>
      <c r="H227" s="1178"/>
      <c r="I227" s="1154"/>
      <c r="J227" s="1154"/>
      <c r="K227" s="1154"/>
      <c r="L227" s="1158"/>
      <c r="M227" s="1168"/>
      <c r="N227" s="1154"/>
      <c r="O227" s="1154"/>
      <c r="P227" s="1154"/>
      <c r="Q227" s="1187"/>
      <c r="R227" s="1178"/>
      <c r="S227" s="1154"/>
      <c r="T227" s="1154"/>
      <c r="U227" s="1154"/>
      <c r="V227" s="1899"/>
      <c r="W227" s="1726"/>
      <c r="X227" s="1726"/>
      <c r="Y227" s="1726"/>
      <c r="Z227" s="1726"/>
      <c r="AA227" s="1726"/>
      <c r="AB227" s="1726"/>
      <c r="AC227" s="1726"/>
      <c r="AD227" s="1726"/>
      <c r="AE227" s="1726"/>
      <c r="AF227" s="1726"/>
      <c r="AG227" s="1726"/>
      <c r="AH227" s="1726"/>
      <c r="AI227" s="1726"/>
      <c r="AJ227" s="1726"/>
      <c r="AK227" s="1726"/>
      <c r="AL227" s="1726"/>
      <c r="AM227" s="1726"/>
      <c r="AN227" s="1726"/>
      <c r="AO227" s="1726"/>
      <c r="AP227" s="1726"/>
      <c r="AQ227" s="1726"/>
      <c r="AR227" s="1726"/>
      <c r="AS227" s="1726"/>
      <c r="AT227" s="1726"/>
      <c r="AU227" s="1726"/>
      <c r="AV227" s="1726"/>
      <c r="AW227" s="1726"/>
      <c r="AX227" s="1726"/>
      <c r="AY227" s="1726"/>
      <c r="AZ227" s="611"/>
      <c r="BA227" s="2194" t="s">
        <v>94</v>
      </c>
      <c r="BB227" s="161" t="s">
        <v>61</v>
      </c>
      <c r="BC227" s="1062" t="s">
        <v>35</v>
      </c>
      <c r="BD227" s="1081" t="s">
        <v>35</v>
      </c>
      <c r="BE227" s="1081" t="s">
        <v>35</v>
      </c>
      <c r="BF227" s="1081" t="s">
        <v>35</v>
      </c>
      <c r="BG227" s="1101" t="s">
        <v>35</v>
      </c>
      <c r="BH227" s="1121" t="s">
        <v>35</v>
      </c>
      <c r="BI227" s="1081" t="s">
        <v>35</v>
      </c>
      <c r="BJ227" s="1081" t="s">
        <v>35</v>
      </c>
      <c r="BK227" s="1081" t="s">
        <v>35</v>
      </c>
      <c r="BL227" s="1101" t="s">
        <v>35</v>
      </c>
      <c r="BM227" s="1121" t="s">
        <v>35</v>
      </c>
      <c r="BN227" s="1081" t="s">
        <v>35</v>
      </c>
      <c r="BO227" s="1081" t="s">
        <v>35</v>
      </c>
      <c r="BP227" s="1081" t="s">
        <v>35</v>
      </c>
      <c r="BQ227" s="1101" t="s">
        <v>35</v>
      </c>
      <c r="BR227" s="1121" t="s">
        <v>35</v>
      </c>
      <c r="BS227" s="1081" t="s">
        <v>35</v>
      </c>
      <c r="BT227" s="1081" t="s">
        <v>35</v>
      </c>
      <c r="BU227" s="1081" t="s">
        <v>35</v>
      </c>
      <c r="BV227" s="1761" t="s">
        <v>35</v>
      </c>
      <c r="BW227" s="1835"/>
      <c r="BX227" s="1835"/>
      <c r="BY227" s="1834"/>
      <c r="BZ227" s="1834"/>
      <c r="CA227" s="1834"/>
      <c r="CB227" s="1834"/>
      <c r="CC227" s="1834"/>
      <c r="CD227" s="1834"/>
      <c r="CE227" s="1834"/>
      <c r="CF227" s="1834"/>
      <c r="CG227" s="1834"/>
      <c r="CH227" s="1834"/>
      <c r="CI227" s="1834"/>
      <c r="CJ227" s="1834"/>
      <c r="CK227" s="1834"/>
      <c r="CL227" s="1834"/>
      <c r="CM227" s="1834"/>
      <c r="CN227" s="1834"/>
      <c r="CO227" s="1834"/>
      <c r="CP227" s="1834"/>
      <c r="CQ227" s="1834"/>
      <c r="CR227" s="1834"/>
      <c r="CS227" s="1834"/>
      <c r="CT227" s="1834"/>
      <c r="CU227" s="1834"/>
      <c r="CV227" s="1834"/>
      <c r="CW227" s="1834"/>
      <c r="CX227" s="1834"/>
      <c r="CY227" s="1834"/>
      <c r="CZ227" s="1834"/>
    </row>
    <row r="228" s="607" customFormat="true" ht="15" customHeight="true" x14ac:dyDescent="0.2">
      <c r="A228" s="1198"/>
      <c r="B228" s="1344"/>
      <c r="C228" s="1301"/>
      <c r="D228" s="1302"/>
      <c r="E228" s="1302"/>
      <c r="F228" s="1302"/>
      <c r="G228" s="1303"/>
      <c r="H228" s="1304"/>
      <c r="I228" s="1302"/>
      <c r="J228" s="1302"/>
      <c r="K228" s="1302"/>
      <c r="L228" s="1305"/>
      <c r="M228" s="1306"/>
      <c r="N228" s="1302"/>
      <c r="O228" s="1302"/>
      <c r="P228" s="1302"/>
      <c r="Q228" s="1303"/>
      <c r="R228" s="1304"/>
      <c r="S228" s="1302"/>
      <c r="T228" s="1302"/>
      <c r="U228" s="1302"/>
      <c r="V228" s="1900"/>
      <c r="W228" s="1726"/>
      <c r="X228" s="1726"/>
      <c r="Y228" s="1726"/>
      <c r="Z228" s="1726"/>
      <c r="AA228" s="1726"/>
      <c r="AB228" s="1726"/>
      <c r="AC228" s="1726"/>
      <c r="AD228" s="1726"/>
      <c r="AE228" s="1726"/>
      <c r="AF228" s="1726"/>
      <c r="AG228" s="1726"/>
      <c r="AH228" s="1726"/>
      <c r="AI228" s="1726"/>
      <c r="AJ228" s="1726"/>
      <c r="AK228" s="1726"/>
      <c r="AL228" s="1726"/>
      <c r="AM228" s="1726"/>
      <c r="AN228" s="1726"/>
      <c r="AO228" s="1726"/>
      <c r="AP228" s="1726"/>
      <c r="AQ228" s="1726"/>
      <c r="AR228" s="1726"/>
      <c r="AS228" s="1726"/>
      <c r="AT228" s="1726"/>
      <c r="AU228" s="1726"/>
      <c r="AV228" s="1726"/>
      <c r="AW228" s="1726"/>
      <c r="AX228" s="1726"/>
      <c r="AY228" s="1726"/>
      <c r="AZ228" s="611"/>
      <c r="BA228" s="2194"/>
      <c r="BB228" s="161" t="s">
        <v>91</v>
      </c>
      <c r="BC228" s="1062" t="s">
        <v>35</v>
      </c>
      <c r="BD228" s="1081" t="s">
        <v>35</v>
      </c>
      <c r="BE228" s="1081" t="s">
        <v>35</v>
      </c>
      <c r="BF228" s="1081" t="s">
        <v>35</v>
      </c>
      <c r="BG228" s="1101" t="s">
        <v>35</v>
      </c>
      <c r="BH228" s="1121" t="s">
        <v>35</v>
      </c>
      <c r="BI228" s="1081" t="s">
        <v>35</v>
      </c>
      <c r="BJ228" s="1081" t="s">
        <v>35</v>
      </c>
      <c r="BK228" s="1081" t="s">
        <v>35</v>
      </c>
      <c r="BL228" s="1101" t="s">
        <v>35</v>
      </c>
      <c r="BM228" s="1121" t="s">
        <v>35</v>
      </c>
      <c r="BN228" s="1081" t="s">
        <v>35</v>
      </c>
      <c r="BO228" s="1081" t="s">
        <v>35</v>
      </c>
      <c r="BP228" s="1081" t="s">
        <v>35</v>
      </c>
      <c r="BQ228" s="1101" t="s">
        <v>35</v>
      </c>
      <c r="BR228" s="1121" t="s">
        <v>35</v>
      </c>
      <c r="BS228" s="1081" t="s">
        <v>35</v>
      </c>
      <c r="BT228" s="1081" t="s">
        <v>35</v>
      </c>
      <c r="BU228" s="1081" t="s">
        <v>35</v>
      </c>
      <c r="BV228" s="1761" t="s">
        <v>35</v>
      </c>
      <c r="BW228" s="1835"/>
      <c r="BX228" s="1835"/>
      <c r="BY228" s="1834"/>
      <c r="BZ228" s="1834"/>
      <c r="CA228" s="1834"/>
      <c r="CB228" s="1834"/>
      <c r="CC228" s="1834"/>
      <c r="CD228" s="1834"/>
      <c r="CE228" s="1834"/>
      <c r="CF228" s="1834"/>
      <c r="CG228" s="1834"/>
      <c r="CH228" s="1834"/>
      <c r="CI228" s="1834"/>
      <c r="CJ228" s="1834"/>
      <c r="CK228" s="1834"/>
      <c r="CL228" s="1834"/>
      <c r="CM228" s="1834"/>
      <c r="CN228" s="1834"/>
      <c r="CO228" s="1834"/>
      <c r="CP228" s="1834"/>
      <c r="CQ228" s="1834"/>
      <c r="CR228" s="1834"/>
      <c r="CS228" s="1834"/>
      <c r="CT228" s="1834"/>
      <c r="CU228" s="1834"/>
      <c r="CV228" s="1834"/>
      <c r="CW228" s="1834"/>
      <c r="CX228" s="1834"/>
      <c r="CY228" s="1834"/>
      <c r="CZ228" s="1834"/>
    </row>
    <row r="229" s="607" customFormat="true" ht="15" customHeight="true" x14ac:dyDescent="0.2">
      <c r="A229" s="1199"/>
      <c r="B229" s="1345"/>
      <c r="C229" s="1307"/>
      <c r="D229" s="1308"/>
      <c r="E229" s="1308"/>
      <c r="F229" s="1308"/>
      <c r="G229" s="1309"/>
      <c r="H229" s="1310"/>
      <c r="I229" s="1308"/>
      <c r="J229" s="1308"/>
      <c r="K229" s="1308"/>
      <c r="L229" s="1311"/>
      <c r="M229" s="1312"/>
      <c r="N229" s="1308"/>
      <c r="O229" s="1308"/>
      <c r="P229" s="1308"/>
      <c r="Q229" s="1309"/>
      <c r="R229" s="1310"/>
      <c r="S229" s="1308"/>
      <c r="T229" s="1308"/>
      <c r="U229" s="1308"/>
      <c r="V229" s="1901"/>
      <c r="W229" s="1726"/>
      <c r="X229" s="1726"/>
      <c r="Y229" s="1726"/>
      <c r="Z229" s="1726"/>
      <c r="AA229" s="1726"/>
      <c r="AB229" s="1726"/>
      <c r="AC229" s="1726"/>
      <c r="AD229" s="1726"/>
      <c r="AE229" s="1726"/>
      <c r="AF229" s="1726"/>
      <c r="AG229" s="1726"/>
      <c r="AH229" s="1726"/>
      <c r="AI229" s="1726"/>
      <c r="AJ229" s="1726"/>
      <c r="AK229" s="1726"/>
      <c r="AL229" s="1726"/>
      <c r="AM229" s="1726"/>
      <c r="AN229" s="1726"/>
      <c r="AO229" s="1726"/>
      <c r="AP229" s="1726"/>
      <c r="AQ229" s="1726"/>
      <c r="AR229" s="1726"/>
      <c r="AS229" s="1726"/>
      <c r="AT229" s="1726"/>
      <c r="AU229" s="1726"/>
      <c r="AV229" s="1726"/>
      <c r="AW229" s="1726"/>
      <c r="AX229" s="1726"/>
      <c r="AY229" s="1726"/>
      <c r="AZ229" s="611"/>
      <c r="BA229" s="2194"/>
      <c r="BB229" s="161" t="s">
        <v>92</v>
      </c>
      <c r="BC229" s="1062" t="s">
        <v>35</v>
      </c>
      <c r="BD229" s="1081" t="s">
        <v>35</v>
      </c>
      <c r="BE229" s="1081" t="s">
        <v>35</v>
      </c>
      <c r="BF229" s="1081" t="s">
        <v>35</v>
      </c>
      <c r="BG229" s="1101" t="s">
        <v>35</v>
      </c>
      <c r="BH229" s="1121" t="s">
        <v>35</v>
      </c>
      <c r="BI229" s="1081" t="s">
        <v>35</v>
      </c>
      <c r="BJ229" s="1081" t="s">
        <v>35</v>
      </c>
      <c r="BK229" s="1081" t="s">
        <v>35</v>
      </c>
      <c r="BL229" s="1101" t="s">
        <v>35</v>
      </c>
      <c r="BM229" s="1121" t="s">
        <v>35</v>
      </c>
      <c r="BN229" s="1081" t="s">
        <v>35</v>
      </c>
      <c r="BO229" s="1081" t="s">
        <v>35</v>
      </c>
      <c r="BP229" s="1081" t="s">
        <v>35</v>
      </c>
      <c r="BQ229" s="1101" t="s">
        <v>35</v>
      </c>
      <c r="BR229" s="1121" t="s">
        <v>35</v>
      </c>
      <c r="BS229" s="1081" t="s">
        <v>35</v>
      </c>
      <c r="BT229" s="1081" t="s">
        <v>35</v>
      </c>
      <c r="BU229" s="1081" t="s">
        <v>35</v>
      </c>
      <c r="BV229" s="1761" t="s">
        <v>35</v>
      </c>
      <c r="BW229" s="1835"/>
      <c r="BX229" s="1835"/>
      <c r="BY229" s="1834"/>
      <c r="BZ229" s="1834"/>
      <c r="CA229" s="1834"/>
      <c r="CB229" s="1834"/>
      <c r="CC229" s="1834"/>
      <c r="CD229" s="1834"/>
      <c r="CE229" s="1834"/>
      <c r="CF229" s="1834"/>
      <c r="CG229" s="1834"/>
      <c r="CH229" s="1834"/>
      <c r="CI229" s="1834"/>
      <c r="CJ229" s="1834"/>
      <c r="CK229" s="1834"/>
      <c r="CL229" s="1834"/>
      <c r="CM229" s="1834"/>
      <c r="CN229" s="1834"/>
      <c r="CO229" s="1834"/>
      <c r="CP229" s="1834"/>
      <c r="CQ229" s="1834"/>
      <c r="CR229" s="1834"/>
      <c r="CS229" s="1834"/>
      <c r="CT229" s="1834"/>
      <c r="CU229" s="1834"/>
      <c r="CV229" s="1834"/>
      <c r="CW229" s="1834"/>
      <c r="CX229" s="1834"/>
      <c r="CY229" s="1834"/>
      <c r="CZ229" s="1834"/>
    </row>
    <row r="230" s="607" customFormat="true" ht="15" customHeight="true" x14ac:dyDescent="0.2">
      <c r="A230" s="1200"/>
      <c r="B230" s="1346"/>
      <c r="C230" s="1313"/>
      <c r="D230" s="1314"/>
      <c r="E230" s="1314"/>
      <c r="F230" s="1314"/>
      <c r="G230" s="1315"/>
      <c r="H230" s="1316"/>
      <c r="I230" s="1314"/>
      <c r="J230" s="1314"/>
      <c r="K230" s="1314"/>
      <c r="L230" s="1317"/>
      <c r="M230" s="1318"/>
      <c r="N230" s="1314"/>
      <c r="O230" s="1314"/>
      <c r="P230" s="1314"/>
      <c r="Q230" s="1315"/>
      <c r="R230" s="1316"/>
      <c r="S230" s="1314"/>
      <c r="T230" s="1314"/>
      <c r="U230" s="1314"/>
      <c r="V230" s="1902"/>
      <c r="W230" s="1726"/>
      <c r="X230" s="1726"/>
      <c r="Y230" s="1726"/>
      <c r="Z230" s="1726"/>
      <c r="AA230" s="1726"/>
      <c r="AB230" s="1726"/>
      <c r="AC230" s="1726"/>
      <c r="AD230" s="1726"/>
      <c r="AE230" s="1726"/>
      <c r="AF230" s="1726"/>
      <c r="AG230" s="1726"/>
      <c r="AH230" s="1726"/>
      <c r="AI230" s="1726"/>
      <c r="AJ230" s="1726"/>
      <c r="AK230" s="1726"/>
      <c r="AL230" s="1726"/>
      <c r="AM230" s="1726"/>
      <c r="AN230" s="1726"/>
      <c r="AO230" s="1726"/>
      <c r="AP230" s="1726"/>
      <c r="AQ230" s="1726"/>
      <c r="AR230" s="1726"/>
      <c r="AS230" s="1726"/>
      <c r="AT230" s="1726"/>
      <c r="AU230" s="1726"/>
      <c r="AV230" s="1726"/>
      <c r="AW230" s="1726"/>
      <c r="AX230" s="1726"/>
      <c r="AY230" s="1726"/>
      <c r="AZ230" s="611"/>
      <c r="BA230" s="2194"/>
      <c r="BB230" s="161" t="s">
        <v>93</v>
      </c>
      <c r="BC230" s="1062" t="s">
        <v>35</v>
      </c>
      <c r="BD230" s="1081" t="s">
        <v>35</v>
      </c>
      <c r="BE230" s="1081" t="s">
        <v>35</v>
      </c>
      <c r="BF230" s="1081" t="s">
        <v>35</v>
      </c>
      <c r="BG230" s="1101" t="s">
        <v>35</v>
      </c>
      <c r="BH230" s="1121" t="s">
        <v>35</v>
      </c>
      <c r="BI230" s="1081" t="s">
        <v>35</v>
      </c>
      <c r="BJ230" s="1081" t="s">
        <v>35</v>
      </c>
      <c r="BK230" s="1081" t="s">
        <v>35</v>
      </c>
      <c r="BL230" s="1101" t="s">
        <v>35</v>
      </c>
      <c r="BM230" s="1121" t="s">
        <v>35</v>
      </c>
      <c r="BN230" s="1081" t="s">
        <v>35</v>
      </c>
      <c r="BO230" s="1081" t="s">
        <v>35</v>
      </c>
      <c r="BP230" s="1081" t="s">
        <v>35</v>
      </c>
      <c r="BQ230" s="1101" t="s">
        <v>35</v>
      </c>
      <c r="BR230" s="1121" t="s">
        <v>35</v>
      </c>
      <c r="BS230" s="1081" t="s">
        <v>35</v>
      </c>
      <c r="BT230" s="1081" t="s">
        <v>35</v>
      </c>
      <c r="BU230" s="1081" t="s">
        <v>35</v>
      </c>
      <c r="BV230" s="1761" t="s">
        <v>35</v>
      </c>
      <c r="BW230" s="1835"/>
      <c r="BX230" s="1835"/>
      <c r="BY230" s="1834"/>
      <c r="BZ230" s="1834"/>
      <c r="CA230" s="1834"/>
      <c r="CB230" s="1834"/>
      <c r="CC230" s="1834"/>
      <c r="CD230" s="1834"/>
      <c r="CE230" s="1834"/>
      <c r="CF230" s="1834"/>
      <c r="CG230" s="1834"/>
      <c r="CH230" s="1834"/>
      <c r="CI230" s="1834"/>
      <c r="CJ230" s="1834"/>
      <c r="CK230" s="1834"/>
      <c r="CL230" s="1834"/>
      <c r="CM230" s="1834"/>
      <c r="CN230" s="1834"/>
      <c r="CO230" s="1834"/>
      <c r="CP230" s="1834"/>
      <c r="CQ230" s="1834"/>
      <c r="CR230" s="1834"/>
      <c r="CS230" s="1834"/>
      <c r="CT230" s="1834"/>
      <c r="CU230" s="1834"/>
      <c r="CV230" s="1834"/>
      <c r="CW230" s="1834"/>
      <c r="CX230" s="1834"/>
      <c r="CY230" s="1834"/>
      <c r="CZ230" s="1834"/>
    </row>
    <row r="231" s="607" customFormat="true" ht="15" customHeight="true" x14ac:dyDescent="0.2">
      <c r="A231" s="952"/>
      <c r="B231" s="775"/>
      <c r="C231" s="891"/>
      <c r="D231" s="790"/>
      <c r="E231" s="790"/>
      <c r="F231" s="790"/>
      <c r="G231" s="791"/>
      <c r="H231" s="892"/>
      <c r="I231" s="790"/>
      <c r="J231" s="790"/>
      <c r="K231" s="790"/>
      <c r="L231" s="893"/>
      <c r="M231" s="891"/>
      <c r="N231" s="790"/>
      <c r="O231" s="790"/>
      <c r="P231" s="790"/>
      <c r="Q231" s="791"/>
      <c r="R231" s="892"/>
      <c r="S231" s="790"/>
      <c r="T231" s="790"/>
      <c r="U231" s="790"/>
      <c r="V231" s="893"/>
      <c r="W231" s="1726"/>
      <c r="X231" s="1726"/>
      <c r="Y231" s="1726"/>
      <c r="Z231" s="1726"/>
      <c r="AA231" s="1726"/>
      <c r="AB231" s="1726"/>
      <c r="AC231" s="1726"/>
      <c r="AD231" s="1726"/>
      <c r="AE231" s="1726"/>
      <c r="AF231" s="1726"/>
      <c r="AG231" s="1726"/>
      <c r="AH231" s="1726"/>
      <c r="AI231" s="1726"/>
      <c r="AJ231" s="1726"/>
      <c r="AK231" s="1726"/>
      <c r="AL231" s="1726"/>
      <c r="AM231" s="1726"/>
      <c r="AN231" s="1726"/>
      <c r="AO231" s="1726"/>
      <c r="AP231" s="1726"/>
      <c r="AQ231" s="1726"/>
      <c r="AR231" s="1726"/>
      <c r="AS231" s="1726"/>
      <c r="AT231" s="1726"/>
      <c r="AU231" s="1726"/>
      <c r="AV231" s="1726"/>
      <c r="AW231" s="1726"/>
      <c r="AX231" s="1726"/>
      <c r="AY231" s="1726"/>
      <c r="AZ231" s="611"/>
      <c r="BA231" s="612"/>
      <c r="BB231" s="161"/>
      <c r="BC231" s="329"/>
      <c r="BD231" s="296"/>
      <c r="BE231" s="296"/>
      <c r="BF231" s="296"/>
      <c r="BG231" s="330"/>
      <c r="BH231" s="338"/>
      <c r="BI231" s="296"/>
      <c r="BJ231" s="296"/>
      <c r="BK231" s="296"/>
      <c r="BL231" s="330"/>
      <c r="BM231" s="338"/>
      <c r="BN231" s="296"/>
      <c r="BO231" s="296"/>
      <c r="BP231" s="296"/>
      <c r="BQ231" s="330"/>
      <c r="BR231" s="338"/>
      <c r="BS231" s="296"/>
      <c r="BT231" s="296"/>
      <c r="BU231" s="296"/>
      <c r="BV231" s="1762"/>
      <c r="BW231" s="1836"/>
      <c r="BX231" s="1836"/>
      <c r="BY231" s="1837"/>
      <c r="BZ231" s="1837"/>
      <c r="CA231" s="1837"/>
      <c r="CB231" s="1837"/>
      <c r="CC231" s="1837"/>
      <c r="CD231" s="1837"/>
      <c r="CE231" s="1837"/>
      <c r="CF231" s="1837"/>
      <c r="CG231" s="1837"/>
      <c r="CH231" s="1837"/>
      <c r="CI231" s="1837"/>
      <c r="CJ231" s="1837"/>
      <c r="CK231" s="1837"/>
      <c r="CL231" s="1837"/>
      <c r="CM231" s="1837"/>
      <c r="CN231" s="1837"/>
      <c r="CO231" s="1837"/>
      <c r="CP231" s="1837"/>
      <c r="CQ231" s="1837"/>
      <c r="CR231" s="1837"/>
      <c r="CS231" s="1837"/>
      <c r="CT231" s="1837"/>
      <c r="CU231" s="1837"/>
      <c r="CV231" s="1837"/>
      <c r="CW231" s="1837"/>
      <c r="CX231" s="1837"/>
      <c r="CY231" s="1837"/>
      <c r="CZ231" s="1837"/>
    </row>
    <row r="232" s="607" customFormat="true" ht="15" customHeight="true" x14ac:dyDescent="0.2">
      <c r="A232" s="952"/>
      <c r="B232" s="775"/>
      <c r="C232" s="891"/>
      <c r="D232" s="790"/>
      <c r="E232" s="790"/>
      <c r="F232" s="790"/>
      <c r="G232" s="791"/>
      <c r="H232" s="892"/>
      <c r="I232" s="790"/>
      <c r="J232" s="790"/>
      <c r="K232" s="790"/>
      <c r="L232" s="893"/>
      <c r="M232" s="891"/>
      <c r="N232" s="790"/>
      <c r="O232" s="790"/>
      <c r="P232" s="790"/>
      <c r="Q232" s="791"/>
      <c r="R232" s="892"/>
      <c r="S232" s="790"/>
      <c r="T232" s="790"/>
      <c r="U232" s="790"/>
      <c r="V232" s="893"/>
      <c r="W232" s="1726"/>
      <c r="X232" s="1726"/>
      <c r="Y232" s="1726"/>
      <c r="Z232" s="1726"/>
      <c r="AA232" s="1726"/>
      <c r="AB232" s="1726"/>
      <c r="AC232" s="1726"/>
      <c r="AD232" s="1726"/>
      <c r="AE232" s="1726"/>
      <c r="AF232" s="1726"/>
      <c r="AG232" s="1726"/>
      <c r="AH232" s="1726"/>
      <c r="AI232" s="1726"/>
      <c r="AJ232" s="1726"/>
      <c r="AK232" s="1726"/>
      <c r="AL232" s="1726"/>
      <c r="AM232" s="1726"/>
      <c r="AN232" s="1726"/>
      <c r="AO232" s="1726"/>
      <c r="AP232" s="1726"/>
      <c r="AQ232" s="1726"/>
      <c r="AR232" s="1726"/>
      <c r="AS232" s="1726"/>
      <c r="AT232" s="1726"/>
      <c r="AU232" s="1726"/>
      <c r="AV232" s="1726"/>
      <c r="AW232" s="1726"/>
      <c r="AX232" s="1726"/>
      <c r="AY232" s="1726"/>
      <c r="AZ232" s="611"/>
      <c r="BA232" s="363"/>
      <c r="BB232" s="161"/>
      <c r="BC232" s="329"/>
      <c r="BD232" s="296"/>
      <c r="BE232" s="296"/>
      <c r="BF232" s="296"/>
      <c r="BG232" s="330"/>
      <c r="BH232" s="338"/>
      <c r="BI232" s="296"/>
      <c r="BJ232" s="296"/>
      <c r="BK232" s="296"/>
      <c r="BL232" s="330"/>
      <c r="BM232" s="338"/>
      <c r="BN232" s="296"/>
      <c r="BO232" s="296"/>
      <c r="BP232" s="296"/>
      <c r="BQ232" s="330"/>
      <c r="BR232" s="338"/>
      <c r="BS232" s="296"/>
      <c r="BT232" s="296"/>
      <c r="BU232" s="296"/>
      <c r="BV232" s="1762"/>
      <c r="BW232" s="1836"/>
      <c r="BX232" s="1836"/>
      <c r="BY232" s="1837"/>
      <c r="BZ232" s="1837"/>
      <c r="CA232" s="1837"/>
      <c r="CB232" s="1837"/>
      <c r="CC232" s="1837"/>
      <c r="CD232" s="1837"/>
      <c r="CE232" s="1837"/>
      <c r="CF232" s="1837"/>
      <c r="CG232" s="1837"/>
      <c r="CH232" s="1837"/>
      <c r="CI232" s="1837"/>
      <c r="CJ232" s="1837"/>
      <c r="CK232" s="1837"/>
      <c r="CL232" s="1837"/>
      <c r="CM232" s="1837"/>
      <c r="CN232" s="1837"/>
      <c r="CO232" s="1837"/>
      <c r="CP232" s="1837"/>
      <c r="CQ232" s="1837"/>
      <c r="CR232" s="1837"/>
      <c r="CS232" s="1837"/>
      <c r="CT232" s="1837"/>
      <c r="CU232" s="1837"/>
      <c r="CV232" s="1837"/>
      <c r="CW232" s="1837"/>
      <c r="CX232" s="1837"/>
      <c r="CY232" s="1837"/>
      <c r="CZ232" s="1837"/>
    </row>
    <row r="233" s="607" customFormat="true" ht="15" customHeight="true" x14ac:dyDescent="0.2">
      <c r="A233" s="952"/>
      <c r="B233" s="775"/>
      <c r="C233" s="891"/>
      <c r="D233" s="790"/>
      <c r="E233" s="790"/>
      <c r="F233" s="790"/>
      <c r="G233" s="791"/>
      <c r="H233" s="892"/>
      <c r="I233" s="790"/>
      <c r="J233" s="790"/>
      <c r="K233" s="790"/>
      <c r="L233" s="893"/>
      <c r="M233" s="891"/>
      <c r="N233" s="790"/>
      <c r="O233" s="790"/>
      <c r="P233" s="790"/>
      <c r="Q233" s="791"/>
      <c r="R233" s="892"/>
      <c r="S233" s="790"/>
      <c r="T233" s="790"/>
      <c r="U233" s="790"/>
      <c r="V233" s="893"/>
      <c r="W233" s="1726"/>
      <c r="X233" s="1726"/>
      <c r="Y233" s="1726"/>
      <c r="Z233" s="1726"/>
      <c r="AA233" s="1726"/>
      <c r="AB233" s="1726"/>
      <c r="AC233" s="1726"/>
      <c r="AD233" s="1726"/>
      <c r="AE233" s="1726"/>
      <c r="AF233" s="1726"/>
      <c r="AG233" s="1726"/>
      <c r="AH233" s="1726"/>
      <c r="AI233" s="1726"/>
      <c r="AJ233" s="1726"/>
      <c r="AK233" s="1726"/>
      <c r="AL233" s="1726"/>
      <c r="AM233" s="1726"/>
      <c r="AN233" s="1726"/>
      <c r="AO233" s="1726"/>
      <c r="AP233" s="1726"/>
      <c r="AQ233" s="1726"/>
      <c r="AR233" s="1726"/>
      <c r="AS233" s="1726"/>
      <c r="AT233" s="1726"/>
      <c r="AU233" s="1726"/>
      <c r="AV233" s="1726"/>
      <c r="AW233" s="1726"/>
      <c r="AX233" s="1726"/>
      <c r="AY233" s="1726"/>
      <c r="AZ233" s="611"/>
      <c r="BA233" s="363"/>
      <c r="BB233" s="161"/>
      <c r="BC233" s="329"/>
      <c r="BD233" s="296"/>
      <c r="BE233" s="296"/>
      <c r="BF233" s="296"/>
      <c r="BG233" s="330"/>
      <c r="BH233" s="338"/>
      <c r="BI233" s="296"/>
      <c r="BJ233" s="296"/>
      <c r="BK233" s="296"/>
      <c r="BL233" s="330"/>
      <c r="BM233" s="338"/>
      <c r="BN233" s="296"/>
      <c r="BO233" s="296"/>
      <c r="BP233" s="296"/>
      <c r="BQ233" s="330"/>
      <c r="BR233" s="338"/>
      <c r="BS233" s="296"/>
      <c r="BT233" s="296"/>
      <c r="BU233" s="296"/>
      <c r="BV233" s="1762"/>
      <c r="BW233" s="1836"/>
      <c r="BX233" s="1836"/>
      <c r="BY233" s="1837"/>
      <c r="BZ233" s="1837"/>
      <c r="CA233" s="1837"/>
      <c r="CB233" s="1837"/>
      <c r="CC233" s="1837"/>
      <c r="CD233" s="1837"/>
      <c r="CE233" s="1837"/>
      <c r="CF233" s="1837"/>
      <c r="CG233" s="1837"/>
      <c r="CH233" s="1837"/>
      <c r="CI233" s="1837"/>
      <c r="CJ233" s="1837"/>
      <c r="CK233" s="1837"/>
      <c r="CL233" s="1837"/>
      <c r="CM233" s="1837"/>
      <c r="CN233" s="1837"/>
      <c r="CO233" s="1837"/>
      <c r="CP233" s="1837"/>
      <c r="CQ233" s="1837"/>
      <c r="CR233" s="1837"/>
      <c r="CS233" s="1837"/>
      <c r="CT233" s="1837"/>
      <c r="CU233" s="1837"/>
      <c r="CV233" s="1837"/>
      <c r="CW233" s="1837"/>
      <c r="CX233" s="1837"/>
      <c r="CY233" s="1837"/>
      <c r="CZ233" s="1837"/>
    </row>
    <row r="234" s="607" customFormat="true" ht="15" customHeight="true" x14ac:dyDescent="0.2">
      <c r="A234" s="952"/>
      <c r="B234" s="775"/>
      <c r="C234" s="891"/>
      <c r="D234" s="790"/>
      <c r="E234" s="790"/>
      <c r="F234" s="790"/>
      <c r="G234" s="791"/>
      <c r="H234" s="892"/>
      <c r="I234" s="790"/>
      <c r="J234" s="790"/>
      <c r="K234" s="790"/>
      <c r="L234" s="893"/>
      <c r="M234" s="891"/>
      <c r="N234" s="790"/>
      <c r="O234" s="790"/>
      <c r="P234" s="790"/>
      <c r="Q234" s="791"/>
      <c r="R234" s="892"/>
      <c r="S234" s="790"/>
      <c r="T234" s="790"/>
      <c r="U234" s="790"/>
      <c r="V234" s="893"/>
      <c r="W234" s="1726"/>
      <c r="X234" s="1726"/>
      <c r="Y234" s="1726"/>
      <c r="Z234" s="1726"/>
      <c r="AA234" s="1726"/>
      <c r="AB234" s="1726"/>
      <c r="AC234" s="1726"/>
      <c r="AD234" s="1726"/>
      <c r="AE234" s="1726"/>
      <c r="AF234" s="1726"/>
      <c r="AG234" s="1726"/>
      <c r="AH234" s="1726"/>
      <c r="AI234" s="1726"/>
      <c r="AJ234" s="1726"/>
      <c r="AK234" s="1726"/>
      <c r="AL234" s="1726"/>
      <c r="AM234" s="1726"/>
      <c r="AN234" s="1726"/>
      <c r="AO234" s="1726"/>
      <c r="AP234" s="1726"/>
      <c r="AQ234" s="1726"/>
      <c r="AR234" s="1726"/>
      <c r="AS234" s="1726"/>
      <c r="AT234" s="1726"/>
      <c r="AU234" s="1726"/>
      <c r="AV234" s="1726"/>
      <c r="AW234" s="1726"/>
      <c r="AX234" s="1726"/>
      <c r="AY234" s="1726"/>
      <c r="AZ234" s="611"/>
      <c r="BA234" s="363"/>
      <c r="BB234" s="161"/>
      <c r="BC234" s="329"/>
      <c r="BD234" s="296"/>
      <c r="BE234" s="296"/>
      <c r="BF234" s="296"/>
      <c r="BG234" s="330"/>
      <c r="BH234" s="338"/>
      <c r="BI234" s="296"/>
      <c r="BJ234" s="296"/>
      <c r="BK234" s="296"/>
      <c r="BL234" s="330"/>
      <c r="BM234" s="338"/>
      <c r="BN234" s="296"/>
      <c r="BO234" s="296"/>
      <c r="BP234" s="296"/>
      <c r="BQ234" s="330"/>
      <c r="BR234" s="338"/>
      <c r="BS234" s="296"/>
      <c r="BT234" s="296"/>
      <c r="BU234" s="296"/>
      <c r="BV234" s="1762"/>
      <c r="BW234" s="1836"/>
      <c r="BX234" s="1836"/>
      <c r="BY234" s="1837"/>
      <c r="BZ234" s="1837"/>
      <c r="CA234" s="1837"/>
      <c r="CB234" s="1837"/>
      <c r="CC234" s="1837"/>
      <c r="CD234" s="1837"/>
      <c r="CE234" s="1837"/>
      <c r="CF234" s="1837"/>
      <c r="CG234" s="1837"/>
      <c r="CH234" s="1837"/>
      <c r="CI234" s="1837"/>
      <c r="CJ234" s="1837"/>
      <c r="CK234" s="1837"/>
      <c r="CL234" s="1837"/>
      <c r="CM234" s="1837"/>
      <c r="CN234" s="1837"/>
      <c r="CO234" s="1837"/>
      <c r="CP234" s="1837"/>
      <c r="CQ234" s="1837"/>
      <c r="CR234" s="1837"/>
      <c r="CS234" s="1837"/>
      <c r="CT234" s="1837"/>
      <c r="CU234" s="1837"/>
      <c r="CV234" s="1837"/>
      <c r="CW234" s="1837"/>
      <c r="CX234" s="1837"/>
      <c r="CY234" s="1837"/>
      <c r="CZ234" s="1837"/>
    </row>
    <row r="235" s="607" customFormat="true" ht="15" customHeight="true" x14ac:dyDescent="0.2">
      <c r="A235" s="952"/>
      <c r="B235" s="775"/>
      <c r="C235" s="891"/>
      <c r="D235" s="790"/>
      <c r="E235" s="790"/>
      <c r="F235" s="790"/>
      <c r="G235" s="791"/>
      <c r="H235" s="892"/>
      <c r="I235" s="790"/>
      <c r="J235" s="790"/>
      <c r="K235" s="790"/>
      <c r="L235" s="893"/>
      <c r="M235" s="891"/>
      <c r="N235" s="790"/>
      <c r="O235" s="790"/>
      <c r="P235" s="790"/>
      <c r="Q235" s="791"/>
      <c r="R235" s="892"/>
      <c r="S235" s="790"/>
      <c r="T235" s="790"/>
      <c r="U235" s="790"/>
      <c r="V235" s="893"/>
      <c r="W235" s="1726"/>
      <c r="X235" s="1726"/>
      <c r="Y235" s="1726"/>
      <c r="Z235" s="1726"/>
      <c r="AA235" s="1726"/>
      <c r="AB235" s="1726"/>
      <c r="AC235" s="1726"/>
      <c r="AD235" s="1726"/>
      <c r="AE235" s="1726"/>
      <c r="AF235" s="1726"/>
      <c r="AG235" s="1726"/>
      <c r="AH235" s="1726"/>
      <c r="AI235" s="1726"/>
      <c r="AJ235" s="1726"/>
      <c r="AK235" s="1726"/>
      <c r="AL235" s="1726"/>
      <c r="AM235" s="1726"/>
      <c r="AN235" s="1726"/>
      <c r="AO235" s="1726"/>
      <c r="AP235" s="1726"/>
      <c r="AQ235" s="1726"/>
      <c r="AR235" s="1726"/>
      <c r="AS235" s="1726"/>
      <c r="AT235" s="1726"/>
      <c r="AU235" s="1726"/>
      <c r="AV235" s="1726"/>
      <c r="AW235" s="1726"/>
      <c r="AX235" s="1726"/>
      <c r="AY235" s="1726"/>
      <c r="AZ235" s="611"/>
      <c r="BA235" s="363"/>
      <c r="BB235" s="161"/>
      <c r="BC235" s="329"/>
      <c r="BD235" s="296"/>
      <c r="BE235" s="296"/>
      <c r="BF235" s="296"/>
      <c r="BG235" s="330"/>
      <c r="BH235" s="338"/>
      <c r="BI235" s="296"/>
      <c r="BJ235" s="296"/>
      <c r="BK235" s="296"/>
      <c r="BL235" s="330"/>
      <c r="BM235" s="338"/>
      <c r="BN235" s="296"/>
      <c r="BO235" s="296"/>
      <c r="BP235" s="296"/>
      <c r="BQ235" s="330"/>
      <c r="BR235" s="338"/>
      <c r="BS235" s="296"/>
      <c r="BT235" s="296"/>
      <c r="BU235" s="296"/>
      <c r="BV235" s="1762"/>
      <c r="BW235" s="1836"/>
      <c r="BX235" s="1836"/>
      <c r="BY235" s="1837"/>
      <c r="BZ235" s="1837"/>
      <c r="CA235" s="1837"/>
      <c r="CB235" s="1837"/>
      <c r="CC235" s="1837"/>
      <c r="CD235" s="1837"/>
      <c r="CE235" s="1837"/>
      <c r="CF235" s="1837"/>
      <c r="CG235" s="1837"/>
      <c r="CH235" s="1837"/>
      <c r="CI235" s="1837"/>
      <c r="CJ235" s="1837"/>
      <c r="CK235" s="1837"/>
      <c r="CL235" s="1837"/>
      <c r="CM235" s="1837"/>
      <c r="CN235" s="1837"/>
      <c r="CO235" s="1837"/>
      <c r="CP235" s="1837"/>
      <c r="CQ235" s="1837"/>
      <c r="CR235" s="1837"/>
      <c r="CS235" s="1837"/>
      <c r="CT235" s="1837"/>
      <c r="CU235" s="1837"/>
      <c r="CV235" s="1837"/>
      <c r="CW235" s="1837"/>
      <c r="CX235" s="1837"/>
      <c r="CY235" s="1837"/>
      <c r="CZ235" s="1837"/>
    </row>
    <row r="236" s="607" customFormat="true" ht="15" customHeight="true" x14ac:dyDescent="0.2">
      <c r="A236" s="952"/>
      <c r="B236" s="775"/>
      <c r="C236" s="891"/>
      <c r="D236" s="790"/>
      <c r="E236" s="790"/>
      <c r="F236" s="790"/>
      <c r="G236" s="791"/>
      <c r="H236" s="892"/>
      <c r="I236" s="790"/>
      <c r="J236" s="790"/>
      <c r="K236" s="790"/>
      <c r="L236" s="893"/>
      <c r="M236" s="891"/>
      <c r="N236" s="790"/>
      <c r="O236" s="790"/>
      <c r="P236" s="790"/>
      <c r="Q236" s="791"/>
      <c r="R236" s="892"/>
      <c r="S236" s="790"/>
      <c r="T236" s="790"/>
      <c r="U236" s="790"/>
      <c r="V236" s="893"/>
      <c r="W236" s="1726"/>
      <c r="X236" s="1726"/>
      <c r="Y236" s="1726"/>
      <c r="Z236" s="1726"/>
      <c r="AA236" s="1726"/>
      <c r="AB236" s="1726"/>
      <c r="AC236" s="1726"/>
      <c r="AD236" s="1726"/>
      <c r="AE236" s="1726"/>
      <c r="AF236" s="1726"/>
      <c r="AG236" s="1726"/>
      <c r="AH236" s="1726"/>
      <c r="AI236" s="1726"/>
      <c r="AJ236" s="1726"/>
      <c r="AK236" s="1726"/>
      <c r="AL236" s="1726"/>
      <c r="AM236" s="1726"/>
      <c r="AN236" s="1726"/>
      <c r="AO236" s="1726"/>
      <c r="AP236" s="1726"/>
      <c r="AQ236" s="1726"/>
      <c r="AR236" s="1726"/>
      <c r="AS236" s="1726"/>
      <c r="AT236" s="1726"/>
      <c r="AU236" s="1726"/>
      <c r="AV236" s="1726"/>
      <c r="AW236" s="1726"/>
      <c r="AX236" s="1726"/>
      <c r="AY236" s="1726"/>
      <c r="AZ236" s="611"/>
      <c r="BA236" s="363"/>
      <c r="BB236" s="161"/>
      <c r="BC236" s="329"/>
      <c r="BD236" s="296"/>
      <c r="BE236" s="296"/>
      <c r="BF236" s="296"/>
      <c r="BG236" s="330"/>
      <c r="BH236" s="338"/>
      <c r="BI236" s="296"/>
      <c r="BJ236" s="296"/>
      <c r="BK236" s="296"/>
      <c r="BL236" s="330"/>
      <c r="BM236" s="338"/>
      <c r="BN236" s="296"/>
      <c r="BO236" s="296"/>
      <c r="BP236" s="296"/>
      <c r="BQ236" s="330"/>
      <c r="BR236" s="338"/>
      <c r="BS236" s="296"/>
      <c r="BT236" s="296"/>
      <c r="BU236" s="296"/>
      <c r="BV236" s="1762"/>
      <c r="BW236" s="1836"/>
      <c r="BX236" s="1836"/>
      <c r="BY236" s="1837"/>
      <c r="BZ236" s="1837"/>
      <c r="CA236" s="1837"/>
      <c r="CB236" s="1837"/>
      <c r="CC236" s="1837"/>
      <c r="CD236" s="1837"/>
      <c r="CE236" s="1837"/>
      <c r="CF236" s="1837"/>
      <c r="CG236" s="1837"/>
      <c r="CH236" s="1837"/>
      <c r="CI236" s="1837"/>
      <c r="CJ236" s="1837"/>
      <c r="CK236" s="1837"/>
      <c r="CL236" s="1837"/>
      <c r="CM236" s="1837"/>
      <c r="CN236" s="1837"/>
      <c r="CO236" s="1837"/>
      <c r="CP236" s="1837"/>
      <c r="CQ236" s="1837"/>
      <c r="CR236" s="1837"/>
      <c r="CS236" s="1837"/>
      <c r="CT236" s="1837"/>
      <c r="CU236" s="1837"/>
      <c r="CV236" s="1837"/>
      <c r="CW236" s="1837"/>
      <c r="CX236" s="1837"/>
      <c r="CY236" s="1837"/>
      <c r="CZ236" s="1837"/>
    </row>
    <row r="237" s="607" customFormat="true" ht="15" customHeight="true" x14ac:dyDescent="0.2">
      <c r="A237" s="952"/>
      <c r="B237" s="775"/>
      <c r="C237" s="891"/>
      <c r="D237" s="790"/>
      <c r="E237" s="790"/>
      <c r="F237" s="790"/>
      <c r="G237" s="791"/>
      <c r="H237" s="892"/>
      <c r="I237" s="790"/>
      <c r="J237" s="790"/>
      <c r="K237" s="790"/>
      <c r="L237" s="893"/>
      <c r="M237" s="891"/>
      <c r="N237" s="790"/>
      <c r="O237" s="790"/>
      <c r="P237" s="790"/>
      <c r="Q237" s="791"/>
      <c r="R237" s="892"/>
      <c r="S237" s="790"/>
      <c r="T237" s="790"/>
      <c r="U237" s="790"/>
      <c r="V237" s="893"/>
      <c r="W237" s="1726"/>
      <c r="X237" s="1726"/>
      <c r="Y237" s="1726"/>
      <c r="Z237" s="1726"/>
      <c r="AA237" s="1726"/>
      <c r="AB237" s="1726"/>
      <c r="AC237" s="1726"/>
      <c r="AD237" s="1726"/>
      <c r="AE237" s="1726"/>
      <c r="AF237" s="1726"/>
      <c r="AG237" s="1726"/>
      <c r="AH237" s="1726"/>
      <c r="AI237" s="1726"/>
      <c r="AJ237" s="1726"/>
      <c r="AK237" s="1726"/>
      <c r="AL237" s="1726"/>
      <c r="AM237" s="1726"/>
      <c r="AN237" s="1726"/>
      <c r="AO237" s="1726"/>
      <c r="AP237" s="1726"/>
      <c r="AQ237" s="1726"/>
      <c r="AR237" s="1726"/>
      <c r="AS237" s="1726"/>
      <c r="AT237" s="1726"/>
      <c r="AU237" s="1726"/>
      <c r="AV237" s="1726"/>
      <c r="AW237" s="1726"/>
      <c r="AX237" s="1726"/>
      <c r="AY237" s="1726"/>
      <c r="AZ237" s="611"/>
      <c r="BA237" s="363"/>
      <c r="BB237" s="161"/>
      <c r="BC237" s="329"/>
      <c r="BD237" s="296"/>
      <c r="BE237" s="296"/>
      <c r="BF237" s="296"/>
      <c r="BG237" s="330"/>
      <c r="BH237" s="338"/>
      <c r="BI237" s="296"/>
      <c r="BJ237" s="296"/>
      <c r="BK237" s="296"/>
      <c r="BL237" s="330"/>
      <c r="BM237" s="338"/>
      <c r="BN237" s="296"/>
      <c r="BO237" s="296"/>
      <c r="BP237" s="296"/>
      <c r="BQ237" s="330"/>
      <c r="BR237" s="338"/>
      <c r="BS237" s="296"/>
      <c r="BT237" s="296"/>
      <c r="BU237" s="296"/>
      <c r="BV237" s="1762"/>
      <c r="BW237" s="1836"/>
      <c r="BX237" s="1836"/>
      <c r="BY237" s="1837"/>
      <c r="BZ237" s="1837"/>
      <c r="CA237" s="1837"/>
      <c r="CB237" s="1837"/>
      <c r="CC237" s="1837"/>
      <c r="CD237" s="1837"/>
      <c r="CE237" s="1837"/>
      <c r="CF237" s="1837"/>
      <c r="CG237" s="1837"/>
      <c r="CH237" s="1837"/>
      <c r="CI237" s="1837"/>
      <c r="CJ237" s="1837"/>
      <c r="CK237" s="1837"/>
      <c r="CL237" s="1837"/>
      <c r="CM237" s="1837"/>
      <c r="CN237" s="1837"/>
      <c r="CO237" s="1837"/>
      <c r="CP237" s="1837"/>
      <c r="CQ237" s="1837"/>
      <c r="CR237" s="1837"/>
      <c r="CS237" s="1837"/>
      <c r="CT237" s="1837"/>
      <c r="CU237" s="1837"/>
      <c r="CV237" s="1837"/>
      <c r="CW237" s="1837"/>
      <c r="CX237" s="1837"/>
      <c r="CY237" s="1837"/>
      <c r="CZ237" s="1837"/>
    </row>
    <row r="238" s="607" customFormat="true" ht="15" customHeight="true" x14ac:dyDescent="0.2">
      <c r="A238" s="952"/>
      <c r="B238" s="775"/>
      <c r="C238" s="891"/>
      <c r="D238" s="790"/>
      <c r="E238" s="790"/>
      <c r="F238" s="790"/>
      <c r="G238" s="791"/>
      <c r="H238" s="892"/>
      <c r="I238" s="790"/>
      <c r="J238" s="790"/>
      <c r="K238" s="790"/>
      <c r="L238" s="893"/>
      <c r="M238" s="891"/>
      <c r="N238" s="790"/>
      <c r="O238" s="790"/>
      <c r="P238" s="790"/>
      <c r="Q238" s="791"/>
      <c r="R238" s="892"/>
      <c r="S238" s="790"/>
      <c r="T238" s="790"/>
      <c r="U238" s="790"/>
      <c r="V238" s="893"/>
      <c r="W238" s="1726"/>
      <c r="X238" s="1726"/>
      <c r="Y238" s="1726"/>
      <c r="Z238" s="1726"/>
      <c r="AA238" s="1726"/>
      <c r="AB238" s="1726"/>
      <c r="AC238" s="1726"/>
      <c r="AD238" s="1726"/>
      <c r="AE238" s="1726"/>
      <c r="AF238" s="1726"/>
      <c r="AG238" s="1726"/>
      <c r="AH238" s="1726"/>
      <c r="AI238" s="1726"/>
      <c r="AJ238" s="1726"/>
      <c r="AK238" s="1726"/>
      <c r="AL238" s="1726"/>
      <c r="AM238" s="1726"/>
      <c r="AN238" s="1726"/>
      <c r="AO238" s="1726"/>
      <c r="AP238" s="1726"/>
      <c r="AQ238" s="1726"/>
      <c r="AR238" s="1726"/>
      <c r="AS238" s="1726"/>
      <c r="AT238" s="1726"/>
      <c r="AU238" s="1726"/>
      <c r="AV238" s="1726"/>
      <c r="AW238" s="1726"/>
      <c r="AX238" s="1726"/>
      <c r="AY238" s="1726"/>
      <c r="AZ238" s="611"/>
      <c r="BA238" s="363"/>
      <c r="BB238" s="161"/>
      <c r="BC238" s="329"/>
      <c r="BD238" s="296"/>
      <c r="BE238" s="296"/>
      <c r="BF238" s="296"/>
      <c r="BG238" s="330"/>
      <c r="BH238" s="338"/>
      <c r="BI238" s="296"/>
      <c r="BJ238" s="296"/>
      <c r="BK238" s="296"/>
      <c r="BL238" s="330"/>
      <c r="BM238" s="338"/>
      <c r="BN238" s="296"/>
      <c r="BO238" s="296"/>
      <c r="BP238" s="296"/>
      <c r="BQ238" s="330"/>
      <c r="BR238" s="338"/>
      <c r="BS238" s="296"/>
      <c r="BT238" s="296"/>
      <c r="BU238" s="296"/>
      <c r="BV238" s="1762"/>
      <c r="BW238" s="1836"/>
      <c r="BX238" s="1836"/>
      <c r="BY238" s="1837"/>
      <c r="BZ238" s="1837"/>
      <c r="CA238" s="1837"/>
      <c r="CB238" s="1837"/>
      <c r="CC238" s="1837"/>
      <c r="CD238" s="1837"/>
      <c r="CE238" s="1837"/>
      <c r="CF238" s="1837"/>
      <c r="CG238" s="1837"/>
      <c r="CH238" s="1837"/>
      <c r="CI238" s="1837"/>
      <c r="CJ238" s="1837"/>
      <c r="CK238" s="1837"/>
      <c r="CL238" s="1837"/>
      <c r="CM238" s="1837"/>
      <c r="CN238" s="1837"/>
      <c r="CO238" s="1837"/>
      <c r="CP238" s="1837"/>
      <c r="CQ238" s="1837"/>
      <c r="CR238" s="1837"/>
      <c r="CS238" s="1837"/>
      <c r="CT238" s="1837"/>
      <c r="CU238" s="1837"/>
      <c r="CV238" s="1837"/>
      <c r="CW238" s="1837"/>
      <c r="CX238" s="1837"/>
      <c r="CY238" s="1837"/>
      <c r="CZ238" s="1837"/>
    </row>
    <row r="239" s="607" customFormat="true" ht="15" customHeight="true" x14ac:dyDescent="0.2">
      <c r="A239" s="952"/>
      <c r="B239" s="775"/>
      <c r="C239" s="891"/>
      <c r="D239" s="790"/>
      <c r="E239" s="790"/>
      <c r="F239" s="790"/>
      <c r="G239" s="791"/>
      <c r="H239" s="892"/>
      <c r="I239" s="790"/>
      <c r="J239" s="790"/>
      <c r="K239" s="790"/>
      <c r="L239" s="893"/>
      <c r="M239" s="891"/>
      <c r="N239" s="790"/>
      <c r="O239" s="790"/>
      <c r="P239" s="790"/>
      <c r="Q239" s="791"/>
      <c r="R239" s="892"/>
      <c r="S239" s="790"/>
      <c r="T239" s="790"/>
      <c r="U239" s="790"/>
      <c r="V239" s="893"/>
      <c r="W239" s="1726"/>
      <c r="X239" s="1726"/>
      <c r="Y239" s="1726"/>
      <c r="Z239" s="1726"/>
      <c r="AA239" s="1726"/>
      <c r="AB239" s="1726"/>
      <c r="AC239" s="1726"/>
      <c r="AD239" s="1726"/>
      <c r="AE239" s="1726"/>
      <c r="AF239" s="1726"/>
      <c r="AG239" s="1726"/>
      <c r="AH239" s="1726"/>
      <c r="AI239" s="1726"/>
      <c r="AJ239" s="1726"/>
      <c r="AK239" s="1726"/>
      <c r="AL239" s="1726"/>
      <c r="AM239" s="1726"/>
      <c r="AN239" s="1726"/>
      <c r="AO239" s="1726"/>
      <c r="AP239" s="1726"/>
      <c r="AQ239" s="1726"/>
      <c r="AR239" s="1726"/>
      <c r="AS239" s="1726"/>
      <c r="AT239" s="1726"/>
      <c r="AU239" s="1726"/>
      <c r="AV239" s="1726"/>
      <c r="AW239" s="1726"/>
      <c r="AX239" s="1726"/>
      <c r="AY239" s="1726"/>
      <c r="AZ239" s="611"/>
      <c r="BA239" s="363"/>
      <c r="BB239" s="161"/>
      <c r="BC239" s="329"/>
      <c r="BD239" s="296"/>
      <c r="BE239" s="296"/>
      <c r="BF239" s="296"/>
      <c r="BG239" s="330"/>
      <c r="BH239" s="338"/>
      <c r="BI239" s="296"/>
      <c r="BJ239" s="296"/>
      <c r="BK239" s="296"/>
      <c r="BL239" s="330"/>
      <c r="BM239" s="338"/>
      <c r="BN239" s="296"/>
      <c r="BO239" s="296"/>
      <c r="BP239" s="296"/>
      <c r="BQ239" s="330"/>
      <c r="BR239" s="338"/>
      <c r="BS239" s="296"/>
      <c r="BT239" s="296"/>
      <c r="BU239" s="296"/>
      <c r="BV239" s="1762"/>
      <c r="BW239" s="1836"/>
      <c r="BX239" s="1836"/>
      <c r="BY239" s="1837"/>
      <c r="BZ239" s="1837"/>
      <c r="CA239" s="1837"/>
      <c r="CB239" s="1837"/>
      <c r="CC239" s="1837"/>
      <c r="CD239" s="1837"/>
      <c r="CE239" s="1837"/>
      <c r="CF239" s="1837"/>
      <c r="CG239" s="1837"/>
      <c r="CH239" s="1837"/>
      <c r="CI239" s="1837"/>
      <c r="CJ239" s="1837"/>
      <c r="CK239" s="1837"/>
      <c r="CL239" s="1837"/>
      <c r="CM239" s="1837"/>
      <c r="CN239" s="1837"/>
      <c r="CO239" s="1837"/>
      <c r="CP239" s="1837"/>
      <c r="CQ239" s="1837"/>
      <c r="CR239" s="1837"/>
      <c r="CS239" s="1837"/>
      <c r="CT239" s="1837"/>
      <c r="CU239" s="1837"/>
      <c r="CV239" s="1837"/>
      <c r="CW239" s="1837"/>
      <c r="CX239" s="1837"/>
      <c r="CY239" s="1837"/>
      <c r="CZ239" s="1837"/>
    </row>
    <row r="240" s="607" customFormat="true" ht="15" customHeight="true" x14ac:dyDescent="0.2">
      <c r="A240" s="952"/>
      <c r="B240" s="775"/>
      <c r="C240" s="891"/>
      <c r="D240" s="790"/>
      <c r="E240" s="790"/>
      <c r="F240" s="790"/>
      <c r="G240" s="791"/>
      <c r="H240" s="892"/>
      <c r="I240" s="790"/>
      <c r="J240" s="790"/>
      <c r="K240" s="790"/>
      <c r="L240" s="893"/>
      <c r="M240" s="891"/>
      <c r="N240" s="790"/>
      <c r="O240" s="790"/>
      <c r="P240" s="790"/>
      <c r="Q240" s="791"/>
      <c r="R240" s="892"/>
      <c r="S240" s="790"/>
      <c r="T240" s="790"/>
      <c r="U240" s="790"/>
      <c r="V240" s="893"/>
      <c r="W240" s="1726"/>
      <c r="X240" s="1726"/>
      <c r="Y240" s="1726"/>
      <c r="Z240" s="1726"/>
      <c r="AA240" s="1726"/>
      <c r="AB240" s="1726"/>
      <c r="AC240" s="1726"/>
      <c r="AD240" s="1726"/>
      <c r="AE240" s="1726"/>
      <c r="AF240" s="1726"/>
      <c r="AG240" s="1726"/>
      <c r="AH240" s="1726"/>
      <c r="AI240" s="1726"/>
      <c r="AJ240" s="1726"/>
      <c r="AK240" s="1726"/>
      <c r="AL240" s="1726"/>
      <c r="AM240" s="1726"/>
      <c r="AN240" s="1726"/>
      <c r="AO240" s="1726"/>
      <c r="AP240" s="1726"/>
      <c r="AQ240" s="1726"/>
      <c r="AR240" s="1726"/>
      <c r="AS240" s="1726"/>
      <c r="AT240" s="1726"/>
      <c r="AU240" s="1726"/>
      <c r="AV240" s="1726"/>
      <c r="AW240" s="1726"/>
      <c r="AX240" s="1726"/>
      <c r="AY240" s="1726"/>
      <c r="AZ240" s="611"/>
      <c r="BA240" s="363"/>
      <c r="BB240" s="161"/>
      <c r="BC240" s="329"/>
      <c r="BD240" s="296"/>
      <c r="BE240" s="296"/>
      <c r="BF240" s="296"/>
      <c r="BG240" s="330"/>
      <c r="BH240" s="338"/>
      <c r="BI240" s="296"/>
      <c r="BJ240" s="296"/>
      <c r="BK240" s="296"/>
      <c r="BL240" s="330"/>
      <c r="BM240" s="338"/>
      <c r="BN240" s="296"/>
      <c r="BO240" s="296"/>
      <c r="BP240" s="296"/>
      <c r="BQ240" s="330"/>
      <c r="BR240" s="338"/>
      <c r="BS240" s="296"/>
      <c r="BT240" s="296"/>
      <c r="BU240" s="296"/>
      <c r="BV240" s="1762"/>
      <c r="BW240" s="1836"/>
      <c r="BX240" s="1836"/>
      <c r="BY240" s="1837"/>
      <c r="BZ240" s="1837"/>
      <c r="CA240" s="1837"/>
      <c r="CB240" s="1837"/>
      <c r="CC240" s="1837"/>
      <c r="CD240" s="1837"/>
      <c r="CE240" s="1837"/>
      <c r="CF240" s="1837"/>
      <c r="CG240" s="1837"/>
      <c r="CH240" s="1837"/>
      <c r="CI240" s="1837"/>
      <c r="CJ240" s="1837"/>
      <c r="CK240" s="1837"/>
      <c r="CL240" s="1837"/>
      <c r="CM240" s="1837"/>
      <c r="CN240" s="1837"/>
      <c r="CO240" s="1837"/>
      <c r="CP240" s="1837"/>
      <c r="CQ240" s="1837"/>
      <c r="CR240" s="1837"/>
      <c r="CS240" s="1837"/>
      <c r="CT240" s="1837"/>
      <c r="CU240" s="1837"/>
      <c r="CV240" s="1837"/>
      <c r="CW240" s="1837"/>
      <c r="CX240" s="1837"/>
      <c r="CY240" s="1837"/>
      <c r="CZ240" s="1837"/>
    </row>
    <row r="241" s="607" customFormat="true" ht="15" customHeight="true" x14ac:dyDescent="0.2">
      <c r="A241" s="952"/>
      <c r="B241" s="775"/>
      <c r="C241" s="891"/>
      <c r="D241" s="790"/>
      <c r="E241" s="790"/>
      <c r="F241" s="790"/>
      <c r="G241" s="791"/>
      <c r="H241" s="892"/>
      <c r="I241" s="790"/>
      <c r="J241" s="790"/>
      <c r="K241" s="790"/>
      <c r="L241" s="893"/>
      <c r="M241" s="891"/>
      <c r="N241" s="790"/>
      <c r="O241" s="790"/>
      <c r="P241" s="790"/>
      <c r="Q241" s="791"/>
      <c r="R241" s="892"/>
      <c r="S241" s="790"/>
      <c r="T241" s="790"/>
      <c r="U241" s="790"/>
      <c r="V241" s="893"/>
      <c r="W241" s="1726"/>
      <c r="X241" s="1726"/>
      <c r="Y241" s="1726"/>
      <c r="Z241" s="1726"/>
      <c r="AA241" s="1726"/>
      <c r="AB241" s="1726"/>
      <c r="AC241" s="1726"/>
      <c r="AD241" s="1726"/>
      <c r="AE241" s="1726"/>
      <c r="AF241" s="1726"/>
      <c r="AG241" s="1726"/>
      <c r="AH241" s="1726"/>
      <c r="AI241" s="1726"/>
      <c r="AJ241" s="1726"/>
      <c r="AK241" s="1726"/>
      <c r="AL241" s="1726"/>
      <c r="AM241" s="1726"/>
      <c r="AN241" s="1726"/>
      <c r="AO241" s="1726"/>
      <c r="AP241" s="1726"/>
      <c r="AQ241" s="1726"/>
      <c r="AR241" s="1726"/>
      <c r="AS241" s="1726"/>
      <c r="AT241" s="1726"/>
      <c r="AU241" s="1726"/>
      <c r="AV241" s="1726"/>
      <c r="AW241" s="1726"/>
      <c r="AX241" s="1726"/>
      <c r="AY241" s="1726"/>
      <c r="AZ241" s="611"/>
      <c r="BA241" s="363"/>
      <c r="BB241" s="161"/>
      <c r="BC241" s="329"/>
      <c r="BD241" s="296"/>
      <c r="BE241" s="296"/>
      <c r="BF241" s="296"/>
      <c r="BG241" s="330"/>
      <c r="BH241" s="338"/>
      <c r="BI241" s="296"/>
      <c r="BJ241" s="296"/>
      <c r="BK241" s="296"/>
      <c r="BL241" s="330"/>
      <c r="BM241" s="338"/>
      <c r="BN241" s="296"/>
      <c r="BO241" s="296"/>
      <c r="BP241" s="296"/>
      <c r="BQ241" s="330"/>
      <c r="BR241" s="338"/>
      <c r="BS241" s="296"/>
      <c r="BT241" s="296"/>
      <c r="BU241" s="296"/>
      <c r="BV241" s="1762"/>
      <c r="BW241" s="1836"/>
      <c r="BX241" s="1836"/>
      <c r="BY241" s="1837"/>
      <c r="BZ241" s="1837"/>
      <c r="CA241" s="1837"/>
      <c r="CB241" s="1837"/>
      <c r="CC241" s="1837"/>
      <c r="CD241" s="1837"/>
      <c r="CE241" s="1837"/>
      <c r="CF241" s="1837"/>
      <c r="CG241" s="1837"/>
      <c r="CH241" s="1837"/>
      <c r="CI241" s="1837"/>
      <c r="CJ241" s="1837"/>
      <c r="CK241" s="1837"/>
      <c r="CL241" s="1837"/>
      <c r="CM241" s="1837"/>
      <c r="CN241" s="1837"/>
      <c r="CO241" s="1837"/>
      <c r="CP241" s="1837"/>
      <c r="CQ241" s="1837"/>
      <c r="CR241" s="1837"/>
      <c r="CS241" s="1837"/>
      <c r="CT241" s="1837"/>
      <c r="CU241" s="1837"/>
      <c r="CV241" s="1837"/>
      <c r="CW241" s="1837"/>
      <c r="CX241" s="1837"/>
      <c r="CY241" s="1837"/>
      <c r="CZ241" s="1837"/>
    </row>
    <row r="242" s="607" customFormat="true" ht="15" customHeight="true" x14ac:dyDescent="0.2">
      <c r="A242" s="952"/>
      <c r="B242" s="775"/>
      <c r="C242" s="891"/>
      <c r="D242" s="790"/>
      <c r="E242" s="790"/>
      <c r="F242" s="790"/>
      <c r="G242" s="791"/>
      <c r="H242" s="892"/>
      <c r="I242" s="790"/>
      <c r="J242" s="790"/>
      <c r="K242" s="790"/>
      <c r="L242" s="893"/>
      <c r="M242" s="891"/>
      <c r="N242" s="790"/>
      <c r="O242" s="790"/>
      <c r="P242" s="790"/>
      <c r="Q242" s="791"/>
      <c r="R242" s="892"/>
      <c r="S242" s="790"/>
      <c r="T242" s="790"/>
      <c r="U242" s="790"/>
      <c r="V242" s="893"/>
      <c r="W242" s="1726"/>
      <c r="X242" s="1726"/>
      <c r="Y242" s="1726"/>
      <c r="Z242" s="1726"/>
      <c r="AA242" s="1726"/>
      <c r="AB242" s="1726"/>
      <c r="AC242" s="1726"/>
      <c r="AD242" s="1726"/>
      <c r="AE242" s="1726"/>
      <c r="AF242" s="1726"/>
      <c r="AG242" s="1726"/>
      <c r="AH242" s="1726"/>
      <c r="AI242" s="1726"/>
      <c r="AJ242" s="1726"/>
      <c r="AK242" s="1726"/>
      <c r="AL242" s="1726"/>
      <c r="AM242" s="1726"/>
      <c r="AN242" s="1726"/>
      <c r="AO242" s="1726"/>
      <c r="AP242" s="1726"/>
      <c r="AQ242" s="1726"/>
      <c r="AR242" s="1726"/>
      <c r="AS242" s="1726"/>
      <c r="AT242" s="1726"/>
      <c r="AU242" s="1726"/>
      <c r="AV242" s="1726"/>
      <c r="AW242" s="1726"/>
      <c r="AX242" s="1726"/>
      <c r="AY242" s="1726"/>
      <c r="AZ242" s="611"/>
      <c r="BA242" s="363"/>
      <c r="BB242" s="161"/>
      <c r="BC242" s="329"/>
      <c r="BD242" s="296"/>
      <c r="BE242" s="296"/>
      <c r="BF242" s="296"/>
      <c r="BG242" s="330"/>
      <c r="BH242" s="338"/>
      <c r="BI242" s="296"/>
      <c r="BJ242" s="296"/>
      <c r="BK242" s="296"/>
      <c r="BL242" s="330"/>
      <c r="BM242" s="338"/>
      <c r="BN242" s="296"/>
      <c r="BO242" s="296"/>
      <c r="BP242" s="296"/>
      <c r="BQ242" s="330"/>
      <c r="BR242" s="338"/>
      <c r="BS242" s="296"/>
      <c r="BT242" s="296"/>
      <c r="BU242" s="296"/>
      <c r="BV242" s="1762"/>
      <c r="BW242" s="1836"/>
      <c r="BX242" s="1836"/>
      <c r="BY242" s="1837"/>
      <c r="BZ242" s="1837"/>
      <c r="CA242" s="1837"/>
      <c r="CB242" s="1837"/>
      <c r="CC242" s="1837"/>
      <c r="CD242" s="1837"/>
      <c r="CE242" s="1837"/>
      <c r="CF242" s="1837"/>
      <c r="CG242" s="1837"/>
      <c r="CH242" s="1837"/>
      <c r="CI242" s="1837"/>
      <c r="CJ242" s="1837"/>
      <c r="CK242" s="1837"/>
      <c r="CL242" s="1837"/>
      <c r="CM242" s="1837"/>
      <c r="CN242" s="1837"/>
      <c r="CO242" s="1837"/>
      <c r="CP242" s="1837"/>
      <c r="CQ242" s="1837"/>
      <c r="CR242" s="1837"/>
      <c r="CS242" s="1837"/>
      <c r="CT242" s="1837"/>
      <c r="CU242" s="1837"/>
      <c r="CV242" s="1837"/>
      <c r="CW242" s="1837"/>
      <c r="CX242" s="1837"/>
      <c r="CY242" s="1837"/>
      <c r="CZ242" s="1837"/>
    </row>
    <row r="243" s="607" customFormat="true" ht="15" customHeight="true" x14ac:dyDescent="0.2">
      <c r="A243" s="952"/>
      <c r="B243" s="775"/>
      <c r="C243" s="891"/>
      <c r="D243" s="790"/>
      <c r="E243" s="790"/>
      <c r="F243" s="790"/>
      <c r="G243" s="791"/>
      <c r="H243" s="892"/>
      <c r="I243" s="790"/>
      <c r="J243" s="790"/>
      <c r="K243" s="790"/>
      <c r="L243" s="893"/>
      <c r="M243" s="891"/>
      <c r="N243" s="790"/>
      <c r="O243" s="790"/>
      <c r="P243" s="790"/>
      <c r="Q243" s="791"/>
      <c r="R243" s="892"/>
      <c r="S243" s="790"/>
      <c r="T243" s="790"/>
      <c r="U243" s="790"/>
      <c r="V243" s="893"/>
      <c r="W243" s="1726"/>
      <c r="X243" s="1726"/>
      <c r="Y243" s="1726"/>
      <c r="Z243" s="1726"/>
      <c r="AA243" s="1726"/>
      <c r="AB243" s="1726"/>
      <c r="AC243" s="1726"/>
      <c r="AD243" s="1726"/>
      <c r="AE243" s="1726"/>
      <c r="AF243" s="1726"/>
      <c r="AG243" s="1726"/>
      <c r="AH243" s="1726"/>
      <c r="AI243" s="1726"/>
      <c r="AJ243" s="1726"/>
      <c r="AK243" s="1726"/>
      <c r="AL243" s="1726"/>
      <c r="AM243" s="1726"/>
      <c r="AN243" s="1726"/>
      <c r="AO243" s="1726"/>
      <c r="AP243" s="1726"/>
      <c r="AQ243" s="1726"/>
      <c r="AR243" s="1726"/>
      <c r="AS243" s="1726"/>
      <c r="AT243" s="1726"/>
      <c r="AU243" s="1726"/>
      <c r="AV243" s="1726"/>
      <c r="AW243" s="1726"/>
      <c r="AX243" s="1726"/>
      <c r="AY243" s="1726"/>
      <c r="AZ243" s="611"/>
      <c r="BA243" s="363"/>
      <c r="BB243" s="161"/>
      <c r="BC243" s="329"/>
      <c r="BD243" s="296"/>
      <c r="BE243" s="296"/>
      <c r="BF243" s="296"/>
      <c r="BG243" s="330"/>
      <c r="BH243" s="338"/>
      <c r="BI243" s="296"/>
      <c r="BJ243" s="296"/>
      <c r="BK243" s="296"/>
      <c r="BL243" s="330"/>
      <c r="BM243" s="338"/>
      <c r="BN243" s="296"/>
      <c r="BO243" s="296"/>
      <c r="BP243" s="296"/>
      <c r="BQ243" s="330"/>
      <c r="BR243" s="338"/>
      <c r="BS243" s="296"/>
      <c r="BT243" s="296"/>
      <c r="BU243" s="296"/>
      <c r="BV243" s="1762"/>
      <c r="BW243" s="1836"/>
      <c r="BX243" s="1836"/>
      <c r="BY243" s="1837"/>
      <c r="BZ243" s="1837"/>
      <c r="CA243" s="1837"/>
      <c r="CB243" s="1837"/>
      <c r="CC243" s="1837"/>
      <c r="CD243" s="1837"/>
      <c r="CE243" s="1837"/>
      <c r="CF243" s="1837"/>
      <c r="CG243" s="1837"/>
      <c r="CH243" s="1837"/>
      <c r="CI243" s="1837"/>
      <c r="CJ243" s="1837"/>
      <c r="CK243" s="1837"/>
      <c r="CL243" s="1837"/>
      <c r="CM243" s="1837"/>
      <c r="CN243" s="1837"/>
      <c r="CO243" s="1837"/>
      <c r="CP243" s="1837"/>
      <c r="CQ243" s="1837"/>
      <c r="CR243" s="1837"/>
      <c r="CS243" s="1837"/>
      <c r="CT243" s="1837"/>
      <c r="CU243" s="1837"/>
      <c r="CV243" s="1837"/>
      <c r="CW243" s="1837"/>
      <c r="CX243" s="1837"/>
      <c r="CY243" s="1837"/>
      <c r="CZ243" s="1837"/>
    </row>
    <row r="244" s="607" customFormat="true" ht="15" customHeight="true" x14ac:dyDescent="0.2">
      <c r="A244" s="952"/>
      <c r="B244" s="775"/>
      <c r="C244" s="891"/>
      <c r="D244" s="790"/>
      <c r="E244" s="790"/>
      <c r="F244" s="790"/>
      <c r="G244" s="791"/>
      <c r="H244" s="892"/>
      <c r="I244" s="790"/>
      <c r="J244" s="790"/>
      <c r="K244" s="790"/>
      <c r="L244" s="893"/>
      <c r="M244" s="891"/>
      <c r="N244" s="790"/>
      <c r="O244" s="790"/>
      <c r="P244" s="790"/>
      <c r="Q244" s="791"/>
      <c r="R244" s="892"/>
      <c r="S244" s="790"/>
      <c r="T244" s="790"/>
      <c r="U244" s="790"/>
      <c r="V244" s="893"/>
      <c r="W244" s="1726"/>
      <c r="X244" s="1726"/>
      <c r="Y244" s="1726"/>
      <c r="Z244" s="1726"/>
      <c r="AA244" s="1726"/>
      <c r="AB244" s="1726"/>
      <c r="AC244" s="1726"/>
      <c r="AD244" s="1726"/>
      <c r="AE244" s="1726"/>
      <c r="AF244" s="1726"/>
      <c r="AG244" s="1726"/>
      <c r="AH244" s="1726"/>
      <c r="AI244" s="1726"/>
      <c r="AJ244" s="1726"/>
      <c r="AK244" s="1726"/>
      <c r="AL244" s="1726"/>
      <c r="AM244" s="1726"/>
      <c r="AN244" s="1726"/>
      <c r="AO244" s="1726"/>
      <c r="AP244" s="1726"/>
      <c r="AQ244" s="1726"/>
      <c r="AR244" s="1726"/>
      <c r="AS244" s="1726"/>
      <c r="AT244" s="1726"/>
      <c r="AU244" s="1726"/>
      <c r="AV244" s="1726"/>
      <c r="AW244" s="1726"/>
      <c r="AX244" s="1726"/>
      <c r="AY244" s="1726"/>
      <c r="AZ244" s="611"/>
      <c r="BA244" s="363"/>
      <c r="BB244" s="161"/>
      <c r="BC244" s="329"/>
      <c r="BD244" s="296"/>
      <c r="BE244" s="296"/>
      <c r="BF244" s="296"/>
      <c r="BG244" s="330"/>
      <c r="BH244" s="338"/>
      <c r="BI244" s="296"/>
      <c r="BJ244" s="296"/>
      <c r="BK244" s="296"/>
      <c r="BL244" s="330"/>
      <c r="BM244" s="338"/>
      <c r="BN244" s="296"/>
      <c r="BO244" s="296"/>
      <c r="BP244" s="296"/>
      <c r="BQ244" s="330"/>
      <c r="BR244" s="338"/>
      <c r="BS244" s="296"/>
      <c r="BT244" s="296"/>
      <c r="BU244" s="296"/>
      <c r="BV244" s="1762"/>
      <c r="BW244" s="1836"/>
      <c r="BX244" s="1836"/>
      <c r="BY244" s="1837"/>
      <c r="BZ244" s="1837"/>
      <c r="CA244" s="1837"/>
      <c r="CB244" s="1837"/>
      <c r="CC244" s="1837"/>
      <c r="CD244" s="1837"/>
      <c r="CE244" s="1837"/>
      <c r="CF244" s="1837"/>
      <c r="CG244" s="1837"/>
      <c r="CH244" s="1837"/>
      <c r="CI244" s="1837"/>
      <c r="CJ244" s="1837"/>
      <c r="CK244" s="1837"/>
      <c r="CL244" s="1837"/>
      <c r="CM244" s="1837"/>
      <c r="CN244" s="1837"/>
      <c r="CO244" s="1837"/>
      <c r="CP244" s="1837"/>
      <c r="CQ244" s="1837"/>
      <c r="CR244" s="1837"/>
      <c r="CS244" s="1837"/>
      <c r="CT244" s="1837"/>
      <c r="CU244" s="1837"/>
      <c r="CV244" s="1837"/>
      <c r="CW244" s="1837"/>
      <c r="CX244" s="1837"/>
      <c r="CY244" s="1837"/>
      <c r="CZ244" s="1837"/>
    </row>
    <row r="245" s="607" customFormat="true" ht="15" customHeight="true" x14ac:dyDescent="0.2">
      <c r="A245" s="952"/>
      <c r="B245" s="775"/>
      <c r="C245" s="891"/>
      <c r="D245" s="790"/>
      <c r="E245" s="790"/>
      <c r="F245" s="790"/>
      <c r="G245" s="791"/>
      <c r="H245" s="892"/>
      <c r="I245" s="790"/>
      <c r="J245" s="790"/>
      <c r="K245" s="790"/>
      <c r="L245" s="893"/>
      <c r="M245" s="891"/>
      <c r="N245" s="790"/>
      <c r="O245" s="790"/>
      <c r="P245" s="790"/>
      <c r="Q245" s="791"/>
      <c r="R245" s="892"/>
      <c r="S245" s="790"/>
      <c r="T245" s="790"/>
      <c r="U245" s="790"/>
      <c r="V245" s="893"/>
      <c r="W245" s="1726"/>
      <c r="X245" s="1726"/>
      <c r="Y245" s="1726"/>
      <c r="Z245" s="1726"/>
      <c r="AA245" s="1726"/>
      <c r="AB245" s="1726"/>
      <c r="AC245" s="1726"/>
      <c r="AD245" s="1726"/>
      <c r="AE245" s="1726"/>
      <c r="AF245" s="1726"/>
      <c r="AG245" s="1726"/>
      <c r="AH245" s="1726"/>
      <c r="AI245" s="1726"/>
      <c r="AJ245" s="1726"/>
      <c r="AK245" s="1726"/>
      <c r="AL245" s="1726"/>
      <c r="AM245" s="1726"/>
      <c r="AN245" s="1726"/>
      <c r="AO245" s="1726"/>
      <c r="AP245" s="1726"/>
      <c r="AQ245" s="1726"/>
      <c r="AR245" s="1726"/>
      <c r="AS245" s="1726"/>
      <c r="AT245" s="1726"/>
      <c r="AU245" s="1726"/>
      <c r="AV245" s="1726"/>
      <c r="AW245" s="1726"/>
      <c r="AX245" s="1726"/>
      <c r="AY245" s="1726"/>
      <c r="AZ245" s="611"/>
      <c r="BA245" s="363"/>
      <c r="BB245" s="161"/>
      <c r="BC245" s="329"/>
      <c r="BD245" s="296"/>
      <c r="BE245" s="296"/>
      <c r="BF245" s="296"/>
      <c r="BG245" s="330"/>
      <c r="BH245" s="338"/>
      <c r="BI245" s="296"/>
      <c r="BJ245" s="296"/>
      <c r="BK245" s="296"/>
      <c r="BL245" s="330"/>
      <c r="BM245" s="338"/>
      <c r="BN245" s="296"/>
      <c r="BO245" s="296"/>
      <c r="BP245" s="296"/>
      <c r="BQ245" s="330"/>
      <c r="BR245" s="338"/>
      <c r="BS245" s="296"/>
      <c r="BT245" s="296"/>
      <c r="BU245" s="296"/>
      <c r="BV245" s="1762"/>
      <c r="BW245" s="1836"/>
      <c r="BX245" s="1836"/>
      <c r="BY245" s="1837"/>
      <c r="BZ245" s="1837"/>
      <c r="CA245" s="1837"/>
      <c r="CB245" s="1837"/>
      <c r="CC245" s="1837"/>
      <c r="CD245" s="1837"/>
      <c r="CE245" s="1837"/>
      <c r="CF245" s="1837"/>
      <c r="CG245" s="1837"/>
      <c r="CH245" s="1837"/>
      <c r="CI245" s="1837"/>
      <c r="CJ245" s="1837"/>
      <c r="CK245" s="1837"/>
      <c r="CL245" s="1837"/>
      <c r="CM245" s="1837"/>
      <c r="CN245" s="1837"/>
      <c r="CO245" s="1837"/>
      <c r="CP245" s="1837"/>
      <c r="CQ245" s="1837"/>
      <c r="CR245" s="1837"/>
      <c r="CS245" s="1837"/>
      <c r="CT245" s="1837"/>
      <c r="CU245" s="1837"/>
      <c r="CV245" s="1837"/>
      <c r="CW245" s="1837"/>
      <c r="CX245" s="1837"/>
      <c r="CY245" s="1837"/>
      <c r="CZ245" s="1837"/>
    </row>
    <row r="246" s="607" customFormat="true" ht="15" customHeight="true" x14ac:dyDescent="0.2">
      <c r="A246" s="952"/>
      <c r="B246" s="775"/>
      <c r="C246" s="891"/>
      <c r="D246" s="790"/>
      <c r="E246" s="790"/>
      <c r="F246" s="790"/>
      <c r="G246" s="791"/>
      <c r="H246" s="892"/>
      <c r="I246" s="790"/>
      <c r="J246" s="790"/>
      <c r="K246" s="790"/>
      <c r="L246" s="893"/>
      <c r="M246" s="891"/>
      <c r="N246" s="790"/>
      <c r="O246" s="790"/>
      <c r="P246" s="790"/>
      <c r="Q246" s="791"/>
      <c r="R246" s="892"/>
      <c r="S246" s="790"/>
      <c r="T246" s="790"/>
      <c r="U246" s="790"/>
      <c r="V246" s="893"/>
      <c r="W246" s="1726"/>
      <c r="X246" s="1726"/>
      <c r="Y246" s="1726"/>
      <c r="Z246" s="1726"/>
      <c r="AA246" s="1726"/>
      <c r="AB246" s="1726"/>
      <c r="AC246" s="1726"/>
      <c r="AD246" s="1726"/>
      <c r="AE246" s="1726"/>
      <c r="AF246" s="1726"/>
      <c r="AG246" s="1726"/>
      <c r="AH246" s="1726"/>
      <c r="AI246" s="1726"/>
      <c r="AJ246" s="1726"/>
      <c r="AK246" s="1726"/>
      <c r="AL246" s="1726"/>
      <c r="AM246" s="1726"/>
      <c r="AN246" s="1726"/>
      <c r="AO246" s="1726"/>
      <c r="AP246" s="1726"/>
      <c r="AQ246" s="1726"/>
      <c r="AR246" s="1726"/>
      <c r="AS246" s="1726"/>
      <c r="AT246" s="1726"/>
      <c r="AU246" s="1726"/>
      <c r="AV246" s="1726"/>
      <c r="AW246" s="1726"/>
      <c r="AX246" s="1726"/>
      <c r="AY246" s="1726"/>
      <c r="AZ246" s="611"/>
      <c r="BA246" s="363"/>
      <c r="BB246" s="161"/>
      <c r="BC246" s="329"/>
      <c r="BD246" s="296"/>
      <c r="BE246" s="296"/>
      <c r="BF246" s="296"/>
      <c r="BG246" s="330"/>
      <c r="BH246" s="338"/>
      <c r="BI246" s="296"/>
      <c r="BJ246" s="296"/>
      <c r="BK246" s="296"/>
      <c r="BL246" s="330"/>
      <c r="BM246" s="338"/>
      <c r="BN246" s="296"/>
      <c r="BO246" s="296"/>
      <c r="BP246" s="296"/>
      <c r="BQ246" s="330"/>
      <c r="BR246" s="338"/>
      <c r="BS246" s="296"/>
      <c r="BT246" s="296"/>
      <c r="BU246" s="296"/>
      <c r="BV246" s="1762"/>
      <c r="BW246" s="1836"/>
      <c r="BX246" s="1836"/>
      <c r="BY246" s="1837"/>
      <c r="BZ246" s="1837"/>
      <c r="CA246" s="1837"/>
      <c r="CB246" s="1837"/>
      <c r="CC246" s="1837"/>
      <c r="CD246" s="1837"/>
      <c r="CE246" s="1837"/>
      <c r="CF246" s="1837"/>
      <c r="CG246" s="1837"/>
      <c r="CH246" s="1837"/>
      <c r="CI246" s="1837"/>
      <c r="CJ246" s="1837"/>
      <c r="CK246" s="1837"/>
      <c r="CL246" s="1837"/>
      <c r="CM246" s="1837"/>
      <c r="CN246" s="1837"/>
      <c r="CO246" s="1837"/>
      <c r="CP246" s="1837"/>
      <c r="CQ246" s="1837"/>
      <c r="CR246" s="1837"/>
      <c r="CS246" s="1837"/>
      <c r="CT246" s="1837"/>
      <c r="CU246" s="1837"/>
      <c r="CV246" s="1837"/>
      <c r="CW246" s="1837"/>
      <c r="CX246" s="1837"/>
      <c r="CY246" s="1837"/>
      <c r="CZ246" s="1837"/>
    </row>
    <row r="247" s="607" customFormat="true" ht="15" customHeight="true" x14ac:dyDescent="0.2">
      <c r="A247" s="952"/>
      <c r="B247" s="775"/>
      <c r="C247" s="891"/>
      <c r="D247" s="790"/>
      <c r="E247" s="790"/>
      <c r="F247" s="790"/>
      <c r="G247" s="791"/>
      <c r="H247" s="892"/>
      <c r="I247" s="790"/>
      <c r="J247" s="790"/>
      <c r="K247" s="790"/>
      <c r="L247" s="893"/>
      <c r="M247" s="891"/>
      <c r="N247" s="790"/>
      <c r="O247" s="790"/>
      <c r="P247" s="790"/>
      <c r="Q247" s="791"/>
      <c r="R247" s="892"/>
      <c r="S247" s="790"/>
      <c r="T247" s="790"/>
      <c r="U247" s="790"/>
      <c r="V247" s="893"/>
      <c r="W247" s="1726"/>
      <c r="X247" s="1726"/>
      <c r="Y247" s="1726"/>
      <c r="Z247" s="1726"/>
      <c r="AA247" s="1726"/>
      <c r="AB247" s="1726"/>
      <c r="AC247" s="1726"/>
      <c r="AD247" s="1726"/>
      <c r="AE247" s="1726"/>
      <c r="AF247" s="1726"/>
      <c r="AG247" s="1726"/>
      <c r="AH247" s="1726"/>
      <c r="AI247" s="1726"/>
      <c r="AJ247" s="1726"/>
      <c r="AK247" s="1726"/>
      <c r="AL247" s="1726"/>
      <c r="AM247" s="1726"/>
      <c r="AN247" s="1726"/>
      <c r="AO247" s="1726"/>
      <c r="AP247" s="1726"/>
      <c r="AQ247" s="1726"/>
      <c r="AR247" s="1726"/>
      <c r="AS247" s="1726"/>
      <c r="AT247" s="1726"/>
      <c r="AU247" s="1726"/>
      <c r="AV247" s="1726"/>
      <c r="AW247" s="1726"/>
      <c r="AX247" s="1726"/>
      <c r="AY247" s="1726"/>
      <c r="AZ247" s="611"/>
      <c r="BA247" s="363"/>
      <c r="BB247" s="161"/>
      <c r="BC247" s="329"/>
      <c r="BD247" s="296"/>
      <c r="BE247" s="296"/>
      <c r="BF247" s="296"/>
      <c r="BG247" s="330"/>
      <c r="BH247" s="338"/>
      <c r="BI247" s="296"/>
      <c r="BJ247" s="296"/>
      <c r="BK247" s="296"/>
      <c r="BL247" s="330"/>
      <c r="BM247" s="338"/>
      <c r="BN247" s="296"/>
      <c r="BO247" s="296"/>
      <c r="BP247" s="296"/>
      <c r="BQ247" s="330"/>
      <c r="BR247" s="338"/>
      <c r="BS247" s="296"/>
      <c r="BT247" s="296"/>
      <c r="BU247" s="296"/>
      <c r="BV247" s="1762"/>
      <c r="BW247" s="1836"/>
      <c r="BX247" s="1836"/>
      <c r="BY247" s="1837"/>
      <c r="BZ247" s="1837"/>
      <c r="CA247" s="1837"/>
      <c r="CB247" s="1837"/>
      <c r="CC247" s="1837"/>
      <c r="CD247" s="1837"/>
      <c r="CE247" s="1837"/>
      <c r="CF247" s="1837"/>
      <c r="CG247" s="1837"/>
      <c r="CH247" s="1837"/>
      <c r="CI247" s="1837"/>
      <c r="CJ247" s="1837"/>
      <c r="CK247" s="1837"/>
      <c r="CL247" s="1837"/>
      <c r="CM247" s="1837"/>
      <c r="CN247" s="1837"/>
      <c r="CO247" s="1837"/>
      <c r="CP247" s="1837"/>
      <c r="CQ247" s="1837"/>
      <c r="CR247" s="1837"/>
      <c r="CS247" s="1837"/>
      <c r="CT247" s="1837"/>
      <c r="CU247" s="1837"/>
      <c r="CV247" s="1837"/>
      <c r="CW247" s="1837"/>
      <c r="CX247" s="1837"/>
      <c r="CY247" s="1837"/>
      <c r="CZ247" s="1837"/>
    </row>
    <row r="248" s="607" customFormat="true" ht="15" customHeight="true" x14ac:dyDescent="0.2">
      <c r="A248" s="953"/>
      <c r="B248" s="779"/>
      <c r="C248" s="948"/>
      <c r="D248" s="797"/>
      <c r="E248" s="797"/>
      <c r="F248" s="797"/>
      <c r="G248" s="798"/>
      <c r="H248" s="949"/>
      <c r="I248" s="797"/>
      <c r="J248" s="797"/>
      <c r="K248" s="797"/>
      <c r="L248" s="950"/>
      <c r="M248" s="948"/>
      <c r="N248" s="797"/>
      <c r="O248" s="797"/>
      <c r="P248" s="797"/>
      <c r="Q248" s="798"/>
      <c r="R248" s="949"/>
      <c r="S248" s="797"/>
      <c r="T248" s="797"/>
      <c r="U248" s="797"/>
      <c r="V248" s="950"/>
      <c r="W248" s="1726"/>
      <c r="X248" s="1726"/>
      <c r="Y248" s="1726"/>
      <c r="Z248" s="1726"/>
      <c r="AA248" s="1726"/>
      <c r="AB248" s="1726"/>
      <c r="AC248" s="1726"/>
      <c r="AD248" s="1726"/>
      <c r="AE248" s="1726"/>
      <c r="AF248" s="1726"/>
      <c r="AG248" s="1726"/>
      <c r="AH248" s="1726"/>
      <c r="AI248" s="1726"/>
      <c r="AJ248" s="1726"/>
      <c r="AK248" s="1726"/>
      <c r="AL248" s="1726"/>
      <c r="AM248" s="1726"/>
      <c r="AN248" s="1726"/>
      <c r="AO248" s="1726"/>
      <c r="AP248" s="1726"/>
      <c r="AQ248" s="1726"/>
      <c r="AR248" s="1726"/>
      <c r="AS248" s="1726"/>
      <c r="AT248" s="1726"/>
      <c r="AU248" s="1726"/>
      <c r="AV248" s="1726"/>
      <c r="AW248" s="1726"/>
      <c r="AX248" s="1726"/>
      <c r="AY248" s="1726"/>
      <c r="AZ248" s="611"/>
      <c r="BA248" s="363"/>
      <c r="BB248" s="161"/>
      <c r="BC248" s="331"/>
      <c r="BD248" s="332"/>
      <c r="BE248" s="332"/>
      <c r="BF248" s="332"/>
      <c r="BG248" s="333"/>
      <c r="BH248" s="339"/>
      <c r="BI248" s="332"/>
      <c r="BJ248" s="332"/>
      <c r="BK248" s="332"/>
      <c r="BL248" s="333"/>
      <c r="BM248" s="339"/>
      <c r="BN248" s="332"/>
      <c r="BO248" s="332"/>
      <c r="BP248" s="332"/>
      <c r="BQ248" s="333"/>
      <c r="BR248" s="339"/>
      <c r="BS248" s="332"/>
      <c r="BT248" s="332"/>
      <c r="BU248" s="332"/>
      <c r="BV248" s="1763"/>
      <c r="BW248" s="1836"/>
      <c r="BX248" s="1836"/>
      <c r="BY248" s="1837"/>
      <c r="BZ248" s="1837"/>
      <c r="CA248" s="1837"/>
      <c r="CB248" s="1837"/>
      <c r="CC248" s="1837"/>
      <c r="CD248" s="1837"/>
      <c r="CE248" s="1837"/>
      <c r="CF248" s="1837"/>
      <c r="CG248" s="1837"/>
      <c r="CH248" s="1837"/>
      <c r="CI248" s="1837"/>
      <c r="CJ248" s="1837"/>
      <c r="CK248" s="1837"/>
      <c r="CL248" s="1837"/>
      <c r="CM248" s="1837"/>
      <c r="CN248" s="1837"/>
      <c r="CO248" s="1837"/>
      <c r="CP248" s="1837"/>
      <c r="CQ248" s="1837"/>
      <c r="CR248" s="1837"/>
      <c r="CS248" s="1837"/>
      <c r="CT248" s="1837"/>
      <c r="CU248" s="1837"/>
      <c r="CV248" s="1837"/>
      <c r="CW248" s="1837"/>
      <c r="CX248" s="1837"/>
      <c r="CY248" s="1837"/>
      <c r="CZ248" s="1837"/>
    </row>
    <row r="249" s="607" customFormat="true" ht="250.15" customHeight="true" x14ac:dyDescent="0.2">
      <c r="W249" s="611"/>
      <c r="X249" s="611"/>
      <c r="Y249" s="611"/>
      <c r="Z249" s="611"/>
      <c r="AA249" s="611"/>
      <c r="AB249" s="611"/>
      <c r="AC249" s="611"/>
      <c r="AD249" s="611"/>
      <c r="AE249" s="611"/>
      <c r="AF249" s="611"/>
      <c r="AG249" s="611"/>
      <c r="AH249" s="611"/>
      <c r="AI249" s="611"/>
      <c r="AJ249" s="611"/>
      <c r="AK249" s="611"/>
      <c r="AL249" s="611"/>
      <c r="AM249" s="611"/>
      <c r="AN249" s="611"/>
      <c r="AO249" s="611"/>
      <c r="AP249" s="611"/>
      <c r="AQ249" s="611"/>
      <c r="AR249" s="611"/>
      <c r="AS249" s="611"/>
      <c r="AT249" s="611"/>
      <c r="AU249" s="611"/>
      <c r="AV249" s="611"/>
      <c r="AW249" s="611"/>
      <c r="AX249" s="611"/>
      <c r="AY249" s="611"/>
      <c r="AZ249" s="611"/>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2"/>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67" customFormat="true" ht="19.15" customHeight="true" x14ac:dyDescent="0.2">
      <c r="W250" s="559"/>
      <c r="X250" s="559"/>
      <c r="Y250" s="559"/>
      <c r="Z250" s="559"/>
      <c r="AA250" s="559"/>
      <c r="AB250" s="559"/>
      <c r="AC250" s="559"/>
      <c r="AD250" s="559"/>
      <c r="AE250" s="559"/>
      <c r="AF250" s="559"/>
      <c r="AG250" s="559"/>
      <c r="AH250" s="559"/>
      <c r="AI250" s="559"/>
      <c r="AJ250" s="559"/>
      <c r="AK250" s="559"/>
      <c r="AL250" s="559"/>
      <c r="AM250" s="559"/>
      <c r="AN250" s="559"/>
      <c r="AO250" s="559"/>
      <c r="AP250" s="559"/>
      <c r="AQ250" s="559"/>
      <c r="AR250" s="559"/>
      <c r="AS250" s="559"/>
      <c r="AT250" s="559"/>
      <c r="AU250" s="559"/>
      <c r="AV250" s="559"/>
      <c r="AW250" s="559"/>
      <c r="AX250" s="559"/>
      <c r="AY250" s="559"/>
      <c r="AZ250" s="559"/>
      <c r="BA250" s="366"/>
      <c r="BB250" s="230"/>
      <c r="BC250" s="366"/>
      <c r="BD250" s="366"/>
      <c r="BE250" s="366"/>
      <c r="BF250" s="366"/>
      <c r="BG250" s="366"/>
      <c r="BH250" s="366"/>
      <c r="BI250" s="366"/>
      <c r="BJ250" s="366"/>
      <c r="BK250" s="366"/>
      <c r="BL250" s="366"/>
      <c r="BM250" s="366"/>
      <c r="BN250" s="366"/>
      <c r="BO250" s="366"/>
      <c r="BP250" s="366"/>
      <c r="BQ250" s="366"/>
      <c r="BR250" s="366"/>
      <c r="BS250" s="366"/>
      <c r="BT250" s="366"/>
      <c r="BU250" s="366"/>
      <c r="BV250" s="366"/>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67" customFormat="true" ht="12.75" x14ac:dyDescent="0.2">
      <c r="W251" s="559"/>
      <c r="X251" s="559"/>
      <c r="Y251" s="559"/>
      <c r="Z251" s="559"/>
      <c r="AA251" s="559"/>
      <c r="AB251" s="559"/>
      <c r="AC251" s="559"/>
      <c r="AD251" s="559"/>
      <c r="AE251" s="559"/>
      <c r="AF251" s="559"/>
      <c r="AG251" s="559"/>
      <c r="AH251" s="559"/>
      <c r="AI251" s="559"/>
      <c r="AJ251" s="559"/>
      <c r="AK251" s="559"/>
      <c r="AL251" s="559"/>
      <c r="AM251" s="559"/>
      <c r="AN251" s="559"/>
      <c r="AO251" s="559"/>
      <c r="AP251" s="559"/>
      <c r="AQ251" s="559"/>
      <c r="AR251" s="559"/>
      <c r="AS251" s="559"/>
      <c r="AT251" s="559"/>
      <c r="AU251" s="559"/>
      <c r="AV251" s="559"/>
      <c r="AW251" s="559"/>
      <c r="AX251" s="559"/>
      <c r="AY251" s="559"/>
      <c r="AZ251" s="559"/>
      <c r="BA251" s="366"/>
      <c r="BB251" s="230"/>
      <c r="BC251" s="366"/>
      <c r="BD251" s="366"/>
      <c r="BE251" s="366"/>
      <c r="BF251" s="366"/>
      <c r="BG251" s="366"/>
      <c r="BH251" s="366"/>
      <c r="BI251" s="366"/>
      <c r="BJ251" s="366"/>
      <c r="BK251" s="366"/>
      <c r="BL251" s="366"/>
      <c r="BM251" s="366"/>
      <c r="BN251" s="366"/>
      <c r="BO251" s="366"/>
      <c r="BP251" s="366"/>
      <c r="BQ251" s="366"/>
      <c r="BR251" s="366"/>
      <c r="BS251" s="366"/>
      <c r="BT251" s="366"/>
      <c r="BU251" s="366"/>
      <c r="BV251" s="366"/>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67" customFormat="true" ht="12.75" x14ac:dyDescent="0.2">
      <c r="W252" s="559"/>
      <c r="X252" s="559"/>
      <c r="Y252" s="559"/>
      <c r="Z252" s="559"/>
      <c r="AA252" s="559"/>
      <c r="AB252" s="559"/>
      <c r="AC252" s="559"/>
      <c r="AD252" s="559"/>
      <c r="AE252" s="559"/>
      <c r="AF252" s="559"/>
      <c r="AG252" s="559"/>
      <c r="AH252" s="559"/>
      <c r="AI252" s="559"/>
      <c r="AJ252" s="559"/>
      <c r="AK252" s="559"/>
      <c r="AL252" s="559"/>
      <c r="AM252" s="559"/>
      <c r="AN252" s="559"/>
      <c r="AO252" s="559"/>
      <c r="AP252" s="559"/>
      <c r="AQ252" s="559"/>
      <c r="AR252" s="559"/>
      <c r="AS252" s="559"/>
      <c r="AT252" s="559"/>
      <c r="AU252" s="559"/>
      <c r="AV252" s="559"/>
      <c r="AW252" s="559"/>
      <c r="AX252" s="559"/>
      <c r="AY252" s="559"/>
      <c r="AZ252" s="559"/>
      <c r="BA252" s="366"/>
      <c r="BB252" s="230"/>
      <c r="BC252" s="366"/>
      <c r="BD252" s="366"/>
      <c r="BE252" s="366"/>
      <c r="BF252" s="366"/>
      <c r="BG252" s="366"/>
      <c r="BH252" s="366"/>
      <c r="BI252" s="366"/>
      <c r="BJ252" s="366"/>
      <c r="BK252" s="366"/>
      <c r="BL252" s="366"/>
      <c r="BM252" s="366"/>
      <c r="BN252" s="366"/>
      <c r="BO252" s="366"/>
      <c r="BP252" s="366"/>
      <c r="BQ252" s="366"/>
      <c r="BR252" s="366"/>
      <c r="BS252" s="366"/>
      <c r="BT252" s="366"/>
      <c r="BU252" s="366"/>
      <c r="BV252" s="366"/>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67" customFormat="true" ht="12.75" x14ac:dyDescent="0.2">
      <c r="W253" s="559"/>
      <c r="X253" s="559"/>
      <c r="Y253" s="559"/>
      <c r="Z253" s="559"/>
      <c r="AA253" s="559"/>
      <c r="AB253" s="559"/>
      <c r="AC253" s="559"/>
      <c r="AD253" s="559"/>
      <c r="AE253" s="559"/>
      <c r="AF253" s="559"/>
      <c r="AG253" s="559"/>
      <c r="AH253" s="559"/>
      <c r="AI253" s="559"/>
      <c r="AJ253" s="559"/>
      <c r="AK253" s="559"/>
      <c r="AL253" s="559"/>
      <c r="AM253" s="559"/>
      <c r="AN253" s="559"/>
      <c r="AO253" s="559"/>
      <c r="AP253" s="559"/>
      <c r="AQ253" s="559"/>
      <c r="AR253" s="559"/>
      <c r="AS253" s="559"/>
      <c r="AT253" s="559"/>
      <c r="AU253" s="559"/>
      <c r="AV253" s="559"/>
      <c r="AW253" s="559"/>
      <c r="AX253" s="559"/>
      <c r="AY253" s="559"/>
      <c r="AZ253" s="559"/>
      <c r="BA253" s="366"/>
      <c r="BB253" s="230"/>
      <c r="BC253" s="366"/>
      <c r="BD253" s="366"/>
      <c r="BE253" s="366"/>
      <c r="BF253" s="366"/>
      <c r="BG253" s="366"/>
      <c r="BH253" s="366"/>
      <c r="BI253" s="366"/>
      <c r="BJ253" s="366"/>
      <c r="BK253" s="366"/>
      <c r="BL253" s="366"/>
      <c r="BM253" s="366"/>
      <c r="BN253" s="366"/>
      <c r="BO253" s="366"/>
      <c r="BP253" s="366"/>
      <c r="BQ253" s="366"/>
      <c r="BR253" s="366"/>
      <c r="BS253" s="366"/>
      <c r="BT253" s="366"/>
      <c r="BU253" s="366"/>
      <c r="BV253" s="366"/>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67" customFormat="true" ht="12.75" x14ac:dyDescent="0.2">
      <c r="W254" s="559"/>
      <c r="X254" s="559"/>
      <c r="Y254" s="559"/>
      <c r="Z254" s="559"/>
      <c r="AA254" s="559"/>
      <c r="AB254" s="559"/>
      <c r="AC254" s="559"/>
      <c r="AD254" s="559"/>
      <c r="AE254" s="559"/>
      <c r="AF254" s="559"/>
      <c r="AG254" s="559"/>
      <c r="AH254" s="559"/>
      <c r="AI254" s="559"/>
      <c r="AJ254" s="559"/>
      <c r="AK254" s="559"/>
      <c r="AL254" s="559"/>
      <c r="AM254" s="559"/>
      <c r="AN254" s="559"/>
      <c r="AO254" s="559"/>
      <c r="AP254" s="559"/>
      <c r="AQ254" s="559"/>
      <c r="AR254" s="559"/>
      <c r="AS254" s="559"/>
      <c r="AT254" s="559"/>
      <c r="AU254" s="559"/>
      <c r="AV254" s="559"/>
      <c r="AW254" s="559"/>
      <c r="AX254" s="559"/>
      <c r="AY254" s="559"/>
      <c r="AZ254" s="559"/>
      <c r="BA254" s="366"/>
      <c r="BB254" s="230"/>
      <c r="BC254" s="366"/>
      <c r="BD254" s="366"/>
      <c r="BE254" s="366"/>
      <c r="BF254" s="366"/>
      <c r="BG254" s="366"/>
      <c r="BH254" s="366"/>
      <c r="BI254" s="366"/>
      <c r="BJ254" s="366"/>
      <c r="BK254" s="366"/>
      <c r="BL254" s="366"/>
      <c r="BM254" s="366"/>
      <c r="BN254" s="366"/>
      <c r="BO254" s="366"/>
      <c r="BP254" s="366"/>
      <c r="BQ254" s="366"/>
      <c r="BR254" s="366"/>
      <c r="BS254" s="366"/>
      <c r="BT254" s="366"/>
      <c r="BU254" s="366"/>
      <c r="BV254" s="366"/>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67" customFormat="true" ht="12.75" x14ac:dyDescent="0.2">
      <c r="W255" s="559"/>
      <c r="X255" s="559"/>
      <c r="Y255" s="559"/>
      <c r="Z255" s="559"/>
      <c r="AA255" s="559"/>
      <c r="AB255" s="559"/>
      <c r="AC255" s="559"/>
      <c r="AD255" s="559"/>
      <c r="AE255" s="559"/>
      <c r="AF255" s="559"/>
      <c r="AG255" s="559"/>
      <c r="AH255" s="559"/>
      <c r="AI255" s="559"/>
      <c r="AJ255" s="559"/>
      <c r="AK255" s="559"/>
      <c r="AL255" s="559"/>
      <c r="AM255" s="559"/>
      <c r="AN255" s="559"/>
      <c r="AO255" s="559"/>
      <c r="AP255" s="559"/>
      <c r="AQ255" s="559"/>
      <c r="AR255" s="559"/>
      <c r="AS255" s="559"/>
      <c r="AT255" s="559"/>
      <c r="AU255" s="559"/>
      <c r="AV255" s="559"/>
      <c r="AW255" s="559"/>
      <c r="AX255" s="559"/>
      <c r="AY255" s="559"/>
      <c r="AZ255" s="559"/>
      <c r="BA255" s="366"/>
      <c r="BB255" s="230"/>
      <c r="BC255" s="366"/>
      <c r="BD255" s="366"/>
      <c r="BE255" s="366"/>
      <c r="BF255" s="366"/>
      <c r="BG255" s="366"/>
      <c r="BH255" s="366"/>
      <c r="BI255" s="366"/>
      <c r="BJ255" s="366"/>
      <c r="BK255" s="366"/>
      <c r="BL255" s="366"/>
      <c r="BM255" s="366"/>
      <c r="BN255" s="366"/>
      <c r="BO255" s="366"/>
      <c r="BP255" s="366"/>
      <c r="BQ255" s="366"/>
      <c r="BR255" s="366"/>
      <c r="BS255" s="366"/>
      <c r="BT255" s="366"/>
      <c r="BU255" s="366"/>
      <c r="BV255" s="366"/>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67" customFormat="true" ht="12.75" x14ac:dyDescent="0.2">
      <c r="W256" s="559"/>
      <c r="X256" s="559"/>
      <c r="Y256" s="559"/>
      <c r="Z256" s="559"/>
      <c r="AA256" s="559"/>
      <c r="AB256" s="559"/>
      <c r="AC256" s="559"/>
      <c r="AD256" s="559"/>
      <c r="AE256" s="559"/>
      <c r="AF256" s="559"/>
      <c r="AG256" s="559"/>
      <c r="AH256" s="559"/>
      <c r="AI256" s="559"/>
      <c r="AJ256" s="559"/>
      <c r="AK256" s="559"/>
      <c r="AL256" s="559"/>
      <c r="AM256" s="559"/>
      <c r="AN256" s="559"/>
      <c r="AO256" s="559"/>
      <c r="AP256" s="559"/>
      <c r="AQ256" s="559"/>
      <c r="AR256" s="559"/>
      <c r="AS256" s="559"/>
      <c r="AT256" s="559"/>
      <c r="AU256" s="559"/>
      <c r="AV256" s="559"/>
      <c r="AW256" s="559"/>
      <c r="AX256" s="559"/>
      <c r="AY256" s="559"/>
      <c r="AZ256" s="559"/>
      <c r="BA256" s="366"/>
      <c r="BB256" s="230"/>
      <c r="BC256" s="366"/>
      <c r="BD256" s="366"/>
      <c r="BE256" s="366"/>
      <c r="BF256" s="366"/>
      <c r="BG256" s="366"/>
      <c r="BH256" s="366"/>
      <c r="BI256" s="366"/>
      <c r="BJ256" s="366"/>
      <c r="BK256" s="366"/>
      <c r="BL256" s="366"/>
      <c r="BM256" s="366"/>
      <c r="BN256" s="366"/>
      <c r="BO256" s="366"/>
      <c r="BP256" s="366"/>
      <c r="BQ256" s="366"/>
      <c r="BR256" s="366"/>
      <c r="BS256" s="366"/>
      <c r="BT256" s="366"/>
      <c r="BU256" s="366"/>
      <c r="BV256" s="366"/>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67" customFormat="true" ht="18" customHeight="true" x14ac:dyDescent="0.2">
      <c r="W257" s="559"/>
      <c r="X257" s="559"/>
      <c r="Y257" s="559"/>
      <c r="Z257" s="559"/>
      <c r="AA257" s="559"/>
      <c r="AB257" s="559"/>
      <c r="AC257" s="559"/>
      <c r="AD257" s="559"/>
      <c r="AE257" s="559"/>
      <c r="AF257" s="559"/>
      <c r="AG257" s="559"/>
      <c r="AH257" s="559"/>
      <c r="AI257" s="559"/>
      <c r="AJ257" s="559"/>
      <c r="AK257" s="559"/>
      <c r="AL257" s="559"/>
      <c r="AM257" s="559"/>
      <c r="AN257" s="559"/>
      <c r="AO257" s="559"/>
      <c r="AP257" s="559"/>
      <c r="AQ257" s="559"/>
      <c r="AR257" s="559"/>
      <c r="AS257" s="559"/>
      <c r="AT257" s="559"/>
      <c r="AU257" s="559"/>
      <c r="AV257" s="559"/>
      <c r="AW257" s="559"/>
      <c r="AX257" s="559"/>
      <c r="AY257" s="559"/>
      <c r="AZ257" s="559"/>
      <c r="BA257" s="366"/>
      <c r="BB257" s="230"/>
      <c r="BC257" s="366"/>
      <c r="BD257" s="366"/>
      <c r="BE257" s="366"/>
      <c r="BF257" s="366"/>
      <c r="BG257" s="366"/>
      <c r="BH257" s="366"/>
      <c r="BI257" s="366"/>
      <c r="BJ257" s="366"/>
      <c r="BK257" s="366"/>
      <c r="BL257" s="366"/>
      <c r="BM257" s="366"/>
      <c r="BN257" s="366"/>
      <c r="BO257" s="366"/>
      <c r="BP257" s="366"/>
      <c r="BQ257" s="366"/>
      <c r="BR257" s="366"/>
      <c r="BS257" s="366"/>
      <c r="BT257" s="366"/>
      <c r="BU257" s="366"/>
      <c r="BV257" s="366"/>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67" customFormat="true" ht="18" customHeight="true" x14ac:dyDescent="0.2">
      <c r="W258" s="559"/>
      <c r="X258" s="559"/>
      <c r="Y258" s="559"/>
      <c r="Z258" s="559"/>
      <c r="AA258" s="559"/>
      <c r="AB258" s="559"/>
      <c r="AC258" s="559"/>
      <c r="AD258" s="559"/>
      <c r="AE258" s="559"/>
      <c r="AF258" s="559"/>
      <c r="AG258" s="559"/>
      <c r="AH258" s="559"/>
      <c r="AI258" s="559"/>
      <c r="AJ258" s="559"/>
      <c r="AK258" s="559"/>
      <c r="AL258" s="559"/>
      <c r="AM258" s="559"/>
      <c r="AN258" s="559"/>
      <c r="AO258" s="559"/>
      <c r="AP258" s="559"/>
      <c r="AQ258" s="559"/>
      <c r="AR258" s="559"/>
      <c r="AS258" s="559"/>
      <c r="AT258" s="559"/>
      <c r="AU258" s="559"/>
      <c r="AV258" s="559"/>
      <c r="AW258" s="559"/>
      <c r="AX258" s="559"/>
      <c r="AY258" s="559"/>
      <c r="AZ258" s="559"/>
      <c r="BA258" s="366"/>
      <c r="BB258" s="230"/>
      <c r="BC258" s="366"/>
      <c r="BD258" s="366"/>
      <c r="BE258" s="366"/>
      <c r="BF258" s="366"/>
      <c r="BG258" s="366"/>
      <c r="BH258" s="366"/>
      <c r="BI258" s="366"/>
      <c r="BJ258" s="366"/>
      <c r="BK258" s="366"/>
      <c r="BL258" s="366"/>
      <c r="BM258" s="366"/>
      <c r="BN258" s="366"/>
      <c r="BO258" s="366"/>
      <c r="BP258" s="366"/>
      <c r="BQ258" s="366"/>
      <c r="BR258" s="366"/>
      <c r="BS258" s="366"/>
      <c r="BT258" s="366"/>
      <c r="BU258" s="366"/>
      <c r="BV258" s="366"/>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607" customFormat="true" ht="15" customHeight="true" x14ac:dyDescent="0.2">
      <c r="W259" s="611"/>
      <c r="X259" s="611"/>
      <c r="Y259" s="611"/>
      <c r="Z259" s="611"/>
      <c r="AA259" s="611"/>
      <c r="AB259" s="611"/>
      <c r="AC259" s="611"/>
      <c r="AD259" s="611"/>
      <c r="AE259" s="611"/>
      <c r="AF259" s="611"/>
      <c r="AG259" s="611"/>
      <c r="AH259" s="611"/>
      <c r="AI259" s="611"/>
      <c r="AJ259" s="611"/>
      <c r="AK259" s="611"/>
      <c r="AL259" s="611"/>
      <c r="AM259" s="611"/>
      <c r="AN259" s="611"/>
      <c r="AO259" s="611"/>
      <c r="AP259" s="611"/>
      <c r="AQ259" s="611"/>
      <c r="AR259" s="611"/>
      <c r="AS259" s="611"/>
      <c r="AT259" s="611"/>
      <c r="AU259" s="611"/>
      <c r="AV259" s="611"/>
      <c r="AW259" s="611"/>
      <c r="AX259" s="611"/>
      <c r="AY259" s="611"/>
      <c r="AZ259" s="611"/>
      <c r="BA259" s="209" t="s">
        <v>128</v>
      </c>
      <c r="BB259" s="137" t="s">
        <v>85</v>
      </c>
      <c r="BC259" s="2195" t="s">
        <v>114</v>
      </c>
      <c r="BD259" s="2196"/>
      <c r="BE259" s="2196"/>
      <c r="BF259" s="2196"/>
      <c r="BG259" s="2197"/>
      <c r="BH259" s="2198" t="s">
        <v>38</v>
      </c>
      <c r="BI259" s="2196"/>
      <c r="BJ259" s="2196"/>
      <c r="BK259" s="2196"/>
      <c r="BL259" s="2197"/>
      <c r="BM259" s="2198" t="s">
        <v>37</v>
      </c>
      <c r="BN259" s="2196"/>
      <c r="BO259" s="2196"/>
      <c r="BP259" s="2196"/>
      <c r="BQ259" s="2199"/>
      <c r="BR259" s="1673" t="s">
        <v>137</v>
      </c>
      <c r="BS259" s="1674"/>
      <c r="BT259" s="1674"/>
      <c r="BU259" s="1674"/>
      <c r="BV259" s="1674"/>
      <c r="BW259" s="1838"/>
      <c r="BX259" s="1838"/>
      <c r="BY259" s="1839"/>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607" customFormat="true" ht="12.75" x14ac:dyDescent="0.2">
      <c r="W260" s="611"/>
      <c r="X260" s="611"/>
      <c r="Y260" s="611"/>
      <c r="Z260" s="611"/>
      <c r="AA260" s="611"/>
      <c r="AB260" s="611"/>
      <c r="AC260" s="611"/>
      <c r="AD260" s="611"/>
      <c r="AE260" s="611"/>
      <c r="AF260" s="611"/>
      <c r="AG260" s="611"/>
      <c r="AH260" s="611"/>
      <c r="AI260" s="611"/>
      <c r="AJ260" s="611"/>
      <c r="AK260" s="611"/>
      <c r="AL260" s="611"/>
      <c r="AM260" s="611"/>
      <c r="AN260" s="611"/>
      <c r="AO260" s="611"/>
      <c r="AP260" s="611"/>
      <c r="AQ260" s="611"/>
      <c r="AR260" s="611"/>
      <c r="AS260" s="611"/>
      <c r="AT260" s="611"/>
      <c r="AU260" s="611"/>
      <c r="AV260" s="611"/>
      <c r="AW260" s="611"/>
      <c r="AX260" s="611"/>
      <c r="AY260" s="611"/>
      <c r="AZ260" s="611"/>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148</v>
      </c>
      <c r="BS260" s="172" t="s">
        <v>149</v>
      </c>
      <c r="BT260" s="172" t="s">
        <v>150</v>
      </c>
      <c r="BU260" s="172" t="s">
        <v>151</v>
      </c>
      <c r="BV260" s="1764" t="s">
        <v>152</v>
      </c>
      <c r="BW260" s="1840"/>
      <c r="BX260" s="1840"/>
      <c r="BY260" s="1841"/>
      <c r="BZ260" s="1841"/>
      <c r="CA260" s="1841"/>
      <c r="CB260" s="1841"/>
      <c r="CC260" s="1841"/>
      <c r="CD260" s="1841"/>
      <c r="CE260" s="1841"/>
      <c r="CF260" s="1841"/>
      <c r="CG260" s="1841"/>
      <c r="CH260" s="1841"/>
      <c r="CI260" s="1841"/>
      <c r="CJ260" s="1841"/>
      <c r="CK260" s="1841"/>
      <c r="CL260" s="1841"/>
      <c r="CM260" s="1841"/>
      <c r="CN260" s="1841"/>
      <c r="CO260" s="1841"/>
      <c r="CP260" s="1841"/>
      <c r="CQ260" s="1841"/>
      <c r="CR260" s="1841"/>
      <c r="CS260" s="1841"/>
      <c r="CT260" s="1841"/>
      <c r="CU260" s="1841"/>
      <c r="CV260" s="1841"/>
      <c r="CW260" s="1841"/>
      <c r="CX260" s="1841"/>
      <c r="CY260" s="1841"/>
      <c r="CZ260" s="1841"/>
    </row>
    <row r="261" s="607" customFormat="true" ht="15" customHeight="true" x14ac:dyDescent="0.2">
      <c r="W261" s="611"/>
      <c r="X261" s="611"/>
      <c r="Y261" s="611"/>
      <c r="Z261" s="611"/>
      <c r="AA261" s="611"/>
      <c r="AB261" s="611"/>
      <c r="AC261" s="611"/>
      <c r="AD261" s="611"/>
      <c r="AE261" s="611"/>
      <c r="AF261" s="611"/>
      <c r="AG261" s="611"/>
      <c r="AH261" s="611"/>
      <c r="AI261" s="611"/>
      <c r="AJ261" s="611"/>
      <c r="AK261" s="611"/>
      <c r="AL261" s="611"/>
      <c r="AM261" s="611"/>
      <c r="AN261" s="611"/>
      <c r="AO261" s="611"/>
      <c r="AP261" s="611"/>
      <c r="AQ261" s="611"/>
      <c r="AR261" s="611"/>
      <c r="AS261" s="611"/>
      <c r="AT261" s="611"/>
      <c r="AU261" s="611"/>
      <c r="AV261" s="611"/>
      <c r="AW261" s="611"/>
      <c r="AX261" s="611"/>
      <c r="AY261" s="611"/>
      <c r="AZ261" s="611"/>
      <c r="BA261" s="2200" t="s">
        <v>73</v>
      </c>
      <c r="BB261" s="286" t="s">
        <v>49</v>
      </c>
      <c r="BC261" s="1063" t="s">
        <v>35</v>
      </c>
      <c r="BD261" s="1082" t="s">
        <v>35</v>
      </c>
      <c r="BE261" s="1082" t="s">
        <v>35</v>
      </c>
      <c r="BF261" s="1082" t="s">
        <v>35</v>
      </c>
      <c r="BG261" s="1102" t="s">
        <v>35</v>
      </c>
      <c r="BH261" s="1122" t="s">
        <v>35</v>
      </c>
      <c r="BI261" s="1082" t="s">
        <v>35</v>
      </c>
      <c r="BJ261" s="1082" t="s">
        <v>35</v>
      </c>
      <c r="BK261" s="1082" t="s">
        <v>35</v>
      </c>
      <c r="BL261" s="1102" t="s">
        <v>35</v>
      </c>
      <c r="BM261" s="1122" t="s">
        <v>35</v>
      </c>
      <c r="BN261" s="1082" t="s">
        <v>35</v>
      </c>
      <c r="BO261" s="1082" t="s">
        <v>35</v>
      </c>
      <c r="BP261" s="1082" t="s">
        <v>35</v>
      </c>
      <c r="BQ261" s="1102" t="s">
        <v>35</v>
      </c>
      <c r="BR261" s="1122" t="s">
        <v>35</v>
      </c>
      <c r="BS261" s="1082" t="s">
        <v>35</v>
      </c>
      <c r="BT261" s="1082" t="s">
        <v>35</v>
      </c>
      <c r="BU261" s="1082" t="s">
        <v>35</v>
      </c>
      <c r="BV261" s="1765" t="s">
        <v>35</v>
      </c>
      <c r="BW261" s="1842"/>
      <c r="BX261" s="1842"/>
      <c r="BY261" s="1843"/>
      <c r="BZ261" s="1843"/>
      <c r="CA261" s="1843"/>
      <c r="CB261" s="1843"/>
      <c r="CC261" s="1843"/>
      <c r="CD261" s="1843"/>
      <c r="CE261" s="1843"/>
      <c r="CF261" s="1843"/>
      <c r="CG261" s="1843"/>
      <c r="CH261" s="1843"/>
      <c r="CI261" s="1843"/>
      <c r="CJ261" s="1843"/>
      <c r="CK261" s="1843"/>
      <c r="CL261" s="1843"/>
      <c r="CM261" s="1843"/>
      <c r="CN261" s="1843"/>
      <c r="CO261" s="1843"/>
      <c r="CP261" s="1843"/>
      <c r="CQ261" s="1843"/>
      <c r="CR261" s="1843"/>
      <c r="CS261" s="1843"/>
      <c r="CT261" s="1843"/>
      <c r="CU261" s="1843"/>
      <c r="CV261" s="1843"/>
      <c r="CW261" s="1843"/>
      <c r="CX261" s="1843"/>
      <c r="CY261" s="1843"/>
      <c r="CZ261" s="1843"/>
    </row>
    <row r="262" s="607" customFormat="true" ht="15" customHeight="true" x14ac:dyDescent="0.2">
      <c r="W262" s="611"/>
      <c r="X262" s="611"/>
      <c r="Y262" s="611"/>
      <c r="Z262" s="611"/>
      <c r="AA262" s="611"/>
      <c r="AB262" s="611"/>
      <c r="AC262" s="611"/>
      <c r="AD262" s="611"/>
      <c r="AE262" s="611"/>
      <c r="AF262" s="611"/>
      <c r="AG262" s="611"/>
      <c r="AH262" s="611"/>
      <c r="AI262" s="611"/>
      <c r="AJ262" s="611"/>
      <c r="AK262" s="611"/>
      <c r="AL262" s="611"/>
      <c r="AM262" s="611"/>
      <c r="AN262" s="611"/>
      <c r="AO262" s="611"/>
      <c r="AP262" s="611"/>
      <c r="AQ262" s="611"/>
      <c r="AR262" s="611"/>
      <c r="AS262" s="611"/>
      <c r="AT262" s="611"/>
      <c r="AU262" s="611"/>
      <c r="AV262" s="611"/>
      <c r="AW262" s="611"/>
      <c r="AX262" s="611"/>
      <c r="AY262" s="611"/>
      <c r="AZ262" s="611"/>
      <c r="BA262" s="2185"/>
      <c r="BB262" s="287" t="s">
        <v>48</v>
      </c>
      <c r="BC262" s="1064" t="s">
        <v>35</v>
      </c>
      <c r="BD262" s="1083" t="s">
        <v>35</v>
      </c>
      <c r="BE262" s="1083" t="s">
        <v>35</v>
      </c>
      <c r="BF262" s="1083" t="s">
        <v>35</v>
      </c>
      <c r="BG262" s="1103" t="s">
        <v>35</v>
      </c>
      <c r="BH262" s="1123" t="s">
        <v>35</v>
      </c>
      <c r="BI262" s="1083" t="s">
        <v>35</v>
      </c>
      <c r="BJ262" s="1083" t="s">
        <v>35</v>
      </c>
      <c r="BK262" s="1083" t="s">
        <v>35</v>
      </c>
      <c r="BL262" s="1103" t="s">
        <v>35</v>
      </c>
      <c r="BM262" s="1123" t="s">
        <v>35</v>
      </c>
      <c r="BN262" s="1083" t="s">
        <v>35</v>
      </c>
      <c r="BO262" s="1083" t="s">
        <v>35</v>
      </c>
      <c r="BP262" s="1083" t="s">
        <v>35</v>
      </c>
      <c r="BQ262" s="1103" t="s">
        <v>35</v>
      </c>
      <c r="BR262" s="1123" t="s">
        <v>35</v>
      </c>
      <c r="BS262" s="1083" t="s">
        <v>35</v>
      </c>
      <c r="BT262" s="1083" t="s">
        <v>35</v>
      </c>
      <c r="BU262" s="1083" t="s">
        <v>35</v>
      </c>
      <c r="BV262" s="1766" t="s">
        <v>35</v>
      </c>
      <c r="BW262" s="1844"/>
      <c r="BX262" s="1844"/>
      <c r="BY262" s="1845"/>
      <c r="BZ262" s="1845"/>
      <c r="CA262" s="1845"/>
      <c r="CB262" s="1845"/>
      <c r="CC262" s="1845"/>
      <c r="CD262" s="1845"/>
      <c r="CE262" s="1845"/>
      <c r="CF262" s="1845"/>
      <c r="CG262" s="1845"/>
      <c r="CH262" s="1845"/>
      <c r="CI262" s="1845"/>
      <c r="CJ262" s="1845"/>
      <c r="CK262" s="1845"/>
      <c r="CL262" s="1845"/>
      <c r="CM262" s="1845"/>
      <c r="CN262" s="1845"/>
      <c r="CO262" s="1845"/>
      <c r="CP262" s="1845"/>
      <c r="CQ262" s="1845"/>
      <c r="CR262" s="1845"/>
      <c r="CS262" s="1845"/>
      <c r="CT262" s="1845"/>
      <c r="CU262" s="1845"/>
      <c r="CV262" s="1845"/>
      <c r="CW262" s="1845"/>
      <c r="CX262" s="1845"/>
      <c r="CY262" s="1845"/>
      <c r="CZ262" s="1845"/>
    </row>
    <row r="263" s="607" customFormat="true" ht="15" customHeight="true" x14ac:dyDescent="0.2">
      <c r="W263" s="611"/>
      <c r="X263" s="611"/>
      <c r="Y263" s="611"/>
      <c r="Z263" s="611"/>
      <c r="AA263" s="611"/>
      <c r="AB263" s="611"/>
      <c r="AC263" s="611"/>
      <c r="AD263" s="611"/>
      <c r="AE263" s="611"/>
      <c r="AF263" s="611"/>
      <c r="AG263" s="611"/>
      <c r="AH263" s="611"/>
      <c r="AI263" s="611"/>
      <c r="AJ263" s="611"/>
      <c r="AK263" s="611"/>
      <c r="AL263" s="611"/>
      <c r="AM263" s="611"/>
      <c r="AN263" s="611"/>
      <c r="AO263" s="611"/>
      <c r="AP263" s="611"/>
      <c r="AQ263" s="611"/>
      <c r="AR263" s="611"/>
      <c r="AS263" s="611"/>
      <c r="AT263" s="611"/>
      <c r="AU263" s="611"/>
      <c r="AV263" s="611"/>
      <c r="AW263" s="611"/>
      <c r="AX263" s="611"/>
      <c r="AY263" s="611"/>
      <c r="AZ263" s="611"/>
      <c r="BA263" s="2185"/>
      <c r="BB263" s="287" t="s">
        <v>112</v>
      </c>
      <c r="BC263" s="1064" t="s">
        <v>35</v>
      </c>
      <c r="BD263" s="1083" t="s">
        <v>35</v>
      </c>
      <c r="BE263" s="1083" t="s">
        <v>35</v>
      </c>
      <c r="BF263" s="1083" t="s">
        <v>35</v>
      </c>
      <c r="BG263" s="1103" t="s">
        <v>35</v>
      </c>
      <c r="BH263" s="1123" t="s">
        <v>35</v>
      </c>
      <c r="BI263" s="1083" t="s">
        <v>35</v>
      </c>
      <c r="BJ263" s="1083" t="s">
        <v>35</v>
      </c>
      <c r="BK263" s="1083" t="s">
        <v>35</v>
      </c>
      <c r="BL263" s="1103" t="s">
        <v>35</v>
      </c>
      <c r="BM263" s="1123" t="s">
        <v>35</v>
      </c>
      <c r="BN263" s="1083" t="s">
        <v>35</v>
      </c>
      <c r="BO263" s="1083" t="s">
        <v>35</v>
      </c>
      <c r="BP263" s="1083" t="s">
        <v>35</v>
      </c>
      <c r="BQ263" s="1103" t="s">
        <v>35</v>
      </c>
      <c r="BR263" s="1123" t="s">
        <v>35</v>
      </c>
      <c r="BS263" s="1083" t="s">
        <v>35</v>
      </c>
      <c r="BT263" s="1083" t="s">
        <v>35</v>
      </c>
      <c r="BU263" s="1083" t="s">
        <v>35</v>
      </c>
      <c r="BV263" s="1766" t="s">
        <v>35</v>
      </c>
      <c r="BW263" s="1844"/>
      <c r="BX263" s="1844"/>
      <c r="BY263" s="1845"/>
      <c r="BZ263" s="1845"/>
      <c r="CA263" s="1845"/>
      <c r="CB263" s="1845"/>
      <c r="CC263" s="1845"/>
      <c r="CD263" s="1845"/>
      <c r="CE263" s="1845"/>
      <c r="CF263" s="1845"/>
      <c r="CG263" s="1845"/>
      <c r="CH263" s="1845"/>
      <c r="CI263" s="1845"/>
      <c r="CJ263" s="1845"/>
      <c r="CK263" s="1845"/>
      <c r="CL263" s="1845"/>
      <c r="CM263" s="1845"/>
      <c r="CN263" s="1845"/>
      <c r="CO263" s="1845"/>
      <c r="CP263" s="1845"/>
      <c r="CQ263" s="1845"/>
      <c r="CR263" s="1845"/>
      <c r="CS263" s="1845"/>
      <c r="CT263" s="1845"/>
      <c r="CU263" s="1845"/>
      <c r="CV263" s="1845"/>
      <c r="CW263" s="1845"/>
      <c r="CX263" s="1845"/>
      <c r="CY263" s="1845"/>
      <c r="CZ263" s="1845"/>
    </row>
    <row r="264" s="607" customFormat="true" ht="15" customHeight="true" x14ac:dyDescent="0.2">
      <c r="W264" s="611"/>
      <c r="X264" s="611"/>
      <c r="Y264" s="611"/>
      <c r="Z264" s="611"/>
      <c r="AA264" s="611"/>
      <c r="AB264" s="611"/>
      <c r="AC264" s="611"/>
      <c r="AD264" s="611"/>
      <c r="AE264" s="611"/>
      <c r="AF264" s="611"/>
      <c r="AG264" s="611"/>
      <c r="AH264" s="611"/>
      <c r="AI264" s="611"/>
      <c r="AJ264" s="611"/>
      <c r="AK264" s="611"/>
      <c r="AL264" s="611"/>
      <c r="AM264" s="611"/>
      <c r="AN264" s="611"/>
      <c r="AO264" s="611"/>
      <c r="AP264" s="611"/>
      <c r="AQ264" s="611"/>
      <c r="AR264" s="611"/>
      <c r="AS264" s="611"/>
      <c r="AT264" s="611"/>
      <c r="AU264" s="611"/>
      <c r="AV264" s="611"/>
      <c r="AW264" s="611"/>
      <c r="AX264" s="611"/>
      <c r="AY264" s="611"/>
      <c r="AZ264" s="611"/>
      <c r="BA264" s="2185" t="s">
        <v>74</v>
      </c>
      <c r="BB264" s="287" t="s">
        <v>88</v>
      </c>
      <c r="BC264" s="1064" t="s">
        <v>35</v>
      </c>
      <c r="BD264" s="1083" t="s">
        <v>35</v>
      </c>
      <c r="BE264" s="1083" t="s">
        <v>35</v>
      </c>
      <c r="BF264" s="1083" t="s">
        <v>35</v>
      </c>
      <c r="BG264" s="1103" t="s">
        <v>35</v>
      </c>
      <c r="BH264" s="1123" t="s">
        <v>35</v>
      </c>
      <c r="BI264" s="1083" t="s">
        <v>35</v>
      </c>
      <c r="BJ264" s="1083" t="s">
        <v>35</v>
      </c>
      <c r="BK264" s="1083" t="s">
        <v>35</v>
      </c>
      <c r="BL264" s="1103" t="s">
        <v>35</v>
      </c>
      <c r="BM264" s="1123" t="s">
        <v>35</v>
      </c>
      <c r="BN264" s="1083" t="s">
        <v>35</v>
      </c>
      <c r="BO264" s="1083" t="s">
        <v>35</v>
      </c>
      <c r="BP264" s="1083" t="s">
        <v>35</v>
      </c>
      <c r="BQ264" s="1103" t="s">
        <v>35</v>
      </c>
      <c r="BR264" s="1123" t="s">
        <v>35</v>
      </c>
      <c r="BS264" s="1083" t="s">
        <v>35</v>
      </c>
      <c r="BT264" s="1083" t="s">
        <v>35</v>
      </c>
      <c r="BU264" s="1083" t="s">
        <v>35</v>
      </c>
      <c r="BV264" s="1766" t="s">
        <v>35</v>
      </c>
      <c r="BW264" s="1844"/>
      <c r="BX264" s="1844"/>
      <c r="BY264" s="1845"/>
      <c r="BZ264" s="1845"/>
      <c r="CA264" s="1845"/>
      <c r="CB264" s="1845"/>
      <c r="CC264" s="1845"/>
      <c r="CD264" s="1845"/>
      <c r="CE264" s="1845"/>
      <c r="CF264" s="1845"/>
      <c r="CG264" s="1845"/>
      <c r="CH264" s="1845"/>
      <c r="CI264" s="1845"/>
      <c r="CJ264" s="1845"/>
      <c r="CK264" s="1845"/>
      <c r="CL264" s="1845"/>
      <c r="CM264" s="1845"/>
      <c r="CN264" s="1845"/>
      <c r="CO264" s="1845"/>
      <c r="CP264" s="1845"/>
      <c r="CQ264" s="1845"/>
      <c r="CR264" s="1845"/>
      <c r="CS264" s="1845"/>
      <c r="CT264" s="1845"/>
      <c r="CU264" s="1845"/>
      <c r="CV264" s="1845"/>
      <c r="CW264" s="1845"/>
      <c r="CX264" s="1845"/>
      <c r="CY264" s="1845"/>
      <c r="CZ264" s="1845"/>
    </row>
    <row r="265" s="607" customFormat="true" ht="15" customHeight="true" x14ac:dyDescent="0.2">
      <c r="W265" s="611"/>
      <c r="X265" s="611"/>
      <c r="Y265" s="611"/>
      <c r="Z265" s="611"/>
      <c r="AA265" s="611"/>
      <c r="AB265" s="611"/>
      <c r="AC265" s="611"/>
      <c r="AD265" s="611"/>
      <c r="AE265" s="611"/>
      <c r="AF265" s="611"/>
      <c r="AG265" s="611"/>
      <c r="AH265" s="611"/>
      <c r="AI265" s="611"/>
      <c r="AJ265" s="611"/>
      <c r="AK265" s="611"/>
      <c r="AL265" s="611"/>
      <c r="AM265" s="611"/>
      <c r="AN265" s="611"/>
      <c r="AO265" s="611"/>
      <c r="AP265" s="611"/>
      <c r="AQ265" s="611"/>
      <c r="AR265" s="611"/>
      <c r="AS265" s="611"/>
      <c r="AT265" s="611"/>
      <c r="AU265" s="611"/>
      <c r="AV265" s="611"/>
      <c r="AW265" s="611"/>
      <c r="AX265" s="611"/>
      <c r="AY265" s="611"/>
      <c r="AZ265" s="611"/>
      <c r="BA265" s="2185"/>
      <c r="BB265" s="287" t="s">
        <v>89</v>
      </c>
      <c r="BC265" s="1064" t="s">
        <v>35</v>
      </c>
      <c r="BD265" s="1083" t="s">
        <v>35</v>
      </c>
      <c r="BE265" s="1083" t="s">
        <v>35</v>
      </c>
      <c r="BF265" s="1083" t="s">
        <v>35</v>
      </c>
      <c r="BG265" s="1103" t="s">
        <v>35</v>
      </c>
      <c r="BH265" s="1123" t="s">
        <v>35</v>
      </c>
      <c r="BI265" s="1083" t="s">
        <v>35</v>
      </c>
      <c r="BJ265" s="1083" t="s">
        <v>35</v>
      </c>
      <c r="BK265" s="1083" t="s">
        <v>35</v>
      </c>
      <c r="BL265" s="1103" t="s">
        <v>35</v>
      </c>
      <c r="BM265" s="1123" t="s">
        <v>35</v>
      </c>
      <c r="BN265" s="1083" t="s">
        <v>35</v>
      </c>
      <c r="BO265" s="1083" t="s">
        <v>35</v>
      </c>
      <c r="BP265" s="1083" t="s">
        <v>35</v>
      </c>
      <c r="BQ265" s="1103" t="s">
        <v>35</v>
      </c>
      <c r="BR265" s="1123" t="s">
        <v>35</v>
      </c>
      <c r="BS265" s="1083" t="s">
        <v>35</v>
      </c>
      <c r="BT265" s="1083" t="s">
        <v>35</v>
      </c>
      <c r="BU265" s="1083" t="s">
        <v>35</v>
      </c>
      <c r="BV265" s="1766" t="s">
        <v>35</v>
      </c>
      <c r="BW265" s="1844"/>
      <c r="BX265" s="1844"/>
      <c r="BY265" s="1845"/>
      <c r="BZ265" s="1845"/>
      <c r="CA265" s="1845"/>
      <c r="CB265" s="1845"/>
      <c r="CC265" s="1845"/>
      <c r="CD265" s="1845"/>
      <c r="CE265" s="1845"/>
      <c r="CF265" s="1845"/>
      <c r="CG265" s="1845"/>
      <c r="CH265" s="1845"/>
      <c r="CI265" s="1845"/>
      <c r="CJ265" s="1845"/>
      <c r="CK265" s="1845"/>
      <c r="CL265" s="1845"/>
      <c r="CM265" s="1845"/>
      <c r="CN265" s="1845"/>
      <c r="CO265" s="1845"/>
      <c r="CP265" s="1845"/>
      <c r="CQ265" s="1845"/>
      <c r="CR265" s="1845"/>
      <c r="CS265" s="1845"/>
      <c r="CT265" s="1845"/>
      <c r="CU265" s="1845"/>
      <c r="CV265" s="1845"/>
      <c r="CW265" s="1845"/>
      <c r="CX265" s="1845"/>
      <c r="CY265" s="1845"/>
      <c r="CZ265" s="1845"/>
    </row>
    <row r="266" s="607" customFormat="true" ht="15" customHeight="true" x14ac:dyDescent="0.2">
      <c r="W266" s="611"/>
      <c r="X266" s="611"/>
      <c r="Y266" s="611"/>
      <c r="Z266" s="611"/>
      <c r="AA266" s="611"/>
      <c r="AB266" s="611"/>
      <c r="AC266" s="611"/>
      <c r="AD266" s="611"/>
      <c r="AE266" s="611"/>
      <c r="AF266" s="611"/>
      <c r="AG266" s="611"/>
      <c r="AH266" s="611"/>
      <c r="AI266" s="611"/>
      <c r="AJ266" s="611"/>
      <c r="AK266" s="611"/>
      <c r="AL266" s="611"/>
      <c r="AM266" s="611"/>
      <c r="AN266" s="611"/>
      <c r="AO266" s="611"/>
      <c r="AP266" s="611"/>
      <c r="AQ266" s="611"/>
      <c r="AR266" s="611"/>
      <c r="AS266" s="611"/>
      <c r="AT266" s="611"/>
      <c r="AU266" s="611"/>
      <c r="AV266" s="611"/>
      <c r="AW266" s="611"/>
      <c r="AX266" s="611"/>
      <c r="AY266" s="611"/>
      <c r="AZ266" s="611"/>
      <c r="BA266" s="2185"/>
      <c r="BB266" s="287" t="s">
        <v>90</v>
      </c>
      <c r="BC266" s="1064" t="s">
        <v>35</v>
      </c>
      <c r="BD266" s="1083" t="s">
        <v>35</v>
      </c>
      <c r="BE266" s="1083" t="s">
        <v>35</v>
      </c>
      <c r="BF266" s="1083" t="s">
        <v>35</v>
      </c>
      <c r="BG266" s="1103" t="s">
        <v>35</v>
      </c>
      <c r="BH266" s="1123" t="s">
        <v>35</v>
      </c>
      <c r="BI266" s="1083" t="s">
        <v>35</v>
      </c>
      <c r="BJ266" s="1083" t="s">
        <v>35</v>
      </c>
      <c r="BK266" s="1083" t="s">
        <v>35</v>
      </c>
      <c r="BL266" s="1103" t="s">
        <v>35</v>
      </c>
      <c r="BM266" s="1123" t="s">
        <v>35</v>
      </c>
      <c r="BN266" s="1083" t="s">
        <v>35</v>
      </c>
      <c r="BO266" s="1083" t="s">
        <v>35</v>
      </c>
      <c r="BP266" s="1083" t="s">
        <v>35</v>
      </c>
      <c r="BQ266" s="1103" t="s">
        <v>35</v>
      </c>
      <c r="BR266" s="1123" t="s">
        <v>35</v>
      </c>
      <c r="BS266" s="1083" t="s">
        <v>35</v>
      </c>
      <c r="BT266" s="1083" t="s">
        <v>35</v>
      </c>
      <c r="BU266" s="1083" t="s">
        <v>35</v>
      </c>
      <c r="BV266" s="1766" t="s">
        <v>35</v>
      </c>
      <c r="BW266" s="1844"/>
      <c r="BX266" s="1844"/>
      <c r="BY266" s="1845"/>
      <c r="BZ266" s="1845"/>
      <c r="CA266" s="1845"/>
      <c r="CB266" s="1845"/>
      <c r="CC266" s="1845"/>
      <c r="CD266" s="1845"/>
      <c r="CE266" s="1845"/>
      <c r="CF266" s="1845"/>
      <c r="CG266" s="1845"/>
      <c r="CH266" s="1845"/>
      <c r="CI266" s="1845"/>
      <c r="CJ266" s="1845"/>
      <c r="CK266" s="1845"/>
      <c r="CL266" s="1845"/>
      <c r="CM266" s="1845"/>
      <c r="CN266" s="1845"/>
      <c r="CO266" s="1845"/>
      <c r="CP266" s="1845"/>
      <c r="CQ266" s="1845"/>
      <c r="CR266" s="1845"/>
      <c r="CS266" s="1845"/>
      <c r="CT266" s="1845"/>
      <c r="CU266" s="1845"/>
      <c r="CV266" s="1845"/>
      <c r="CW266" s="1845"/>
      <c r="CX266" s="1845"/>
      <c r="CY266" s="1845"/>
      <c r="CZ266" s="1845"/>
    </row>
    <row r="267" s="607" customFormat="true" ht="15" customHeight="true" x14ac:dyDescent="0.2">
      <c r="W267" s="611"/>
      <c r="X267" s="611"/>
      <c r="Y267" s="611"/>
      <c r="Z267" s="611"/>
      <c r="AA267" s="611"/>
      <c r="AB267" s="611"/>
      <c r="AC267" s="611"/>
      <c r="AD267" s="611"/>
      <c r="AE267" s="611"/>
      <c r="AF267" s="611"/>
      <c r="AG267" s="611"/>
      <c r="AH267" s="611"/>
      <c r="AI267" s="611"/>
      <c r="AJ267" s="611"/>
      <c r="AK267" s="611"/>
      <c r="AL267" s="611"/>
      <c r="AM267" s="611"/>
      <c r="AN267" s="611"/>
      <c r="AO267" s="611"/>
      <c r="AP267" s="611"/>
      <c r="AQ267" s="611"/>
      <c r="AR267" s="611"/>
      <c r="AS267" s="611"/>
      <c r="AT267" s="611"/>
      <c r="AU267" s="611"/>
      <c r="AV267" s="611"/>
      <c r="AW267" s="611"/>
      <c r="AX267" s="611"/>
      <c r="AY267" s="611"/>
      <c r="AZ267" s="611"/>
      <c r="BA267" s="2185"/>
      <c r="BB267" s="287" t="s">
        <v>112</v>
      </c>
      <c r="BC267" s="1064" t="s">
        <v>35</v>
      </c>
      <c r="BD267" s="1083" t="s">
        <v>35</v>
      </c>
      <c r="BE267" s="1083" t="s">
        <v>35</v>
      </c>
      <c r="BF267" s="1083" t="s">
        <v>35</v>
      </c>
      <c r="BG267" s="1103" t="s">
        <v>35</v>
      </c>
      <c r="BH267" s="1123" t="s">
        <v>35</v>
      </c>
      <c r="BI267" s="1083" t="s">
        <v>35</v>
      </c>
      <c r="BJ267" s="1083" t="s">
        <v>35</v>
      </c>
      <c r="BK267" s="1083" t="s">
        <v>35</v>
      </c>
      <c r="BL267" s="1103" t="s">
        <v>35</v>
      </c>
      <c r="BM267" s="1123" t="s">
        <v>35</v>
      </c>
      <c r="BN267" s="1083" t="s">
        <v>35</v>
      </c>
      <c r="BO267" s="1083" t="s">
        <v>35</v>
      </c>
      <c r="BP267" s="1083" t="s">
        <v>35</v>
      </c>
      <c r="BQ267" s="1103" t="s">
        <v>35</v>
      </c>
      <c r="BR267" s="1123" t="s">
        <v>35</v>
      </c>
      <c r="BS267" s="1083" t="s">
        <v>35</v>
      </c>
      <c r="BT267" s="1083" t="s">
        <v>35</v>
      </c>
      <c r="BU267" s="1083" t="s">
        <v>35</v>
      </c>
      <c r="BV267" s="1766" t="s">
        <v>35</v>
      </c>
      <c r="BW267" s="1844"/>
      <c r="BX267" s="1844"/>
      <c r="BY267" s="1845"/>
      <c r="BZ267" s="1845"/>
      <c r="CA267" s="1845"/>
      <c r="CB267" s="1845"/>
      <c r="CC267" s="1845"/>
      <c r="CD267" s="1845"/>
      <c r="CE267" s="1845"/>
      <c r="CF267" s="1845"/>
      <c r="CG267" s="1845"/>
      <c r="CH267" s="1845"/>
      <c r="CI267" s="1845"/>
      <c r="CJ267" s="1845"/>
      <c r="CK267" s="1845"/>
      <c r="CL267" s="1845"/>
      <c r="CM267" s="1845"/>
      <c r="CN267" s="1845"/>
      <c r="CO267" s="1845"/>
      <c r="CP267" s="1845"/>
      <c r="CQ267" s="1845"/>
      <c r="CR267" s="1845"/>
      <c r="CS267" s="1845"/>
      <c r="CT267" s="1845"/>
      <c r="CU267" s="1845"/>
      <c r="CV267" s="1845"/>
      <c r="CW267" s="1845"/>
      <c r="CX267" s="1845"/>
      <c r="CY267" s="1845"/>
      <c r="CZ267" s="1845"/>
    </row>
    <row r="268" s="607" customFormat="true" ht="15" customHeight="true" x14ac:dyDescent="0.2">
      <c r="W268" s="611"/>
      <c r="X268" s="611"/>
      <c r="Y268" s="611"/>
      <c r="Z268" s="611"/>
      <c r="AA268" s="611"/>
      <c r="AB268" s="611"/>
      <c r="AC268" s="611"/>
      <c r="AD268" s="611"/>
      <c r="AE268" s="611"/>
      <c r="AF268" s="611"/>
      <c r="AG268" s="611"/>
      <c r="AH268" s="611"/>
      <c r="AI268" s="611"/>
      <c r="AJ268" s="611"/>
      <c r="AK268" s="611"/>
      <c r="AL268" s="611"/>
      <c r="AM268" s="611"/>
      <c r="AN268" s="611"/>
      <c r="AO268" s="611"/>
      <c r="AP268" s="611"/>
      <c r="AQ268" s="611"/>
      <c r="AR268" s="611"/>
      <c r="AS268" s="611"/>
      <c r="AT268" s="611"/>
      <c r="AU268" s="611"/>
      <c r="AV268" s="611"/>
      <c r="AW268" s="611"/>
      <c r="AX268" s="611"/>
      <c r="AY268" s="611"/>
      <c r="AZ268" s="611"/>
      <c r="BA268" s="2185" t="s">
        <v>115</v>
      </c>
      <c r="BB268" s="287" t="s">
        <v>88</v>
      </c>
      <c r="BC268" s="1064" t="s">
        <v>35</v>
      </c>
      <c r="BD268" s="1083" t="s">
        <v>35</v>
      </c>
      <c r="BE268" s="1083" t="s">
        <v>35</v>
      </c>
      <c r="BF268" s="1083" t="s">
        <v>35</v>
      </c>
      <c r="BG268" s="1103" t="s">
        <v>35</v>
      </c>
      <c r="BH268" s="1123" t="s">
        <v>35</v>
      </c>
      <c r="BI268" s="1083" t="s">
        <v>35</v>
      </c>
      <c r="BJ268" s="1083" t="s">
        <v>35</v>
      </c>
      <c r="BK268" s="1083" t="s">
        <v>35</v>
      </c>
      <c r="BL268" s="1103" t="s">
        <v>35</v>
      </c>
      <c r="BM268" s="1123" t="s">
        <v>35</v>
      </c>
      <c r="BN268" s="1083" t="s">
        <v>35</v>
      </c>
      <c r="BO268" s="1083" t="s">
        <v>35</v>
      </c>
      <c r="BP268" s="1083" t="s">
        <v>35</v>
      </c>
      <c r="BQ268" s="1103" t="s">
        <v>35</v>
      </c>
      <c r="BR268" s="1123" t="s">
        <v>35</v>
      </c>
      <c r="BS268" s="1083" t="s">
        <v>35</v>
      </c>
      <c r="BT268" s="1083" t="s">
        <v>35</v>
      </c>
      <c r="BU268" s="1083" t="s">
        <v>35</v>
      </c>
      <c r="BV268" s="1766" t="s">
        <v>35</v>
      </c>
      <c r="BW268" s="1844"/>
      <c r="BX268" s="1844"/>
      <c r="BY268" s="1845"/>
      <c r="BZ268" s="1845"/>
      <c r="CA268" s="1845"/>
      <c r="CB268" s="1845"/>
      <c r="CC268" s="1845"/>
      <c r="CD268" s="1845"/>
      <c r="CE268" s="1845"/>
      <c r="CF268" s="1845"/>
      <c r="CG268" s="1845"/>
      <c r="CH268" s="1845"/>
      <c r="CI268" s="1845"/>
      <c r="CJ268" s="1845"/>
      <c r="CK268" s="1845"/>
      <c r="CL268" s="1845"/>
      <c r="CM268" s="1845"/>
      <c r="CN268" s="1845"/>
      <c r="CO268" s="1845"/>
      <c r="CP268" s="1845"/>
      <c r="CQ268" s="1845"/>
      <c r="CR268" s="1845"/>
      <c r="CS268" s="1845"/>
      <c r="CT268" s="1845"/>
      <c r="CU268" s="1845"/>
      <c r="CV268" s="1845"/>
      <c r="CW268" s="1845"/>
      <c r="CX268" s="1845"/>
      <c r="CY268" s="1845"/>
      <c r="CZ268" s="1845"/>
    </row>
    <row r="269" s="607" customFormat="true" ht="15" customHeight="true" x14ac:dyDescent="0.2">
      <c r="W269" s="611"/>
      <c r="X269" s="611"/>
      <c r="Y269" s="611"/>
      <c r="Z269" s="611"/>
      <c r="AA269" s="611"/>
      <c r="AB269" s="611"/>
      <c r="AC269" s="611"/>
      <c r="AD269" s="611"/>
      <c r="AE269" s="611"/>
      <c r="AF269" s="611"/>
      <c r="AG269" s="611"/>
      <c r="AH269" s="611"/>
      <c r="AI269" s="611"/>
      <c r="AJ269" s="611"/>
      <c r="AK269" s="611"/>
      <c r="AL269" s="611"/>
      <c r="AM269" s="611"/>
      <c r="AN269" s="611"/>
      <c r="AO269" s="611"/>
      <c r="AP269" s="611"/>
      <c r="AQ269" s="611"/>
      <c r="AR269" s="611"/>
      <c r="AS269" s="611"/>
      <c r="AT269" s="611"/>
      <c r="AU269" s="611"/>
      <c r="AV269" s="611"/>
      <c r="AW269" s="611"/>
      <c r="AX269" s="611"/>
      <c r="AY269" s="611"/>
      <c r="AZ269" s="611"/>
      <c r="BA269" s="2185"/>
      <c r="BB269" s="287" t="s">
        <v>89</v>
      </c>
      <c r="BC269" s="1064" t="s">
        <v>35</v>
      </c>
      <c r="BD269" s="1083" t="s">
        <v>35</v>
      </c>
      <c r="BE269" s="1083" t="s">
        <v>35</v>
      </c>
      <c r="BF269" s="1083" t="s">
        <v>35</v>
      </c>
      <c r="BG269" s="1103" t="s">
        <v>35</v>
      </c>
      <c r="BH269" s="1123" t="s">
        <v>35</v>
      </c>
      <c r="BI269" s="1083" t="s">
        <v>35</v>
      </c>
      <c r="BJ269" s="1083" t="s">
        <v>35</v>
      </c>
      <c r="BK269" s="1083" t="s">
        <v>35</v>
      </c>
      <c r="BL269" s="1103" t="s">
        <v>35</v>
      </c>
      <c r="BM269" s="1123" t="s">
        <v>35</v>
      </c>
      <c r="BN269" s="1083" t="s">
        <v>35</v>
      </c>
      <c r="BO269" s="1083" t="s">
        <v>35</v>
      </c>
      <c r="BP269" s="1083" t="s">
        <v>35</v>
      </c>
      <c r="BQ269" s="1103" t="s">
        <v>35</v>
      </c>
      <c r="BR269" s="1123" t="s">
        <v>35</v>
      </c>
      <c r="BS269" s="1083" t="s">
        <v>35</v>
      </c>
      <c r="BT269" s="1083" t="s">
        <v>35</v>
      </c>
      <c r="BU269" s="1083" t="s">
        <v>35</v>
      </c>
      <c r="BV269" s="1766" t="s">
        <v>35</v>
      </c>
      <c r="BW269" s="1844"/>
      <c r="BX269" s="1844"/>
      <c r="BY269" s="1845"/>
      <c r="BZ269" s="1845"/>
      <c r="CA269" s="1845"/>
      <c r="CB269" s="1845"/>
      <c r="CC269" s="1845"/>
      <c r="CD269" s="1845"/>
      <c r="CE269" s="1845"/>
      <c r="CF269" s="1845"/>
      <c r="CG269" s="1845"/>
      <c r="CH269" s="1845"/>
      <c r="CI269" s="1845"/>
      <c r="CJ269" s="1845"/>
      <c r="CK269" s="1845"/>
      <c r="CL269" s="1845"/>
      <c r="CM269" s="1845"/>
      <c r="CN269" s="1845"/>
      <c r="CO269" s="1845"/>
      <c r="CP269" s="1845"/>
      <c r="CQ269" s="1845"/>
      <c r="CR269" s="1845"/>
      <c r="CS269" s="1845"/>
      <c r="CT269" s="1845"/>
      <c r="CU269" s="1845"/>
      <c r="CV269" s="1845"/>
      <c r="CW269" s="1845"/>
      <c r="CX269" s="1845"/>
      <c r="CY269" s="1845"/>
      <c r="CZ269" s="1845"/>
    </row>
    <row r="270" s="607" customFormat="true" ht="15" customHeight="true" x14ac:dyDescent="0.2">
      <c r="W270" s="611"/>
      <c r="X270" s="611"/>
      <c r="Y270" s="611"/>
      <c r="Z270" s="611"/>
      <c r="AA270" s="611"/>
      <c r="AB270" s="611"/>
      <c r="AC270" s="611"/>
      <c r="AD270" s="611"/>
      <c r="AE270" s="611"/>
      <c r="AF270" s="611"/>
      <c r="AG270" s="611"/>
      <c r="AH270" s="611"/>
      <c r="AI270" s="611"/>
      <c r="AJ270" s="611"/>
      <c r="AK270" s="611"/>
      <c r="AL270" s="611"/>
      <c r="AM270" s="611"/>
      <c r="AN270" s="611"/>
      <c r="AO270" s="611"/>
      <c r="AP270" s="611"/>
      <c r="AQ270" s="611"/>
      <c r="AR270" s="611"/>
      <c r="AS270" s="611"/>
      <c r="AT270" s="611"/>
      <c r="AU270" s="611"/>
      <c r="AV270" s="611"/>
      <c r="AW270" s="611"/>
      <c r="AX270" s="611"/>
      <c r="AY270" s="611"/>
      <c r="AZ270" s="611"/>
      <c r="BA270" s="2185"/>
      <c r="BB270" s="287" t="s">
        <v>90</v>
      </c>
      <c r="BC270" s="1064" t="s">
        <v>35</v>
      </c>
      <c r="BD270" s="1083" t="s">
        <v>35</v>
      </c>
      <c r="BE270" s="1083" t="s">
        <v>35</v>
      </c>
      <c r="BF270" s="1083" t="s">
        <v>35</v>
      </c>
      <c r="BG270" s="1103" t="s">
        <v>35</v>
      </c>
      <c r="BH270" s="1123" t="s">
        <v>35</v>
      </c>
      <c r="BI270" s="1083" t="s">
        <v>35</v>
      </c>
      <c r="BJ270" s="1083" t="s">
        <v>35</v>
      </c>
      <c r="BK270" s="1083" t="s">
        <v>35</v>
      </c>
      <c r="BL270" s="1103" t="s">
        <v>35</v>
      </c>
      <c r="BM270" s="1123" t="s">
        <v>35</v>
      </c>
      <c r="BN270" s="1083" t="s">
        <v>35</v>
      </c>
      <c r="BO270" s="1083" t="s">
        <v>35</v>
      </c>
      <c r="BP270" s="1083" t="s">
        <v>35</v>
      </c>
      <c r="BQ270" s="1103" t="s">
        <v>35</v>
      </c>
      <c r="BR270" s="1123" t="s">
        <v>35</v>
      </c>
      <c r="BS270" s="1083" t="s">
        <v>35</v>
      </c>
      <c r="BT270" s="1083" t="s">
        <v>35</v>
      </c>
      <c r="BU270" s="1083" t="s">
        <v>35</v>
      </c>
      <c r="BV270" s="1766" t="s">
        <v>35</v>
      </c>
      <c r="BW270" s="1844"/>
      <c r="BX270" s="1844"/>
      <c r="BY270" s="1845"/>
      <c r="BZ270" s="1845"/>
      <c r="CA270" s="1845"/>
      <c r="CB270" s="1845"/>
      <c r="CC270" s="1845"/>
      <c r="CD270" s="1845"/>
      <c r="CE270" s="1845"/>
      <c r="CF270" s="1845"/>
      <c r="CG270" s="1845"/>
      <c r="CH270" s="1845"/>
      <c r="CI270" s="1845"/>
      <c r="CJ270" s="1845"/>
      <c r="CK270" s="1845"/>
      <c r="CL270" s="1845"/>
      <c r="CM270" s="1845"/>
      <c r="CN270" s="1845"/>
      <c r="CO270" s="1845"/>
      <c r="CP270" s="1845"/>
      <c r="CQ270" s="1845"/>
      <c r="CR270" s="1845"/>
      <c r="CS270" s="1845"/>
      <c r="CT270" s="1845"/>
      <c r="CU270" s="1845"/>
      <c r="CV270" s="1845"/>
      <c r="CW270" s="1845"/>
      <c r="CX270" s="1845"/>
      <c r="CY270" s="1845"/>
      <c r="CZ270" s="1845"/>
    </row>
    <row r="271" s="607" customFormat="true" ht="15" customHeight="true" x14ac:dyDescent="0.2">
      <c r="W271" s="611"/>
      <c r="X271" s="611"/>
      <c r="Y271" s="611"/>
      <c r="Z271" s="611"/>
      <c r="AA271" s="611"/>
      <c r="AB271" s="611"/>
      <c r="AC271" s="611"/>
      <c r="AD271" s="611"/>
      <c r="AE271" s="611"/>
      <c r="AF271" s="611"/>
      <c r="AG271" s="611"/>
      <c r="AH271" s="611"/>
      <c r="AI271" s="611"/>
      <c r="AJ271" s="611"/>
      <c r="AK271" s="611"/>
      <c r="AL271" s="611"/>
      <c r="AM271" s="611"/>
      <c r="AN271" s="611"/>
      <c r="AO271" s="611"/>
      <c r="AP271" s="611"/>
      <c r="AQ271" s="611"/>
      <c r="AR271" s="611"/>
      <c r="AS271" s="611"/>
      <c r="AT271" s="611"/>
      <c r="AU271" s="611"/>
      <c r="AV271" s="611"/>
      <c r="AW271" s="611"/>
      <c r="AX271" s="611"/>
      <c r="AY271" s="611"/>
      <c r="AZ271" s="611"/>
      <c r="BA271" s="2185" t="s">
        <v>75</v>
      </c>
      <c r="BB271" s="287" t="s">
        <v>49</v>
      </c>
      <c r="BC271" s="1064" t="s">
        <v>35</v>
      </c>
      <c r="BD271" s="1084" t="s">
        <v>35</v>
      </c>
      <c r="BE271" s="1084" t="s">
        <v>35</v>
      </c>
      <c r="BF271" s="1084" t="s">
        <v>35</v>
      </c>
      <c r="BG271" s="1104" t="s">
        <v>35</v>
      </c>
      <c r="BH271" s="1064" t="s">
        <v>35</v>
      </c>
      <c r="BI271" s="1084" t="s">
        <v>35</v>
      </c>
      <c r="BJ271" s="1084" t="s">
        <v>35</v>
      </c>
      <c r="BK271" s="1084" t="s">
        <v>35</v>
      </c>
      <c r="BL271" s="1104" t="s">
        <v>35</v>
      </c>
      <c r="BM271" s="1064" t="s">
        <v>35</v>
      </c>
      <c r="BN271" s="1084" t="s">
        <v>35</v>
      </c>
      <c r="BO271" s="1084" t="s">
        <v>35</v>
      </c>
      <c r="BP271" s="1084" t="s">
        <v>35</v>
      </c>
      <c r="BQ271" s="1104" t="s">
        <v>35</v>
      </c>
      <c r="BR271" s="1064" t="s">
        <v>35</v>
      </c>
      <c r="BS271" s="1084" t="s">
        <v>35</v>
      </c>
      <c r="BT271" s="1084" t="s">
        <v>35</v>
      </c>
      <c r="BU271" s="1084" t="s">
        <v>35</v>
      </c>
      <c r="BV271" s="1128" t="s">
        <v>35</v>
      </c>
      <c r="BW271" s="1846"/>
      <c r="BX271" s="1846"/>
      <c r="BY271" s="1846"/>
      <c r="BZ271" s="1846"/>
      <c r="CA271" s="1846"/>
      <c r="CB271" s="1846"/>
      <c r="CC271" s="1846"/>
      <c r="CD271" s="1846"/>
      <c r="CE271" s="1846"/>
      <c r="CF271" s="1846"/>
      <c r="CG271" s="1846"/>
      <c r="CH271" s="1846"/>
      <c r="CI271" s="1846"/>
      <c r="CJ271" s="1846"/>
      <c r="CK271" s="1846"/>
      <c r="CL271" s="1846"/>
      <c r="CM271" s="1846"/>
      <c r="CN271" s="1846"/>
      <c r="CO271" s="1846"/>
      <c r="CP271" s="1846"/>
      <c r="CQ271" s="1846"/>
      <c r="CR271" s="1846"/>
      <c r="CS271" s="1846"/>
      <c r="CT271" s="1846"/>
      <c r="CU271" s="1846"/>
      <c r="CV271" s="1846"/>
      <c r="CW271" s="1846"/>
      <c r="CX271" s="1846"/>
      <c r="CY271" s="1846"/>
      <c r="CZ271" s="1846"/>
    </row>
    <row r="272" s="607" customFormat="true" ht="15" customHeight="true" x14ac:dyDescent="0.2">
      <c r="W272" s="611"/>
      <c r="X272" s="611"/>
      <c r="Y272" s="611"/>
      <c r="Z272" s="611"/>
      <c r="AA272" s="611"/>
      <c r="AB272" s="611"/>
      <c r="AC272" s="611"/>
      <c r="AD272" s="611"/>
      <c r="AE272" s="611"/>
      <c r="AF272" s="611"/>
      <c r="AG272" s="611"/>
      <c r="AH272" s="611"/>
      <c r="AI272" s="611"/>
      <c r="AJ272" s="611"/>
      <c r="AK272" s="611"/>
      <c r="AL272" s="611"/>
      <c r="AM272" s="611"/>
      <c r="AN272" s="611"/>
      <c r="AO272" s="611"/>
      <c r="AP272" s="611"/>
      <c r="AQ272" s="611"/>
      <c r="AR272" s="611"/>
      <c r="AS272" s="611"/>
      <c r="AT272" s="611"/>
      <c r="AU272" s="611"/>
      <c r="AV272" s="611"/>
      <c r="AW272" s="611"/>
      <c r="AX272" s="611"/>
      <c r="AY272" s="611"/>
      <c r="AZ272" s="611"/>
      <c r="BA272" s="2185"/>
      <c r="BB272" s="287" t="s">
        <v>48</v>
      </c>
      <c r="BC272" s="1064" t="s">
        <v>35</v>
      </c>
      <c r="BD272" s="1084" t="s">
        <v>35</v>
      </c>
      <c r="BE272" s="1084" t="s">
        <v>35</v>
      </c>
      <c r="BF272" s="1084" t="s">
        <v>35</v>
      </c>
      <c r="BG272" s="1104" t="s">
        <v>35</v>
      </c>
      <c r="BH272" s="1064" t="s">
        <v>35</v>
      </c>
      <c r="BI272" s="1084" t="s">
        <v>35</v>
      </c>
      <c r="BJ272" s="1084" t="s">
        <v>35</v>
      </c>
      <c r="BK272" s="1084" t="s">
        <v>35</v>
      </c>
      <c r="BL272" s="1104" t="s">
        <v>35</v>
      </c>
      <c r="BM272" s="1064" t="s">
        <v>35</v>
      </c>
      <c r="BN272" s="1084" t="s">
        <v>35</v>
      </c>
      <c r="BO272" s="1084" t="s">
        <v>35</v>
      </c>
      <c r="BP272" s="1084" t="s">
        <v>35</v>
      </c>
      <c r="BQ272" s="1104" t="s">
        <v>35</v>
      </c>
      <c r="BR272" s="1064" t="s">
        <v>35</v>
      </c>
      <c r="BS272" s="1084" t="s">
        <v>35</v>
      </c>
      <c r="BT272" s="1084" t="s">
        <v>35</v>
      </c>
      <c r="BU272" s="1084" t="s">
        <v>35</v>
      </c>
      <c r="BV272" s="1128" t="s">
        <v>35</v>
      </c>
      <c r="BW272" s="1846"/>
      <c r="BX272" s="1846"/>
      <c r="BY272" s="1846"/>
      <c r="BZ272" s="1846"/>
      <c r="CA272" s="1846"/>
      <c r="CB272" s="1846"/>
      <c r="CC272" s="1846"/>
      <c r="CD272" s="1846"/>
      <c r="CE272" s="1846"/>
      <c r="CF272" s="1846"/>
      <c r="CG272" s="1846"/>
      <c r="CH272" s="1846"/>
      <c r="CI272" s="1846"/>
      <c r="CJ272" s="1846"/>
      <c r="CK272" s="1846"/>
      <c r="CL272" s="1846"/>
      <c r="CM272" s="1846"/>
      <c r="CN272" s="1846"/>
      <c r="CO272" s="1846"/>
      <c r="CP272" s="1846"/>
      <c r="CQ272" s="1846"/>
      <c r="CR272" s="1846"/>
      <c r="CS272" s="1846"/>
      <c r="CT272" s="1846"/>
      <c r="CU272" s="1846"/>
      <c r="CV272" s="1846"/>
      <c r="CW272" s="1846"/>
      <c r="CX272" s="1846"/>
      <c r="CY272" s="1846"/>
      <c r="CZ272" s="1846"/>
    </row>
    <row r="273" s="607" customFormat="true" ht="15" customHeight="true" x14ac:dyDescent="0.2">
      <c r="W273" s="611"/>
      <c r="X273" s="611"/>
      <c r="Y273" s="611"/>
      <c r="Z273" s="611"/>
      <c r="AA273" s="611"/>
      <c r="AB273" s="611"/>
      <c r="AC273" s="611"/>
      <c r="AD273" s="611"/>
      <c r="AE273" s="611"/>
      <c r="AF273" s="611"/>
      <c r="AG273" s="611"/>
      <c r="AH273" s="611"/>
      <c r="AI273" s="611"/>
      <c r="AJ273" s="611"/>
      <c r="AK273" s="611"/>
      <c r="AL273" s="611"/>
      <c r="AM273" s="611"/>
      <c r="AN273" s="611"/>
      <c r="AO273" s="611"/>
      <c r="AP273" s="611"/>
      <c r="AQ273" s="611"/>
      <c r="AR273" s="611"/>
      <c r="AS273" s="611"/>
      <c r="AT273" s="611"/>
      <c r="AU273" s="611"/>
      <c r="AV273" s="611"/>
      <c r="AW273" s="611"/>
      <c r="AX273" s="611"/>
      <c r="AY273" s="611"/>
      <c r="AZ273" s="611"/>
      <c r="BA273" s="2185"/>
      <c r="BB273" s="287" t="s">
        <v>112</v>
      </c>
      <c r="BC273" s="1064" t="s">
        <v>35</v>
      </c>
      <c r="BD273" s="1084" t="s">
        <v>35</v>
      </c>
      <c r="BE273" s="1084" t="s">
        <v>35</v>
      </c>
      <c r="BF273" s="1084" t="s">
        <v>35</v>
      </c>
      <c r="BG273" s="1104" t="s">
        <v>35</v>
      </c>
      <c r="BH273" s="1064" t="s">
        <v>35</v>
      </c>
      <c r="BI273" s="1084" t="s">
        <v>35</v>
      </c>
      <c r="BJ273" s="1084" t="s">
        <v>35</v>
      </c>
      <c r="BK273" s="1084" t="s">
        <v>35</v>
      </c>
      <c r="BL273" s="1104" t="s">
        <v>35</v>
      </c>
      <c r="BM273" s="1064" t="s">
        <v>35</v>
      </c>
      <c r="BN273" s="1084" t="s">
        <v>35</v>
      </c>
      <c r="BO273" s="1084" t="s">
        <v>35</v>
      </c>
      <c r="BP273" s="1084" t="s">
        <v>35</v>
      </c>
      <c r="BQ273" s="1104" t="s">
        <v>35</v>
      </c>
      <c r="BR273" s="1064" t="s">
        <v>35</v>
      </c>
      <c r="BS273" s="1084" t="s">
        <v>35</v>
      </c>
      <c r="BT273" s="1084" t="s">
        <v>35</v>
      </c>
      <c r="BU273" s="1084" t="s">
        <v>35</v>
      </c>
      <c r="BV273" s="1128" t="s">
        <v>35</v>
      </c>
      <c r="BW273" s="1846"/>
      <c r="BX273" s="1846"/>
      <c r="BY273" s="1846"/>
      <c r="BZ273" s="1846"/>
      <c r="CA273" s="1846"/>
      <c r="CB273" s="1846"/>
      <c r="CC273" s="1846"/>
      <c r="CD273" s="1846"/>
      <c r="CE273" s="1846"/>
      <c r="CF273" s="1846"/>
      <c r="CG273" s="1846"/>
      <c r="CH273" s="1846"/>
      <c r="CI273" s="1846"/>
      <c r="CJ273" s="1846"/>
      <c r="CK273" s="1846"/>
      <c r="CL273" s="1846"/>
      <c r="CM273" s="1846"/>
      <c r="CN273" s="1846"/>
      <c r="CO273" s="1846"/>
      <c r="CP273" s="1846"/>
      <c r="CQ273" s="1846"/>
      <c r="CR273" s="1846"/>
      <c r="CS273" s="1846"/>
      <c r="CT273" s="1846"/>
      <c r="CU273" s="1846"/>
      <c r="CV273" s="1846"/>
      <c r="CW273" s="1846"/>
      <c r="CX273" s="1846"/>
      <c r="CY273" s="1846"/>
      <c r="CZ273" s="1846"/>
    </row>
    <row r="274" s="607" customFormat="true" ht="15" customHeight="true" x14ac:dyDescent="0.2">
      <c r="W274" s="611"/>
      <c r="X274" s="611"/>
      <c r="Y274" s="611"/>
      <c r="Z274" s="611"/>
      <c r="AA274" s="611"/>
      <c r="AB274" s="611"/>
      <c r="AC274" s="611"/>
      <c r="AD274" s="611"/>
      <c r="AE274" s="611"/>
      <c r="AF274" s="611"/>
      <c r="AG274" s="611"/>
      <c r="AH274" s="611"/>
      <c r="AI274" s="611"/>
      <c r="AJ274" s="611"/>
      <c r="AK274" s="611"/>
      <c r="AL274" s="611"/>
      <c r="AM274" s="611"/>
      <c r="AN274" s="611"/>
      <c r="AO274" s="611"/>
      <c r="AP274" s="611"/>
      <c r="AQ274" s="611"/>
      <c r="AR274" s="611"/>
      <c r="AS274" s="611"/>
      <c r="AT274" s="611"/>
      <c r="AU274" s="611"/>
      <c r="AV274" s="611"/>
      <c r="AW274" s="611"/>
      <c r="AX274" s="611"/>
      <c r="AY274" s="611"/>
      <c r="AZ274" s="611"/>
      <c r="BA274" s="2185" t="s">
        <v>76</v>
      </c>
      <c r="BB274" s="287" t="s">
        <v>49</v>
      </c>
      <c r="BC274" s="1064" t="s">
        <v>35</v>
      </c>
      <c r="BD274" s="1083" t="s">
        <v>35</v>
      </c>
      <c r="BE274" s="1083" t="s">
        <v>35</v>
      </c>
      <c r="BF274" s="1083" t="s">
        <v>35</v>
      </c>
      <c r="BG274" s="1103" t="s">
        <v>35</v>
      </c>
      <c r="BH274" s="1123" t="s">
        <v>35</v>
      </c>
      <c r="BI274" s="1083" t="s">
        <v>35</v>
      </c>
      <c r="BJ274" s="1083" t="s">
        <v>35</v>
      </c>
      <c r="BK274" s="1083" t="s">
        <v>35</v>
      </c>
      <c r="BL274" s="1103" t="s">
        <v>35</v>
      </c>
      <c r="BM274" s="1123" t="s">
        <v>35</v>
      </c>
      <c r="BN274" s="1083" t="s">
        <v>35</v>
      </c>
      <c r="BO274" s="1083" t="s">
        <v>35</v>
      </c>
      <c r="BP274" s="1083" t="s">
        <v>35</v>
      </c>
      <c r="BQ274" s="1103" t="s">
        <v>35</v>
      </c>
      <c r="BR274" s="1123" t="s">
        <v>35</v>
      </c>
      <c r="BS274" s="1083" t="s">
        <v>35</v>
      </c>
      <c r="BT274" s="1083" t="s">
        <v>35</v>
      </c>
      <c r="BU274" s="1083" t="s">
        <v>35</v>
      </c>
      <c r="BV274" s="1766" t="s">
        <v>35</v>
      </c>
      <c r="BW274" s="1844"/>
      <c r="BX274" s="1844"/>
      <c r="BY274" s="1845"/>
      <c r="BZ274" s="1845"/>
      <c r="CA274" s="1845"/>
      <c r="CB274" s="1845"/>
      <c r="CC274" s="1845"/>
      <c r="CD274" s="1845"/>
      <c r="CE274" s="1845"/>
      <c r="CF274" s="1845"/>
      <c r="CG274" s="1845"/>
      <c r="CH274" s="1845"/>
      <c r="CI274" s="1845"/>
      <c r="CJ274" s="1845"/>
      <c r="CK274" s="1845"/>
      <c r="CL274" s="1845"/>
      <c r="CM274" s="1845"/>
      <c r="CN274" s="1845"/>
      <c r="CO274" s="1845"/>
      <c r="CP274" s="1845"/>
      <c r="CQ274" s="1845"/>
      <c r="CR274" s="1845"/>
      <c r="CS274" s="1845"/>
      <c r="CT274" s="1845"/>
      <c r="CU274" s="1845"/>
      <c r="CV274" s="1845"/>
      <c r="CW274" s="1845"/>
      <c r="CX274" s="1845"/>
      <c r="CY274" s="1845"/>
      <c r="CZ274" s="1845"/>
    </row>
    <row r="275" s="607" customFormat="true" ht="15" customHeight="true" x14ac:dyDescent="0.2">
      <c r="W275" s="611"/>
      <c r="X275" s="611"/>
      <c r="Y275" s="611"/>
      <c r="Z275" s="611"/>
      <c r="AA275" s="611"/>
      <c r="AB275" s="611"/>
      <c r="AC275" s="611"/>
      <c r="AD275" s="611"/>
      <c r="AE275" s="611"/>
      <c r="AF275" s="611"/>
      <c r="AG275" s="611"/>
      <c r="AH275" s="611"/>
      <c r="AI275" s="611"/>
      <c r="AJ275" s="611"/>
      <c r="AK275" s="611"/>
      <c r="AL275" s="611"/>
      <c r="AM275" s="611"/>
      <c r="AN275" s="611"/>
      <c r="AO275" s="611"/>
      <c r="AP275" s="611"/>
      <c r="AQ275" s="611"/>
      <c r="AR275" s="611"/>
      <c r="AS275" s="611"/>
      <c r="AT275" s="611"/>
      <c r="AU275" s="611"/>
      <c r="AV275" s="611"/>
      <c r="AW275" s="611"/>
      <c r="AX275" s="611"/>
      <c r="AY275" s="611"/>
      <c r="AZ275" s="611"/>
      <c r="BA275" s="2185"/>
      <c r="BB275" s="287" t="s">
        <v>48</v>
      </c>
      <c r="BC275" s="1064" t="s">
        <v>35</v>
      </c>
      <c r="BD275" s="1083" t="s">
        <v>35</v>
      </c>
      <c r="BE275" s="1083" t="s">
        <v>35</v>
      </c>
      <c r="BF275" s="1083" t="s">
        <v>35</v>
      </c>
      <c r="BG275" s="1103" t="s">
        <v>35</v>
      </c>
      <c r="BH275" s="1123" t="s">
        <v>35</v>
      </c>
      <c r="BI275" s="1083" t="s">
        <v>35</v>
      </c>
      <c r="BJ275" s="1083" t="s">
        <v>35</v>
      </c>
      <c r="BK275" s="1083" t="s">
        <v>35</v>
      </c>
      <c r="BL275" s="1103" t="s">
        <v>35</v>
      </c>
      <c r="BM275" s="1123" t="s">
        <v>35</v>
      </c>
      <c r="BN275" s="1083" t="s">
        <v>35</v>
      </c>
      <c r="BO275" s="1083" t="s">
        <v>35</v>
      </c>
      <c r="BP275" s="1083" t="s">
        <v>35</v>
      </c>
      <c r="BQ275" s="1103" t="s">
        <v>35</v>
      </c>
      <c r="BR275" s="1123" t="s">
        <v>35</v>
      </c>
      <c r="BS275" s="1083" t="s">
        <v>35</v>
      </c>
      <c r="BT275" s="1083" t="s">
        <v>35</v>
      </c>
      <c r="BU275" s="1083" t="s">
        <v>35</v>
      </c>
      <c r="BV275" s="1766" t="s">
        <v>35</v>
      </c>
      <c r="BW275" s="1844"/>
      <c r="BX275" s="1844"/>
      <c r="BY275" s="1845"/>
      <c r="BZ275" s="1845"/>
      <c r="CA275" s="1845"/>
      <c r="CB275" s="1845"/>
      <c r="CC275" s="1845"/>
      <c r="CD275" s="1845"/>
      <c r="CE275" s="1845"/>
      <c r="CF275" s="1845"/>
      <c r="CG275" s="1845"/>
      <c r="CH275" s="1845"/>
      <c r="CI275" s="1845"/>
      <c r="CJ275" s="1845"/>
      <c r="CK275" s="1845"/>
      <c r="CL275" s="1845"/>
      <c r="CM275" s="1845"/>
      <c r="CN275" s="1845"/>
      <c r="CO275" s="1845"/>
      <c r="CP275" s="1845"/>
      <c r="CQ275" s="1845"/>
      <c r="CR275" s="1845"/>
      <c r="CS275" s="1845"/>
      <c r="CT275" s="1845"/>
      <c r="CU275" s="1845"/>
      <c r="CV275" s="1845"/>
      <c r="CW275" s="1845"/>
      <c r="CX275" s="1845"/>
      <c r="CY275" s="1845"/>
      <c r="CZ275" s="1845"/>
    </row>
    <row r="276" s="607" customFormat="true" ht="15" customHeight="true" x14ac:dyDescent="0.2">
      <c r="W276" s="611"/>
      <c r="X276" s="611"/>
      <c r="Y276" s="611"/>
      <c r="Z276" s="611"/>
      <c r="AA276" s="611"/>
      <c r="AB276" s="611"/>
      <c r="AC276" s="611"/>
      <c r="AD276" s="611"/>
      <c r="AE276" s="611"/>
      <c r="AF276" s="611"/>
      <c r="AG276" s="611"/>
      <c r="AH276" s="611"/>
      <c r="AI276" s="611"/>
      <c r="AJ276" s="611"/>
      <c r="AK276" s="611"/>
      <c r="AL276" s="611"/>
      <c r="AM276" s="611"/>
      <c r="AN276" s="611"/>
      <c r="AO276" s="611"/>
      <c r="AP276" s="611"/>
      <c r="AQ276" s="611"/>
      <c r="AR276" s="611"/>
      <c r="AS276" s="611"/>
      <c r="AT276" s="611"/>
      <c r="AU276" s="611"/>
      <c r="AV276" s="611"/>
      <c r="AW276" s="611"/>
      <c r="AX276" s="611"/>
      <c r="AY276" s="611"/>
      <c r="AZ276" s="611"/>
      <c r="BA276" s="2185"/>
      <c r="BB276" s="287" t="s">
        <v>113</v>
      </c>
      <c r="BC276" s="1064" t="s">
        <v>35</v>
      </c>
      <c r="BD276" s="1083" t="s">
        <v>35</v>
      </c>
      <c r="BE276" s="1083" t="s">
        <v>35</v>
      </c>
      <c r="BF276" s="1083" t="s">
        <v>35</v>
      </c>
      <c r="BG276" s="1103" t="s">
        <v>35</v>
      </c>
      <c r="BH276" s="1123" t="s">
        <v>35</v>
      </c>
      <c r="BI276" s="1083" t="s">
        <v>35</v>
      </c>
      <c r="BJ276" s="1083" t="s">
        <v>35</v>
      </c>
      <c r="BK276" s="1083" t="s">
        <v>35</v>
      </c>
      <c r="BL276" s="1103" t="s">
        <v>35</v>
      </c>
      <c r="BM276" s="1123" t="s">
        <v>35</v>
      </c>
      <c r="BN276" s="1083" t="s">
        <v>35</v>
      </c>
      <c r="BO276" s="1083" t="s">
        <v>35</v>
      </c>
      <c r="BP276" s="1083" t="s">
        <v>35</v>
      </c>
      <c r="BQ276" s="1103" t="s">
        <v>35</v>
      </c>
      <c r="BR276" s="1123" t="s">
        <v>35</v>
      </c>
      <c r="BS276" s="1083" t="s">
        <v>35</v>
      </c>
      <c r="BT276" s="1083" t="s">
        <v>35</v>
      </c>
      <c r="BU276" s="1083" t="s">
        <v>35</v>
      </c>
      <c r="BV276" s="1766" t="s">
        <v>35</v>
      </c>
      <c r="BW276" s="1844"/>
      <c r="BX276" s="1844"/>
      <c r="BY276" s="1845"/>
      <c r="BZ276" s="1845"/>
      <c r="CA276" s="1845"/>
      <c r="CB276" s="1845"/>
      <c r="CC276" s="1845"/>
      <c r="CD276" s="1845"/>
      <c r="CE276" s="1845"/>
      <c r="CF276" s="1845"/>
      <c r="CG276" s="1845"/>
      <c r="CH276" s="1845"/>
      <c r="CI276" s="1845"/>
      <c r="CJ276" s="1845"/>
      <c r="CK276" s="1845"/>
      <c r="CL276" s="1845"/>
      <c r="CM276" s="1845"/>
      <c r="CN276" s="1845"/>
      <c r="CO276" s="1845"/>
      <c r="CP276" s="1845"/>
      <c r="CQ276" s="1845"/>
      <c r="CR276" s="1845"/>
      <c r="CS276" s="1845"/>
      <c r="CT276" s="1845"/>
      <c r="CU276" s="1845"/>
      <c r="CV276" s="1845"/>
      <c r="CW276" s="1845"/>
      <c r="CX276" s="1845"/>
      <c r="CY276" s="1845"/>
      <c r="CZ276" s="1845"/>
    </row>
    <row r="277" s="607" customFormat="true" ht="15" customHeight="true" x14ac:dyDescent="0.2">
      <c r="W277" s="611"/>
      <c r="X277" s="611"/>
      <c r="Y277" s="611"/>
      <c r="Z277" s="611"/>
      <c r="AA277" s="611"/>
      <c r="AB277" s="611"/>
      <c r="AC277" s="611"/>
      <c r="AD277" s="611"/>
      <c r="AE277" s="611"/>
      <c r="AF277" s="611"/>
      <c r="AG277" s="611"/>
      <c r="AH277" s="611"/>
      <c r="AI277" s="611"/>
      <c r="AJ277" s="611"/>
      <c r="AK277" s="611"/>
      <c r="AL277" s="611"/>
      <c r="AM277" s="611"/>
      <c r="AN277" s="611"/>
      <c r="AO277" s="611"/>
      <c r="AP277" s="611"/>
      <c r="AQ277" s="611"/>
      <c r="AR277" s="611"/>
      <c r="AS277" s="611"/>
      <c r="AT277" s="611"/>
      <c r="AU277" s="611"/>
      <c r="AV277" s="611"/>
      <c r="AW277" s="611"/>
      <c r="AX277" s="611"/>
      <c r="AY277" s="611"/>
      <c r="AZ277" s="611"/>
      <c r="BA277" s="2185" t="s">
        <v>77</v>
      </c>
      <c r="BB277" s="287" t="s">
        <v>78</v>
      </c>
      <c r="BC277" s="1064" t="s">
        <v>35</v>
      </c>
      <c r="BD277" s="1083" t="s">
        <v>35</v>
      </c>
      <c r="BE277" s="1083" t="s">
        <v>35</v>
      </c>
      <c r="BF277" s="1083" t="s">
        <v>35</v>
      </c>
      <c r="BG277" s="1103" t="s">
        <v>35</v>
      </c>
      <c r="BH277" s="1123" t="s">
        <v>35</v>
      </c>
      <c r="BI277" s="1083" t="s">
        <v>35</v>
      </c>
      <c r="BJ277" s="1083" t="s">
        <v>35</v>
      </c>
      <c r="BK277" s="1083" t="s">
        <v>35</v>
      </c>
      <c r="BL277" s="1103" t="s">
        <v>35</v>
      </c>
      <c r="BM277" s="1123" t="s">
        <v>35</v>
      </c>
      <c r="BN277" s="1083" t="s">
        <v>35</v>
      </c>
      <c r="BO277" s="1083" t="s">
        <v>35</v>
      </c>
      <c r="BP277" s="1083" t="s">
        <v>35</v>
      </c>
      <c r="BQ277" s="1103" t="s">
        <v>35</v>
      </c>
      <c r="BR277" s="1123" t="s">
        <v>35</v>
      </c>
      <c r="BS277" s="1083" t="s">
        <v>35</v>
      </c>
      <c r="BT277" s="1083" t="s">
        <v>35</v>
      </c>
      <c r="BU277" s="1083" t="s">
        <v>35</v>
      </c>
      <c r="BV277" s="1766" t="s">
        <v>35</v>
      </c>
      <c r="BW277" s="1844"/>
      <c r="BX277" s="1844"/>
      <c r="BY277" s="1845"/>
      <c r="BZ277" s="1845"/>
      <c r="CA277" s="1845"/>
      <c r="CB277" s="1845"/>
      <c r="CC277" s="1845"/>
      <c r="CD277" s="1845"/>
      <c r="CE277" s="1845"/>
      <c r="CF277" s="1845"/>
      <c r="CG277" s="1845"/>
      <c r="CH277" s="1845"/>
      <c r="CI277" s="1845"/>
      <c r="CJ277" s="1845"/>
      <c r="CK277" s="1845"/>
      <c r="CL277" s="1845"/>
      <c r="CM277" s="1845"/>
      <c r="CN277" s="1845"/>
      <c r="CO277" s="1845"/>
      <c r="CP277" s="1845"/>
      <c r="CQ277" s="1845"/>
      <c r="CR277" s="1845"/>
      <c r="CS277" s="1845"/>
      <c r="CT277" s="1845"/>
      <c r="CU277" s="1845"/>
      <c r="CV277" s="1845"/>
      <c r="CW277" s="1845"/>
      <c r="CX277" s="1845"/>
      <c r="CY277" s="1845"/>
      <c r="CZ277" s="1845"/>
    </row>
    <row r="278" s="607" customFormat="true" ht="15" customHeight="true" x14ac:dyDescent="0.2">
      <c r="W278" s="611"/>
      <c r="X278" s="611"/>
      <c r="Y278" s="611"/>
      <c r="Z278" s="611"/>
      <c r="AA278" s="611"/>
      <c r="AB278" s="611"/>
      <c r="AC278" s="611"/>
      <c r="AD278" s="611"/>
      <c r="AE278" s="611"/>
      <c r="AF278" s="611"/>
      <c r="AG278" s="611"/>
      <c r="AH278" s="611"/>
      <c r="AI278" s="611"/>
      <c r="AJ278" s="611"/>
      <c r="AK278" s="611"/>
      <c r="AL278" s="611"/>
      <c r="AM278" s="611"/>
      <c r="AN278" s="611"/>
      <c r="AO278" s="611"/>
      <c r="AP278" s="611"/>
      <c r="AQ278" s="611"/>
      <c r="AR278" s="611"/>
      <c r="AS278" s="611"/>
      <c r="AT278" s="611"/>
      <c r="AU278" s="611"/>
      <c r="AV278" s="611"/>
      <c r="AW278" s="611"/>
      <c r="AX278" s="611"/>
      <c r="AY278" s="611"/>
      <c r="AZ278" s="611"/>
      <c r="BA278" s="2185"/>
      <c r="BB278" s="287" t="s">
        <v>79</v>
      </c>
      <c r="BC278" s="1064" t="s">
        <v>35</v>
      </c>
      <c r="BD278" s="1083" t="s">
        <v>35</v>
      </c>
      <c r="BE278" s="1083" t="s">
        <v>35</v>
      </c>
      <c r="BF278" s="1083" t="s">
        <v>35</v>
      </c>
      <c r="BG278" s="1103" t="s">
        <v>35</v>
      </c>
      <c r="BH278" s="1123" t="s">
        <v>35</v>
      </c>
      <c r="BI278" s="1083" t="s">
        <v>35</v>
      </c>
      <c r="BJ278" s="1083" t="s">
        <v>35</v>
      </c>
      <c r="BK278" s="1083" t="s">
        <v>35</v>
      </c>
      <c r="BL278" s="1103" t="s">
        <v>35</v>
      </c>
      <c r="BM278" s="1123" t="s">
        <v>35</v>
      </c>
      <c r="BN278" s="1083" t="s">
        <v>35</v>
      </c>
      <c r="BO278" s="1083" t="s">
        <v>35</v>
      </c>
      <c r="BP278" s="1083" t="s">
        <v>35</v>
      </c>
      <c r="BQ278" s="1103" t="s">
        <v>35</v>
      </c>
      <c r="BR278" s="1123" t="s">
        <v>35</v>
      </c>
      <c r="BS278" s="1083" t="s">
        <v>35</v>
      </c>
      <c r="BT278" s="1083" t="s">
        <v>35</v>
      </c>
      <c r="BU278" s="1083" t="s">
        <v>35</v>
      </c>
      <c r="BV278" s="1766" t="s">
        <v>35</v>
      </c>
      <c r="BW278" s="1844"/>
      <c r="BX278" s="1844"/>
      <c r="BY278" s="1845"/>
      <c r="BZ278" s="1845"/>
      <c r="CA278" s="1845"/>
      <c r="CB278" s="1845"/>
      <c r="CC278" s="1845"/>
      <c r="CD278" s="1845"/>
      <c r="CE278" s="1845"/>
      <c r="CF278" s="1845"/>
      <c r="CG278" s="1845"/>
      <c r="CH278" s="1845"/>
      <c r="CI278" s="1845"/>
      <c r="CJ278" s="1845"/>
      <c r="CK278" s="1845"/>
      <c r="CL278" s="1845"/>
      <c r="CM278" s="1845"/>
      <c r="CN278" s="1845"/>
      <c r="CO278" s="1845"/>
      <c r="CP278" s="1845"/>
      <c r="CQ278" s="1845"/>
      <c r="CR278" s="1845"/>
      <c r="CS278" s="1845"/>
      <c r="CT278" s="1845"/>
      <c r="CU278" s="1845"/>
      <c r="CV278" s="1845"/>
      <c r="CW278" s="1845"/>
      <c r="CX278" s="1845"/>
      <c r="CY278" s="1845"/>
      <c r="CZ278" s="1845"/>
    </row>
    <row r="279" s="607" customFormat="true" ht="15" customHeight="true" x14ac:dyDescent="0.2">
      <c r="W279" s="611"/>
      <c r="X279" s="611"/>
      <c r="Y279" s="611"/>
      <c r="Z279" s="611"/>
      <c r="AA279" s="611"/>
      <c r="AB279" s="611"/>
      <c r="AC279" s="611"/>
      <c r="AD279" s="611"/>
      <c r="AE279" s="611"/>
      <c r="AF279" s="611"/>
      <c r="AG279" s="611"/>
      <c r="AH279" s="611"/>
      <c r="AI279" s="611"/>
      <c r="AJ279" s="611"/>
      <c r="AK279" s="611"/>
      <c r="AL279" s="611"/>
      <c r="AM279" s="611"/>
      <c r="AN279" s="611"/>
      <c r="AO279" s="611"/>
      <c r="AP279" s="611"/>
      <c r="AQ279" s="611"/>
      <c r="AR279" s="611"/>
      <c r="AS279" s="611"/>
      <c r="AT279" s="611"/>
      <c r="AU279" s="611"/>
      <c r="AV279" s="611"/>
      <c r="AW279" s="611"/>
      <c r="AX279" s="611"/>
      <c r="AY279" s="611"/>
      <c r="AZ279" s="611"/>
      <c r="BA279" s="2185"/>
      <c r="BB279" s="287" t="s">
        <v>80</v>
      </c>
      <c r="BC279" s="1064" t="s">
        <v>35</v>
      </c>
      <c r="BD279" s="1084" t="s">
        <v>35</v>
      </c>
      <c r="BE279" s="1084" t="s">
        <v>35</v>
      </c>
      <c r="BF279" s="1084" t="s">
        <v>35</v>
      </c>
      <c r="BG279" s="1104" t="s">
        <v>35</v>
      </c>
      <c r="BH279" s="1064" t="s">
        <v>35</v>
      </c>
      <c r="BI279" s="1084" t="s">
        <v>35</v>
      </c>
      <c r="BJ279" s="1084" t="s">
        <v>35</v>
      </c>
      <c r="BK279" s="1084" t="s">
        <v>35</v>
      </c>
      <c r="BL279" s="1104" t="s">
        <v>35</v>
      </c>
      <c r="BM279" s="1064" t="s">
        <v>35</v>
      </c>
      <c r="BN279" s="1084" t="s">
        <v>35</v>
      </c>
      <c r="BO279" s="1084" t="s">
        <v>35</v>
      </c>
      <c r="BP279" s="1084" t="s">
        <v>35</v>
      </c>
      <c r="BQ279" s="1104" t="s">
        <v>35</v>
      </c>
      <c r="BR279" s="1064" t="s">
        <v>35</v>
      </c>
      <c r="BS279" s="1084" t="s">
        <v>35</v>
      </c>
      <c r="BT279" s="1084" t="s">
        <v>35</v>
      </c>
      <c r="BU279" s="1084" t="s">
        <v>35</v>
      </c>
      <c r="BV279" s="1128" t="s">
        <v>35</v>
      </c>
      <c r="BW279" s="1846"/>
      <c r="BX279" s="1846"/>
      <c r="BY279" s="1846"/>
      <c r="BZ279" s="1846"/>
      <c r="CA279" s="1846"/>
      <c r="CB279" s="1846"/>
      <c r="CC279" s="1846"/>
      <c r="CD279" s="1846"/>
      <c r="CE279" s="1846"/>
      <c r="CF279" s="1846"/>
      <c r="CG279" s="1846"/>
      <c r="CH279" s="1846"/>
      <c r="CI279" s="1846"/>
      <c r="CJ279" s="1846"/>
      <c r="CK279" s="1846"/>
      <c r="CL279" s="1846"/>
      <c r="CM279" s="1846"/>
      <c r="CN279" s="1846"/>
      <c r="CO279" s="1846"/>
      <c r="CP279" s="1846"/>
      <c r="CQ279" s="1846"/>
      <c r="CR279" s="1846"/>
      <c r="CS279" s="1846"/>
      <c r="CT279" s="1846"/>
      <c r="CU279" s="1846"/>
      <c r="CV279" s="1846"/>
      <c r="CW279" s="1846"/>
      <c r="CX279" s="1846"/>
      <c r="CY279" s="1846"/>
      <c r="CZ279" s="1846"/>
    </row>
    <row r="280" s="608" customFormat="true" ht="15" customHeight="true" x14ac:dyDescent="0.2">
      <c r="B280" s="609"/>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185"/>
      <c r="BB280" s="287" t="s">
        <v>81</v>
      </c>
      <c r="BC280" s="1064" t="s">
        <v>35</v>
      </c>
      <c r="BD280" s="1084" t="s">
        <v>35</v>
      </c>
      <c r="BE280" s="1084" t="s">
        <v>35</v>
      </c>
      <c r="BF280" s="1084" t="s">
        <v>35</v>
      </c>
      <c r="BG280" s="1104" t="s">
        <v>35</v>
      </c>
      <c r="BH280" s="1064" t="s">
        <v>35</v>
      </c>
      <c r="BI280" s="1084" t="s">
        <v>35</v>
      </c>
      <c r="BJ280" s="1084" t="s">
        <v>35</v>
      </c>
      <c r="BK280" s="1084" t="s">
        <v>35</v>
      </c>
      <c r="BL280" s="1104" t="s">
        <v>35</v>
      </c>
      <c r="BM280" s="1064" t="s">
        <v>35</v>
      </c>
      <c r="BN280" s="1084" t="s">
        <v>35</v>
      </c>
      <c r="BO280" s="1084" t="s">
        <v>35</v>
      </c>
      <c r="BP280" s="1084" t="s">
        <v>35</v>
      </c>
      <c r="BQ280" s="1104" t="s">
        <v>35</v>
      </c>
      <c r="BR280" s="1064" t="s">
        <v>35</v>
      </c>
      <c r="BS280" s="1084" t="s">
        <v>35</v>
      </c>
      <c r="BT280" s="1084" t="s">
        <v>35</v>
      </c>
      <c r="BU280" s="1084" t="s">
        <v>35</v>
      </c>
      <c r="BV280" s="1128" t="s">
        <v>35</v>
      </c>
      <c r="BW280" s="1846"/>
      <c r="BX280" s="1846"/>
      <c r="BY280" s="1846"/>
      <c r="BZ280" s="1846"/>
      <c r="CA280" s="1846"/>
      <c r="CB280" s="1846"/>
      <c r="CC280" s="1846"/>
      <c r="CD280" s="1846"/>
      <c r="CE280" s="1846"/>
      <c r="CF280" s="1846"/>
      <c r="CG280" s="1846"/>
      <c r="CH280" s="1846"/>
      <c r="CI280" s="1846"/>
      <c r="CJ280" s="1846"/>
      <c r="CK280" s="1846"/>
      <c r="CL280" s="1846"/>
      <c r="CM280" s="1846"/>
      <c r="CN280" s="1846"/>
      <c r="CO280" s="1846"/>
      <c r="CP280" s="1846"/>
      <c r="CQ280" s="1846"/>
      <c r="CR280" s="1846"/>
      <c r="CS280" s="1846"/>
      <c r="CT280" s="1846"/>
      <c r="CU280" s="1846"/>
      <c r="CV280" s="1846"/>
      <c r="CW280" s="1846"/>
      <c r="CX280" s="1846"/>
      <c r="CY280" s="1846"/>
      <c r="CZ280" s="1846"/>
    </row>
    <row r="281" s="608" customFormat="true" ht="15" customHeight="true" x14ac:dyDescent="0.2">
      <c r="B281" s="609"/>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185"/>
      <c r="BB281" s="287" t="s">
        <v>82</v>
      </c>
      <c r="BC281" s="1064" t="s">
        <v>35</v>
      </c>
      <c r="BD281" s="1084" t="s">
        <v>35</v>
      </c>
      <c r="BE281" s="1084" t="s">
        <v>35</v>
      </c>
      <c r="BF281" s="1084" t="s">
        <v>35</v>
      </c>
      <c r="BG281" s="1104" t="s">
        <v>35</v>
      </c>
      <c r="BH281" s="1064" t="s">
        <v>35</v>
      </c>
      <c r="BI281" s="1084" t="s">
        <v>35</v>
      </c>
      <c r="BJ281" s="1084" t="s">
        <v>35</v>
      </c>
      <c r="BK281" s="1084" t="s">
        <v>35</v>
      </c>
      <c r="BL281" s="1104" t="s">
        <v>35</v>
      </c>
      <c r="BM281" s="1064" t="s">
        <v>35</v>
      </c>
      <c r="BN281" s="1084" t="s">
        <v>35</v>
      </c>
      <c r="BO281" s="1084" t="s">
        <v>35</v>
      </c>
      <c r="BP281" s="1084" t="s">
        <v>35</v>
      </c>
      <c r="BQ281" s="1104" t="s">
        <v>35</v>
      </c>
      <c r="BR281" s="1064" t="s">
        <v>35</v>
      </c>
      <c r="BS281" s="1084" t="s">
        <v>35</v>
      </c>
      <c r="BT281" s="1084" t="s">
        <v>35</v>
      </c>
      <c r="BU281" s="1084" t="s">
        <v>35</v>
      </c>
      <c r="BV281" s="1128" t="s">
        <v>35</v>
      </c>
      <c r="BW281" s="1846"/>
      <c r="BX281" s="1846"/>
      <c r="BY281" s="1846"/>
      <c r="BZ281" s="1846"/>
      <c r="CA281" s="1846"/>
      <c r="CB281" s="1846"/>
      <c r="CC281" s="1846"/>
      <c r="CD281" s="1846"/>
      <c r="CE281" s="1846"/>
      <c r="CF281" s="1846"/>
      <c r="CG281" s="1846"/>
      <c r="CH281" s="1846"/>
      <c r="CI281" s="1846"/>
      <c r="CJ281" s="1846"/>
      <c r="CK281" s="1846"/>
      <c r="CL281" s="1846"/>
      <c r="CM281" s="1846"/>
      <c r="CN281" s="1846"/>
      <c r="CO281" s="1846"/>
      <c r="CP281" s="1846"/>
      <c r="CQ281" s="1846"/>
      <c r="CR281" s="1846"/>
      <c r="CS281" s="1846"/>
      <c r="CT281" s="1846"/>
      <c r="CU281" s="1846"/>
      <c r="CV281" s="1846"/>
      <c r="CW281" s="1846"/>
      <c r="CX281" s="1846"/>
      <c r="CY281" s="1846"/>
      <c r="CZ281" s="1846"/>
    </row>
    <row r="282" s="608" customFormat="true" ht="15" customHeight="true" x14ac:dyDescent="0.2">
      <c r="B282" s="609"/>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185"/>
      <c r="BB282" s="287" t="s">
        <v>83</v>
      </c>
      <c r="BC282" s="1064" t="s">
        <v>35</v>
      </c>
      <c r="BD282" s="1084" t="s">
        <v>35</v>
      </c>
      <c r="BE282" s="1084" t="s">
        <v>35</v>
      </c>
      <c r="BF282" s="1084" t="s">
        <v>35</v>
      </c>
      <c r="BG282" s="1104" t="s">
        <v>35</v>
      </c>
      <c r="BH282" s="1064" t="s">
        <v>35</v>
      </c>
      <c r="BI282" s="1084" t="s">
        <v>35</v>
      </c>
      <c r="BJ282" s="1084" t="s">
        <v>35</v>
      </c>
      <c r="BK282" s="1084" t="s">
        <v>35</v>
      </c>
      <c r="BL282" s="1104" t="s">
        <v>35</v>
      </c>
      <c r="BM282" s="1064" t="s">
        <v>35</v>
      </c>
      <c r="BN282" s="1084" t="s">
        <v>35</v>
      </c>
      <c r="BO282" s="1084" t="s">
        <v>35</v>
      </c>
      <c r="BP282" s="1084" t="s">
        <v>35</v>
      </c>
      <c r="BQ282" s="1104" t="s">
        <v>35</v>
      </c>
      <c r="BR282" s="1064" t="s">
        <v>35</v>
      </c>
      <c r="BS282" s="1084" t="s">
        <v>35</v>
      </c>
      <c r="BT282" s="1084" t="s">
        <v>35</v>
      </c>
      <c r="BU282" s="1084" t="s">
        <v>35</v>
      </c>
      <c r="BV282" s="1128" t="s">
        <v>35</v>
      </c>
      <c r="BW282" s="1846"/>
      <c r="BX282" s="1846"/>
      <c r="BY282" s="1846"/>
      <c r="BZ282" s="1846"/>
      <c r="CA282" s="1846"/>
      <c r="CB282" s="1846"/>
      <c r="CC282" s="1846"/>
      <c r="CD282" s="1846"/>
      <c r="CE282" s="1846"/>
      <c r="CF282" s="1846"/>
      <c r="CG282" s="1846"/>
      <c r="CH282" s="1846"/>
      <c r="CI282" s="1846"/>
      <c r="CJ282" s="1846"/>
      <c r="CK282" s="1846"/>
      <c r="CL282" s="1846"/>
      <c r="CM282" s="1846"/>
      <c r="CN282" s="1846"/>
      <c r="CO282" s="1846"/>
      <c r="CP282" s="1846"/>
      <c r="CQ282" s="1846"/>
      <c r="CR282" s="1846"/>
      <c r="CS282" s="1846"/>
      <c r="CT282" s="1846"/>
      <c r="CU282" s="1846"/>
      <c r="CV282" s="1846"/>
      <c r="CW282" s="1846"/>
      <c r="CX282" s="1846"/>
      <c r="CY282" s="1846"/>
      <c r="CZ282" s="1846"/>
    </row>
    <row r="283" s="608" customFormat="true" ht="15" customHeight="true" x14ac:dyDescent="0.2">
      <c r="B283" s="609"/>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185"/>
      <c r="BB283" s="287" t="s">
        <v>84</v>
      </c>
      <c r="BC283" s="1064" t="s">
        <v>35</v>
      </c>
      <c r="BD283" s="1084" t="s">
        <v>35</v>
      </c>
      <c r="BE283" s="1084" t="s">
        <v>35</v>
      </c>
      <c r="BF283" s="1084" t="s">
        <v>35</v>
      </c>
      <c r="BG283" s="1104" t="s">
        <v>35</v>
      </c>
      <c r="BH283" s="1064" t="s">
        <v>35</v>
      </c>
      <c r="BI283" s="1084" t="s">
        <v>35</v>
      </c>
      <c r="BJ283" s="1084" t="s">
        <v>35</v>
      </c>
      <c r="BK283" s="1084" t="s">
        <v>35</v>
      </c>
      <c r="BL283" s="1104" t="s">
        <v>35</v>
      </c>
      <c r="BM283" s="1064" t="s">
        <v>35</v>
      </c>
      <c r="BN283" s="1084" t="s">
        <v>35</v>
      </c>
      <c r="BO283" s="1084" t="s">
        <v>35</v>
      </c>
      <c r="BP283" s="1084" t="s">
        <v>35</v>
      </c>
      <c r="BQ283" s="1104" t="s">
        <v>35</v>
      </c>
      <c r="BR283" s="1064" t="s">
        <v>35</v>
      </c>
      <c r="BS283" s="1084" t="s">
        <v>35</v>
      </c>
      <c r="BT283" s="1084" t="s">
        <v>35</v>
      </c>
      <c r="BU283" s="1084" t="s">
        <v>35</v>
      </c>
      <c r="BV283" s="1128" t="s">
        <v>35</v>
      </c>
      <c r="BW283" s="1846"/>
      <c r="BX283" s="1846"/>
      <c r="BY283" s="1846"/>
      <c r="BZ283" s="1846"/>
      <c r="CA283" s="1846"/>
      <c r="CB283" s="1846"/>
      <c r="CC283" s="1846"/>
      <c r="CD283" s="1846"/>
      <c r="CE283" s="1846"/>
      <c r="CF283" s="1846"/>
      <c r="CG283" s="1846"/>
      <c r="CH283" s="1846"/>
      <c r="CI283" s="1846"/>
      <c r="CJ283" s="1846"/>
      <c r="CK283" s="1846"/>
      <c r="CL283" s="1846"/>
      <c r="CM283" s="1846"/>
      <c r="CN283" s="1846"/>
      <c r="CO283" s="1846"/>
      <c r="CP283" s="1846"/>
      <c r="CQ283" s="1846"/>
      <c r="CR283" s="1846"/>
      <c r="CS283" s="1846"/>
      <c r="CT283" s="1846"/>
      <c r="CU283" s="1846"/>
      <c r="CV283" s="1846"/>
      <c r="CW283" s="1846"/>
      <c r="CX283" s="1846"/>
      <c r="CY283" s="1846"/>
      <c r="CZ283" s="1846"/>
    </row>
    <row r="284" s="608" customFormat="true" ht="15" customHeight="true" x14ac:dyDescent="0.2">
      <c r="B284" s="609"/>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186"/>
      <c r="BB284" s="288" t="s">
        <v>113</v>
      </c>
      <c r="BC284" s="1065" t="s">
        <v>35</v>
      </c>
      <c r="BD284" s="1085" t="s">
        <v>35</v>
      </c>
      <c r="BE284" s="1085" t="s">
        <v>35</v>
      </c>
      <c r="BF284" s="1085" t="s">
        <v>35</v>
      </c>
      <c r="BG284" s="1105" t="s">
        <v>35</v>
      </c>
      <c r="BH284" s="1124" t="s">
        <v>35</v>
      </c>
      <c r="BI284" s="1085" t="s">
        <v>35</v>
      </c>
      <c r="BJ284" s="1085" t="s">
        <v>35</v>
      </c>
      <c r="BK284" s="1085" t="s">
        <v>35</v>
      </c>
      <c r="BL284" s="1105" t="s">
        <v>35</v>
      </c>
      <c r="BM284" s="1124" t="s">
        <v>35</v>
      </c>
      <c r="BN284" s="1085" t="s">
        <v>35</v>
      </c>
      <c r="BO284" s="1085" t="s">
        <v>35</v>
      </c>
      <c r="BP284" s="1085" t="s">
        <v>35</v>
      </c>
      <c r="BQ284" s="1105" t="s">
        <v>35</v>
      </c>
      <c r="BR284" s="1124" t="s">
        <v>35</v>
      </c>
      <c r="BS284" s="1085" t="s">
        <v>35</v>
      </c>
      <c r="BT284" s="1085" t="s">
        <v>35</v>
      </c>
      <c r="BU284" s="1085" t="s">
        <v>35</v>
      </c>
      <c r="BV284" s="1767" t="s">
        <v>35</v>
      </c>
      <c r="BW284" s="1847"/>
      <c r="BX284" s="1847"/>
      <c r="BY284" s="1848"/>
      <c r="BZ284" s="1848"/>
      <c r="CA284" s="1848"/>
      <c r="CB284" s="1848"/>
      <c r="CC284" s="1848"/>
      <c r="CD284" s="1848"/>
      <c r="CE284" s="1848"/>
      <c r="CF284" s="1848"/>
      <c r="CG284" s="1848"/>
      <c r="CH284" s="1848"/>
      <c r="CI284" s="1848"/>
      <c r="CJ284" s="1848"/>
      <c r="CK284" s="1848"/>
      <c r="CL284" s="1848"/>
      <c r="CM284" s="1848"/>
      <c r="CN284" s="1848"/>
      <c r="CO284" s="1848"/>
      <c r="CP284" s="1848"/>
      <c r="CQ284" s="1848"/>
      <c r="CR284" s="1848"/>
      <c r="CS284" s="1848"/>
      <c r="CT284" s="1848"/>
      <c r="CU284" s="1848"/>
      <c r="CV284" s="1848"/>
      <c r="CW284" s="1848"/>
      <c r="CX284" s="1848"/>
      <c r="CY284" s="1848"/>
      <c r="CZ284" s="1848"/>
    </row>
    <row r="285" s="608" customFormat="true" ht="15" customHeight="true" x14ac:dyDescent="0.2">
      <c r="B285" s="609"/>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2"/>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608" customFormat="true" ht="15" customHeight="true" x14ac:dyDescent="0.2">
      <c r="B286" s="609"/>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2"/>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608" customFormat="true" ht="15" customHeight="true" x14ac:dyDescent="0.2">
      <c r="B287" s="609"/>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2"/>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608" customFormat="true" ht="15" customHeight="true" x14ac:dyDescent="0.2">
      <c r="B288" s="609"/>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2"/>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608" customFormat="true" ht="15" customHeight="true" x14ac:dyDescent="0.2">
      <c r="A289" s="379"/>
      <c r="B289" s="380"/>
      <c r="C289" s="381"/>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2"/>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608" customFormat="true" ht="15" customHeight="true" x14ac:dyDescent="0.2">
      <c r="A290" s="623"/>
      <c r="B290" s="624"/>
      <c r="C290" s="625"/>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2"/>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608" customFormat="true" ht="15" customHeight="true" x14ac:dyDescent="0.2">
      <c r="A291" s="626"/>
      <c r="B291" s="627"/>
      <c r="C291" s="62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2"/>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608" customFormat="true" ht="15" customHeight="true" x14ac:dyDescent="0.2">
      <c r="A292" s="629"/>
      <c r="B292" s="630"/>
      <c r="C292" s="631"/>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2"/>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608" customFormat="true" ht="15" customHeight="true" x14ac:dyDescent="0.2">
      <c r="A293" s="632"/>
      <c r="B293" s="633"/>
      <c r="C293" s="634"/>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2"/>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608" customFormat="true" ht="15" customHeight="true" x14ac:dyDescent="0.2">
      <c r="A294" s="635"/>
      <c r="B294" s="636"/>
      <c r="C294" s="637"/>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2"/>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608" customFormat="true" ht="15" customHeight="true" x14ac:dyDescent="0.2">
      <c r="A295" s="635"/>
      <c r="B295" s="636"/>
      <c r="C295" s="637"/>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2"/>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608" customFormat="true" ht="15" customHeight="true" x14ac:dyDescent="0.2">
      <c r="A296" s="635"/>
      <c r="B296" s="638"/>
      <c r="C296" s="637"/>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2"/>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608" customFormat="true" ht="15" customHeight="true" x14ac:dyDescent="0.2">
      <c r="A297" s="639"/>
      <c r="B297" s="640"/>
      <c r="C297" s="641"/>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2"/>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608" customFormat="true" ht="15" customHeight="true" x14ac:dyDescent="0.2">
      <c r="B298" s="609"/>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2"/>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608" customFormat="true" ht="15" customHeight="true" x14ac:dyDescent="0.2">
      <c r="A299" s="382"/>
      <c r="B299" s="383"/>
      <c r="C299" s="384"/>
      <c r="D299" s="385"/>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2"/>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608" customFormat="true" ht="15" customHeight="true" x14ac:dyDescent="0.2">
      <c r="A300" s="642"/>
      <c r="B300" s="643"/>
      <c r="C300" s="644"/>
      <c r="D300" s="645"/>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2"/>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608" customFormat="true" ht="15" customHeight="true" x14ac:dyDescent="0.2">
      <c r="A301" s="646"/>
      <c r="B301" s="647"/>
      <c r="C301" s="648"/>
      <c r="D301" s="649"/>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2"/>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608" customFormat="true" ht="15" customHeight="true" x14ac:dyDescent="0.2">
      <c r="A302" s="650"/>
      <c r="B302" s="651"/>
      <c r="C302" s="652"/>
      <c r="D302" s="653"/>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2"/>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608" customFormat="true" ht="15" customHeight="true" x14ac:dyDescent="0.2">
      <c r="A303" s="654"/>
      <c r="B303" s="655"/>
      <c r="C303" s="656"/>
      <c r="D303" s="657"/>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2"/>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608" customFormat="true" ht="15" customHeight="true" x14ac:dyDescent="0.2">
      <c r="A304" s="658"/>
      <c r="B304" s="659"/>
      <c r="C304" s="660"/>
      <c r="D304" s="661"/>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2"/>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608" customFormat="true" ht="15" customHeight="true" x14ac:dyDescent="0.2">
      <c r="A305" s="662"/>
      <c r="B305" s="663"/>
      <c r="C305" s="664"/>
      <c r="D305" s="665"/>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2"/>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608" customFormat="true" ht="15" customHeight="true" x14ac:dyDescent="0.2">
      <c r="B306" s="609"/>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2"/>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608" customFormat="true" ht="15" customHeight="true" x14ac:dyDescent="0.2">
      <c r="B307" s="609"/>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2"/>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608" customFormat="true" ht="15" customHeight="true" x14ac:dyDescent="0.2">
      <c r="B308" s="609"/>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2"/>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608" customFormat="true" ht="15" customHeight="true" x14ac:dyDescent="0.2">
      <c r="B309" s="609"/>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2"/>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608" customFormat="true" ht="15" customHeight="true" x14ac:dyDescent="0.2">
      <c r="B310" s="609"/>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2"/>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608" customFormat="true" ht="15" customHeight="true" x14ac:dyDescent="0.2">
      <c r="B311" s="609"/>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2"/>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608" customFormat="true" ht="15" customHeight="true" x14ac:dyDescent="0.2">
      <c r="B312" s="609"/>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2"/>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608" customFormat="true" ht="15" customHeight="true" x14ac:dyDescent="0.2">
      <c r="B313" s="609"/>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2"/>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608" customFormat="true" ht="15" customHeight="true" x14ac:dyDescent="0.2">
      <c r="B314" s="609"/>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2"/>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608" customFormat="true" ht="15" customHeight="true" x14ac:dyDescent="0.2">
      <c r="B315" s="609"/>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2"/>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608" customFormat="true" ht="15" customHeight="true" x14ac:dyDescent="0.2">
      <c r="B316" s="609"/>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2"/>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608" customFormat="true" ht="15" customHeight="true" x14ac:dyDescent="0.2">
      <c r="B317" s="609"/>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2"/>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608" customFormat="true" ht="15" customHeight="true" x14ac:dyDescent="0.2">
      <c r="B318" s="609"/>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2"/>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608" customFormat="true" ht="15" customHeight="true" x14ac:dyDescent="0.2">
      <c r="B319" s="609"/>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2"/>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608" customFormat="true" ht="15" customHeight="true" x14ac:dyDescent="0.2">
      <c r="B320" s="609"/>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2"/>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608" customFormat="true" ht="15" customHeight="true" x14ac:dyDescent="0.2">
      <c r="B321" s="609"/>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2"/>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608" customFormat="true" ht="15" customHeight="true" x14ac:dyDescent="0.2">
      <c r="B322" s="609"/>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2"/>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608" customFormat="true" ht="15" customHeight="true" x14ac:dyDescent="0.2">
      <c r="B323" s="609"/>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2"/>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608" customFormat="true" ht="15" customHeight="true" x14ac:dyDescent="0.2">
      <c r="B324" s="609"/>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2"/>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608" customFormat="true" ht="15" customHeight="true" x14ac:dyDescent="0.2">
      <c r="B325" s="609"/>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2"/>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608" customFormat="true" ht="15" customHeight="true" x14ac:dyDescent="0.2">
      <c r="B326" s="609"/>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2"/>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608" customFormat="true" ht="15" customHeight="true" x14ac:dyDescent="0.2">
      <c r="B327" s="609"/>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2"/>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608" customFormat="true" ht="15" customHeight="true" x14ac:dyDescent="0.2">
      <c r="B328" s="609"/>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2"/>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608" customFormat="true" ht="250.15" customHeight="true" x14ac:dyDescent="0.2">
      <c r="B329" s="609"/>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2"/>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68"/>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6"/>
      <c r="BD330" s="366"/>
      <c r="BE330" s="366"/>
      <c r="BF330" s="366"/>
      <c r="BG330" s="366"/>
      <c r="BH330" s="366"/>
      <c r="BI330" s="366"/>
      <c r="BJ330" s="366"/>
      <c r="BK330" s="366"/>
      <c r="BL330" s="366"/>
      <c r="BM330" s="366"/>
      <c r="BN330" s="366"/>
      <c r="BO330" s="366"/>
      <c r="BP330" s="366"/>
      <c r="BQ330" s="366"/>
      <c r="BR330" s="366"/>
      <c r="BS330" s="366"/>
      <c r="BT330" s="366"/>
      <c r="BU330" s="366"/>
      <c r="BV330" s="366"/>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68"/>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6"/>
      <c r="BD331" s="366"/>
      <c r="BE331" s="366"/>
      <c r="BF331" s="366"/>
      <c r="BG331" s="366"/>
      <c r="BH331" s="366"/>
      <c r="BI331" s="366"/>
      <c r="BJ331" s="366"/>
      <c r="BK331" s="366"/>
      <c r="BL331" s="366"/>
      <c r="BM331" s="366"/>
      <c r="BN331" s="366"/>
      <c r="BO331" s="366"/>
      <c r="BP331" s="366"/>
      <c r="BQ331" s="366"/>
      <c r="BR331" s="366"/>
      <c r="BS331" s="366"/>
      <c r="BT331" s="366"/>
      <c r="BU331" s="366"/>
      <c r="BV331" s="366"/>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68"/>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6"/>
      <c r="BD332" s="366"/>
      <c r="BE332" s="366"/>
      <c r="BF332" s="366"/>
      <c r="BG332" s="366"/>
      <c r="BH332" s="366"/>
      <c r="BI332" s="366"/>
      <c r="BJ332" s="366"/>
      <c r="BK332" s="366"/>
      <c r="BL332" s="366"/>
      <c r="BM332" s="366"/>
      <c r="BN332" s="366"/>
      <c r="BO332" s="366"/>
      <c r="BP332" s="366"/>
      <c r="BQ332" s="366"/>
      <c r="BR332" s="366"/>
      <c r="BS332" s="366"/>
      <c r="BT332" s="366"/>
      <c r="BU332" s="366"/>
      <c r="BV332" s="366"/>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68"/>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6"/>
      <c r="BD333" s="366"/>
      <c r="BE333" s="366"/>
      <c r="BF333" s="366"/>
      <c r="BG333" s="366"/>
      <c r="BH333" s="366"/>
      <c r="BI333" s="366"/>
      <c r="BJ333" s="366"/>
      <c r="BK333" s="366"/>
      <c r="BL333" s="366"/>
      <c r="BM333" s="366"/>
      <c r="BN333" s="366"/>
      <c r="BO333" s="366"/>
      <c r="BP333" s="366"/>
      <c r="BQ333" s="366"/>
      <c r="BR333" s="366"/>
      <c r="BS333" s="366"/>
      <c r="BT333" s="366"/>
      <c r="BU333" s="366"/>
      <c r="BV333" s="366"/>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68"/>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6"/>
      <c r="BD334" s="366"/>
      <c r="BE334" s="366"/>
      <c r="BF334" s="366"/>
      <c r="BG334" s="366"/>
      <c r="BH334" s="366"/>
      <c r="BI334" s="366"/>
      <c r="BJ334" s="366"/>
      <c r="BK334" s="366"/>
      <c r="BL334" s="366"/>
      <c r="BM334" s="366"/>
      <c r="BN334" s="366"/>
      <c r="BO334" s="366"/>
      <c r="BP334" s="366"/>
      <c r="BQ334" s="366"/>
      <c r="BR334" s="366"/>
      <c r="BS334" s="366"/>
      <c r="BT334" s="366"/>
      <c r="BU334" s="366"/>
      <c r="BV334" s="366"/>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68"/>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6"/>
      <c r="BD335" s="366"/>
      <c r="BE335" s="366"/>
      <c r="BF335" s="366"/>
      <c r="BG335" s="366"/>
      <c r="BH335" s="366"/>
      <c r="BI335" s="366"/>
      <c r="BJ335" s="366"/>
      <c r="BK335" s="366"/>
      <c r="BL335" s="366"/>
      <c r="BM335" s="366"/>
      <c r="BN335" s="366"/>
      <c r="BO335" s="366"/>
      <c r="BP335" s="366"/>
      <c r="BQ335" s="366"/>
      <c r="BR335" s="366"/>
      <c r="BS335" s="366"/>
      <c r="BT335" s="366"/>
      <c r="BU335" s="366"/>
      <c r="BV335" s="366"/>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68"/>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6"/>
      <c r="BD336" s="366"/>
      <c r="BE336" s="366"/>
      <c r="BF336" s="366"/>
      <c r="BG336" s="366"/>
      <c r="BH336" s="366"/>
      <c r="BI336" s="366"/>
      <c r="BJ336" s="366"/>
      <c r="BK336" s="366"/>
      <c r="BL336" s="366"/>
      <c r="BM336" s="366"/>
      <c r="BN336" s="366"/>
      <c r="BO336" s="366"/>
      <c r="BP336" s="366"/>
      <c r="BQ336" s="366"/>
      <c r="BR336" s="366"/>
      <c r="BS336" s="366"/>
      <c r="BT336" s="366"/>
      <c r="BU336" s="366"/>
      <c r="BV336" s="366"/>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68"/>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6"/>
      <c r="BD337" s="366"/>
      <c r="BE337" s="366"/>
      <c r="BF337" s="366"/>
      <c r="BG337" s="366"/>
      <c r="BH337" s="366"/>
      <c r="BI337" s="366"/>
      <c r="BJ337" s="366"/>
      <c r="BK337" s="366"/>
      <c r="BL337" s="366"/>
      <c r="BM337" s="366"/>
      <c r="BN337" s="366"/>
      <c r="BO337" s="366"/>
      <c r="BP337" s="366"/>
      <c r="BQ337" s="366"/>
      <c r="BR337" s="366"/>
      <c r="BS337" s="366"/>
      <c r="BT337" s="366"/>
      <c r="BU337" s="366"/>
      <c r="BV337" s="366"/>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68"/>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6"/>
      <c r="BD338" s="366"/>
      <c r="BE338" s="366"/>
      <c r="BF338" s="366"/>
      <c r="BG338" s="366"/>
      <c r="BH338" s="366"/>
      <c r="BI338" s="366"/>
      <c r="BJ338" s="366"/>
      <c r="BK338" s="366"/>
      <c r="BL338" s="366"/>
      <c r="BM338" s="366"/>
      <c r="BN338" s="366"/>
      <c r="BO338" s="366"/>
      <c r="BP338" s="366"/>
      <c r="BQ338" s="366"/>
      <c r="BR338" s="366"/>
      <c r="BS338" s="366"/>
      <c r="BT338" s="366"/>
      <c r="BU338" s="366"/>
      <c r="BV338" s="366"/>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608" customFormat="true" ht="15" customHeight="true" x14ac:dyDescent="0.2">
      <c r="B339" s="609"/>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187" t="s">
        <v>114</v>
      </c>
      <c r="BD339" s="2188"/>
      <c r="BE339" s="2188"/>
      <c r="BF339" s="2188"/>
      <c r="BG339" s="2189"/>
      <c r="BH339" s="2190" t="s">
        <v>38</v>
      </c>
      <c r="BI339" s="2188"/>
      <c r="BJ339" s="2188"/>
      <c r="BK339" s="2188"/>
      <c r="BL339" s="2189"/>
      <c r="BM339" s="2190" t="s">
        <v>37</v>
      </c>
      <c r="BN339" s="2188"/>
      <c r="BO339" s="2188"/>
      <c r="BP339" s="2188"/>
      <c r="BQ339" s="2191"/>
      <c r="BR339" s="1675" t="s">
        <v>137</v>
      </c>
      <c r="BS339" s="1676"/>
      <c r="BT339" s="1676"/>
      <c r="BU339" s="1676"/>
      <c r="BV339" s="1676"/>
      <c r="BW339" s="1849"/>
      <c r="BX339" s="1849"/>
      <c r="BY339" s="1850"/>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608" customFormat="true" ht="12.75" x14ac:dyDescent="0.2">
      <c r="B340" s="609"/>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148</v>
      </c>
      <c r="BS340" s="173" t="s">
        <v>149</v>
      </c>
      <c r="BT340" s="173" t="s">
        <v>150</v>
      </c>
      <c r="BU340" s="173" t="s">
        <v>151</v>
      </c>
      <c r="BV340" s="1768" t="s">
        <v>152</v>
      </c>
      <c r="BW340" s="1851"/>
      <c r="BX340" s="1851"/>
      <c r="BY340" s="1852"/>
      <c r="BZ340" s="1852"/>
      <c r="CA340" s="1852"/>
      <c r="CB340" s="1852"/>
      <c r="CC340" s="1852"/>
      <c r="CD340" s="1852"/>
      <c r="CE340" s="1852"/>
      <c r="CF340" s="1852"/>
      <c r="CG340" s="1852"/>
      <c r="CH340" s="1852"/>
      <c r="CI340" s="1852"/>
      <c r="CJ340" s="1852"/>
      <c r="CK340" s="1852"/>
      <c r="CL340" s="1852"/>
      <c r="CM340" s="1852"/>
      <c r="CN340" s="1852"/>
      <c r="CO340" s="1852"/>
      <c r="CP340" s="1852"/>
      <c r="CQ340" s="1852"/>
      <c r="CR340" s="1852"/>
      <c r="CS340" s="1852"/>
      <c r="CT340" s="1852"/>
      <c r="CU340" s="1852"/>
      <c r="CV340" s="1852"/>
      <c r="CW340" s="1852"/>
      <c r="CX340" s="1852"/>
      <c r="CY340" s="1852"/>
      <c r="CZ340" s="1852"/>
    </row>
    <row r="341" s="608" customFormat="true" ht="15" customHeight="true" x14ac:dyDescent="0.2">
      <c r="B341" s="609"/>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92" t="s">
        <v>144</v>
      </c>
      <c r="BB341" s="162" t="s">
        <v>49</v>
      </c>
      <c r="BC341" s="1066" t="s">
        <v>35</v>
      </c>
      <c r="BD341" s="1086" t="s">
        <v>35</v>
      </c>
      <c r="BE341" s="1086" t="s">
        <v>35</v>
      </c>
      <c r="BF341" s="1086" t="s">
        <v>35</v>
      </c>
      <c r="BG341" s="1106" t="s">
        <v>35</v>
      </c>
      <c r="BH341" s="1125" t="s">
        <v>35</v>
      </c>
      <c r="BI341" s="1086" t="s">
        <v>35</v>
      </c>
      <c r="BJ341" s="1086" t="s">
        <v>35</v>
      </c>
      <c r="BK341" s="1086" t="s">
        <v>35</v>
      </c>
      <c r="BL341" s="1106" t="s">
        <v>35</v>
      </c>
      <c r="BM341" s="1125" t="s">
        <v>35</v>
      </c>
      <c r="BN341" s="1086" t="s">
        <v>35</v>
      </c>
      <c r="BO341" s="1086" t="s">
        <v>35</v>
      </c>
      <c r="BP341" s="1086" t="s">
        <v>35</v>
      </c>
      <c r="BQ341" s="1106" t="s">
        <v>35</v>
      </c>
      <c r="BR341" s="1125" t="s">
        <v>35</v>
      </c>
      <c r="BS341" s="1086" t="s">
        <v>35</v>
      </c>
      <c r="BT341" s="1086" t="s">
        <v>35</v>
      </c>
      <c r="BU341" s="1086" t="s">
        <v>35</v>
      </c>
      <c r="BV341" s="1769" t="s">
        <v>35</v>
      </c>
      <c r="BW341" s="1853"/>
      <c r="BX341" s="1853"/>
      <c r="BY341" s="1854"/>
      <c r="BZ341" s="1854"/>
      <c r="CA341" s="1854"/>
      <c r="CB341" s="1854"/>
      <c r="CC341" s="1854"/>
      <c r="CD341" s="1854"/>
      <c r="CE341" s="1854"/>
      <c r="CF341" s="1854"/>
      <c r="CG341" s="1854"/>
      <c r="CH341" s="1854"/>
      <c r="CI341" s="1854"/>
      <c r="CJ341" s="1854"/>
      <c r="CK341" s="1854"/>
      <c r="CL341" s="1854"/>
      <c r="CM341" s="1854"/>
      <c r="CN341" s="1854"/>
      <c r="CO341" s="1854"/>
      <c r="CP341" s="1854"/>
      <c r="CQ341" s="1854"/>
      <c r="CR341" s="1854"/>
      <c r="CS341" s="1854"/>
      <c r="CT341" s="1854"/>
      <c r="CU341" s="1854"/>
      <c r="CV341" s="1854"/>
      <c r="CW341" s="1854"/>
      <c r="CX341" s="1854"/>
      <c r="CY341" s="1854"/>
      <c r="CZ341" s="1854"/>
    </row>
    <row r="342" s="608" customFormat="true" ht="15" customHeight="true" x14ac:dyDescent="0.2">
      <c r="B342" s="609"/>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81"/>
      <c r="BB342" s="163" t="s">
        <v>48</v>
      </c>
      <c r="BC342" s="1067" t="s">
        <v>35</v>
      </c>
      <c r="BD342" s="1087" t="s">
        <v>35</v>
      </c>
      <c r="BE342" s="1087" t="s">
        <v>35</v>
      </c>
      <c r="BF342" s="1087" t="s">
        <v>35</v>
      </c>
      <c r="BG342" s="1107" t="s">
        <v>35</v>
      </c>
      <c r="BH342" s="1126" t="s">
        <v>35</v>
      </c>
      <c r="BI342" s="1087" t="s">
        <v>35</v>
      </c>
      <c r="BJ342" s="1087" t="s">
        <v>35</v>
      </c>
      <c r="BK342" s="1087" t="s">
        <v>35</v>
      </c>
      <c r="BL342" s="1107" t="s">
        <v>35</v>
      </c>
      <c r="BM342" s="1126" t="s">
        <v>35</v>
      </c>
      <c r="BN342" s="1087" t="s">
        <v>35</v>
      </c>
      <c r="BO342" s="1087" t="s">
        <v>35</v>
      </c>
      <c r="BP342" s="1087" t="s">
        <v>35</v>
      </c>
      <c r="BQ342" s="1107" t="s">
        <v>35</v>
      </c>
      <c r="BR342" s="1126" t="s">
        <v>35</v>
      </c>
      <c r="BS342" s="1087" t="s">
        <v>35</v>
      </c>
      <c r="BT342" s="1087" t="s">
        <v>35</v>
      </c>
      <c r="BU342" s="1087" t="s">
        <v>35</v>
      </c>
      <c r="BV342" s="1770" t="s">
        <v>35</v>
      </c>
      <c r="BW342" s="1855"/>
      <c r="BX342" s="1855"/>
      <c r="BY342" s="1856"/>
      <c r="BZ342" s="1856"/>
      <c r="CA342" s="1856"/>
      <c r="CB342" s="1856"/>
      <c r="CC342" s="1856"/>
      <c r="CD342" s="1856"/>
      <c r="CE342" s="1856"/>
      <c r="CF342" s="1856"/>
      <c r="CG342" s="1856"/>
      <c r="CH342" s="1856"/>
      <c r="CI342" s="1856"/>
      <c r="CJ342" s="1856"/>
      <c r="CK342" s="1856"/>
      <c r="CL342" s="1856"/>
      <c r="CM342" s="1856"/>
      <c r="CN342" s="1856"/>
      <c r="CO342" s="1856"/>
      <c r="CP342" s="1856"/>
      <c r="CQ342" s="1856"/>
      <c r="CR342" s="1856"/>
      <c r="CS342" s="1856"/>
      <c r="CT342" s="1856"/>
      <c r="CU342" s="1856"/>
      <c r="CV342" s="1856"/>
      <c r="CW342" s="1856"/>
      <c r="CX342" s="1856"/>
      <c r="CY342" s="1856"/>
      <c r="CZ342" s="1856"/>
    </row>
    <row r="343" s="608" customFormat="true" ht="15" customHeight="true" x14ac:dyDescent="0.2">
      <c r="B343" s="609"/>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80" t="s">
        <v>139</v>
      </c>
      <c r="BB343" s="163" t="s">
        <v>49</v>
      </c>
      <c r="BC343" s="1067" t="s">
        <v>35</v>
      </c>
      <c r="BD343" s="1087" t="s">
        <v>35</v>
      </c>
      <c r="BE343" s="1087" t="s">
        <v>35</v>
      </c>
      <c r="BF343" s="1087" t="s">
        <v>35</v>
      </c>
      <c r="BG343" s="1107" t="s">
        <v>35</v>
      </c>
      <c r="BH343" s="1126" t="s">
        <v>35</v>
      </c>
      <c r="BI343" s="1087" t="s">
        <v>35</v>
      </c>
      <c r="BJ343" s="1087" t="s">
        <v>35</v>
      </c>
      <c r="BK343" s="1087" t="s">
        <v>35</v>
      </c>
      <c r="BL343" s="1107" t="s">
        <v>35</v>
      </c>
      <c r="BM343" s="1126" t="s">
        <v>35</v>
      </c>
      <c r="BN343" s="1087" t="s">
        <v>35</v>
      </c>
      <c r="BO343" s="1087" t="s">
        <v>35</v>
      </c>
      <c r="BP343" s="1087" t="s">
        <v>35</v>
      </c>
      <c r="BQ343" s="1107" t="s">
        <v>35</v>
      </c>
      <c r="BR343" s="1126" t="s">
        <v>35</v>
      </c>
      <c r="BS343" s="1087" t="s">
        <v>35</v>
      </c>
      <c r="BT343" s="1087" t="s">
        <v>35</v>
      </c>
      <c r="BU343" s="1087" t="s">
        <v>35</v>
      </c>
      <c r="BV343" s="1770" t="s">
        <v>35</v>
      </c>
      <c r="BW343" s="1855"/>
      <c r="BX343" s="1855"/>
      <c r="BY343" s="1856"/>
      <c r="BZ343" s="1856"/>
      <c r="CA343" s="1856"/>
      <c r="CB343" s="1856"/>
      <c r="CC343" s="1856"/>
      <c r="CD343" s="1856"/>
      <c r="CE343" s="1856"/>
      <c r="CF343" s="1856"/>
      <c r="CG343" s="1856"/>
      <c r="CH343" s="1856"/>
      <c r="CI343" s="1856"/>
      <c r="CJ343" s="1856"/>
      <c r="CK343" s="1856"/>
      <c r="CL343" s="1856"/>
      <c r="CM343" s="1856"/>
      <c r="CN343" s="1856"/>
      <c r="CO343" s="1856"/>
      <c r="CP343" s="1856"/>
      <c r="CQ343" s="1856"/>
      <c r="CR343" s="1856"/>
      <c r="CS343" s="1856"/>
      <c r="CT343" s="1856"/>
      <c r="CU343" s="1856"/>
      <c r="CV343" s="1856"/>
      <c r="CW343" s="1856"/>
      <c r="CX343" s="1856"/>
      <c r="CY343" s="1856"/>
      <c r="CZ343" s="1856"/>
    </row>
    <row r="344" s="608" customFormat="true" ht="15" customHeight="true" x14ac:dyDescent="0.2">
      <c r="B344" s="609"/>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81"/>
      <c r="BB344" s="163" t="s">
        <v>48</v>
      </c>
      <c r="BC344" s="1067" t="s">
        <v>35</v>
      </c>
      <c r="BD344" s="1087" t="s">
        <v>35</v>
      </c>
      <c r="BE344" s="1087" t="s">
        <v>35</v>
      </c>
      <c r="BF344" s="1087" t="s">
        <v>35</v>
      </c>
      <c r="BG344" s="1107" t="s">
        <v>35</v>
      </c>
      <c r="BH344" s="1126" t="s">
        <v>35</v>
      </c>
      <c r="BI344" s="1087" t="s">
        <v>35</v>
      </c>
      <c r="BJ344" s="1087" t="s">
        <v>35</v>
      </c>
      <c r="BK344" s="1087" t="s">
        <v>35</v>
      </c>
      <c r="BL344" s="1107" t="s">
        <v>35</v>
      </c>
      <c r="BM344" s="1126" t="s">
        <v>35</v>
      </c>
      <c r="BN344" s="1087" t="s">
        <v>35</v>
      </c>
      <c r="BO344" s="1087" t="s">
        <v>35</v>
      </c>
      <c r="BP344" s="1087" t="s">
        <v>35</v>
      </c>
      <c r="BQ344" s="1107" t="s">
        <v>35</v>
      </c>
      <c r="BR344" s="1126" t="s">
        <v>35</v>
      </c>
      <c r="BS344" s="1087" t="s">
        <v>35</v>
      </c>
      <c r="BT344" s="1087" t="s">
        <v>35</v>
      </c>
      <c r="BU344" s="1087" t="s">
        <v>35</v>
      </c>
      <c r="BV344" s="1770" t="s">
        <v>35</v>
      </c>
      <c r="BW344" s="1855"/>
      <c r="BX344" s="1855"/>
      <c r="BY344" s="1856"/>
      <c r="BZ344" s="1856"/>
      <c r="CA344" s="1856"/>
      <c r="CB344" s="1856"/>
      <c r="CC344" s="1856"/>
      <c r="CD344" s="1856"/>
      <c r="CE344" s="1856"/>
      <c r="CF344" s="1856"/>
      <c r="CG344" s="1856"/>
      <c r="CH344" s="1856"/>
      <c r="CI344" s="1856"/>
      <c r="CJ344" s="1856"/>
      <c r="CK344" s="1856"/>
      <c r="CL344" s="1856"/>
      <c r="CM344" s="1856"/>
      <c r="CN344" s="1856"/>
      <c r="CO344" s="1856"/>
      <c r="CP344" s="1856"/>
      <c r="CQ344" s="1856"/>
      <c r="CR344" s="1856"/>
      <c r="CS344" s="1856"/>
      <c r="CT344" s="1856"/>
      <c r="CU344" s="1856"/>
      <c r="CV344" s="1856"/>
      <c r="CW344" s="1856"/>
      <c r="CX344" s="1856"/>
      <c r="CY344" s="1856"/>
      <c r="CZ344" s="1856"/>
    </row>
    <row r="345" s="608" customFormat="true" ht="15" customHeight="true" x14ac:dyDescent="0.2">
      <c r="B345" s="609"/>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80" t="s">
        <v>140</v>
      </c>
      <c r="BB345" s="163" t="s">
        <v>49</v>
      </c>
      <c r="BC345" s="1067" t="s">
        <v>35</v>
      </c>
      <c r="BD345" s="1087" t="s">
        <v>35</v>
      </c>
      <c r="BE345" s="1087" t="s">
        <v>35</v>
      </c>
      <c r="BF345" s="1087" t="s">
        <v>35</v>
      </c>
      <c r="BG345" s="1107" t="s">
        <v>35</v>
      </c>
      <c r="BH345" s="1126" t="s">
        <v>35</v>
      </c>
      <c r="BI345" s="1087" t="s">
        <v>35</v>
      </c>
      <c r="BJ345" s="1087" t="s">
        <v>35</v>
      </c>
      <c r="BK345" s="1087" t="s">
        <v>35</v>
      </c>
      <c r="BL345" s="1107" t="s">
        <v>35</v>
      </c>
      <c r="BM345" s="1126" t="s">
        <v>35</v>
      </c>
      <c r="BN345" s="1087" t="s">
        <v>35</v>
      </c>
      <c r="BO345" s="1087" t="s">
        <v>35</v>
      </c>
      <c r="BP345" s="1087" t="s">
        <v>35</v>
      </c>
      <c r="BQ345" s="1107" t="s">
        <v>35</v>
      </c>
      <c r="BR345" s="1126" t="s">
        <v>35</v>
      </c>
      <c r="BS345" s="1087" t="s">
        <v>35</v>
      </c>
      <c r="BT345" s="1087" t="s">
        <v>35</v>
      </c>
      <c r="BU345" s="1087" t="s">
        <v>35</v>
      </c>
      <c r="BV345" s="1770" t="s">
        <v>35</v>
      </c>
      <c r="BW345" s="1855"/>
      <c r="BX345" s="1855"/>
      <c r="BY345" s="1856"/>
      <c r="BZ345" s="1856"/>
      <c r="CA345" s="1856"/>
      <c r="CB345" s="1856"/>
      <c r="CC345" s="1856"/>
      <c r="CD345" s="1856"/>
      <c r="CE345" s="1856"/>
      <c r="CF345" s="1856"/>
      <c r="CG345" s="1856"/>
      <c r="CH345" s="1856"/>
      <c r="CI345" s="1856"/>
      <c r="CJ345" s="1856"/>
      <c r="CK345" s="1856"/>
      <c r="CL345" s="1856"/>
      <c r="CM345" s="1856"/>
      <c r="CN345" s="1856"/>
      <c r="CO345" s="1856"/>
      <c r="CP345" s="1856"/>
      <c r="CQ345" s="1856"/>
      <c r="CR345" s="1856"/>
      <c r="CS345" s="1856"/>
      <c r="CT345" s="1856"/>
      <c r="CU345" s="1856"/>
      <c r="CV345" s="1856"/>
      <c r="CW345" s="1856"/>
      <c r="CX345" s="1856"/>
      <c r="CY345" s="1856"/>
      <c r="CZ345" s="1856"/>
    </row>
    <row r="346" s="608" customFormat="true" ht="15" customHeight="true" x14ac:dyDescent="0.2">
      <c r="B346" s="609"/>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81"/>
      <c r="BB346" s="163" t="s">
        <v>48</v>
      </c>
      <c r="BC346" s="1067" t="s">
        <v>35</v>
      </c>
      <c r="BD346" s="1087" t="s">
        <v>35</v>
      </c>
      <c r="BE346" s="1087" t="s">
        <v>35</v>
      </c>
      <c r="BF346" s="1087" t="s">
        <v>35</v>
      </c>
      <c r="BG346" s="1107" t="s">
        <v>35</v>
      </c>
      <c r="BH346" s="1126" t="s">
        <v>35</v>
      </c>
      <c r="BI346" s="1087" t="s">
        <v>35</v>
      </c>
      <c r="BJ346" s="1087" t="s">
        <v>35</v>
      </c>
      <c r="BK346" s="1087" t="s">
        <v>35</v>
      </c>
      <c r="BL346" s="1107" t="s">
        <v>35</v>
      </c>
      <c r="BM346" s="1126" t="s">
        <v>35</v>
      </c>
      <c r="BN346" s="1087" t="s">
        <v>35</v>
      </c>
      <c r="BO346" s="1087" t="s">
        <v>35</v>
      </c>
      <c r="BP346" s="1087" t="s">
        <v>35</v>
      </c>
      <c r="BQ346" s="1107" t="s">
        <v>35</v>
      </c>
      <c r="BR346" s="1126" t="s">
        <v>35</v>
      </c>
      <c r="BS346" s="1087" t="s">
        <v>35</v>
      </c>
      <c r="BT346" s="1087" t="s">
        <v>35</v>
      </c>
      <c r="BU346" s="1087" t="s">
        <v>35</v>
      </c>
      <c r="BV346" s="1770" t="s">
        <v>35</v>
      </c>
      <c r="BW346" s="1855"/>
      <c r="BX346" s="1855"/>
      <c r="BY346" s="1856"/>
      <c r="BZ346" s="1856"/>
      <c r="CA346" s="1856"/>
      <c r="CB346" s="1856"/>
      <c r="CC346" s="1856"/>
      <c r="CD346" s="1856"/>
      <c r="CE346" s="1856"/>
      <c r="CF346" s="1856"/>
      <c r="CG346" s="1856"/>
      <c r="CH346" s="1856"/>
      <c r="CI346" s="1856"/>
      <c r="CJ346" s="1856"/>
      <c r="CK346" s="1856"/>
      <c r="CL346" s="1856"/>
      <c r="CM346" s="1856"/>
      <c r="CN346" s="1856"/>
      <c r="CO346" s="1856"/>
      <c r="CP346" s="1856"/>
      <c r="CQ346" s="1856"/>
      <c r="CR346" s="1856"/>
      <c r="CS346" s="1856"/>
      <c r="CT346" s="1856"/>
      <c r="CU346" s="1856"/>
      <c r="CV346" s="1856"/>
      <c r="CW346" s="1856"/>
      <c r="CX346" s="1856"/>
      <c r="CY346" s="1856"/>
      <c r="CZ346" s="1856"/>
    </row>
    <row r="347" s="608" customFormat="true" ht="15" customHeight="true" x14ac:dyDescent="0.2">
      <c r="B347" s="609"/>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80" t="s">
        <v>141</v>
      </c>
      <c r="BB347" s="163" t="s">
        <v>49</v>
      </c>
      <c r="BC347" s="1067" t="s">
        <v>35</v>
      </c>
      <c r="BD347" s="1087" t="s">
        <v>35</v>
      </c>
      <c r="BE347" s="1087" t="s">
        <v>35</v>
      </c>
      <c r="BF347" s="1087" t="s">
        <v>35</v>
      </c>
      <c r="BG347" s="1107" t="s">
        <v>35</v>
      </c>
      <c r="BH347" s="1126" t="s">
        <v>35</v>
      </c>
      <c r="BI347" s="1087" t="s">
        <v>35</v>
      </c>
      <c r="BJ347" s="1087" t="s">
        <v>35</v>
      </c>
      <c r="BK347" s="1087" t="s">
        <v>35</v>
      </c>
      <c r="BL347" s="1107" t="s">
        <v>35</v>
      </c>
      <c r="BM347" s="1126" t="s">
        <v>35</v>
      </c>
      <c r="BN347" s="1087" t="s">
        <v>35</v>
      </c>
      <c r="BO347" s="1087" t="s">
        <v>35</v>
      </c>
      <c r="BP347" s="1087" t="s">
        <v>35</v>
      </c>
      <c r="BQ347" s="1107" t="s">
        <v>35</v>
      </c>
      <c r="BR347" s="1126" t="s">
        <v>35</v>
      </c>
      <c r="BS347" s="1087" t="s">
        <v>35</v>
      </c>
      <c r="BT347" s="1087" t="s">
        <v>35</v>
      </c>
      <c r="BU347" s="1087" t="s">
        <v>35</v>
      </c>
      <c r="BV347" s="1770" t="s">
        <v>35</v>
      </c>
      <c r="BW347" s="1855"/>
      <c r="BX347" s="1855"/>
      <c r="BY347" s="1856"/>
      <c r="BZ347" s="1856"/>
      <c r="CA347" s="1856"/>
      <c r="CB347" s="1856"/>
      <c r="CC347" s="1856"/>
      <c r="CD347" s="1856"/>
      <c r="CE347" s="1856"/>
      <c r="CF347" s="1856"/>
      <c r="CG347" s="1856"/>
      <c r="CH347" s="1856"/>
      <c r="CI347" s="1856"/>
      <c r="CJ347" s="1856"/>
      <c r="CK347" s="1856"/>
      <c r="CL347" s="1856"/>
      <c r="CM347" s="1856"/>
      <c r="CN347" s="1856"/>
      <c r="CO347" s="1856"/>
      <c r="CP347" s="1856"/>
      <c r="CQ347" s="1856"/>
      <c r="CR347" s="1856"/>
      <c r="CS347" s="1856"/>
      <c r="CT347" s="1856"/>
      <c r="CU347" s="1856"/>
      <c r="CV347" s="1856"/>
      <c r="CW347" s="1856"/>
      <c r="CX347" s="1856"/>
      <c r="CY347" s="1856"/>
      <c r="CZ347" s="1856"/>
    </row>
    <row r="348" s="608" customFormat="true" ht="15" customHeight="true" x14ac:dyDescent="0.2">
      <c r="B348" s="609"/>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81"/>
      <c r="BB348" s="163" t="s">
        <v>48</v>
      </c>
      <c r="BC348" s="1067" t="s">
        <v>35</v>
      </c>
      <c r="BD348" s="1087" t="s">
        <v>35</v>
      </c>
      <c r="BE348" s="1087" t="s">
        <v>35</v>
      </c>
      <c r="BF348" s="1087" t="s">
        <v>35</v>
      </c>
      <c r="BG348" s="1107" t="s">
        <v>35</v>
      </c>
      <c r="BH348" s="1126" t="s">
        <v>35</v>
      </c>
      <c r="BI348" s="1087" t="s">
        <v>35</v>
      </c>
      <c r="BJ348" s="1087" t="s">
        <v>35</v>
      </c>
      <c r="BK348" s="1087" t="s">
        <v>35</v>
      </c>
      <c r="BL348" s="1107" t="s">
        <v>35</v>
      </c>
      <c r="BM348" s="1126" t="s">
        <v>35</v>
      </c>
      <c r="BN348" s="1087" t="s">
        <v>35</v>
      </c>
      <c r="BO348" s="1087" t="s">
        <v>35</v>
      </c>
      <c r="BP348" s="1087" t="s">
        <v>35</v>
      </c>
      <c r="BQ348" s="1107" t="s">
        <v>35</v>
      </c>
      <c r="BR348" s="1126" t="s">
        <v>35</v>
      </c>
      <c r="BS348" s="1087" t="s">
        <v>35</v>
      </c>
      <c r="BT348" s="1087" t="s">
        <v>35</v>
      </c>
      <c r="BU348" s="1087" t="s">
        <v>35</v>
      </c>
      <c r="BV348" s="1770" t="s">
        <v>35</v>
      </c>
      <c r="BW348" s="1855"/>
      <c r="BX348" s="1855"/>
      <c r="BY348" s="1856"/>
      <c r="BZ348" s="1856"/>
      <c r="CA348" s="1856"/>
      <c r="CB348" s="1856"/>
      <c r="CC348" s="1856"/>
      <c r="CD348" s="1856"/>
      <c r="CE348" s="1856"/>
      <c r="CF348" s="1856"/>
      <c r="CG348" s="1856"/>
      <c r="CH348" s="1856"/>
      <c r="CI348" s="1856"/>
      <c r="CJ348" s="1856"/>
      <c r="CK348" s="1856"/>
      <c r="CL348" s="1856"/>
      <c r="CM348" s="1856"/>
      <c r="CN348" s="1856"/>
      <c r="CO348" s="1856"/>
      <c r="CP348" s="1856"/>
      <c r="CQ348" s="1856"/>
      <c r="CR348" s="1856"/>
      <c r="CS348" s="1856"/>
      <c r="CT348" s="1856"/>
      <c r="CU348" s="1856"/>
      <c r="CV348" s="1856"/>
      <c r="CW348" s="1856"/>
      <c r="CX348" s="1856"/>
      <c r="CY348" s="1856"/>
      <c r="CZ348" s="1856"/>
    </row>
    <row r="349" s="608" customFormat="true" ht="15" customHeight="true" x14ac:dyDescent="0.2">
      <c r="B349" s="609"/>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80" t="s">
        <v>142</v>
      </c>
      <c r="BB349" s="163" t="s">
        <v>49</v>
      </c>
      <c r="BC349" s="1067" t="s">
        <v>35</v>
      </c>
      <c r="BD349" s="1087" t="s">
        <v>35</v>
      </c>
      <c r="BE349" s="1087" t="s">
        <v>35</v>
      </c>
      <c r="BF349" s="1087" t="s">
        <v>35</v>
      </c>
      <c r="BG349" s="1107" t="s">
        <v>35</v>
      </c>
      <c r="BH349" s="1126" t="s">
        <v>35</v>
      </c>
      <c r="BI349" s="1087" t="s">
        <v>35</v>
      </c>
      <c r="BJ349" s="1087" t="s">
        <v>35</v>
      </c>
      <c r="BK349" s="1087" t="s">
        <v>35</v>
      </c>
      <c r="BL349" s="1107" t="s">
        <v>35</v>
      </c>
      <c r="BM349" s="1126" t="s">
        <v>35</v>
      </c>
      <c r="BN349" s="1087" t="s">
        <v>35</v>
      </c>
      <c r="BO349" s="1087" t="s">
        <v>35</v>
      </c>
      <c r="BP349" s="1087" t="s">
        <v>35</v>
      </c>
      <c r="BQ349" s="1107" t="s">
        <v>35</v>
      </c>
      <c r="BR349" s="1126" t="s">
        <v>35</v>
      </c>
      <c r="BS349" s="1087" t="s">
        <v>35</v>
      </c>
      <c r="BT349" s="1087" t="s">
        <v>35</v>
      </c>
      <c r="BU349" s="1087" t="s">
        <v>35</v>
      </c>
      <c r="BV349" s="1770" t="s">
        <v>35</v>
      </c>
      <c r="BW349" s="1855"/>
      <c r="BX349" s="1855"/>
      <c r="BY349" s="1856"/>
      <c r="BZ349" s="1856"/>
      <c r="CA349" s="1856"/>
      <c r="CB349" s="1856"/>
      <c r="CC349" s="1856"/>
      <c r="CD349" s="1856"/>
      <c r="CE349" s="1856"/>
      <c r="CF349" s="1856"/>
      <c r="CG349" s="1856"/>
      <c r="CH349" s="1856"/>
      <c r="CI349" s="1856"/>
      <c r="CJ349" s="1856"/>
      <c r="CK349" s="1856"/>
      <c r="CL349" s="1856"/>
      <c r="CM349" s="1856"/>
      <c r="CN349" s="1856"/>
      <c r="CO349" s="1856"/>
      <c r="CP349" s="1856"/>
      <c r="CQ349" s="1856"/>
      <c r="CR349" s="1856"/>
      <c r="CS349" s="1856"/>
      <c r="CT349" s="1856"/>
      <c r="CU349" s="1856"/>
      <c r="CV349" s="1856"/>
      <c r="CW349" s="1856"/>
      <c r="CX349" s="1856"/>
      <c r="CY349" s="1856"/>
      <c r="CZ349" s="1856"/>
    </row>
    <row r="350" s="608" customFormat="true" ht="15" customHeight="true" x14ac:dyDescent="0.2">
      <c r="B350" s="609"/>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81"/>
      <c r="BB350" s="163" t="s">
        <v>48</v>
      </c>
      <c r="BC350" s="1067" t="s">
        <v>35</v>
      </c>
      <c r="BD350" s="1087" t="s">
        <v>35</v>
      </c>
      <c r="BE350" s="1087" t="s">
        <v>35</v>
      </c>
      <c r="BF350" s="1087" t="s">
        <v>35</v>
      </c>
      <c r="BG350" s="1107" t="s">
        <v>35</v>
      </c>
      <c r="BH350" s="1126" t="s">
        <v>35</v>
      </c>
      <c r="BI350" s="1087" t="s">
        <v>35</v>
      </c>
      <c r="BJ350" s="1087" t="s">
        <v>35</v>
      </c>
      <c r="BK350" s="1087" t="s">
        <v>35</v>
      </c>
      <c r="BL350" s="1107" t="s">
        <v>35</v>
      </c>
      <c r="BM350" s="1126" t="s">
        <v>35</v>
      </c>
      <c r="BN350" s="1087" t="s">
        <v>35</v>
      </c>
      <c r="BO350" s="1087" t="s">
        <v>35</v>
      </c>
      <c r="BP350" s="1087" t="s">
        <v>35</v>
      </c>
      <c r="BQ350" s="1107" t="s">
        <v>35</v>
      </c>
      <c r="BR350" s="1126" t="s">
        <v>35</v>
      </c>
      <c r="BS350" s="1087" t="s">
        <v>35</v>
      </c>
      <c r="BT350" s="1087" t="s">
        <v>35</v>
      </c>
      <c r="BU350" s="1087" t="s">
        <v>35</v>
      </c>
      <c r="BV350" s="1770" t="s">
        <v>35</v>
      </c>
      <c r="BW350" s="1855"/>
      <c r="BX350" s="1855"/>
      <c r="BY350" s="1856"/>
      <c r="BZ350" s="1856"/>
      <c r="CA350" s="1856"/>
      <c r="CB350" s="1856"/>
      <c r="CC350" s="1856"/>
      <c r="CD350" s="1856"/>
      <c r="CE350" s="1856"/>
      <c r="CF350" s="1856"/>
      <c r="CG350" s="1856"/>
      <c r="CH350" s="1856"/>
      <c r="CI350" s="1856"/>
      <c r="CJ350" s="1856"/>
      <c r="CK350" s="1856"/>
      <c r="CL350" s="1856"/>
      <c r="CM350" s="1856"/>
      <c r="CN350" s="1856"/>
      <c r="CO350" s="1856"/>
      <c r="CP350" s="1856"/>
      <c r="CQ350" s="1856"/>
      <c r="CR350" s="1856"/>
      <c r="CS350" s="1856"/>
      <c r="CT350" s="1856"/>
      <c r="CU350" s="1856"/>
      <c r="CV350" s="1856"/>
      <c r="CW350" s="1856"/>
      <c r="CX350" s="1856"/>
      <c r="CY350" s="1856"/>
      <c r="CZ350" s="1856"/>
    </row>
    <row r="351" s="608" customFormat="true" ht="15" customHeight="true" x14ac:dyDescent="0.2">
      <c r="B351" s="609"/>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80" t="s">
        <v>143</v>
      </c>
      <c r="BB351" s="163" t="s">
        <v>49</v>
      </c>
      <c r="BC351" s="1067" t="s">
        <v>35</v>
      </c>
      <c r="BD351" s="1087" t="s">
        <v>35</v>
      </c>
      <c r="BE351" s="1087" t="s">
        <v>35</v>
      </c>
      <c r="BF351" s="1087" t="s">
        <v>35</v>
      </c>
      <c r="BG351" s="1107" t="s">
        <v>35</v>
      </c>
      <c r="BH351" s="1126" t="s">
        <v>35</v>
      </c>
      <c r="BI351" s="1087" t="s">
        <v>35</v>
      </c>
      <c r="BJ351" s="1087" t="s">
        <v>35</v>
      </c>
      <c r="BK351" s="1087" t="s">
        <v>35</v>
      </c>
      <c r="BL351" s="1107" t="s">
        <v>35</v>
      </c>
      <c r="BM351" s="1126" t="s">
        <v>35</v>
      </c>
      <c r="BN351" s="1087" t="s">
        <v>35</v>
      </c>
      <c r="BO351" s="1087" t="s">
        <v>35</v>
      </c>
      <c r="BP351" s="1087" t="s">
        <v>35</v>
      </c>
      <c r="BQ351" s="1107" t="s">
        <v>35</v>
      </c>
      <c r="BR351" s="1126" t="s">
        <v>35</v>
      </c>
      <c r="BS351" s="1087" t="s">
        <v>35</v>
      </c>
      <c r="BT351" s="1087" t="s">
        <v>35</v>
      </c>
      <c r="BU351" s="1087" t="s">
        <v>35</v>
      </c>
      <c r="BV351" s="1770" t="s">
        <v>35</v>
      </c>
      <c r="BW351" s="1855"/>
      <c r="BX351" s="1855"/>
      <c r="BY351" s="1856"/>
      <c r="BZ351" s="1856"/>
      <c r="CA351" s="1856"/>
      <c r="CB351" s="1856"/>
      <c r="CC351" s="1856"/>
      <c r="CD351" s="1856"/>
      <c r="CE351" s="1856"/>
      <c r="CF351" s="1856"/>
      <c r="CG351" s="1856"/>
      <c r="CH351" s="1856"/>
      <c r="CI351" s="1856"/>
      <c r="CJ351" s="1856"/>
      <c r="CK351" s="1856"/>
      <c r="CL351" s="1856"/>
      <c r="CM351" s="1856"/>
      <c r="CN351" s="1856"/>
      <c r="CO351" s="1856"/>
      <c r="CP351" s="1856"/>
      <c r="CQ351" s="1856"/>
      <c r="CR351" s="1856"/>
      <c r="CS351" s="1856"/>
      <c r="CT351" s="1856"/>
      <c r="CU351" s="1856"/>
      <c r="CV351" s="1856"/>
      <c r="CW351" s="1856"/>
      <c r="CX351" s="1856"/>
      <c r="CY351" s="1856"/>
      <c r="CZ351" s="1856"/>
    </row>
    <row r="352" s="608" customFormat="true" ht="15" customHeight="true" x14ac:dyDescent="0.2">
      <c r="B352" s="609"/>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81"/>
      <c r="BB352" s="163" t="s">
        <v>48</v>
      </c>
      <c r="BC352" s="1067" t="s">
        <v>35</v>
      </c>
      <c r="BD352" s="1087" t="s">
        <v>35</v>
      </c>
      <c r="BE352" s="1087" t="s">
        <v>35</v>
      </c>
      <c r="BF352" s="1087" t="s">
        <v>35</v>
      </c>
      <c r="BG352" s="1107" t="s">
        <v>35</v>
      </c>
      <c r="BH352" s="1126" t="s">
        <v>35</v>
      </c>
      <c r="BI352" s="1087" t="s">
        <v>35</v>
      </c>
      <c r="BJ352" s="1087" t="s">
        <v>35</v>
      </c>
      <c r="BK352" s="1087" t="s">
        <v>35</v>
      </c>
      <c r="BL352" s="1107" t="s">
        <v>35</v>
      </c>
      <c r="BM352" s="1126" t="s">
        <v>35</v>
      </c>
      <c r="BN352" s="1087" t="s">
        <v>35</v>
      </c>
      <c r="BO352" s="1087" t="s">
        <v>35</v>
      </c>
      <c r="BP352" s="1087" t="s">
        <v>35</v>
      </c>
      <c r="BQ352" s="1107" t="s">
        <v>35</v>
      </c>
      <c r="BR352" s="1126" t="s">
        <v>35</v>
      </c>
      <c r="BS352" s="1087" t="s">
        <v>35</v>
      </c>
      <c r="BT352" s="1087" t="s">
        <v>35</v>
      </c>
      <c r="BU352" s="1087" t="s">
        <v>35</v>
      </c>
      <c r="BV352" s="1770" t="s">
        <v>35</v>
      </c>
      <c r="BW352" s="1855"/>
      <c r="BX352" s="1855"/>
      <c r="BY352" s="1856"/>
      <c r="BZ352" s="1856"/>
      <c r="CA352" s="1856"/>
      <c r="CB352" s="1856"/>
      <c r="CC352" s="1856"/>
      <c r="CD352" s="1856"/>
      <c r="CE352" s="1856"/>
      <c r="CF352" s="1856"/>
      <c r="CG352" s="1856"/>
      <c r="CH352" s="1856"/>
      <c r="CI352" s="1856"/>
      <c r="CJ352" s="1856"/>
      <c r="CK352" s="1856"/>
      <c r="CL352" s="1856"/>
      <c r="CM352" s="1856"/>
      <c r="CN352" s="1856"/>
      <c r="CO352" s="1856"/>
      <c r="CP352" s="1856"/>
      <c r="CQ352" s="1856"/>
      <c r="CR352" s="1856"/>
      <c r="CS352" s="1856"/>
      <c r="CT352" s="1856"/>
      <c r="CU352" s="1856"/>
      <c r="CV352" s="1856"/>
      <c r="CW352" s="1856"/>
      <c r="CX352" s="1856"/>
      <c r="CY352" s="1856"/>
      <c r="CZ352" s="1856"/>
    </row>
    <row r="353" s="608" customFormat="true" ht="15" customHeight="true" x14ac:dyDescent="0.2">
      <c r="B353" s="609"/>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80" t="s">
        <v>138</v>
      </c>
      <c r="BB353" s="163" t="s">
        <v>49</v>
      </c>
      <c r="BC353" s="1067" t="s">
        <v>35</v>
      </c>
      <c r="BD353" s="1087" t="s">
        <v>35</v>
      </c>
      <c r="BE353" s="1087" t="s">
        <v>35</v>
      </c>
      <c r="BF353" s="1087" t="s">
        <v>35</v>
      </c>
      <c r="BG353" s="1107" t="s">
        <v>35</v>
      </c>
      <c r="BH353" s="1126" t="s">
        <v>35</v>
      </c>
      <c r="BI353" s="1087" t="s">
        <v>35</v>
      </c>
      <c r="BJ353" s="1087" t="s">
        <v>35</v>
      </c>
      <c r="BK353" s="1087" t="s">
        <v>35</v>
      </c>
      <c r="BL353" s="1107" t="s">
        <v>35</v>
      </c>
      <c r="BM353" s="1126" t="s">
        <v>35</v>
      </c>
      <c r="BN353" s="1087" t="s">
        <v>35</v>
      </c>
      <c r="BO353" s="1087" t="s">
        <v>35</v>
      </c>
      <c r="BP353" s="1087" t="s">
        <v>35</v>
      </c>
      <c r="BQ353" s="1107" t="s">
        <v>35</v>
      </c>
      <c r="BR353" s="1126" t="s">
        <v>35</v>
      </c>
      <c r="BS353" s="1087" t="s">
        <v>35</v>
      </c>
      <c r="BT353" s="1087" t="s">
        <v>35</v>
      </c>
      <c r="BU353" s="1087" t="s">
        <v>35</v>
      </c>
      <c r="BV353" s="1770" t="s">
        <v>35</v>
      </c>
      <c r="BW353" s="1855"/>
      <c r="BX353" s="1855"/>
      <c r="BY353" s="1856"/>
      <c r="BZ353" s="1856"/>
      <c r="CA353" s="1856"/>
      <c r="CB353" s="1856"/>
      <c r="CC353" s="1856"/>
      <c r="CD353" s="1856"/>
      <c r="CE353" s="1856"/>
      <c r="CF353" s="1856"/>
      <c r="CG353" s="1856"/>
      <c r="CH353" s="1856"/>
      <c r="CI353" s="1856"/>
      <c r="CJ353" s="1856"/>
      <c r="CK353" s="1856"/>
      <c r="CL353" s="1856"/>
      <c r="CM353" s="1856"/>
      <c r="CN353" s="1856"/>
      <c r="CO353" s="1856"/>
      <c r="CP353" s="1856"/>
      <c r="CQ353" s="1856"/>
      <c r="CR353" s="1856"/>
      <c r="CS353" s="1856"/>
      <c r="CT353" s="1856"/>
      <c r="CU353" s="1856"/>
      <c r="CV353" s="1856"/>
      <c r="CW353" s="1856"/>
      <c r="CX353" s="1856"/>
      <c r="CY353" s="1856"/>
      <c r="CZ353" s="1856"/>
    </row>
    <row r="354" s="608" customFormat="true" ht="15" customHeight="true" x14ac:dyDescent="0.2">
      <c r="B354" s="609"/>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82"/>
      <c r="BB354" s="164" t="s">
        <v>48</v>
      </c>
      <c r="BC354" s="1068" t="s">
        <v>35</v>
      </c>
      <c r="BD354" s="1088" t="s">
        <v>35</v>
      </c>
      <c r="BE354" s="1088" t="s">
        <v>35</v>
      </c>
      <c r="BF354" s="1088" t="s">
        <v>35</v>
      </c>
      <c r="BG354" s="1108" t="s">
        <v>35</v>
      </c>
      <c r="BH354" s="1127" t="s">
        <v>35</v>
      </c>
      <c r="BI354" s="1088" t="s">
        <v>35</v>
      </c>
      <c r="BJ354" s="1088" t="s">
        <v>35</v>
      </c>
      <c r="BK354" s="1088" t="s">
        <v>35</v>
      </c>
      <c r="BL354" s="1108" t="s">
        <v>35</v>
      </c>
      <c r="BM354" s="1127" t="s">
        <v>35</v>
      </c>
      <c r="BN354" s="1088" t="s">
        <v>35</v>
      </c>
      <c r="BO354" s="1088" t="s">
        <v>35</v>
      </c>
      <c r="BP354" s="1088" t="s">
        <v>35</v>
      </c>
      <c r="BQ354" s="1108" t="s">
        <v>35</v>
      </c>
      <c r="BR354" s="1127" t="s">
        <v>35</v>
      </c>
      <c r="BS354" s="1088" t="s">
        <v>35</v>
      </c>
      <c r="BT354" s="1088" t="s">
        <v>35</v>
      </c>
      <c r="BU354" s="1088" t="s">
        <v>35</v>
      </c>
      <c r="BV354" s="1771" t="s">
        <v>35</v>
      </c>
      <c r="BW354" s="1857"/>
      <c r="BX354" s="1857"/>
      <c r="BY354" s="1858"/>
      <c r="BZ354" s="1858"/>
      <c r="CA354" s="1858"/>
      <c r="CB354" s="1858"/>
      <c r="CC354" s="1858"/>
      <c r="CD354" s="1858"/>
      <c r="CE354" s="1858"/>
      <c r="CF354" s="1858"/>
      <c r="CG354" s="1858"/>
      <c r="CH354" s="1858"/>
      <c r="CI354" s="1858"/>
      <c r="CJ354" s="1858"/>
      <c r="CK354" s="1858"/>
      <c r="CL354" s="1858"/>
      <c r="CM354" s="1858"/>
      <c r="CN354" s="1858"/>
      <c r="CO354" s="1858"/>
      <c r="CP354" s="1858"/>
      <c r="CQ354" s="1858"/>
      <c r="CR354" s="1858"/>
      <c r="CS354" s="1858"/>
      <c r="CT354" s="1858"/>
      <c r="CU354" s="1858"/>
      <c r="CV354" s="1858"/>
      <c r="CW354" s="1858"/>
      <c r="CX354" s="1858"/>
      <c r="CY354" s="1858"/>
      <c r="CZ354" s="1858"/>
    </row>
    <row r="355" s="608" customFormat="true" ht="15" customHeight="true" x14ac:dyDescent="0.2">
      <c r="B355" s="609"/>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7"/>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608" customFormat="true" ht="15" customHeight="true" x14ac:dyDescent="0.2">
      <c r="B356" s="609"/>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2"/>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2"/>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2"/>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2"/>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2"/>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2"/>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2"/>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2"/>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2"/>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2"/>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2"/>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2"/>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2"/>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2"/>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2"/>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608" customFormat="true" ht="15" customHeight="true" x14ac:dyDescent="0.2">
      <c r="B390" s="609"/>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2"/>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608" customFormat="true" ht="15" customHeight="true" x14ac:dyDescent="0.2">
      <c r="B391" s="609"/>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2"/>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608" customFormat="true" ht="15" customHeight="true" x14ac:dyDescent="0.2">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2"/>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608" customFormat="true" ht="15" customHeight="true" x14ac:dyDescent="0.2">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2"/>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608" customFormat="true" ht="15" customHeight="true" x14ac:dyDescent="0.2">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2"/>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608" customFormat="true" ht="15" customHeight="true" x14ac:dyDescent="0.2">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2"/>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608" customFormat="true" ht="15" customHeight="true" x14ac:dyDescent="0.2">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2"/>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608" customFormat="true" ht="15" customHeight="true" x14ac:dyDescent="0.2">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2"/>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608" customFormat="true" ht="15" customHeight="true" x14ac:dyDescent="0.2">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2"/>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86" customFormat="true" ht="15" customHeight="true" x14ac:dyDescent="0.25">
      <c r="A399" s="136"/>
      <c r="B399" s="136"/>
      <c r="C399" s="2081" t="s">
        <v>129</v>
      </c>
      <c r="D399" s="2082"/>
      <c r="E399" s="2082"/>
      <c r="F399" s="2082"/>
      <c r="G399" s="136"/>
      <c r="H399" s="2089" t="s">
        <v>130</v>
      </c>
      <c r="I399" s="2090"/>
      <c r="J399" s="2090"/>
      <c r="K399" s="2090"/>
      <c r="M399" s="2089" t="s">
        <v>131</v>
      </c>
      <c r="N399" s="2090"/>
      <c r="O399" s="2090"/>
      <c r="P399" s="2090"/>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091" t="s">
        <v>186</v>
      </c>
      <c r="D400" s="2092"/>
      <c r="E400" s="2092"/>
      <c r="F400" s="367"/>
      <c r="G400" s="367"/>
      <c r="H400" s="2093" t="s">
        <v>186</v>
      </c>
      <c r="I400" s="2093"/>
      <c r="J400" s="2093"/>
      <c r="K400" s="367"/>
      <c r="L400" s="367"/>
      <c r="M400" s="2093" t="s">
        <v>186</v>
      </c>
      <c r="N400" s="2093"/>
      <c r="O400" s="2093"/>
      <c r="P400" s="367"/>
      <c r="Q400" s="367"/>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86"/>
      <c r="BB400" s="136"/>
      <c r="BC400" s="386"/>
      <c r="BD400" s="386"/>
      <c r="BE400" s="386"/>
      <c r="BF400" s="386"/>
      <c r="BG400" s="386"/>
      <c r="BH400" s="386"/>
      <c r="BI400" s="386"/>
      <c r="BJ400" s="386"/>
      <c r="BK400" s="386"/>
      <c r="BL400" s="386"/>
      <c r="BM400" s="386"/>
      <c r="BN400" s="386"/>
      <c r="BO400" s="386"/>
      <c r="BP400" s="386"/>
      <c r="BQ400" s="386"/>
      <c r="BR400" s="386"/>
      <c r="BS400" s="386"/>
      <c r="BT400" s="386"/>
      <c r="BU400" s="386"/>
      <c r="BV400" s="386"/>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91"/>
      <c r="D401" s="2092"/>
      <c r="E401" s="402" t="s">
        <v>187</v>
      </c>
      <c r="F401" s="367"/>
      <c r="G401" s="367"/>
      <c r="H401" s="2093"/>
      <c r="I401" s="2093"/>
      <c r="J401" s="403" t="s">
        <v>187</v>
      </c>
      <c r="K401" s="367"/>
      <c r="L401" s="367"/>
      <c r="M401" s="2093"/>
      <c r="N401" s="2093"/>
      <c r="O401" s="404" t="s">
        <v>187</v>
      </c>
      <c r="P401" s="367"/>
      <c r="Q401" s="367"/>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86"/>
      <c r="BB401" s="136"/>
      <c r="BC401" s="386"/>
      <c r="BD401" s="386"/>
      <c r="BE401" s="386"/>
      <c r="BF401" s="386"/>
      <c r="BG401" s="386"/>
      <c r="BH401" s="386"/>
      <c r="BI401" s="386"/>
      <c r="BJ401" s="386"/>
      <c r="BK401" s="386"/>
      <c r="BL401" s="386"/>
      <c r="BM401" s="386"/>
      <c r="BN401" s="386"/>
      <c r="BO401" s="386"/>
      <c r="BP401" s="386"/>
      <c r="BQ401" s="386"/>
      <c r="BR401" s="386"/>
      <c r="BS401" s="386"/>
      <c r="BT401" s="386"/>
      <c r="BU401" s="386"/>
      <c r="BV401" s="386"/>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47" t="s">
        <v>135</v>
      </c>
      <c r="C402" s="2092"/>
      <c r="D402" s="2092"/>
      <c r="E402" s="405" t="s">
        <v>188</v>
      </c>
      <c r="F402" s="367"/>
      <c r="G402" s="367"/>
      <c r="H402" s="2093"/>
      <c r="I402" s="2093"/>
      <c r="J402" s="406" t="s">
        <v>188</v>
      </c>
      <c r="K402" s="367"/>
      <c r="L402" s="367"/>
      <c r="M402" s="2093"/>
      <c r="N402" s="2093"/>
      <c r="O402" s="407" t="s">
        <v>188</v>
      </c>
      <c r="P402" s="367"/>
      <c r="Q402" s="367"/>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86"/>
      <c r="BB402" s="136"/>
      <c r="BC402" s="386"/>
      <c r="BD402" s="386"/>
      <c r="BE402" s="386"/>
      <c r="BF402" s="386"/>
      <c r="BG402" s="386"/>
      <c r="BH402" s="386"/>
      <c r="BI402" s="386"/>
      <c r="BJ402" s="386"/>
      <c r="BK402" s="386"/>
      <c r="BL402" s="386"/>
      <c r="BM402" s="386"/>
      <c r="BN402" s="386"/>
      <c r="BO402" s="386"/>
      <c r="BP402" s="386"/>
      <c r="BQ402" s="386"/>
      <c r="BR402" s="386"/>
      <c r="BS402" s="386"/>
      <c r="BT402" s="386"/>
      <c r="BU402" s="386"/>
      <c r="BV402" s="386"/>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48"/>
      <c r="C403" s="2036" t="s">
        <v>196</v>
      </c>
      <c r="D403" s="2037"/>
      <c r="E403" s="489">
        <v>0.92548787288366274</v>
      </c>
      <c r="F403" s="447"/>
      <c r="G403" s="447"/>
      <c r="H403" s="2037" t="s">
        <v>196</v>
      </c>
      <c r="I403" s="2037"/>
      <c r="J403" s="490">
        <v>0.93693294687013551</v>
      </c>
      <c r="K403" s="447"/>
      <c r="L403" s="447"/>
      <c r="M403" s="2037" t="s">
        <v>196</v>
      </c>
      <c r="N403" s="2037"/>
      <c r="O403" s="491">
        <v>0.93802513197432902</v>
      </c>
      <c r="P403" s="447"/>
      <c r="Q403" s="447"/>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48"/>
      <c r="C404" s="2036" t="s">
        <v>189</v>
      </c>
      <c r="D404" s="2037"/>
      <c r="E404" s="492">
        <v>0.57594172417322065</v>
      </c>
      <c r="F404" s="447"/>
      <c r="G404" s="447"/>
      <c r="H404" s="2037" t="s">
        <v>189</v>
      </c>
      <c r="I404" s="2037"/>
      <c r="J404" s="493">
        <v>0.53052841911617676</v>
      </c>
      <c r="K404" s="447"/>
      <c r="L404" s="447"/>
      <c r="M404" s="2037" t="s">
        <v>191</v>
      </c>
      <c r="N404" s="2037"/>
      <c r="O404" s="494">
        <v>0.53800386104133369</v>
      </c>
      <c r="P404" s="447"/>
      <c r="Q404" s="447"/>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48"/>
      <c r="C405" s="2036" t="s">
        <v>191</v>
      </c>
      <c r="D405" s="2037"/>
      <c r="E405" s="492">
        <v>0.55390697611722395</v>
      </c>
      <c r="F405" s="447"/>
      <c r="G405" s="447"/>
      <c r="H405" s="2037" t="s">
        <v>191</v>
      </c>
      <c r="I405" s="2037"/>
      <c r="J405" s="493">
        <v>0.47753610178003836</v>
      </c>
      <c r="K405" s="447"/>
      <c r="L405" s="447"/>
      <c r="M405" s="2037" t="s">
        <v>199</v>
      </c>
      <c r="N405" s="2037"/>
      <c r="O405" s="494">
        <v>0.53776458990144582</v>
      </c>
      <c r="P405" s="447"/>
      <c r="Q405" s="447"/>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48"/>
      <c r="C406" s="2036" t="s">
        <v>199</v>
      </c>
      <c r="D406" s="2037"/>
      <c r="E406" s="492">
        <v>0.53732829223247558</v>
      </c>
      <c r="F406" s="447"/>
      <c r="G406" s="447"/>
      <c r="H406" s="2037" t="s">
        <v>199</v>
      </c>
      <c r="I406" s="2037"/>
      <c r="J406" s="493">
        <v>0.46511448047070958</v>
      </c>
      <c r="K406" s="447"/>
      <c r="L406" s="447"/>
      <c r="M406" s="2037" t="s">
        <v>189</v>
      </c>
      <c r="N406" s="2037"/>
      <c r="O406" s="494">
        <v>0.5105667513674168</v>
      </c>
      <c r="P406" s="447"/>
      <c r="Q406" s="447"/>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48"/>
      <c r="C407" s="2036" t="s">
        <v>192</v>
      </c>
      <c r="D407" s="2037"/>
      <c r="E407" s="492">
        <v>0.48071476587003703</v>
      </c>
      <c r="F407" s="447"/>
      <c r="G407" s="447"/>
      <c r="H407" s="2037" t="s">
        <v>192</v>
      </c>
      <c r="I407" s="2037"/>
      <c r="J407" s="493">
        <v>0.45097751923198554</v>
      </c>
      <c r="K407" s="447"/>
      <c r="L407" s="447"/>
      <c r="M407" s="2037" t="s">
        <v>247</v>
      </c>
      <c r="N407" s="2037"/>
      <c r="O407" s="494">
        <v>0.44392944899101328</v>
      </c>
      <c r="P407" s="447"/>
      <c r="Q407" s="447"/>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48"/>
      <c r="C408" s="2036" t="s">
        <v>193</v>
      </c>
      <c r="D408" s="2037"/>
      <c r="E408" s="492">
        <v>0.46839873230275547</v>
      </c>
      <c r="F408" s="447"/>
      <c r="G408" s="447"/>
      <c r="H408" s="2037" t="s">
        <v>195</v>
      </c>
      <c r="I408" s="2037"/>
      <c r="J408" s="493">
        <v>0.41524834408812117</v>
      </c>
      <c r="K408" s="447"/>
      <c r="L408" s="447"/>
      <c r="M408" s="2037" t="s">
        <v>193</v>
      </c>
      <c r="N408" s="2037"/>
      <c r="O408" s="494">
        <v>0.44276982022159567</v>
      </c>
      <c r="P408" s="447"/>
      <c r="Q408" s="447"/>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48"/>
      <c r="C409" s="2036" t="s">
        <v>195</v>
      </c>
      <c r="D409" s="2037"/>
      <c r="E409" s="492">
        <v>0.45622028328336078</v>
      </c>
      <c r="F409" s="447"/>
      <c r="G409" s="447"/>
      <c r="H409" s="2037" t="s">
        <v>193</v>
      </c>
      <c r="I409" s="2037"/>
      <c r="J409" s="493">
        <v>0.40920824045000265</v>
      </c>
      <c r="K409" s="447"/>
      <c r="L409" s="447"/>
      <c r="M409" s="2037" t="s">
        <v>201</v>
      </c>
      <c r="N409" s="2037"/>
      <c r="O409" s="494">
        <v>0.40561250130525001</v>
      </c>
      <c r="P409" s="447"/>
      <c r="Q409" s="447"/>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48"/>
      <c r="C410" s="2036" t="s">
        <v>247</v>
      </c>
      <c r="D410" s="2037"/>
      <c r="E410" s="492">
        <v>0.42449980255664971</v>
      </c>
      <c r="F410" s="447"/>
      <c r="G410" s="447"/>
      <c r="H410" s="2037" t="s">
        <v>202</v>
      </c>
      <c r="I410" s="2037"/>
      <c r="J410" s="493">
        <v>0.38057189021938326</v>
      </c>
      <c r="K410" s="447"/>
      <c r="L410" s="447"/>
      <c r="M410" s="2037" t="s">
        <v>195</v>
      </c>
      <c r="N410" s="2037"/>
      <c r="O410" s="494">
        <v>0.40410409184507007</v>
      </c>
      <c r="P410" s="447"/>
      <c r="Q410" s="447"/>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48"/>
      <c r="C411" s="2036" t="s">
        <v>202</v>
      </c>
      <c r="D411" s="2037"/>
      <c r="E411" s="492">
        <v>0.41873091170050553</v>
      </c>
      <c r="F411" s="447"/>
      <c r="G411" s="447"/>
      <c r="H411" s="2037" t="s">
        <v>248</v>
      </c>
      <c r="I411" s="2037"/>
      <c r="J411" s="493">
        <v>0.36028438995905437</v>
      </c>
      <c r="K411" s="447"/>
      <c r="L411" s="447"/>
      <c r="M411" s="2037" t="s">
        <v>203</v>
      </c>
      <c r="N411" s="2037"/>
      <c r="O411" s="494">
        <v>0.37355337923933207</v>
      </c>
      <c r="P411" s="447"/>
      <c r="Q411" s="447"/>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48"/>
      <c r="C412" s="2036" t="s">
        <v>201</v>
      </c>
      <c r="D412" s="2037"/>
      <c r="E412" s="492">
        <v>0.41021920850533045</v>
      </c>
      <c r="F412" s="447"/>
      <c r="G412" s="447"/>
      <c r="H412" s="2037" t="s">
        <v>200</v>
      </c>
      <c r="I412" s="2037"/>
      <c r="J412" s="493">
        <v>0.35598192207593354</v>
      </c>
      <c r="K412" s="447"/>
      <c r="L412" s="447"/>
      <c r="M412" s="2037" t="s">
        <v>248</v>
      </c>
      <c r="N412" s="2037"/>
      <c r="O412" s="494">
        <v>0.36741754583754016</v>
      </c>
      <c r="P412" s="447"/>
      <c r="Q412" s="447"/>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48"/>
      <c r="C413" s="2036" t="s">
        <v>203</v>
      </c>
      <c r="D413" s="2037"/>
      <c r="E413" s="492">
        <v>0.40684500991450379</v>
      </c>
      <c r="F413" s="447"/>
      <c r="G413" s="447"/>
      <c r="H413" s="2037" t="s">
        <v>206</v>
      </c>
      <c r="I413" s="2037"/>
      <c r="J413" s="493">
        <v>-0.35394501635997438</v>
      </c>
      <c r="K413" s="447"/>
      <c r="L413" s="447"/>
      <c r="M413" s="2037" t="s">
        <v>249</v>
      </c>
      <c r="N413" s="2037"/>
      <c r="O413" s="494">
        <v>0.35254526877760561</v>
      </c>
      <c r="P413" s="447"/>
      <c r="Q413" s="447"/>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48"/>
      <c r="C414" s="2036" t="s">
        <v>200</v>
      </c>
      <c r="D414" s="2037"/>
      <c r="E414" s="492">
        <v>0.40166593209217588</v>
      </c>
      <c r="F414" s="447"/>
      <c r="G414" s="447"/>
      <c r="H414" s="2037" t="s">
        <v>247</v>
      </c>
      <c r="I414" s="2037"/>
      <c r="J414" s="493">
        <v>0.34920688366884772</v>
      </c>
      <c r="K414" s="447"/>
      <c r="L414" s="447"/>
      <c r="M414" s="2037" t="s">
        <v>192</v>
      </c>
      <c r="N414" s="2037"/>
      <c r="O414" s="494">
        <v>0.33219327893848305</v>
      </c>
      <c r="P414" s="447"/>
      <c r="Q414" s="447"/>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48"/>
      <c r="C415" s="2036" t="s">
        <v>248</v>
      </c>
      <c r="D415" s="2037"/>
      <c r="E415" s="492">
        <v>0.37584081832576621</v>
      </c>
      <c r="F415" s="447"/>
      <c r="G415" s="447"/>
      <c r="H415" s="2037" t="s">
        <v>203</v>
      </c>
      <c r="I415" s="2037"/>
      <c r="J415" s="493">
        <v>0.34847069338339559</v>
      </c>
      <c r="K415" s="447"/>
      <c r="L415" s="447"/>
      <c r="M415" s="2037" t="s">
        <v>202</v>
      </c>
      <c r="N415" s="2037"/>
      <c r="O415" s="494">
        <v>0.31289313461700347</v>
      </c>
      <c r="P415" s="447"/>
      <c r="Q415" s="447"/>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48"/>
      <c r="C416" s="2036" t="s">
        <v>206</v>
      </c>
      <c r="D416" s="2037"/>
      <c r="E416" s="492">
        <v>-0.34441906729440269</v>
      </c>
      <c r="F416" s="447"/>
      <c r="G416" s="447"/>
      <c r="H416" s="2037" t="s">
        <v>208</v>
      </c>
      <c r="I416" s="2037"/>
      <c r="J416" s="493">
        <v>0.30889680393613628</v>
      </c>
      <c r="K416" s="447"/>
      <c r="L416" s="447"/>
      <c r="M416" s="2037" t="s">
        <v>200</v>
      </c>
      <c r="N416" s="2037"/>
      <c r="O416" s="494">
        <v>0.30772632004603273</v>
      </c>
      <c r="P416" s="447"/>
      <c r="Q416" s="447"/>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48"/>
      <c r="C417" s="2036" t="s">
        <v>249</v>
      </c>
      <c r="D417" s="2037"/>
      <c r="E417" s="492">
        <v>0.34327197974674706</v>
      </c>
      <c r="F417" s="447"/>
      <c r="G417" s="447"/>
      <c r="H417" s="2037" t="s">
        <v>201</v>
      </c>
      <c r="I417" s="2037"/>
      <c r="J417" s="493">
        <v>0.30389058857907558</v>
      </c>
      <c r="K417" s="447"/>
      <c r="L417" s="447"/>
      <c r="M417" s="2037" t="s">
        <v>217</v>
      </c>
      <c r="N417" s="2037"/>
      <c r="O417" s="494">
        <v>-0.30136068582006054</v>
      </c>
      <c r="P417" s="447"/>
      <c r="Q417" s="447"/>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48"/>
      <c r="C418" s="2036" t="s">
        <v>208</v>
      </c>
      <c r="D418" s="2037"/>
      <c r="E418" s="492">
        <v>0.31183305509568082</v>
      </c>
      <c r="F418" s="447"/>
      <c r="G418" s="447"/>
      <c r="H418" s="2037" t="s">
        <v>215</v>
      </c>
      <c r="I418" s="2037"/>
      <c r="J418" s="493">
        <v>0.27965469576216256</v>
      </c>
      <c r="K418" s="447"/>
      <c r="L418" s="447"/>
      <c r="M418" s="2037" t="s">
        <v>208</v>
      </c>
      <c r="N418" s="2037"/>
      <c r="O418" s="494">
        <v>0.2862053910003346</v>
      </c>
      <c r="P418" s="447"/>
      <c r="Q418" s="447"/>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48"/>
      <c r="C419" s="2036" t="s">
        <v>215</v>
      </c>
      <c r="D419" s="2037"/>
      <c r="E419" s="492">
        <v>0.29956148359365831</v>
      </c>
      <c r="F419" s="447"/>
      <c r="G419" s="447"/>
      <c r="H419" s="2037" t="s">
        <v>249</v>
      </c>
      <c r="I419" s="2037"/>
      <c r="J419" s="493">
        <v>0.27304251243539907</v>
      </c>
      <c r="K419" s="447"/>
      <c r="L419" s="447"/>
      <c r="M419" s="2037" t="s">
        <v>250</v>
      </c>
      <c r="N419" s="2037"/>
      <c r="O419" s="494">
        <v>0.25951153504795521</v>
      </c>
      <c r="P419" s="447"/>
      <c r="Q419" s="447"/>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48"/>
      <c r="C420" s="2036" t="s">
        <v>217</v>
      </c>
      <c r="D420" s="2037"/>
      <c r="E420" s="492">
        <v>-0.28744602183172591</v>
      </c>
      <c r="F420" s="447"/>
      <c r="G420" s="447"/>
      <c r="H420" s="2037" t="s">
        <v>212</v>
      </c>
      <c r="I420" s="2037"/>
      <c r="J420" s="493">
        <v>-0.25094441154132208</v>
      </c>
      <c r="K420" s="447"/>
      <c r="L420" s="447"/>
      <c r="M420" s="2037" t="s">
        <v>216</v>
      </c>
      <c r="N420" s="2037"/>
      <c r="O420" s="494">
        <v>0.24729040058574878</v>
      </c>
      <c r="P420" s="447"/>
      <c r="Q420" s="447"/>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48"/>
      <c r="C421" s="2036" t="s">
        <v>209</v>
      </c>
      <c r="D421" s="2037"/>
      <c r="E421" s="492">
        <v>0.28143740594472588</v>
      </c>
      <c r="F421" s="447"/>
      <c r="G421" s="447"/>
      <c r="H421" s="2037" t="s">
        <v>209</v>
      </c>
      <c r="I421" s="2037"/>
      <c r="J421" s="493">
        <v>0.2480223063064082</v>
      </c>
      <c r="K421" s="447"/>
      <c r="L421" s="447"/>
      <c r="M421" s="2037" t="s">
        <v>215</v>
      </c>
      <c r="N421" s="2037"/>
      <c r="O421" s="494">
        <v>0.23467609896060446</v>
      </c>
      <c r="P421" s="447"/>
      <c r="Q421" s="447"/>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48"/>
      <c r="C422" s="2036" t="s">
        <v>212</v>
      </c>
      <c r="D422" s="2037"/>
      <c r="E422" s="492">
        <v>-0.27527942966930719</v>
      </c>
      <c r="F422" s="447"/>
      <c r="G422" s="447"/>
      <c r="H422" s="2037" t="s">
        <v>216</v>
      </c>
      <c r="I422" s="2037"/>
      <c r="J422" s="493">
        <v>0.24122048928946591</v>
      </c>
      <c r="K422" s="447"/>
      <c r="L422" s="447"/>
      <c r="M422" s="2037" t="s">
        <v>207</v>
      </c>
      <c r="N422" s="2037"/>
      <c r="O422" s="494">
        <v>0.22818093499863187</v>
      </c>
      <c r="P422" s="447"/>
      <c r="Q422" s="447"/>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48"/>
      <c r="C423" s="2036" t="s">
        <v>216</v>
      </c>
      <c r="D423" s="2037"/>
      <c r="E423" s="492">
        <v>0.27027845164968806</v>
      </c>
      <c r="F423" s="447"/>
      <c r="G423" s="447"/>
      <c r="H423" s="2037" t="s">
        <v>251</v>
      </c>
      <c r="I423" s="2037"/>
      <c r="J423" s="493">
        <v>0.23348160405216956</v>
      </c>
      <c r="K423" s="447"/>
      <c r="L423" s="447"/>
      <c r="M423" s="2037" t="s">
        <v>251</v>
      </c>
      <c r="N423" s="2037"/>
      <c r="O423" s="494">
        <v>0.21175773809745868</v>
      </c>
      <c r="P423" s="447"/>
      <c r="Q423" s="447"/>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48"/>
      <c r="C424" s="2036" t="s">
        <v>251</v>
      </c>
      <c r="D424" s="2037"/>
      <c r="E424" s="492">
        <v>0.2645165477467743</v>
      </c>
      <c r="F424" s="447"/>
      <c r="G424" s="447"/>
      <c r="H424" s="2037" t="s">
        <v>252</v>
      </c>
      <c r="I424" s="2037"/>
      <c r="J424" s="493">
        <v>0.21385224483065071</v>
      </c>
      <c r="K424" s="447"/>
      <c r="L424" s="447"/>
      <c r="M424" s="2037" t="s">
        <v>209</v>
      </c>
      <c r="N424" s="2037"/>
      <c r="O424" s="494">
        <v>0.1770169524779058</v>
      </c>
      <c r="P424" s="447"/>
      <c r="Q424" s="447"/>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48"/>
      <c r="C425" s="2036" t="s">
        <v>252</v>
      </c>
      <c r="D425" s="2037"/>
      <c r="E425" s="492">
        <v>0.24081402335010502</v>
      </c>
      <c r="F425" s="447"/>
      <c r="G425" s="447"/>
      <c r="H425" s="2037" t="s">
        <v>253</v>
      </c>
      <c r="I425" s="2037"/>
      <c r="J425" s="493">
        <v>0.19548974302854238</v>
      </c>
      <c r="K425" s="447"/>
      <c r="L425" s="447"/>
      <c r="M425" s="2037" t="s">
        <v>254</v>
      </c>
      <c r="N425" s="2037"/>
      <c r="O425" s="494">
        <v>0.17634235640350626</v>
      </c>
      <c r="P425" s="447"/>
      <c r="Q425" s="447"/>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48"/>
      <c r="C426" s="2036" t="s">
        <v>254</v>
      </c>
      <c r="D426" s="2037"/>
      <c r="E426" s="492">
        <v>0.22080135317843119</v>
      </c>
      <c r="F426" s="447"/>
      <c r="G426" s="447"/>
      <c r="H426" s="2037" t="s">
        <v>254</v>
      </c>
      <c r="I426" s="2037"/>
      <c r="J426" s="493">
        <v>0.1948706575812422</v>
      </c>
      <c r="K426" s="447"/>
      <c r="L426" s="447"/>
      <c r="M426" s="2037" t="s">
        <v>227</v>
      </c>
      <c r="N426" s="2037"/>
      <c r="O426" s="494">
        <v>0.17522391266345946</v>
      </c>
      <c r="P426" s="447"/>
      <c r="Q426" s="447"/>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48"/>
      <c r="C427" s="2036" t="s">
        <v>253</v>
      </c>
      <c r="D427" s="2037"/>
      <c r="E427" s="492">
        <v>0.20641812182803032</v>
      </c>
      <c r="F427" s="447"/>
      <c r="G427" s="447"/>
      <c r="H427" s="2037" t="s">
        <v>255</v>
      </c>
      <c r="I427" s="2037"/>
      <c r="J427" s="493">
        <v>0.18725480613410384</v>
      </c>
      <c r="K427" s="447"/>
      <c r="L427" s="447"/>
      <c r="M427" s="2037" t="s">
        <v>212</v>
      </c>
      <c r="N427" s="2037"/>
      <c r="O427" s="494">
        <v>-0.1747970993676084</v>
      </c>
      <c r="P427" s="447"/>
      <c r="Q427" s="447"/>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48"/>
      <c r="C428" s="2036" t="s">
        <v>255</v>
      </c>
      <c r="D428" s="2037"/>
      <c r="E428" s="492">
        <v>0.20249523957712823</v>
      </c>
      <c r="F428" s="447"/>
      <c r="G428" s="447"/>
      <c r="H428" s="2037" t="s">
        <v>250</v>
      </c>
      <c r="I428" s="2037"/>
      <c r="J428" s="493">
        <v>0.17800645919679997</v>
      </c>
      <c r="K428" s="447"/>
      <c r="L428" s="447"/>
      <c r="M428" s="2037" t="s">
        <v>198</v>
      </c>
      <c r="N428" s="2037"/>
      <c r="O428" s="494">
        <v>0.15221486143047067</v>
      </c>
      <c r="P428" s="447"/>
      <c r="Q428" s="447"/>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48"/>
      <c r="C429" s="2036" t="s">
        <v>256</v>
      </c>
      <c r="D429" s="2037"/>
      <c r="E429" s="492">
        <v>0.17449504422217596</v>
      </c>
      <c r="F429" s="447"/>
      <c r="G429" s="447"/>
      <c r="H429" s="2037" t="s">
        <v>217</v>
      </c>
      <c r="I429" s="2037"/>
      <c r="J429" s="493">
        <v>-0.14661835228265468</v>
      </c>
      <c r="K429" s="447"/>
      <c r="L429" s="447"/>
      <c r="M429" s="2037" t="s">
        <v>257</v>
      </c>
      <c r="N429" s="2037"/>
      <c r="O429" s="494">
        <v>0.15221486143047036</v>
      </c>
      <c r="P429" s="447"/>
      <c r="Q429" s="447"/>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48"/>
      <c r="C430" s="2036" t="s">
        <v>250</v>
      </c>
      <c r="D430" s="2037"/>
      <c r="E430" s="492">
        <v>0.16479315125833729</v>
      </c>
      <c r="F430" s="447"/>
      <c r="G430" s="447"/>
      <c r="H430" s="2037" t="s">
        <v>256</v>
      </c>
      <c r="I430" s="2037"/>
      <c r="J430" s="493">
        <v>0.1427399156926322</v>
      </c>
      <c r="K430" s="447"/>
      <c r="L430" s="447"/>
      <c r="M430" s="2037" t="s">
        <v>258</v>
      </c>
      <c r="N430" s="2037"/>
      <c r="O430" s="494">
        <v>0.1459858922541005</v>
      </c>
      <c r="P430" s="447"/>
      <c r="Q430" s="447"/>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48"/>
      <c r="C431" s="2036" t="s">
        <v>207</v>
      </c>
      <c r="D431" s="2037"/>
      <c r="E431" s="492">
        <v>0.14911783356589878</v>
      </c>
      <c r="F431" s="447"/>
      <c r="G431" s="447"/>
      <c r="H431" s="2037" t="s">
        <v>220</v>
      </c>
      <c r="I431" s="2037"/>
      <c r="J431" s="493">
        <v>0.12769895241680518</v>
      </c>
      <c r="K431" s="447"/>
      <c r="L431" s="447"/>
      <c r="M431" s="2037" t="s">
        <v>206</v>
      </c>
      <c r="N431" s="2037"/>
      <c r="O431" s="494">
        <v>-0.14291859633254889</v>
      </c>
      <c r="P431" s="447"/>
      <c r="Q431" s="447"/>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48"/>
      <c r="C432" s="2036" t="s">
        <v>198</v>
      </c>
      <c r="D432" s="2037"/>
      <c r="E432" s="492">
        <v>9.5436350966210351E-2</v>
      </c>
      <c r="F432" s="447"/>
      <c r="G432" s="447"/>
      <c r="H432" s="2037" t="s">
        <v>225</v>
      </c>
      <c r="I432" s="2037"/>
      <c r="J432" s="493">
        <v>-9.5497259643658239E-2</v>
      </c>
      <c r="K432" s="447"/>
      <c r="L432" s="447"/>
      <c r="M432" s="2037" t="s">
        <v>221</v>
      </c>
      <c r="N432" s="2037"/>
      <c r="O432" s="494">
        <v>0.14039328067568985</v>
      </c>
      <c r="P432" s="447"/>
      <c r="Q432" s="447"/>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48"/>
      <c r="C433" s="2036" t="s">
        <v>257</v>
      </c>
      <c r="D433" s="2037"/>
      <c r="E433" s="492">
        <v>9.5436350966209893E-2</v>
      </c>
      <c r="F433" s="447"/>
      <c r="G433" s="447"/>
      <c r="H433" s="2037" t="s">
        <v>207</v>
      </c>
      <c r="I433" s="2037"/>
      <c r="J433" s="493">
        <v>9.466679005703621E-2</v>
      </c>
      <c r="K433" s="447"/>
      <c r="L433" s="447"/>
      <c r="M433" s="2037" t="s">
        <v>252</v>
      </c>
      <c r="N433" s="2037"/>
      <c r="O433" s="494">
        <v>0.140356866928983</v>
      </c>
      <c r="P433" s="447"/>
      <c r="Q433" s="447"/>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48"/>
      <c r="C434" s="2036" t="s">
        <v>221</v>
      </c>
      <c r="D434" s="2037"/>
      <c r="E434" s="492">
        <v>8.1565559029933232E-2</v>
      </c>
      <c r="F434" s="447"/>
      <c r="G434" s="447"/>
      <c r="H434" s="2037" t="s">
        <v>257</v>
      </c>
      <c r="I434" s="2037"/>
      <c r="J434" s="493">
        <v>8.619106792828693E-2</v>
      </c>
      <c r="K434" s="447"/>
      <c r="L434" s="447"/>
      <c r="M434" s="2037" t="s">
        <v>218</v>
      </c>
      <c r="N434" s="2037"/>
      <c r="O434" s="494">
        <v>0.13912966587116171</v>
      </c>
      <c r="P434" s="447"/>
      <c r="Q434" s="447"/>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48"/>
      <c r="C435" s="2036" t="s">
        <v>225</v>
      </c>
      <c r="D435" s="2037"/>
      <c r="E435" s="492">
        <v>-7.6189046284015779E-2</v>
      </c>
      <c r="F435" s="447"/>
      <c r="G435" s="447"/>
      <c r="H435" s="2037" t="s">
        <v>198</v>
      </c>
      <c r="I435" s="2037"/>
      <c r="J435" s="493">
        <v>8.6191067928286319E-2</v>
      </c>
      <c r="K435" s="447"/>
      <c r="L435" s="447"/>
      <c r="M435" s="2037" t="s">
        <v>255</v>
      </c>
      <c r="N435" s="2037"/>
      <c r="O435" s="494">
        <v>0.13539227323098738</v>
      </c>
      <c r="P435" s="447"/>
      <c r="Q435" s="447"/>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48"/>
      <c r="C436" s="2036" t="s">
        <v>226</v>
      </c>
      <c r="D436" s="2037"/>
      <c r="E436" s="492">
        <v>7.1119760576411353E-2</v>
      </c>
      <c r="F436" s="447"/>
      <c r="G436" s="447"/>
      <c r="H436" s="2037" t="s">
        <v>226</v>
      </c>
      <c r="I436" s="2037"/>
      <c r="J436" s="493">
        <v>-7.2987813494650458E-2</v>
      </c>
      <c r="K436" s="447"/>
      <c r="L436" s="447"/>
      <c r="M436" s="2037" t="s">
        <v>253</v>
      </c>
      <c r="N436" s="2037"/>
      <c r="O436" s="494">
        <v>0.13389680483116631</v>
      </c>
      <c r="P436" s="447"/>
      <c r="Q436" s="447"/>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48"/>
      <c r="C437" s="2036" t="s">
        <v>222</v>
      </c>
      <c r="D437" s="2037"/>
      <c r="E437" s="492">
        <v>6.3154580324724707E-2</v>
      </c>
      <c r="F437" s="447"/>
      <c r="G437" s="447"/>
      <c r="H437" s="2037" t="s">
        <v>259</v>
      </c>
      <c r="I437" s="2037"/>
      <c r="J437" s="493">
        <v>6.3528118926498567E-2</v>
      </c>
      <c r="K437" s="447"/>
      <c r="L437" s="447"/>
      <c r="M437" s="2037" t="s">
        <v>222</v>
      </c>
      <c r="N437" s="2037"/>
      <c r="O437" s="494">
        <v>0.12826211717548758</v>
      </c>
      <c r="P437" s="447"/>
      <c r="Q437" s="447"/>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48"/>
      <c r="C438" s="2036" t="s">
        <v>258</v>
      </c>
      <c r="D438" s="2037"/>
      <c r="E438" s="492">
        <v>-5.7231905165005321E-2</v>
      </c>
      <c r="F438" s="447"/>
      <c r="G438" s="447"/>
      <c r="H438" s="2037" t="s">
        <v>260</v>
      </c>
      <c r="I438" s="2037"/>
      <c r="J438" s="493">
        <v>4.9898642699731537E-2</v>
      </c>
      <c r="K438" s="447"/>
      <c r="L438" s="447"/>
      <c r="M438" s="2037" t="s">
        <v>256</v>
      </c>
      <c r="N438" s="2037"/>
      <c r="O438" s="494">
        <v>0.12392113946500324</v>
      </c>
      <c r="P438" s="447"/>
      <c r="Q438" s="447"/>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48"/>
      <c r="C439" s="2036" t="s">
        <v>229</v>
      </c>
      <c r="D439" s="2037"/>
      <c r="E439" s="492">
        <v>5.6528527990850348E-2</v>
      </c>
      <c r="F439" s="447"/>
      <c r="G439" s="447"/>
      <c r="H439" s="2037" t="s">
        <v>218</v>
      </c>
      <c r="I439" s="2037"/>
      <c r="J439" s="493">
        <v>3.5526773651406308E-2</v>
      </c>
      <c r="K439" s="447"/>
      <c r="L439" s="447"/>
      <c r="M439" s="2037" t="s">
        <v>226</v>
      </c>
      <c r="N439" s="2037"/>
      <c r="O439" s="494">
        <v>0.11089068065831668</v>
      </c>
      <c r="P439" s="447"/>
      <c r="Q439" s="447"/>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48"/>
      <c r="C440" s="2036" t="s">
        <v>218</v>
      </c>
      <c r="D440" s="2037"/>
      <c r="E440" s="492">
        <v>5.5402109224098849E-2</v>
      </c>
      <c r="F440" s="447"/>
      <c r="G440" s="447"/>
      <c r="H440" s="2037" t="s">
        <v>229</v>
      </c>
      <c r="I440" s="2037"/>
      <c r="J440" s="493">
        <v>3.3511276100379767E-2</v>
      </c>
      <c r="K440" s="447"/>
      <c r="L440" s="447"/>
      <c r="M440" s="2037" t="s">
        <v>219</v>
      </c>
      <c r="N440" s="2037"/>
      <c r="O440" s="494">
        <v>9.5359528508792604E-2</v>
      </c>
      <c r="P440" s="447"/>
      <c r="Q440" s="447"/>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48"/>
      <c r="C441" s="2036" t="s">
        <v>259</v>
      </c>
      <c r="D441" s="2037"/>
      <c r="E441" s="492">
        <v>5.3606407052251857E-2</v>
      </c>
      <c r="F441" s="447"/>
      <c r="G441" s="447"/>
      <c r="H441" s="2037" t="s">
        <v>221</v>
      </c>
      <c r="I441" s="2037"/>
      <c r="J441" s="493">
        <v>3.0918109822248518E-2</v>
      </c>
      <c r="K441" s="447"/>
      <c r="L441" s="447"/>
      <c r="M441" s="2037" t="s">
        <v>220</v>
      </c>
      <c r="N441" s="2037"/>
      <c r="O441" s="494">
        <v>-8.227922071320401E-2</v>
      </c>
      <c r="P441" s="447"/>
      <c r="Q441" s="447"/>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48"/>
      <c r="C442" s="2036" t="s">
        <v>260</v>
      </c>
      <c r="D442" s="2037"/>
      <c r="E442" s="492">
        <v>4.5363437843800231E-2</v>
      </c>
      <c r="F442" s="447"/>
      <c r="G442" s="447"/>
      <c r="H442" s="2037" t="s">
        <v>223</v>
      </c>
      <c r="I442" s="2037"/>
      <c r="J442" s="493">
        <v>-2.1994449752466311E-2</v>
      </c>
      <c r="K442" s="447"/>
      <c r="L442" s="447"/>
      <c r="M442" s="2037" t="s">
        <v>228</v>
      </c>
      <c r="N442" s="2037"/>
      <c r="O442" s="494">
        <v>7.3213608940920785E-2</v>
      </c>
      <c r="P442" s="447"/>
      <c r="Q442" s="447"/>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48"/>
      <c r="C443" s="2036" t="s">
        <v>219</v>
      </c>
      <c r="D443" s="2037"/>
      <c r="E443" s="492">
        <v>4.0066585181612741E-2</v>
      </c>
      <c r="F443" s="447"/>
      <c r="G443" s="447"/>
      <c r="H443" s="2037" t="s">
        <v>219</v>
      </c>
      <c r="I443" s="2037"/>
      <c r="J443" s="493">
        <v>1.5295098916013102E-2</v>
      </c>
      <c r="K443" s="447"/>
      <c r="L443" s="447"/>
      <c r="M443" s="2037" t="s">
        <v>229</v>
      </c>
      <c r="N443" s="2037"/>
      <c r="O443" s="494">
        <v>6.7334183141325887E-2</v>
      </c>
      <c r="P443" s="447"/>
      <c r="Q443" s="447"/>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48"/>
      <c r="C444" s="2036" t="s">
        <v>228</v>
      </c>
      <c r="D444" s="2037"/>
      <c r="E444" s="492">
        <v>3.3651218971961543E-2</v>
      </c>
      <c r="F444" s="447"/>
      <c r="G444" s="447"/>
      <c r="H444" s="2037" t="s">
        <v>258</v>
      </c>
      <c r="I444" s="2037"/>
      <c r="J444" s="493">
        <v>-8.4900528005618908E-3</v>
      </c>
      <c r="K444" s="447"/>
      <c r="L444" s="447"/>
      <c r="M444" s="2037" t="s">
        <v>223</v>
      </c>
      <c r="N444" s="2037"/>
      <c r="O444" s="494">
        <v>6.5026742120684877E-2</v>
      </c>
      <c r="P444" s="447"/>
      <c r="Q444" s="447"/>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48"/>
      <c r="C445" s="2036" t="s">
        <v>227</v>
      </c>
      <c r="D445" s="2037"/>
      <c r="E445" s="492">
        <v>2.9198760497901492E-2</v>
      </c>
      <c r="F445" s="447"/>
      <c r="G445" s="447"/>
      <c r="H445" s="2037" t="s">
        <v>228</v>
      </c>
      <c r="I445" s="2037"/>
      <c r="J445" s="493">
        <v>3.4007620622148547E-3</v>
      </c>
      <c r="K445" s="447"/>
      <c r="L445" s="447"/>
      <c r="M445" s="2037" t="s">
        <v>225</v>
      </c>
      <c r="N445" s="2037"/>
      <c r="O445" s="494">
        <v>-3.6358736875302021E-2</v>
      </c>
      <c r="P445" s="447"/>
      <c r="Q445" s="447"/>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36" t="s">
        <v>220</v>
      </c>
      <c r="D446" s="2037"/>
      <c r="E446" s="492">
        <v>-2.0827653834997534E-2</v>
      </c>
      <c r="F446" s="447"/>
      <c r="G446" s="447"/>
      <c r="H446" s="2037" t="s">
        <v>227</v>
      </c>
      <c r="I446" s="2037"/>
      <c r="J446" s="493">
        <v>1.9976256442473836E-3</v>
      </c>
      <c r="K446" s="447"/>
      <c r="L446" s="447"/>
      <c r="M446" s="2037" t="s">
        <v>260</v>
      </c>
      <c r="N446" s="2037"/>
      <c r="O446" s="494">
        <v>5.1083909850118212E-3</v>
      </c>
      <c r="P446" s="447"/>
      <c r="Q446" s="447"/>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36" t="s">
        <v>223</v>
      </c>
      <c r="D447" s="2037"/>
      <c r="E447" s="495">
        <v>-2.0382008381471431E-2</v>
      </c>
      <c r="F447" s="447"/>
      <c r="G447" s="447"/>
      <c r="H447" s="2037" t="s">
        <v>222</v>
      </c>
      <c r="I447" s="2037"/>
      <c r="J447" s="496">
        <v>-3.3340749052069993E-4</v>
      </c>
      <c r="K447" s="447"/>
      <c r="L447" s="447"/>
      <c r="M447" s="2037" t="s">
        <v>259</v>
      </c>
      <c r="N447" s="2037"/>
      <c r="O447" s="497">
        <v>-2.1761097176533528E-3</v>
      </c>
      <c r="P447" s="447"/>
      <c r="Q447" s="447"/>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36"/>
      <c r="D448" s="2037"/>
      <c r="E448" s="447"/>
      <c r="F448" s="447"/>
      <c r="G448" s="447"/>
      <c r="H448" s="2037"/>
      <c r="I448" s="2037"/>
      <c r="J448" s="447"/>
      <c r="K448" s="447"/>
      <c r="L448" s="447"/>
      <c r="M448" s="2037"/>
      <c r="N448" s="2037"/>
      <c r="O448" s="447"/>
      <c r="P448" s="447"/>
      <c r="Q448" s="447"/>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36"/>
      <c r="D449" s="2037"/>
      <c r="E449" s="447"/>
      <c r="F449" s="447"/>
      <c r="G449" s="447"/>
      <c r="H449" s="2037"/>
      <c r="I449" s="2037"/>
      <c r="J449" s="447"/>
      <c r="K449" s="447"/>
      <c r="L449" s="447"/>
      <c r="M449" s="2037"/>
      <c r="N449" s="2037"/>
      <c r="O449" s="447"/>
      <c r="P449" s="447"/>
      <c r="Q449" s="447"/>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36"/>
      <c r="D450" s="2037"/>
      <c r="E450" s="447"/>
      <c r="F450" s="447"/>
      <c r="G450" s="447"/>
      <c r="H450" s="2037"/>
      <c r="I450" s="2037"/>
      <c r="J450" s="447"/>
      <c r="K450" s="447"/>
      <c r="L450" s="447"/>
      <c r="M450" s="2037"/>
      <c r="N450" s="2037"/>
      <c r="O450" s="447"/>
      <c r="P450" s="447"/>
      <c r="Q450" s="447"/>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36" t="s">
        <v>230</v>
      </c>
      <c r="D451" s="2037"/>
      <c r="E451" s="2037"/>
      <c r="F451" s="447"/>
      <c r="G451" s="447"/>
      <c r="H451" s="2037" t="s">
        <v>230</v>
      </c>
      <c r="I451" s="2037"/>
      <c r="J451" s="2037"/>
      <c r="K451" s="447"/>
      <c r="L451" s="447"/>
      <c r="M451" s="2037" t="s">
        <v>230</v>
      </c>
      <c r="N451" s="2037"/>
      <c r="O451" s="2037"/>
      <c r="P451" s="447"/>
      <c r="Q451" s="447"/>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36"/>
      <c r="D452" s="2037"/>
      <c r="E452" s="474" t="s">
        <v>231</v>
      </c>
      <c r="F452" s="447"/>
      <c r="G452" s="447"/>
      <c r="H452" s="2037"/>
      <c r="I452" s="2037"/>
      <c r="J452" s="475" t="s">
        <v>231</v>
      </c>
      <c r="K452" s="447"/>
      <c r="L452" s="447"/>
      <c r="M452" s="2037"/>
      <c r="N452" s="2037"/>
      <c r="O452" s="476" t="s">
        <v>231</v>
      </c>
      <c r="P452" s="447"/>
      <c r="Q452" s="447"/>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36" t="s">
        <v>212</v>
      </c>
      <c r="D453" s="2037"/>
      <c r="E453" s="489">
        <v>7.5778764399059034E-2</v>
      </c>
      <c r="F453" s="447"/>
      <c r="G453" s="447"/>
      <c r="H453" s="2037" t="s">
        <v>212</v>
      </c>
      <c r="I453" s="2037"/>
      <c r="J453" s="490">
        <v>6.2973097683820423E-2</v>
      </c>
      <c r="K453" s="447"/>
      <c r="L453" s="447"/>
      <c r="M453" s="2037" t="s">
        <v>212</v>
      </c>
      <c r="N453" s="2037"/>
      <c r="O453" s="491">
        <v>3.0554025947329564E-2</v>
      </c>
      <c r="P453" s="447"/>
      <c r="Q453" s="447"/>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36" t="s">
        <v>217</v>
      </c>
      <c r="D454" s="2037"/>
      <c r="E454" s="492">
        <v>8.2625215466885046E-2</v>
      </c>
      <c r="F454" s="447"/>
      <c r="G454" s="447"/>
      <c r="H454" s="2037" t="s">
        <v>217</v>
      </c>
      <c r="I454" s="2037"/>
      <c r="J454" s="493">
        <v>2.1496941226080632E-2</v>
      </c>
      <c r="K454" s="447"/>
      <c r="L454" s="447"/>
      <c r="M454" s="2037" t="s">
        <v>217</v>
      </c>
      <c r="N454" s="2037"/>
      <c r="O454" s="494">
        <v>9.081826295793724E-2</v>
      </c>
      <c r="P454" s="447"/>
      <c r="Q454" s="447"/>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36" t="s">
        <v>223</v>
      </c>
      <c r="D455" s="2037"/>
      <c r="E455" s="492">
        <v>4.1542626566237165E-4</v>
      </c>
      <c r="F455" s="447"/>
      <c r="G455" s="447"/>
      <c r="H455" s="2037" t="s">
        <v>223</v>
      </c>
      <c r="I455" s="2037"/>
      <c r="J455" s="493">
        <v>4.8375581991376535E-4</v>
      </c>
      <c r="K455" s="447"/>
      <c r="L455" s="447"/>
      <c r="M455" s="2037" t="s">
        <v>223</v>
      </c>
      <c r="N455" s="2037"/>
      <c r="O455" s="494">
        <v>4.2284771908300527E-3</v>
      </c>
      <c r="P455" s="447"/>
      <c r="Q455" s="447"/>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36" t="s">
        <v>209</v>
      </c>
      <c r="D456" s="2037"/>
      <c r="E456" s="492">
        <v>7.9207013464896434E-2</v>
      </c>
      <c r="F456" s="447"/>
      <c r="G456" s="447"/>
      <c r="H456" s="2037" t="s">
        <v>209</v>
      </c>
      <c r="I456" s="2037"/>
      <c r="J456" s="493">
        <v>6.1515064425549777E-2</v>
      </c>
      <c r="K456" s="447"/>
      <c r="L456" s="447"/>
      <c r="M456" s="2037" t="s">
        <v>209</v>
      </c>
      <c r="N456" s="2037"/>
      <c r="O456" s="494">
        <v>3.1335001464565158E-2</v>
      </c>
      <c r="P456" s="447"/>
      <c r="Q456" s="447"/>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36" t="s">
        <v>221</v>
      </c>
      <c r="D457" s="2037"/>
      <c r="E457" s="492">
        <v>6.652940419865523E-3</v>
      </c>
      <c r="F457" s="447"/>
      <c r="G457" s="447"/>
      <c r="H457" s="2037" t="s">
        <v>221</v>
      </c>
      <c r="I457" s="2037"/>
      <c r="J457" s="493">
        <v>9.5592951498062032E-4</v>
      </c>
      <c r="K457" s="447"/>
      <c r="L457" s="447"/>
      <c r="M457" s="2037" t="s">
        <v>221</v>
      </c>
      <c r="N457" s="2037"/>
      <c r="O457" s="494">
        <v>1.9710273258883027E-2</v>
      </c>
      <c r="P457" s="447"/>
      <c r="Q457" s="447"/>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36" t="s">
        <v>206</v>
      </c>
      <c r="D458" s="2037"/>
      <c r="E458" s="492">
        <v>0.11862449391594629</v>
      </c>
      <c r="F458" s="447"/>
      <c r="G458" s="447"/>
      <c r="H458" s="2037" t="s">
        <v>206</v>
      </c>
      <c r="I458" s="2037"/>
      <c r="J458" s="493">
        <v>0.12527707460606252</v>
      </c>
      <c r="K458" s="447"/>
      <c r="L458" s="447"/>
      <c r="M458" s="2037" t="s">
        <v>206</v>
      </c>
      <c r="N458" s="2037"/>
      <c r="O458" s="494">
        <v>2.0425725177666054E-2</v>
      </c>
      <c r="P458" s="447"/>
      <c r="Q458" s="447"/>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36" t="s">
        <v>219</v>
      </c>
      <c r="D459" s="2037"/>
      <c r="E459" s="492">
        <v>1.6053312481154297E-3</v>
      </c>
      <c r="F459" s="447"/>
      <c r="G459" s="447"/>
      <c r="H459" s="2037" t="s">
        <v>219</v>
      </c>
      <c r="I459" s="2037"/>
      <c r="J459" s="493">
        <v>2.3394005085062517E-4</v>
      </c>
      <c r="K459" s="447"/>
      <c r="L459" s="447"/>
      <c r="M459" s="2037" t="s">
        <v>219</v>
      </c>
      <c r="N459" s="2037"/>
      <c r="O459" s="494">
        <v>9.0934396774192301E-3</v>
      </c>
      <c r="P459" s="447"/>
      <c r="Q459" s="447"/>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36" t="s">
        <v>222</v>
      </c>
      <c r="D460" s="2037"/>
      <c r="E460" s="492">
        <v>3.9885010159921054E-3</v>
      </c>
      <c r="F460" s="447"/>
      <c r="G460" s="447"/>
      <c r="H460" s="2037" t="s">
        <v>222</v>
      </c>
      <c r="I460" s="2037"/>
      <c r="J460" s="493">
        <v>1.1116055473531062E-7</v>
      </c>
      <c r="K460" s="447"/>
      <c r="L460" s="447"/>
      <c r="M460" s="2037" t="s">
        <v>222</v>
      </c>
      <c r="N460" s="2037"/>
      <c r="O460" s="494">
        <v>1.6451170702338504E-2</v>
      </c>
      <c r="P460" s="447"/>
      <c r="Q460" s="447"/>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36" t="s">
        <v>228</v>
      </c>
      <c r="D461" s="2037"/>
      <c r="E461" s="492">
        <v>1.1324045382989044E-3</v>
      </c>
      <c r="F461" s="447"/>
      <c r="G461" s="447"/>
      <c r="H461" s="2037" t="s">
        <v>228</v>
      </c>
      <c r="I461" s="2037"/>
      <c r="J461" s="493">
        <v>1.1565182603799832E-5</v>
      </c>
      <c r="K461" s="447"/>
      <c r="L461" s="447"/>
      <c r="M461" s="2037" t="s">
        <v>228</v>
      </c>
      <c r="N461" s="2037"/>
      <c r="O461" s="494">
        <v>5.3602325341540764E-3</v>
      </c>
      <c r="P461" s="447"/>
      <c r="Q461" s="447"/>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36" t="s">
        <v>256</v>
      </c>
      <c r="D462" s="2037"/>
      <c r="E462" s="492">
        <v>3.0448520458099145E-2</v>
      </c>
      <c r="F462" s="447"/>
      <c r="G462" s="447"/>
      <c r="H462" s="2037" t="s">
        <v>256</v>
      </c>
      <c r="I462" s="2037"/>
      <c r="J462" s="493">
        <v>2.0374683531939747E-2</v>
      </c>
      <c r="K462" s="447"/>
      <c r="L462" s="447"/>
      <c r="M462" s="2037" t="s">
        <v>256</v>
      </c>
      <c r="N462" s="2037"/>
      <c r="O462" s="494">
        <v>1.5356448806304785E-2</v>
      </c>
      <c r="P462" s="447"/>
      <c r="Q462" s="447"/>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36" t="s">
        <v>229</v>
      </c>
      <c r="D463" s="2037"/>
      <c r="E463" s="492">
        <v>3.1954744768123511E-3</v>
      </c>
      <c r="F463" s="447"/>
      <c r="G463" s="447"/>
      <c r="H463" s="2037" t="s">
        <v>229</v>
      </c>
      <c r="I463" s="2037"/>
      <c r="J463" s="493">
        <v>1.1230056258758842E-3</v>
      </c>
      <c r="K463" s="447"/>
      <c r="L463" s="447"/>
      <c r="M463" s="2037" t="s">
        <v>229</v>
      </c>
      <c r="N463" s="2037"/>
      <c r="O463" s="494">
        <v>4.533892219309615E-3</v>
      </c>
      <c r="P463" s="447"/>
      <c r="Q463" s="447"/>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36" t="s">
        <v>220</v>
      </c>
      <c r="D464" s="2037"/>
      <c r="E464" s="492">
        <v>4.3379116427048751E-4</v>
      </c>
      <c r="F464" s="447"/>
      <c r="G464" s="447"/>
      <c r="H464" s="2037" t="s">
        <v>220</v>
      </c>
      <c r="I464" s="2037"/>
      <c r="J464" s="493">
        <v>1.6307022448349473E-2</v>
      </c>
      <c r="K464" s="447"/>
      <c r="L464" s="447"/>
      <c r="M464" s="2037" t="s">
        <v>220</v>
      </c>
      <c r="N464" s="2037"/>
      <c r="O464" s="494">
        <v>6.7698701611721398E-3</v>
      </c>
      <c r="P464" s="447"/>
      <c r="Q464" s="447"/>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36" t="s">
        <v>218</v>
      </c>
      <c r="D465" s="2037"/>
      <c r="E465" s="492">
        <v>3.0693937064789787E-3</v>
      </c>
      <c r="F465" s="447"/>
      <c r="G465" s="447"/>
      <c r="H465" s="2037" t="s">
        <v>218</v>
      </c>
      <c r="I465" s="2037"/>
      <c r="J465" s="493">
        <v>1.2621516460782575E-3</v>
      </c>
      <c r="K465" s="447"/>
      <c r="L465" s="447"/>
      <c r="M465" s="2037" t="s">
        <v>218</v>
      </c>
      <c r="N465" s="2037"/>
      <c r="O465" s="494">
        <v>1.9357063925421102E-2</v>
      </c>
      <c r="P465" s="447"/>
      <c r="Q465" s="447"/>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36" t="s">
        <v>226</v>
      </c>
      <c r="D466" s="2037"/>
      <c r="E466" s="492">
        <v>5.0580203444460748E-3</v>
      </c>
      <c r="F466" s="447"/>
      <c r="G466" s="447"/>
      <c r="H466" s="2037" t="s">
        <v>226</v>
      </c>
      <c r="I466" s="2037"/>
      <c r="J466" s="493">
        <v>5.3272209187298792E-3</v>
      </c>
      <c r="K466" s="447"/>
      <c r="L466" s="447"/>
      <c r="M466" s="2037" t="s">
        <v>226</v>
      </c>
      <c r="N466" s="2037"/>
      <c r="O466" s="494">
        <v>1.229674305686477E-2</v>
      </c>
      <c r="P466" s="447"/>
      <c r="Q466" s="447"/>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36" t="s">
        <v>225</v>
      </c>
      <c r="D467" s="2037"/>
      <c r="E467" s="492">
        <v>5.8047707736678987E-3</v>
      </c>
      <c r="F467" s="447"/>
      <c r="G467" s="447"/>
      <c r="H467" s="2037" t="s">
        <v>225</v>
      </c>
      <c r="I467" s="2037"/>
      <c r="J467" s="493">
        <v>9.1197265994482773E-3</v>
      </c>
      <c r="K467" s="447"/>
      <c r="L467" s="447"/>
      <c r="M467" s="2037" t="s">
        <v>225</v>
      </c>
      <c r="N467" s="2037"/>
      <c r="O467" s="494">
        <v>1.321957747167447E-3</v>
      </c>
      <c r="P467" s="447"/>
      <c r="Q467" s="447"/>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36" t="s">
        <v>207</v>
      </c>
      <c r="D468" s="2037"/>
      <c r="E468" s="492">
        <v>2.2236128287387087E-2</v>
      </c>
      <c r="F468" s="447"/>
      <c r="G468" s="447"/>
      <c r="H468" s="2037" t="s">
        <v>207</v>
      </c>
      <c r="I468" s="2037"/>
      <c r="J468" s="493">
        <v>8.9618011397029698E-3</v>
      </c>
      <c r="K468" s="447"/>
      <c r="L468" s="447"/>
      <c r="M468" s="2037" t="s">
        <v>207</v>
      </c>
      <c r="N468" s="2037"/>
      <c r="O468" s="494">
        <v>5.2066539096849863E-2</v>
      </c>
      <c r="P468" s="447"/>
      <c r="Q468" s="447"/>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36" t="s">
        <v>208</v>
      </c>
      <c r="D469" s="2037"/>
      <c r="E469" s="492">
        <v>9.7239854250305915E-2</v>
      </c>
      <c r="F469" s="447"/>
      <c r="G469" s="447"/>
      <c r="H469" s="2037" t="s">
        <v>208</v>
      </c>
      <c r="I469" s="2037"/>
      <c r="J469" s="493">
        <v>9.5417235481959822E-2</v>
      </c>
      <c r="K469" s="447"/>
      <c r="L469" s="447"/>
      <c r="M469" s="2037" t="s">
        <v>208</v>
      </c>
      <c r="N469" s="2037"/>
      <c r="O469" s="494">
        <v>8.1913525837654405E-2</v>
      </c>
      <c r="P469" s="447"/>
      <c r="Q469" s="447"/>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36" t="s">
        <v>227</v>
      </c>
      <c r="D470" s="2037"/>
      <c r="E470" s="492">
        <v>8.5256761461381257E-4</v>
      </c>
      <c r="F470" s="447"/>
      <c r="G470" s="447"/>
      <c r="H470" s="2037" t="s">
        <v>227</v>
      </c>
      <c r="I470" s="2037"/>
      <c r="J470" s="493">
        <v>3.9905082145547741E-6</v>
      </c>
      <c r="K470" s="447"/>
      <c r="L470" s="447"/>
      <c r="M470" s="2037" t="s">
        <v>227</v>
      </c>
      <c r="N470" s="2037"/>
      <c r="O470" s="494">
        <v>3.0703419569091669E-2</v>
      </c>
      <c r="P470" s="447"/>
      <c r="Q470" s="447"/>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36" t="s">
        <v>198</v>
      </c>
      <c r="D471" s="2037"/>
      <c r="E471" s="492">
        <v>9.1080970857456787E-3</v>
      </c>
      <c r="F471" s="447"/>
      <c r="G471" s="447"/>
      <c r="H471" s="2037" t="s">
        <v>198</v>
      </c>
      <c r="I471" s="2037"/>
      <c r="J471" s="493">
        <v>7.4289001906184668E-3</v>
      </c>
      <c r="K471" s="447"/>
      <c r="L471" s="447"/>
      <c r="M471" s="2037" t="s">
        <v>198</v>
      </c>
      <c r="N471" s="2037"/>
      <c r="O471" s="494">
        <v>2.3169364040297385E-2</v>
      </c>
      <c r="P471" s="447"/>
      <c r="Q471" s="447"/>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36" t="s">
        <v>249</v>
      </c>
      <c r="D472" s="2037"/>
      <c r="E472" s="492">
        <v>0.11783565207925112</v>
      </c>
      <c r="F472" s="447"/>
      <c r="G472" s="447"/>
      <c r="H472" s="2037" t="s">
        <v>249</v>
      </c>
      <c r="I472" s="2037"/>
      <c r="J472" s="493">
        <v>7.4552213597035052E-2</v>
      </c>
      <c r="K472" s="447"/>
      <c r="L472" s="447"/>
      <c r="M472" s="2037" t="s">
        <v>249</v>
      </c>
      <c r="N472" s="2037"/>
      <c r="O472" s="494">
        <v>0.12428816653747418</v>
      </c>
      <c r="P472" s="447"/>
      <c r="Q472" s="447"/>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36" t="s">
        <v>201</v>
      </c>
      <c r="D473" s="2037"/>
      <c r="E473" s="492">
        <v>0.16827979902673978</v>
      </c>
      <c r="F473" s="447"/>
      <c r="G473" s="447"/>
      <c r="H473" s="2037" t="s">
        <v>201</v>
      </c>
      <c r="I473" s="2037"/>
      <c r="J473" s="493">
        <v>9.2349489826936984E-2</v>
      </c>
      <c r="K473" s="447"/>
      <c r="L473" s="447"/>
      <c r="M473" s="2037" t="s">
        <v>201</v>
      </c>
      <c r="N473" s="2037"/>
      <c r="O473" s="494">
        <v>0.16452150121510145</v>
      </c>
      <c r="P473" s="447"/>
      <c r="Q473" s="447"/>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36" t="s">
        <v>196</v>
      </c>
      <c r="D474" s="2037"/>
      <c r="E474" s="492">
        <v>0.85652780285473162</v>
      </c>
      <c r="F474" s="447"/>
      <c r="G474" s="447"/>
      <c r="H474" s="2037" t="s">
        <v>196</v>
      </c>
      <c r="I474" s="2037"/>
      <c r="J474" s="493">
        <v>0.87784334693075661</v>
      </c>
      <c r="K474" s="447"/>
      <c r="L474" s="447"/>
      <c r="M474" s="2037" t="s">
        <v>196</v>
      </c>
      <c r="N474" s="2037"/>
      <c r="O474" s="494">
        <v>0.879891148215459</v>
      </c>
      <c r="P474" s="447"/>
      <c r="Q474" s="447"/>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36" t="s">
        <v>216</v>
      </c>
      <c r="D475" s="2037"/>
      <c r="E475" s="492">
        <v>7.305044142615276E-2</v>
      </c>
      <c r="F475" s="447"/>
      <c r="G475" s="447"/>
      <c r="H475" s="2037" t="s">
        <v>216</v>
      </c>
      <c r="I475" s="2037"/>
      <c r="J475" s="493">
        <v>5.8187324453049333E-2</v>
      </c>
      <c r="K475" s="447"/>
      <c r="L475" s="447"/>
      <c r="M475" s="2037" t="s">
        <v>216</v>
      </c>
      <c r="N475" s="2037"/>
      <c r="O475" s="494">
        <v>6.1152542221860097E-2</v>
      </c>
      <c r="P475" s="447"/>
      <c r="Q475" s="447"/>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36" t="s">
        <v>189</v>
      </c>
      <c r="D476" s="2037"/>
      <c r="E476" s="492">
        <v>0.33170886964362217</v>
      </c>
      <c r="F476" s="447"/>
      <c r="G476" s="447"/>
      <c r="H476" s="2037" t="s">
        <v>189</v>
      </c>
      <c r="I476" s="2037"/>
      <c r="J476" s="493">
        <v>0.28146040348990969</v>
      </c>
      <c r="K476" s="447"/>
      <c r="L476" s="447"/>
      <c r="M476" s="2037" t="s">
        <v>189</v>
      </c>
      <c r="N476" s="2037"/>
      <c r="O476" s="494">
        <v>0.2606784076018776</v>
      </c>
      <c r="P476" s="447"/>
      <c r="Q476" s="447"/>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36" t="s">
        <v>192</v>
      </c>
      <c r="D477" s="2037"/>
      <c r="E477" s="492">
        <v>0.23108668612548453</v>
      </c>
      <c r="F477" s="447"/>
      <c r="G477" s="447"/>
      <c r="H477" s="2037" t="s">
        <v>192</v>
      </c>
      <c r="I477" s="2037"/>
      <c r="J477" s="493">
        <v>0.20338072285263589</v>
      </c>
      <c r="K477" s="447"/>
      <c r="L477" s="447"/>
      <c r="M477" s="2037" t="s">
        <v>192</v>
      </c>
      <c r="N477" s="2037"/>
      <c r="O477" s="494">
        <v>0.11035237457190081</v>
      </c>
      <c r="P477" s="447"/>
      <c r="Q477" s="447"/>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36" t="s">
        <v>260</v>
      </c>
      <c r="D478" s="2037"/>
      <c r="E478" s="492">
        <v>2.0578414930083268E-3</v>
      </c>
      <c r="F478" s="447"/>
      <c r="G478" s="447"/>
      <c r="H478" s="2037" t="s">
        <v>260</v>
      </c>
      <c r="I478" s="2037"/>
      <c r="J478" s="493">
        <v>2.4898745432754715E-3</v>
      </c>
      <c r="K478" s="447"/>
      <c r="L478" s="447"/>
      <c r="M478" s="2037" t="s">
        <v>260</v>
      </c>
      <c r="N478" s="2037"/>
      <c r="O478" s="494">
        <v>2.6095658455750045E-5</v>
      </c>
      <c r="P478" s="447"/>
      <c r="Q478" s="447"/>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36" t="s">
        <v>193</v>
      </c>
      <c r="D479" s="2037"/>
      <c r="E479" s="492">
        <v>0.21939737242282839</v>
      </c>
      <c r="F479" s="447"/>
      <c r="G479" s="447"/>
      <c r="H479" s="2037" t="s">
        <v>193</v>
      </c>
      <c r="I479" s="2037"/>
      <c r="J479" s="493">
        <v>0.16745138405218718</v>
      </c>
      <c r="K479" s="447"/>
      <c r="L479" s="447"/>
      <c r="M479" s="2037" t="s">
        <v>193</v>
      </c>
      <c r="N479" s="2037"/>
      <c r="O479" s="494">
        <v>0.19604511369906416</v>
      </c>
      <c r="P479" s="447"/>
      <c r="Q479" s="447"/>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36" t="s">
        <v>259</v>
      </c>
      <c r="D480" s="2037"/>
      <c r="E480" s="492">
        <v>2.8736468770517178E-3</v>
      </c>
      <c r="F480" s="447"/>
      <c r="G480" s="447"/>
      <c r="H480" s="2037" t="s">
        <v>259</v>
      </c>
      <c r="I480" s="2037"/>
      <c r="J480" s="493">
        <v>4.0358218943393458E-3</v>
      </c>
      <c r="K480" s="447"/>
      <c r="L480" s="447"/>
      <c r="M480" s="2037" t="s">
        <v>259</v>
      </c>
      <c r="N480" s="2037"/>
      <c r="O480" s="494">
        <v>4.7354535032653553E-6</v>
      </c>
      <c r="P480" s="447"/>
      <c r="Q480" s="447"/>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36" t="s">
        <v>199</v>
      </c>
      <c r="D481" s="2037"/>
      <c r="E481" s="492">
        <v>0.28872169363346867</v>
      </c>
      <c r="F481" s="447"/>
      <c r="G481" s="447"/>
      <c r="H481" s="2037" t="s">
        <v>199</v>
      </c>
      <c r="I481" s="2037"/>
      <c r="J481" s="493">
        <v>0.21633147994353807</v>
      </c>
      <c r="K481" s="447"/>
      <c r="L481" s="447"/>
      <c r="M481" s="2037" t="s">
        <v>199</v>
      </c>
      <c r="N481" s="2037"/>
      <c r="O481" s="494">
        <v>0.28919075415187023</v>
      </c>
      <c r="P481" s="447"/>
      <c r="Q481" s="447"/>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36" t="s">
        <v>191</v>
      </c>
      <c r="D482" s="2037"/>
      <c r="E482" s="492">
        <v>0.30681293819132688</v>
      </c>
      <c r="F482" s="447"/>
      <c r="G482" s="447"/>
      <c r="H482" s="2037" t="s">
        <v>191</v>
      </c>
      <c r="I482" s="2037"/>
      <c r="J482" s="493">
        <v>0.22804072850327514</v>
      </c>
      <c r="K482" s="447"/>
      <c r="L482" s="447"/>
      <c r="M482" s="2037" t="s">
        <v>191</v>
      </c>
      <c r="N482" s="2037"/>
      <c r="O482" s="494">
        <v>0.28944815449538269</v>
      </c>
      <c r="P482" s="447"/>
      <c r="Q482" s="447"/>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36" t="s">
        <v>253</v>
      </c>
      <c r="D483" s="2037"/>
      <c r="E483" s="492">
        <v>4.2608441019011567E-2</v>
      </c>
      <c r="F483" s="447"/>
      <c r="G483" s="447"/>
      <c r="H483" s="2037" t="s">
        <v>253</v>
      </c>
      <c r="I483" s="2037"/>
      <c r="J483" s="493">
        <v>3.8216239629365538E-2</v>
      </c>
      <c r="K483" s="447"/>
      <c r="L483" s="447"/>
      <c r="M483" s="2037" t="s">
        <v>253</v>
      </c>
      <c r="N483" s="2037"/>
      <c r="O483" s="494">
        <v>1.792835434399544E-2</v>
      </c>
      <c r="P483" s="447"/>
      <c r="Q483" s="447"/>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36" t="s">
        <v>252</v>
      </c>
      <c r="D484" s="2037"/>
      <c r="E484" s="492">
        <v>5.7991393842064927E-2</v>
      </c>
      <c r="F484" s="447"/>
      <c r="G484" s="447"/>
      <c r="H484" s="2037" t="s">
        <v>252</v>
      </c>
      <c r="I484" s="2037"/>
      <c r="J484" s="493">
        <v>4.5732782619108577E-2</v>
      </c>
      <c r="K484" s="447"/>
      <c r="L484" s="447"/>
      <c r="M484" s="2037" t="s">
        <v>252</v>
      </c>
      <c r="N484" s="2037"/>
      <c r="O484" s="494">
        <v>1.9700050094120243E-2</v>
      </c>
      <c r="P484" s="447"/>
      <c r="Q484" s="447"/>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36" t="s">
        <v>250</v>
      </c>
      <c r="D485" s="2037"/>
      <c r="E485" s="492">
        <v>2.7156782701653236E-2</v>
      </c>
      <c r="F485" s="447"/>
      <c r="G485" s="447"/>
      <c r="H485" s="2037" t="s">
        <v>250</v>
      </c>
      <c r="I485" s="2037"/>
      <c r="J485" s="493">
        <v>3.1686299515782015E-2</v>
      </c>
      <c r="K485" s="447"/>
      <c r="L485" s="447"/>
      <c r="M485" s="2037" t="s">
        <v>250</v>
      </c>
      <c r="N485" s="2037"/>
      <c r="O485" s="494">
        <v>6.734623682294609E-2</v>
      </c>
      <c r="P485" s="447"/>
      <c r="Q485" s="447"/>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36" t="s">
        <v>215</v>
      </c>
      <c r="D486" s="2037"/>
      <c r="E486" s="492">
        <v>8.9737082452833614E-2</v>
      </c>
      <c r="F486" s="447"/>
      <c r="G486" s="447"/>
      <c r="H486" s="2037" t="s">
        <v>215</v>
      </c>
      <c r="I486" s="2037"/>
      <c r="J486" s="493">
        <v>7.8206748861827699E-2</v>
      </c>
      <c r="K486" s="447"/>
      <c r="L486" s="447"/>
      <c r="M486" s="2037" t="s">
        <v>215</v>
      </c>
      <c r="N486" s="2037"/>
      <c r="O486" s="494">
        <v>5.5072871423367413E-2</v>
      </c>
      <c r="P486" s="447"/>
      <c r="Q486" s="447"/>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36" t="s">
        <v>203</v>
      </c>
      <c r="D487" s="2037"/>
      <c r="E487" s="492">
        <v>0.16552286209233269</v>
      </c>
      <c r="F487" s="447"/>
      <c r="G487" s="447"/>
      <c r="H487" s="2037" t="s">
        <v>203</v>
      </c>
      <c r="I487" s="2037"/>
      <c r="J487" s="493">
        <v>0.1214318241471045</v>
      </c>
      <c r="K487" s="447"/>
      <c r="L487" s="447"/>
      <c r="M487" s="2037" t="s">
        <v>203</v>
      </c>
      <c r="N487" s="2037"/>
      <c r="O487" s="494">
        <v>0.13954212714112424</v>
      </c>
      <c r="P487" s="447"/>
      <c r="Q487" s="447"/>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36" t="s">
        <v>195</v>
      </c>
      <c r="D488" s="2037"/>
      <c r="E488" s="492">
        <v>0.20813694687914996</v>
      </c>
      <c r="F488" s="447"/>
      <c r="G488" s="447"/>
      <c r="H488" s="2037" t="s">
        <v>195</v>
      </c>
      <c r="I488" s="2037"/>
      <c r="J488" s="493">
        <v>0.17243118726792667</v>
      </c>
      <c r="K488" s="447"/>
      <c r="L488" s="447"/>
      <c r="M488" s="2037" t="s">
        <v>195</v>
      </c>
      <c r="N488" s="2037"/>
      <c r="O488" s="494">
        <v>0.16330011704592884</v>
      </c>
      <c r="P488" s="447"/>
      <c r="Q488" s="447"/>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36" t="s">
        <v>247</v>
      </c>
      <c r="D489" s="2037"/>
      <c r="E489" s="492">
        <v>0.18020008237063459</v>
      </c>
      <c r="F489" s="447"/>
      <c r="G489" s="447"/>
      <c r="H489" s="2037" t="s">
        <v>247</v>
      </c>
      <c r="I489" s="2037"/>
      <c r="J489" s="493">
        <v>0.12194544760170814</v>
      </c>
      <c r="K489" s="447"/>
      <c r="L489" s="447"/>
      <c r="M489" s="2037" t="s">
        <v>247</v>
      </c>
      <c r="N489" s="2037"/>
      <c r="O489" s="494">
        <v>0.19707335568146467</v>
      </c>
      <c r="P489" s="447"/>
      <c r="Q489" s="447"/>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36" t="s">
        <v>251</v>
      </c>
      <c r="D490" s="2037"/>
      <c r="E490" s="492">
        <v>6.9969004031871534E-2</v>
      </c>
      <c r="F490" s="447"/>
      <c r="G490" s="447"/>
      <c r="H490" s="2037" t="s">
        <v>251</v>
      </c>
      <c r="I490" s="2037"/>
      <c r="J490" s="493">
        <v>5.4513659430774082E-2</v>
      </c>
      <c r="K490" s="447"/>
      <c r="L490" s="447"/>
      <c r="M490" s="2037" t="s">
        <v>251</v>
      </c>
      <c r="N490" s="2037"/>
      <c r="O490" s="494">
        <v>4.4841339644151906E-2</v>
      </c>
      <c r="P490" s="447"/>
      <c r="Q490" s="447"/>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36" t="s">
        <v>200</v>
      </c>
      <c r="D491" s="2037"/>
      <c r="E491" s="492">
        <v>0.16133552100347645</v>
      </c>
      <c r="F491" s="447"/>
      <c r="G491" s="447"/>
      <c r="H491" s="2037" t="s">
        <v>200</v>
      </c>
      <c r="I491" s="2037"/>
      <c r="J491" s="493">
        <v>0.12672312884487602</v>
      </c>
      <c r="K491" s="447"/>
      <c r="L491" s="447"/>
      <c r="M491" s="2037" t="s">
        <v>200</v>
      </c>
      <c r="N491" s="2037"/>
      <c r="O491" s="494">
        <v>9.4695488049073365E-2</v>
      </c>
      <c r="P491" s="447"/>
      <c r="Q491" s="447"/>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36" t="s">
        <v>202</v>
      </c>
      <c r="D492" s="2037"/>
      <c r="E492" s="492">
        <v>0.17533557641353656</v>
      </c>
      <c r="F492" s="447"/>
      <c r="G492" s="447"/>
      <c r="H492" s="2037" t="s">
        <v>202</v>
      </c>
      <c r="I492" s="2037"/>
      <c r="J492" s="493">
        <v>0.1448349636251543</v>
      </c>
      <c r="K492" s="447"/>
      <c r="L492" s="447"/>
      <c r="M492" s="2037" t="s">
        <v>202</v>
      </c>
      <c r="N492" s="2037"/>
      <c r="O492" s="494">
        <v>9.7902113690454248E-2</v>
      </c>
      <c r="P492" s="447"/>
      <c r="Q492" s="447"/>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36" t="s">
        <v>255</v>
      </c>
      <c r="D493" s="2037"/>
      <c r="E493" s="492">
        <v>4.1004322051398555E-2</v>
      </c>
      <c r="F493" s="447"/>
      <c r="G493" s="447"/>
      <c r="H493" s="2037" t="s">
        <v>255</v>
      </c>
      <c r="I493" s="2037"/>
      <c r="J493" s="493">
        <v>3.5064362420320815E-2</v>
      </c>
      <c r="K493" s="447"/>
      <c r="L493" s="447"/>
      <c r="M493" s="2037" t="s">
        <v>255</v>
      </c>
      <c r="N493" s="2037"/>
      <c r="O493" s="494">
        <v>1.8331067650654342E-2</v>
      </c>
      <c r="P493" s="447"/>
      <c r="Q493" s="447"/>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36" t="s">
        <v>254</v>
      </c>
      <c r="D494" s="2037"/>
      <c r="E494" s="492">
        <v>4.8753237565426308E-2</v>
      </c>
      <c r="F494" s="447"/>
      <c r="G494" s="447"/>
      <c r="H494" s="2037" t="s">
        <v>254</v>
      </c>
      <c r="I494" s="2037"/>
      <c r="J494" s="493">
        <v>3.7974573186145749E-2</v>
      </c>
      <c r="K494" s="447"/>
      <c r="L494" s="447"/>
      <c r="M494" s="2037" t="s">
        <v>254</v>
      </c>
      <c r="N494" s="2037"/>
      <c r="O494" s="494">
        <v>3.1096626661941226E-2</v>
      </c>
      <c r="P494" s="447"/>
      <c r="Q494" s="447"/>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36" t="s">
        <v>248</v>
      </c>
      <c r="D495" s="2037"/>
      <c r="E495" s="492">
        <v>0.14125632071978161</v>
      </c>
      <c r="F495" s="447"/>
      <c r="G495" s="447"/>
      <c r="H495" s="2037" t="s">
        <v>248</v>
      </c>
      <c r="I495" s="2037"/>
      <c r="J495" s="493">
        <v>0.12980484164816797</v>
      </c>
      <c r="K495" s="447"/>
      <c r="L495" s="447"/>
      <c r="M495" s="2037" t="s">
        <v>248</v>
      </c>
      <c r="N495" s="2037"/>
      <c r="O495" s="494">
        <v>0.13499565298928093</v>
      </c>
      <c r="P495" s="447"/>
      <c r="Q495" s="447"/>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36" t="s">
        <v>257</v>
      </c>
      <c r="D496" s="2037"/>
      <c r="E496" s="492">
        <v>9.1080970857455919E-3</v>
      </c>
      <c r="F496" s="447"/>
      <c r="G496" s="447"/>
      <c r="H496" s="2037" t="s">
        <v>257</v>
      </c>
      <c r="I496" s="2037"/>
      <c r="J496" s="493">
        <v>7.4289001906185717E-3</v>
      </c>
      <c r="K496" s="447"/>
      <c r="L496" s="447"/>
      <c r="M496" s="2037" t="s">
        <v>257</v>
      </c>
      <c r="N496" s="2037"/>
      <c r="O496" s="494">
        <v>2.3169364040297295E-2</v>
      </c>
      <c r="P496" s="447"/>
      <c r="Q496" s="447"/>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36" t="s">
        <v>258</v>
      </c>
      <c r="D497" s="2037"/>
      <c r="E497" s="495">
        <v>3.275490968816163E-3</v>
      </c>
      <c r="F497" s="447"/>
      <c r="G497" s="447"/>
      <c r="H497" s="2037" t="s">
        <v>258</v>
      </c>
      <c r="I497" s="2037"/>
      <c r="J497" s="496">
        <v>7.2080996556328806E-5</v>
      </c>
      <c r="K497" s="447"/>
      <c r="L497" s="447"/>
      <c r="M497" s="2037" t="s">
        <v>258</v>
      </c>
      <c r="N497" s="2037"/>
      <c r="O497" s="497">
        <v>2.1311880737225838E-2</v>
      </c>
      <c r="P497" s="447"/>
      <c r="Q497" s="447"/>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36"/>
      <c r="D498" s="2037"/>
      <c r="E498" s="447"/>
      <c r="F498" s="447"/>
      <c r="G498" s="447"/>
      <c r="H498" s="2037"/>
      <c r="I498" s="2037"/>
      <c r="J498" s="447"/>
      <c r="K498" s="447"/>
      <c r="L498" s="447"/>
      <c r="M498" s="2037"/>
      <c r="N498" s="2037"/>
      <c r="O498" s="447"/>
      <c r="P498" s="447"/>
      <c r="Q498" s="447"/>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36"/>
      <c r="D499" s="2037"/>
      <c r="E499" s="447"/>
      <c r="F499" s="447"/>
      <c r="G499" s="447"/>
      <c r="H499" s="2037"/>
      <c r="I499" s="2037"/>
      <c r="J499" s="447"/>
      <c r="K499" s="447"/>
      <c r="L499" s="447"/>
      <c r="M499" s="2037"/>
      <c r="N499" s="2037"/>
      <c r="O499" s="447"/>
      <c r="P499" s="447"/>
      <c r="Q499" s="447"/>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36" t="s">
        <v>232</v>
      </c>
      <c r="D500" s="2037"/>
      <c r="E500" s="2037"/>
      <c r="F500" s="2037"/>
      <c r="G500" s="2037"/>
      <c r="H500" s="2037" t="s">
        <v>232</v>
      </c>
      <c r="I500" s="2037"/>
      <c r="J500" s="2037"/>
      <c r="K500" s="2037"/>
      <c r="L500" s="2037"/>
      <c r="M500" s="2037" t="s">
        <v>232</v>
      </c>
      <c r="N500" s="2037"/>
      <c r="O500" s="2037"/>
      <c r="P500" s="2037"/>
      <c r="Q500" s="2037"/>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36" t="s">
        <v>187</v>
      </c>
      <c r="D501" s="2037"/>
      <c r="E501" s="2201" t="s">
        <v>233</v>
      </c>
      <c r="F501" s="2202"/>
      <c r="G501" s="2203"/>
      <c r="H501" s="2037" t="s">
        <v>187</v>
      </c>
      <c r="I501" s="2037"/>
      <c r="J501" s="2204" t="s">
        <v>233</v>
      </c>
      <c r="K501" s="2205"/>
      <c r="L501" s="2206"/>
      <c r="M501" s="2037" t="s">
        <v>187</v>
      </c>
      <c r="N501" s="2037"/>
      <c r="O501" s="2207" t="s">
        <v>233</v>
      </c>
      <c r="P501" s="2208"/>
      <c r="Q501" s="2209"/>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37"/>
      <c r="D502" s="2037"/>
      <c r="E502" s="477" t="s">
        <v>172</v>
      </c>
      <c r="F502" s="478" t="s">
        <v>234</v>
      </c>
      <c r="G502" s="479" t="s">
        <v>235</v>
      </c>
      <c r="H502" s="2037"/>
      <c r="I502" s="2037"/>
      <c r="J502" s="480" t="s">
        <v>172</v>
      </c>
      <c r="K502" s="481" t="s">
        <v>234</v>
      </c>
      <c r="L502" s="482" t="s">
        <v>235</v>
      </c>
      <c r="M502" s="2037"/>
      <c r="N502" s="2037"/>
      <c r="O502" s="483" t="s">
        <v>172</v>
      </c>
      <c r="P502" s="484" t="s">
        <v>234</v>
      </c>
      <c r="Q502" s="485" t="s">
        <v>235</v>
      </c>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36" t="s">
        <v>188</v>
      </c>
      <c r="D503" s="2037"/>
      <c r="E503" s="498">
        <v>10.562915233851049</v>
      </c>
      <c r="F503" s="499">
        <v>20.313298526636633</v>
      </c>
      <c r="G503" s="500">
        <v>20.313298526636633</v>
      </c>
      <c r="H503" s="2037" t="s">
        <v>188</v>
      </c>
      <c r="I503" s="2037"/>
      <c r="J503" s="501">
        <v>9.9353664763490084</v>
      </c>
      <c r="K503" s="502">
        <v>19.106473992978863</v>
      </c>
      <c r="L503" s="503">
        <v>19.106473992978863</v>
      </c>
      <c r="M503" s="2037" t="s">
        <v>188</v>
      </c>
      <c r="N503" s="2037"/>
      <c r="O503" s="504">
        <v>10.136609110717442</v>
      </c>
      <c r="P503" s="505">
        <v>19.493479059072005</v>
      </c>
      <c r="Q503" s="506">
        <v>19.493479059072005</v>
      </c>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36"/>
      <c r="D504" s="2037"/>
      <c r="E504" s="447"/>
      <c r="F504" s="447"/>
      <c r="G504" s="447"/>
      <c r="H504" s="2037"/>
      <c r="I504" s="2037"/>
      <c r="J504" s="447"/>
      <c r="K504" s="447"/>
      <c r="L504" s="447"/>
      <c r="M504" s="2037"/>
      <c r="N504" s="2037"/>
      <c r="O504" s="447"/>
      <c r="P504" s="447"/>
      <c r="Q504" s="447"/>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36"/>
      <c r="D505" s="2037"/>
      <c r="E505" s="447"/>
      <c r="F505" s="447"/>
      <c r="G505" s="447"/>
      <c r="H505" s="2037"/>
      <c r="I505" s="2037"/>
      <c r="J505" s="447"/>
      <c r="K505" s="447"/>
      <c r="L505" s="447"/>
      <c r="M505" s="2037"/>
      <c r="N505" s="2037"/>
      <c r="O505" s="447"/>
      <c r="P505" s="447"/>
      <c r="Q505" s="447"/>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36" t="s">
        <v>236</v>
      </c>
      <c r="D506" s="2037"/>
      <c r="E506" s="2037"/>
      <c r="F506" s="447"/>
      <c r="G506" s="447"/>
      <c r="H506" s="2037" t="s">
        <v>236</v>
      </c>
      <c r="I506" s="2037"/>
      <c r="J506" s="2037"/>
      <c r="K506" s="447"/>
      <c r="L506" s="447"/>
      <c r="M506" s="2037" t="s">
        <v>236</v>
      </c>
      <c r="N506" s="2037"/>
      <c r="O506" s="2037"/>
      <c r="P506" s="447"/>
      <c r="Q506" s="447"/>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36"/>
      <c r="D507" s="2037"/>
      <c r="E507" s="486" t="s">
        <v>187</v>
      </c>
      <c r="F507" s="447"/>
      <c r="G507" s="447"/>
      <c r="H507" s="2037"/>
      <c r="I507" s="2037"/>
      <c r="J507" s="487" t="s">
        <v>187</v>
      </c>
      <c r="K507" s="447"/>
      <c r="L507" s="447"/>
      <c r="M507" s="2037"/>
      <c r="N507" s="2037"/>
      <c r="O507" s="488" t="s">
        <v>187</v>
      </c>
      <c r="P507" s="447"/>
      <c r="Q507" s="447"/>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37"/>
      <c r="D508" s="2037"/>
      <c r="E508" s="507" t="s">
        <v>188</v>
      </c>
      <c r="F508" s="447"/>
      <c r="G508" s="447"/>
      <c r="H508" s="2037"/>
      <c r="I508" s="2037"/>
      <c r="J508" s="508" t="s">
        <v>188</v>
      </c>
      <c r="K508" s="447"/>
      <c r="L508" s="447"/>
      <c r="M508" s="2037"/>
      <c r="N508" s="2037"/>
      <c r="O508" s="509" t="s">
        <v>188</v>
      </c>
      <c r="P508" s="447"/>
      <c r="Q508" s="447"/>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36" t="s">
        <v>212</v>
      </c>
      <c r="D509" s="2037"/>
      <c r="E509" s="489">
        <v>-2.6060933329003461E-2</v>
      </c>
      <c r="F509" s="447"/>
      <c r="G509" s="447"/>
      <c r="H509" s="2037" t="s">
        <v>212</v>
      </c>
      <c r="I509" s="2037"/>
      <c r="J509" s="490">
        <v>-2.5257690507812822E-2</v>
      </c>
      <c r="K509" s="447"/>
      <c r="L509" s="447"/>
      <c r="M509" s="2037" t="s">
        <v>212</v>
      </c>
      <c r="N509" s="2037"/>
      <c r="O509" s="491">
        <v>-1.7244139283500173E-2</v>
      </c>
      <c r="P509" s="447"/>
      <c r="Q509" s="447"/>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36" t="s">
        <v>217</v>
      </c>
      <c r="D510" s="2037"/>
      <c r="E510" s="492">
        <v>-2.7212754762108247E-2</v>
      </c>
      <c r="F510" s="447"/>
      <c r="G510" s="447"/>
      <c r="H510" s="2037" t="s">
        <v>217</v>
      </c>
      <c r="I510" s="2037"/>
      <c r="J510" s="493">
        <v>-1.4757216317251859E-2</v>
      </c>
      <c r="K510" s="447"/>
      <c r="L510" s="447"/>
      <c r="M510" s="2037" t="s">
        <v>217</v>
      </c>
      <c r="N510" s="2037"/>
      <c r="O510" s="494">
        <v>-2.9729930643318556E-2</v>
      </c>
      <c r="P510" s="447"/>
      <c r="Q510" s="447"/>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36" t="s">
        <v>223</v>
      </c>
      <c r="D511" s="2037"/>
      <c r="E511" s="492">
        <v>-1.9295817423728881E-3</v>
      </c>
      <c r="F511" s="447"/>
      <c r="G511" s="447"/>
      <c r="H511" s="2037" t="s">
        <v>223</v>
      </c>
      <c r="I511" s="2037"/>
      <c r="J511" s="493">
        <v>-2.2137532425023044E-3</v>
      </c>
      <c r="K511" s="447"/>
      <c r="L511" s="447"/>
      <c r="M511" s="2037" t="s">
        <v>223</v>
      </c>
      <c r="N511" s="2037"/>
      <c r="O511" s="494">
        <v>6.4150389356468392E-3</v>
      </c>
      <c r="P511" s="447"/>
      <c r="Q511" s="447"/>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36" t="s">
        <v>209</v>
      </c>
      <c r="D512" s="2037"/>
      <c r="E512" s="492">
        <v>2.6643914081862688E-2</v>
      </c>
      <c r="F512" s="447"/>
      <c r="G512" s="447"/>
      <c r="H512" s="2037" t="s">
        <v>209</v>
      </c>
      <c r="I512" s="2037"/>
      <c r="J512" s="493">
        <v>2.4963579038259093E-2</v>
      </c>
      <c r="K512" s="447"/>
      <c r="L512" s="447"/>
      <c r="M512" s="2037" t="s">
        <v>209</v>
      </c>
      <c r="N512" s="2037"/>
      <c r="O512" s="494">
        <v>1.7463132941640779E-2</v>
      </c>
      <c r="P512" s="447"/>
      <c r="Q512" s="447"/>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36" t="s">
        <v>221</v>
      </c>
      <c r="D513" s="2037"/>
      <c r="E513" s="492">
        <v>7.7218795402749715E-3</v>
      </c>
      <c r="F513" s="447"/>
      <c r="G513" s="447"/>
      <c r="H513" s="2037" t="s">
        <v>221</v>
      </c>
      <c r="I513" s="2037"/>
      <c r="J513" s="493">
        <v>3.1119244464558626E-3</v>
      </c>
      <c r="K513" s="447"/>
      <c r="L513" s="447"/>
      <c r="M513" s="2037" t="s">
        <v>221</v>
      </c>
      <c r="N513" s="2037"/>
      <c r="O513" s="494">
        <v>1.3850122772047307E-2</v>
      </c>
      <c r="P513" s="447"/>
      <c r="Q513" s="447"/>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36" t="s">
        <v>206</v>
      </c>
      <c r="D514" s="2037"/>
      <c r="E514" s="492">
        <v>-3.2606440520382148E-2</v>
      </c>
      <c r="F514" s="447"/>
      <c r="G514" s="447"/>
      <c r="H514" s="2037" t="s">
        <v>206</v>
      </c>
      <c r="I514" s="2037"/>
      <c r="J514" s="493">
        <v>-3.5624756993366598E-2</v>
      </c>
      <c r="K514" s="447"/>
      <c r="L514" s="447"/>
      <c r="M514" s="2037" t="s">
        <v>206</v>
      </c>
      <c r="N514" s="2037"/>
      <c r="O514" s="494">
        <v>-1.4099251018907395E-2</v>
      </c>
      <c r="P514" s="447"/>
      <c r="Q514" s="447"/>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36" t="s">
        <v>219</v>
      </c>
      <c r="D515" s="2037"/>
      <c r="E515" s="492">
        <v>3.7931370549307325E-3</v>
      </c>
      <c r="F515" s="447"/>
      <c r="G515" s="447"/>
      <c r="H515" s="2037" t="s">
        <v>219</v>
      </c>
      <c r="I515" s="2037"/>
      <c r="J515" s="493">
        <v>1.5394599637993081E-3</v>
      </c>
      <c r="K515" s="447"/>
      <c r="L515" s="447"/>
      <c r="M515" s="2037" t="s">
        <v>219</v>
      </c>
      <c r="N515" s="2037"/>
      <c r="O515" s="494">
        <v>9.4074386678252124E-3</v>
      </c>
      <c r="P515" s="447"/>
      <c r="Q515" s="447"/>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36" t="s">
        <v>222</v>
      </c>
      <c r="D516" s="2037"/>
      <c r="E516" s="492">
        <v>5.9788968221890842E-3</v>
      </c>
      <c r="F516" s="447"/>
      <c r="G516" s="447"/>
      <c r="H516" s="2037" t="s">
        <v>222</v>
      </c>
      <c r="I516" s="2037"/>
      <c r="J516" s="493">
        <v>-3.3557643929327771E-5</v>
      </c>
      <c r="K516" s="447"/>
      <c r="L516" s="447"/>
      <c r="M516" s="2037" t="s">
        <v>222</v>
      </c>
      <c r="N516" s="2037"/>
      <c r="O516" s="494">
        <v>1.2653355355281084E-2</v>
      </c>
      <c r="P516" s="447"/>
      <c r="Q516" s="447"/>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36" t="s">
        <v>228</v>
      </c>
      <c r="D517" s="2037"/>
      <c r="E517" s="492">
        <v>3.1857889822043866E-3</v>
      </c>
      <c r="F517" s="447"/>
      <c r="G517" s="447"/>
      <c r="H517" s="2037" t="s">
        <v>228</v>
      </c>
      <c r="I517" s="2037"/>
      <c r="J517" s="493">
        <v>3.4228853765085748E-4</v>
      </c>
      <c r="K517" s="447"/>
      <c r="L517" s="447"/>
      <c r="M517" s="2037" t="s">
        <v>228</v>
      </c>
      <c r="N517" s="2037"/>
      <c r="O517" s="494">
        <v>7.2226923363861387E-3</v>
      </c>
      <c r="P517" s="447"/>
      <c r="Q517" s="447"/>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36" t="s">
        <v>256</v>
      </c>
      <c r="D518" s="2037"/>
      <c r="E518" s="492">
        <v>1.6519591453595165E-2</v>
      </c>
      <c r="F518" s="447"/>
      <c r="G518" s="447"/>
      <c r="H518" s="2037" t="s">
        <v>256</v>
      </c>
      <c r="I518" s="2037"/>
      <c r="J518" s="493">
        <v>1.4366849580478229E-2</v>
      </c>
      <c r="K518" s="447"/>
      <c r="L518" s="447"/>
      <c r="M518" s="2037" t="s">
        <v>256</v>
      </c>
      <c r="N518" s="2037"/>
      <c r="O518" s="494">
        <v>1.2225107835516846E-2</v>
      </c>
      <c r="P518" s="447"/>
      <c r="Q518" s="447"/>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36" t="s">
        <v>229</v>
      </c>
      <c r="D519" s="2037"/>
      <c r="E519" s="492">
        <v>5.3516029182637927E-3</v>
      </c>
      <c r="F519" s="447"/>
      <c r="G519" s="447"/>
      <c r="H519" s="2037" t="s">
        <v>229</v>
      </c>
      <c r="I519" s="2037"/>
      <c r="J519" s="493">
        <v>3.3729280324135864E-3</v>
      </c>
      <c r="K519" s="447"/>
      <c r="L519" s="447"/>
      <c r="M519" s="2037" t="s">
        <v>229</v>
      </c>
      <c r="N519" s="2037"/>
      <c r="O519" s="494">
        <v>6.642673344297495E-3</v>
      </c>
      <c r="P519" s="447"/>
      <c r="Q519" s="447"/>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36" t="s">
        <v>220</v>
      </c>
      <c r="D520" s="2037"/>
      <c r="E520" s="492">
        <v>-1.9717713693518059E-3</v>
      </c>
      <c r="F520" s="447"/>
      <c r="G520" s="447"/>
      <c r="H520" s="2037" t="s">
        <v>220</v>
      </c>
      <c r="I520" s="2037"/>
      <c r="J520" s="493">
        <v>1.2852968506072789E-2</v>
      </c>
      <c r="K520" s="447"/>
      <c r="L520" s="447"/>
      <c r="M520" s="2037" t="s">
        <v>220</v>
      </c>
      <c r="N520" s="2037"/>
      <c r="O520" s="494">
        <v>-8.1170359648385908E-3</v>
      </c>
      <c r="P520" s="447"/>
      <c r="Q520" s="447"/>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36" t="s">
        <v>218</v>
      </c>
      <c r="D521" s="2037"/>
      <c r="E521" s="492">
        <v>5.2449639136127229E-3</v>
      </c>
      <c r="F521" s="447"/>
      <c r="G521" s="447"/>
      <c r="H521" s="2037" t="s">
        <v>218</v>
      </c>
      <c r="I521" s="2037"/>
      <c r="J521" s="493">
        <v>3.5757889491019042E-3</v>
      </c>
      <c r="K521" s="447"/>
      <c r="L521" s="447"/>
      <c r="M521" s="2037" t="s">
        <v>218</v>
      </c>
      <c r="N521" s="2037"/>
      <c r="O521" s="494">
        <v>1.3725464240705488E-2</v>
      </c>
      <c r="P521" s="447"/>
      <c r="Q521" s="447"/>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36" t="s">
        <v>226</v>
      </c>
      <c r="D522" s="2037"/>
      <c r="E522" s="492">
        <v>6.7329670836033364E-3</v>
      </c>
      <c r="F522" s="447"/>
      <c r="G522" s="447"/>
      <c r="H522" s="2037" t="s">
        <v>226</v>
      </c>
      <c r="I522" s="2037"/>
      <c r="J522" s="493">
        <v>-7.3462628347325549E-3</v>
      </c>
      <c r="K522" s="447"/>
      <c r="L522" s="447"/>
      <c r="M522" s="2037" t="s">
        <v>226</v>
      </c>
      <c r="N522" s="2037"/>
      <c r="O522" s="494">
        <v>1.0939622850907008E-2</v>
      </c>
      <c r="P522" s="447"/>
      <c r="Q522" s="447"/>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36" t="s">
        <v>225</v>
      </c>
      <c r="D523" s="2037"/>
      <c r="E523" s="492">
        <v>-7.2128805918892733E-3</v>
      </c>
      <c r="F523" s="447"/>
      <c r="G523" s="447"/>
      <c r="H523" s="2037" t="s">
        <v>225</v>
      </c>
      <c r="I523" s="2037"/>
      <c r="J523" s="493">
        <v>-9.6118507425959621E-3</v>
      </c>
      <c r="K523" s="447"/>
      <c r="L523" s="447"/>
      <c r="M523" s="2037" t="s">
        <v>225</v>
      </c>
      <c r="N523" s="2037"/>
      <c r="O523" s="494">
        <v>-3.5868737245535009E-3</v>
      </c>
      <c r="P523" s="447"/>
      <c r="Q523" s="447"/>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36" t="s">
        <v>207</v>
      </c>
      <c r="D524" s="2037"/>
      <c r="E524" s="492">
        <v>1.4117109743342425E-2</v>
      </c>
      <c r="F524" s="447"/>
      <c r="G524" s="447"/>
      <c r="H524" s="2037" t="s">
        <v>207</v>
      </c>
      <c r="I524" s="2037"/>
      <c r="J524" s="493">
        <v>9.5282635303276537E-3</v>
      </c>
      <c r="K524" s="447"/>
      <c r="L524" s="447"/>
      <c r="M524" s="2037" t="s">
        <v>207</v>
      </c>
      <c r="N524" s="2037"/>
      <c r="O524" s="494">
        <v>2.2510578488952094E-2</v>
      </c>
      <c r="P524" s="447"/>
      <c r="Q524" s="447"/>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36" t="s">
        <v>208</v>
      </c>
      <c r="D525" s="2037"/>
      <c r="E525" s="492">
        <v>2.9521495552321315E-2</v>
      </c>
      <c r="F525" s="447"/>
      <c r="G525" s="447"/>
      <c r="H525" s="2037" t="s">
        <v>208</v>
      </c>
      <c r="I525" s="2037"/>
      <c r="J525" s="493">
        <v>3.1090630091145658E-2</v>
      </c>
      <c r="K525" s="447"/>
      <c r="L525" s="447"/>
      <c r="M525" s="2037" t="s">
        <v>208</v>
      </c>
      <c r="N525" s="2037"/>
      <c r="O525" s="494">
        <v>2.82348256575988E-2</v>
      </c>
      <c r="P525" s="447"/>
      <c r="Q525" s="447"/>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36" t="s">
        <v>227</v>
      </c>
      <c r="D526" s="2037"/>
      <c r="E526" s="492">
        <v>2.7642710228638415E-3</v>
      </c>
      <c r="F526" s="447"/>
      <c r="G526" s="447"/>
      <c r="H526" s="2037" t="s">
        <v>227</v>
      </c>
      <c r="I526" s="2037"/>
      <c r="J526" s="493">
        <v>2.0106209962186114E-4</v>
      </c>
      <c r="K526" s="447"/>
      <c r="L526" s="447"/>
      <c r="M526" s="2037" t="s">
        <v>227</v>
      </c>
      <c r="N526" s="2037"/>
      <c r="O526" s="494">
        <v>1.7286245405102495E-2</v>
      </c>
      <c r="P526" s="447"/>
      <c r="Q526" s="447"/>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36" t="s">
        <v>198</v>
      </c>
      <c r="D527" s="2037"/>
      <c r="E527" s="492">
        <v>9.0350389881350933E-3</v>
      </c>
      <c r="F527" s="447"/>
      <c r="G527" s="447"/>
      <c r="H527" s="2037" t="s">
        <v>198</v>
      </c>
      <c r="I527" s="2037"/>
      <c r="J527" s="493">
        <v>8.675177521982996E-3</v>
      </c>
      <c r="K527" s="447"/>
      <c r="L527" s="447"/>
      <c r="M527" s="2037" t="s">
        <v>198</v>
      </c>
      <c r="N527" s="2037"/>
      <c r="O527" s="494">
        <v>1.5016349132919984E-2</v>
      </c>
      <c r="P527" s="447"/>
      <c r="Q527" s="447"/>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36" t="s">
        <v>249</v>
      </c>
      <c r="D528" s="2037"/>
      <c r="E528" s="492">
        <v>3.2497844784994671E-2</v>
      </c>
      <c r="F528" s="447"/>
      <c r="G528" s="447"/>
      <c r="H528" s="2037" t="s">
        <v>249</v>
      </c>
      <c r="I528" s="2037"/>
      <c r="J528" s="493">
        <v>2.7481876293680027E-2</v>
      </c>
      <c r="K528" s="447"/>
      <c r="L528" s="447"/>
      <c r="M528" s="2037" t="s">
        <v>249</v>
      </c>
      <c r="N528" s="2037"/>
      <c r="O528" s="494">
        <v>3.4779408471503487E-2</v>
      </c>
      <c r="P528" s="447"/>
      <c r="Q528" s="447"/>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36" t="s">
        <v>201</v>
      </c>
      <c r="D529" s="2037"/>
      <c r="E529" s="492">
        <v>3.88357947994033E-2</v>
      </c>
      <c r="F529" s="447"/>
      <c r="G529" s="447"/>
      <c r="H529" s="2037" t="s">
        <v>201</v>
      </c>
      <c r="I529" s="2037"/>
      <c r="J529" s="493">
        <v>3.0586751812576075E-2</v>
      </c>
      <c r="K529" s="447"/>
      <c r="L529" s="447"/>
      <c r="M529" s="2037" t="s">
        <v>201</v>
      </c>
      <c r="N529" s="2037"/>
      <c r="O529" s="494">
        <v>4.0014614046466064E-2</v>
      </c>
      <c r="P529" s="447"/>
      <c r="Q529" s="447"/>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36" t="s">
        <v>196</v>
      </c>
      <c r="D530" s="2037"/>
      <c r="E530" s="492">
        <v>8.7616709250657232E-2</v>
      </c>
      <c r="F530" s="447"/>
      <c r="G530" s="447"/>
      <c r="H530" s="2037" t="s">
        <v>196</v>
      </c>
      <c r="I530" s="2037"/>
      <c r="J530" s="493">
        <v>9.4302806957397164E-2</v>
      </c>
      <c r="K530" s="447"/>
      <c r="L530" s="447"/>
      <c r="M530" s="2037" t="s">
        <v>196</v>
      </c>
      <c r="N530" s="2037"/>
      <c r="O530" s="494">
        <v>9.253835495960433E-2</v>
      </c>
      <c r="P530" s="447"/>
      <c r="Q530" s="447"/>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36" t="s">
        <v>216</v>
      </c>
      <c r="D531" s="2037"/>
      <c r="E531" s="492">
        <v>2.5587486566542236E-2</v>
      </c>
      <c r="F531" s="447"/>
      <c r="G531" s="447"/>
      <c r="H531" s="2037" t="s">
        <v>216</v>
      </c>
      <c r="I531" s="2037"/>
      <c r="J531" s="493">
        <v>2.4278972483167852E-2</v>
      </c>
      <c r="K531" s="447"/>
      <c r="L531" s="447"/>
      <c r="M531" s="2037" t="s">
        <v>216</v>
      </c>
      <c r="N531" s="2037"/>
      <c r="O531" s="494">
        <v>2.4395771592325536E-2</v>
      </c>
      <c r="P531" s="447"/>
      <c r="Q531" s="447"/>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36" t="s">
        <v>189</v>
      </c>
      <c r="D532" s="2037"/>
      <c r="E532" s="492">
        <v>5.4524883654040519E-2</v>
      </c>
      <c r="F532" s="447"/>
      <c r="G532" s="447"/>
      <c r="H532" s="2037" t="s">
        <v>189</v>
      </c>
      <c r="I532" s="2037"/>
      <c r="J532" s="493">
        <v>5.3397971819065936E-2</v>
      </c>
      <c r="K532" s="447"/>
      <c r="L532" s="447"/>
      <c r="M532" s="2037" t="s">
        <v>189</v>
      </c>
      <c r="N532" s="2037"/>
      <c r="O532" s="494">
        <v>5.0368594249885233E-2</v>
      </c>
      <c r="P532" s="447"/>
      <c r="Q532" s="447"/>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36" t="s">
        <v>192</v>
      </c>
      <c r="D533" s="2037"/>
      <c r="E533" s="492">
        <v>4.55096680440535E-2</v>
      </c>
      <c r="F533" s="447"/>
      <c r="G533" s="447"/>
      <c r="H533" s="2037" t="s">
        <v>192</v>
      </c>
      <c r="I533" s="2037"/>
      <c r="J533" s="493">
        <v>4.5391130795781998E-2</v>
      </c>
      <c r="K533" s="447"/>
      <c r="L533" s="447"/>
      <c r="M533" s="2037" t="s">
        <v>192</v>
      </c>
      <c r="N533" s="2037"/>
      <c r="O533" s="494">
        <v>3.2771637468712776E-2</v>
      </c>
      <c r="P533" s="447"/>
      <c r="Q533" s="447"/>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36" t="s">
        <v>260</v>
      </c>
      <c r="D534" s="2037"/>
      <c r="E534" s="492">
        <v>4.2945945167129334E-3</v>
      </c>
      <c r="F534" s="447"/>
      <c r="G534" s="447"/>
      <c r="H534" s="2037" t="s">
        <v>260</v>
      </c>
      <c r="I534" s="2037"/>
      <c r="J534" s="493">
        <v>5.0223253282618728E-3</v>
      </c>
      <c r="K534" s="447"/>
      <c r="L534" s="447"/>
      <c r="M534" s="2037" t="s">
        <v>260</v>
      </c>
      <c r="N534" s="2037"/>
      <c r="O534" s="494">
        <v>5.0395461926323242E-4</v>
      </c>
      <c r="P534" s="447"/>
      <c r="Q534" s="447"/>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36" t="s">
        <v>193</v>
      </c>
      <c r="D535" s="2037"/>
      <c r="E535" s="492">
        <v>4.4343698868440667E-2</v>
      </c>
      <c r="F535" s="447"/>
      <c r="G535" s="447"/>
      <c r="H535" s="2037" t="s">
        <v>193</v>
      </c>
      <c r="I535" s="2037"/>
      <c r="J535" s="493">
        <v>4.1187030334926926E-2</v>
      </c>
      <c r="K535" s="447"/>
      <c r="L535" s="447"/>
      <c r="M535" s="2037" t="s">
        <v>193</v>
      </c>
      <c r="N535" s="2037"/>
      <c r="O535" s="494">
        <v>4.368026974162937E-2</v>
      </c>
      <c r="P535" s="447"/>
      <c r="Q535" s="447"/>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36" t="s">
        <v>259</v>
      </c>
      <c r="D536" s="2037"/>
      <c r="E536" s="492">
        <v>5.0749632904805511E-3</v>
      </c>
      <c r="F536" s="447"/>
      <c r="G536" s="447"/>
      <c r="H536" s="2037" t="s">
        <v>259</v>
      </c>
      <c r="I536" s="2037"/>
      <c r="J536" s="493">
        <v>6.3941394691103054E-3</v>
      </c>
      <c r="K536" s="447"/>
      <c r="L536" s="447"/>
      <c r="M536" s="2037" t="s">
        <v>259</v>
      </c>
      <c r="N536" s="2037"/>
      <c r="O536" s="494">
        <v>-2.1467827099622011E-4</v>
      </c>
      <c r="P536" s="447"/>
      <c r="Q536" s="447"/>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36" t="s">
        <v>199</v>
      </c>
      <c r="D537" s="2037"/>
      <c r="E537" s="492">
        <v>5.0869317829087164E-2</v>
      </c>
      <c r="F537" s="447"/>
      <c r="G537" s="447"/>
      <c r="H537" s="2037" t="s">
        <v>199</v>
      </c>
      <c r="I537" s="2037"/>
      <c r="J537" s="493">
        <v>4.6814023577077674E-2</v>
      </c>
      <c r="K537" s="447"/>
      <c r="L537" s="447"/>
      <c r="M537" s="2037" t="s">
        <v>199</v>
      </c>
      <c r="N537" s="2037"/>
      <c r="O537" s="494">
        <v>5.3051724104944228E-2</v>
      </c>
      <c r="P537" s="447"/>
      <c r="Q537" s="447"/>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36" t="s">
        <v>191</v>
      </c>
      <c r="D538" s="2037"/>
      <c r="E538" s="492">
        <v>5.2438835667459903E-2</v>
      </c>
      <c r="F538" s="447"/>
      <c r="G538" s="447"/>
      <c r="H538" s="2037" t="s">
        <v>191</v>
      </c>
      <c r="I538" s="2037"/>
      <c r="J538" s="493">
        <v>4.806426646835886E-2</v>
      </c>
      <c r="K538" s="447"/>
      <c r="L538" s="447"/>
      <c r="M538" s="2037" t="s">
        <v>191</v>
      </c>
      <c r="N538" s="2037"/>
      <c r="O538" s="494">
        <v>5.3075328757868537E-2</v>
      </c>
      <c r="P538" s="447"/>
      <c r="Q538" s="447"/>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36" t="s">
        <v>253</v>
      </c>
      <c r="D539" s="2037"/>
      <c r="E539" s="492">
        <v>1.9541775850526633E-2</v>
      </c>
      <c r="F539" s="447"/>
      <c r="G539" s="447"/>
      <c r="H539" s="2037" t="s">
        <v>253</v>
      </c>
      <c r="I539" s="2037"/>
      <c r="J539" s="493">
        <v>1.9676148181740735E-2</v>
      </c>
      <c r="K539" s="447"/>
      <c r="L539" s="447"/>
      <c r="M539" s="2037" t="s">
        <v>253</v>
      </c>
      <c r="N539" s="2037"/>
      <c r="O539" s="494">
        <v>1.3209230361817656E-2</v>
      </c>
      <c r="P539" s="447"/>
      <c r="Q539" s="447"/>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36" t="s">
        <v>252</v>
      </c>
      <c r="D540" s="2037"/>
      <c r="E540" s="492">
        <v>2.279806455119195E-2</v>
      </c>
      <c r="F540" s="447"/>
      <c r="G540" s="447"/>
      <c r="H540" s="2037" t="s">
        <v>252</v>
      </c>
      <c r="I540" s="2037"/>
      <c r="J540" s="493">
        <v>2.1524343902132127E-2</v>
      </c>
      <c r="K540" s="447"/>
      <c r="L540" s="447"/>
      <c r="M540" s="2037" t="s">
        <v>252</v>
      </c>
      <c r="N540" s="2037"/>
      <c r="O540" s="494">
        <v>1.384653047147528E-2</v>
      </c>
      <c r="P540" s="447"/>
      <c r="Q540" s="447"/>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36" t="s">
        <v>250</v>
      </c>
      <c r="D541" s="2037"/>
      <c r="E541" s="492">
        <v>1.5601105150425095E-2</v>
      </c>
      <c r="F541" s="447"/>
      <c r="G541" s="447"/>
      <c r="H541" s="2037" t="s">
        <v>250</v>
      </c>
      <c r="I541" s="2037"/>
      <c r="J541" s="493">
        <v>1.791644622476098E-2</v>
      </c>
      <c r="K541" s="447"/>
      <c r="L541" s="447"/>
      <c r="M541" s="2037" t="s">
        <v>250</v>
      </c>
      <c r="N541" s="2037"/>
      <c r="O541" s="494">
        <v>2.560141485317546E-2</v>
      </c>
      <c r="P541" s="447"/>
      <c r="Q541" s="447"/>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36" t="s">
        <v>215</v>
      </c>
      <c r="D542" s="2037"/>
      <c r="E542" s="492">
        <v>2.8359735637530394E-2</v>
      </c>
      <c r="F542" s="447"/>
      <c r="G542" s="447"/>
      <c r="H542" s="2037" t="s">
        <v>215</v>
      </c>
      <c r="I542" s="2037"/>
      <c r="J542" s="493">
        <v>2.8147396115470569E-2</v>
      </c>
      <c r="K542" s="447"/>
      <c r="L542" s="447"/>
      <c r="M542" s="2037" t="s">
        <v>215</v>
      </c>
      <c r="N542" s="2037"/>
      <c r="O542" s="494">
        <v>2.3151341478925263E-2</v>
      </c>
      <c r="P542" s="447"/>
      <c r="Q542" s="447"/>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36" t="s">
        <v>203</v>
      </c>
      <c r="D543" s="2037"/>
      <c r="E543" s="492">
        <v>3.8516356603022307E-2</v>
      </c>
      <c r="F543" s="447"/>
      <c r="G543" s="447"/>
      <c r="H543" s="2037" t="s">
        <v>203</v>
      </c>
      <c r="I543" s="2037"/>
      <c r="J543" s="493">
        <v>3.5073763430158805E-2</v>
      </c>
      <c r="K543" s="447"/>
      <c r="L543" s="447"/>
      <c r="M543" s="2037" t="s">
        <v>203</v>
      </c>
      <c r="N543" s="2037"/>
      <c r="O543" s="494">
        <v>3.6851907295544613E-2</v>
      </c>
      <c r="P543" s="447"/>
      <c r="Q543" s="447"/>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36" t="s">
        <v>195</v>
      </c>
      <c r="D544" s="2037"/>
      <c r="E544" s="492">
        <v>4.3190754936791351E-2</v>
      </c>
      <c r="F544" s="447"/>
      <c r="G544" s="447"/>
      <c r="H544" s="2037" t="s">
        <v>195</v>
      </c>
      <c r="I544" s="2037"/>
      <c r="J544" s="493">
        <v>4.1794970027186587E-2</v>
      </c>
      <c r="K544" s="447"/>
      <c r="L544" s="447"/>
      <c r="M544" s="2037" t="s">
        <v>195</v>
      </c>
      <c r="N544" s="2037"/>
      <c r="O544" s="494">
        <v>3.9865805954558374E-2</v>
      </c>
      <c r="P544" s="447"/>
      <c r="Q544" s="447"/>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36" t="s">
        <v>247</v>
      </c>
      <c r="D545" s="2037"/>
      <c r="E545" s="492">
        <v>4.0187750555476597E-2</v>
      </c>
      <c r="F545" s="447"/>
      <c r="G545" s="447"/>
      <c r="H545" s="2037" t="s">
        <v>247</v>
      </c>
      <c r="I545" s="2037"/>
      <c r="J545" s="493">
        <v>3.5147861379862484E-2</v>
      </c>
      <c r="K545" s="447"/>
      <c r="L545" s="447"/>
      <c r="M545" s="2037" t="s">
        <v>247</v>
      </c>
      <c r="N545" s="2037"/>
      <c r="O545" s="494">
        <v>4.3794669809418464E-2</v>
      </c>
      <c r="P545" s="447"/>
      <c r="Q545" s="447"/>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36" t="s">
        <v>251</v>
      </c>
      <c r="D546" s="2037"/>
      <c r="E546" s="492">
        <v>2.5042002315712641E-2</v>
      </c>
      <c r="F546" s="447"/>
      <c r="G546" s="447"/>
      <c r="H546" s="2037" t="s">
        <v>251</v>
      </c>
      <c r="I546" s="2037"/>
      <c r="J546" s="493">
        <v>2.3500049505770022E-2</v>
      </c>
      <c r="K546" s="447"/>
      <c r="L546" s="447"/>
      <c r="M546" s="2037" t="s">
        <v>251</v>
      </c>
      <c r="N546" s="2037"/>
      <c r="O546" s="494">
        <v>2.0890392022078381E-2</v>
      </c>
      <c r="P546" s="447"/>
      <c r="Q546" s="447"/>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36" t="s">
        <v>200</v>
      </c>
      <c r="D547" s="2037"/>
      <c r="E547" s="492">
        <v>3.8026048983613371E-2</v>
      </c>
      <c r="F547" s="447"/>
      <c r="G547" s="447"/>
      <c r="H547" s="2037" t="s">
        <v>200</v>
      </c>
      <c r="I547" s="2037"/>
      <c r="J547" s="493">
        <v>3.5829772653413763E-2</v>
      </c>
      <c r="K547" s="447"/>
      <c r="L547" s="447"/>
      <c r="M547" s="2037" t="s">
        <v>200</v>
      </c>
      <c r="N547" s="2037"/>
      <c r="O547" s="494">
        <v>3.0357915224399207E-2</v>
      </c>
      <c r="P547" s="447"/>
      <c r="Q547" s="447"/>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36" t="s">
        <v>202</v>
      </c>
      <c r="D548" s="2037"/>
      <c r="E548" s="492">
        <v>3.9641604843954029E-2</v>
      </c>
      <c r="F548" s="447"/>
      <c r="G548" s="447"/>
      <c r="H548" s="2037" t="s">
        <v>202</v>
      </c>
      <c r="I548" s="2037"/>
      <c r="J548" s="493">
        <v>3.8304766223302276E-2</v>
      </c>
      <c r="K548" s="447"/>
      <c r="L548" s="447"/>
      <c r="M548" s="2037" t="s">
        <v>202</v>
      </c>
      <c r="N548" s="2037"/>
      <c r="O548" s="494">
        <v>3.0867633465927122E-2</v>
      </c>
      <c r="P548" s="447"/>
      <c r="Q548" s="447"/>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36" t="s">
        <v>255</v>
      </c>
      <c r="D549" s="2037"/>
      <c r="E549" s="492">
        <v>1.9170393314166746E-2</v>
      </c>
      <c r="F549" s="447"/>
      <c r="G549" s="447"/>
      <c r="H549" s="2037" t="s">
        <v>255</v>
      </c>
      <c r="I549" s="2037"/>
      <c r="J549" s="493">
        <v>1.8847297337230701E-2</v>
      </c>
      <c r="K549" s="447"/>
      <c r="L549" s="447"/>
      <c r="M549" s="2037" t="s">
        <v>255</v>
      </c>
      <c r="N549" s="2037"/>
      <c r="O549" s="494">
        <v>1.3356761788104965E-2</v>
      </c>
      <c r="P549" s="447"/>
      <c r="Q549" s="447"/>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36" t="s">
        <v>254</v>
      </c>
      <c r="D550" s="2037"/>
      <c r="E550" s="492">
        <v>2.0903448365355383E-2</v>
      </c>
      <c r="F550" s="447"/>
      <c r="G550" s="447"/>
      <c r="H550" s="2037" t="s">
        <v>254</v>
      </c>
      <c r="I550" s="2037"/>
      <c r="J550" s="493">
        <v>1.9613836897222552E-2</v>
      </c>
      <c r="K550" s="447"/>
      <c r="L550" s="447"/>
      <c r="M550" s="2037" t="s">
        <v>254</v>
      </c>
      <c r="N550" s="2037"/>
      <c r="O550" s="494">
        <v>1.7396582474218068E-2</v>
      </c>
      <c r="P550" s="447"/>
      <c r="Q550" s="447"/>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36" t="s">
        <v>248</v>
      </c>
      <c r="D551" s="2037"/>
      <c r="E551" s="492">
        <v>3.558116391214676E-2</v>
      </c>
      <c r="F551" s="447"/>
      <c r="G551" s="447"/>
      <c r="H551" s="2037" t="s">
        <v>248</v>
      </c>
      <c r="I551" s="2037"/>
      <c r="J551" s="493">
        <v>3.6262818368774416E-2</v>
      </c>
      <c r="K551" s="447"/>
      <c r="L551" s="447"/>
      <c r="M551" s="2037" t="s">
        <v>248</v>
      </c>
      <c r="N551" s="2037"/>
      <c r="O551" s="494">
        <v>3.624659309877791E-2</v>
      </c>
      <c r="P551" s="447"/>
      <c r="Q551" s="447"/>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36" t="s">
        <v>257</v>
      </c>
      <c r="D552" s="2037"/>
      <c r="E552" s="492">
        <v>9.0350389881350499E-3</v>
      </c>
      <c r="F552" s="447"/>
      <c r="G552" s="447"/>
      <c r="H552" s="2037" t="s">
        <v>257</v>
      </c>
      <c r="I552" s="2037"/>
      <c r="J552" s="493">
        <v>8.6751775219830584E-3</v>
      </c>
      <c r="K552" s="447"/>
      <c r="L552" s="447"/>
      <c r="M552" s="2037" t="s">
        <v>257</v>
      </c>
      <c r="N552" s="2037"/>
      <c r="O552" s="494">
        <v>1.5016349132919953E-2</v>
      </c>
      <c r="P552" s="447"/>
      <c r="Q552" s="447"/>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36" t="s">
        <v>258</v>
      </c>
      <c r="D553" s="2037"/>
      <c r="E553" s="495">
        <v>-5.4181922223131953E-3</v>
      </c>
      <c r="F553" s="447"/>
      <c r="G553" s="447"/>
      <c r="H553" s="2037" t="s">
        <v>258</v>
      </c>
      <c r="I553" s="2037"/>
      <c r="J553" s="496">
        <v>-8.5452839819973785E-4</v>
      </c>
      <c r="K553" s="447"/>
      <c r="L553" s="447"/>
      <c r="M553" s="2037" t="s">
        <v>258</v>
      </c>
      <c r="N553" s="2037"/>
      <c r="O553" s="497">
        <v>1.4401846875968566E-2</v>
      </c>
      <c r="P553" s="447"/>
      <c r="Q553" s="447"/>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36"/>
      <c r="D554" s="2037"/>
      <c r="E554" s="447"/>
      <c r="F554" s="447"/>
      <c r="G554" s="447"/>
      <c r="H554" s="2037"/>
      <c r="I554" s="2037"/>
      <c r="J554" s="447"/>
      <c r="K554" s="447"/>
      <c r="L554" s="447"/>
      <c r="M554" s="2037"/>
      <c r="N554" s="2037"/>
      <c r="O554" s="447"/>
      <c r="P554" s="447"/>
      <c r="Q554" s="447"/>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36"/>
      <c r="D555" s="2037"/>
      <c r="E555" s="447"/>
      <c r="F555" s="447"/>
      <c r="G555" s="447"/>
      <c r="H555" s="2037"/>
      <c r="I555" s="2037"/>
      <c r="J555" s="447"/>
      <c r="K555" s="447"/>
      <c r="L555" s="447"/>
      <c r="M555" s="2037"/>
      <c r="N555" s="2037"/>
      <c r="O555" s="447"/>
      <c r="P555" s="447"/>
      <c r="Q555" s="447"/>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36" t="s">
        <v>237</v>
      </c>
      <c r="D556" s="2037"/>
      <c r="E556" s="2037"/>
      <c r="F556" s="447"/>
      <c r="G556" s="447"/>
      <c r="H556" s="2037" t="s">
        <v>237</v>
      </c>
      <c r="I556" s="2037"/>
      <c r="J556" s="2037"/>
      <c r="K556" s="447"/>
      <c r="L556" s="447"/>
      <c r="M556" s="2037" t="s">
        <v>237</v>
      </c>
      <c r="N556" s="2037"/>
      <c r="O556" s="2037"/>
      <c r="P556" s="447"/>
      <c r="Q556" s="447"/>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36" t="s">
        <v>187</v>
      </c>
      <c r="D557" s="2037"/>
      <c r="E557" s="510" t="s">
        <v>188</v>
      </c>
      <c r="F557" s="447"/>
      <c r="G557" s="447"/>
      <c r="H557" s="2037" t="s">
        <v>187</v>
      </c>
      <c r="I557" s="2037"/>
      <c r="J557" s="511" t="s">
        <v>188</v>
      </c>
      <c r="K557" s="447"/>
      <c r="L557" s="447"/>
      <c r="M557" s="2037" t="s">
        <v>187</v>
      </c>
      <c r="N557" s="2037"/>
      <c r="O557" s="512" t="s">
        <v>188</v>
      </c>
      <c r="P557" s="447"/>
      <c r="Q557" s="447"/>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36" t="s">
        <v>188</v>
      </c>
      <c r="D558" s="2037"/>
      <c r="E558" s="513">
        <v>1.0000000000000002</v>
      </c>
      <c r="F558" s="447"/>
      <c r="G558" s="447"/>
      <c r="H558" s="2037" t="s">
        <v>188</v>
      </c>
      <c r="I558" s="2037"/>
      <c r="J558" s="514">
        <v>1</v>
      </c>
      <c r="K558" s="447"/>
      <c r="L558" s="447"/>
      <c r="M558" s="2037" t="s">
        <v>188</v>
      </c>
      <c r="N558" s="2037"/>
      <c r="O558" s="515">
        <v>0.99999999999999978</v>
      </c>
      <c r="P558" s="447"/>
      <c r="Q558" s="447"/>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36"/>
      <c r="D559" s="2037"/>
      <c r="E559" s="447"/>
      <c r="F559" s="447"/>
      <c r="G559" s="447"/>
      <c r="H559" s="2037"/>
      <c r="I559" s="2037"/>
      <c r="J559" s="447"/>
      <c r="K559" s="447"/>
      <c r="L559" s="447"/>
      <c r="M559" s="2037"/>
      <c r="N559" s="2037"/>
      <c r="O559" s="447"/>
      <c r="P559" s="447"/>
      <c r="Q559" s="447"/>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36"/>
      <c r="D560" s="2037"/>
      <c r="E560" s="444"/>
      <c r="F560" s="444"/>
      <c r="G560" s="444"/>
      <c r="H560" s="2036"/>
      <c r="I560" s="2037"/>
      <c r="J560" s="444"/>
      <c r="K560" s="444"/>
      <c r="L560" s="444"/>
      <c r="M560" s="2036"/>
      <c r="N560" s="2037"/>
      <c r="O560" s="444"/>
      <c r="P560" s="444"/>
      <c r="Q560" s="444"/>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36"/>
      <c r="D561" s="2037"/>
      <c r="E561" s="444"/>
      <c r="F561" s="444"/>
      <c r="G561" s="444"/>
      <c r="H561" s="2036"/>
      <c r="I561" s="2037"/>
      <c r="J561" s="444"/>
      <c r="K561" s="444"/>
      <c r="L561" s="444"/>
      <c r="M561" s="2036"/>
      <c r="N561" s="2037"/>
      <c r="O561" s="444"/>
      <c r="P561" s="444"/>
      <c r="Q561" s="444"/>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36"/>
      <c r="D562" s="2037"/>
      <c r="E562" s="444"/>
      <c r="F562" s="444"/>
      <c r="G562" s="444"/>
      <c r="H562" s="2036"/>
      <c r="I562" s="2037"/>
      <c r="J562" s="444"/>
      <c r="K562" s="444"/>
      <c r="L562" s="444"/>
      <c r="M562" s="2036"/>
      <c r="N562" s="2037"/>
      <c r="O562" s="444"/>
      <c r="P562" s="444"/>
      <c r="Q562" s="444"/>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36"/>
      <c r="D563" s="2037"/>
      <c r="E563" s="444"/>
      <c r="F563" s="444"/>
      <c r="G563" s="444"/>
      <c r="H563" s="2036"/>
      <c r="I563" s="2037"/>
      <c r="J563" s="444"/>
      <c r="K563" s="444"/>
      <c r="L563" s="444"/>
      <c r="M563" s="2036"/>
      <c r="N563" s="2037"/>
      <c r="O563" s="444"/>
      <c r="P563" s="444"/>
      <c r="Q563" s="444"/>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36"/>
      <c r="D564" s="2037"/>
      <c r="E564" s="444"/>
      <c r="F564" s="444"/>
      <c r="G564" s="444"/>
      <c r="H564" s="2036"/>
      <c r="I564" s="2037"/>
      <c r="J564" s="444"/>
      <c r="K564" s="444"/>
      <c r="L564" s="444"/>
      <c r="M564" s="2036"/>
      <c r="N564" s="2037"/>
      <c r="O564" s="444"/>
      <c r="P564" s="444"/>
      <c r="Q564" s="444"/>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36"/>
      <c r="D565" s="2037"/>
      <c r="E565" s="444"/>
      <c r="F565" s="444"/>
      <c r="G565" s="444"/>
      <c r="H565" s="2036"/>
      <c r="I565" s="2037"/>
      <c r="J565" s="444"/>
      <c r="K565" s="444"/>
      <c r="L565" s="444"/>
      <c r="M565" s="2036"/>
      <c r="N565" s="2037"/>
      <c r="O565" s="444"/>
      <c r="P565" s="444"/>
      <c r="Q565" s="444"/>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36"/>
      <c r="D566" s="2037"/>
      <c r="E566" s="444"/>
      <c r="F566" s="444"/>
      <c r="G566" s="444"/>
      <c r="H566" s="2036"/>
      <c r="I566" s="2037"/>
      <c r="J566" s="444"/>
      <c r="K566" s="444"/>
      <c r="L566" s="444"/>
      <c r="M566" s="2036"/>
      <c r="N566" s="2037"/>
      <c r="O566" s="444"/>
      <c r="P566" s="444"/>
      <c r="Q566" s="444"/>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36"/>
      <c r="D567" s="2037"/>
      <c r="E567" s="444"/>
      <c r="F567" s="444"/>
      <c r="G567" s="444"/>
      <c r="H567" s="2036"/>
      <c r="I567" s="2037"/>
      <c r="J567" s="444"/>
      <c r="K567" s="444"/>
      <c r="L567" s="444"/>
      <c r="M567" s="2036"/>
      <c r="N567" s="2037"/>
      <c r="O567" s="444"/>
      <c r="P567" s="444"/>
      <c r="Q567" s="444"/>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36"/>
      <c r="D568" s="2037"/>
      <c r="E568" s="444"/>
      <c r="F568" s="444"/>
      <c r="G568" s="444"/>
      <c r="H568" s="2036"/>
      <c r="I568" s="2037"/>
      <c r="J568" s="444"/>
      <c r="K568" s="444"/>
      <c r="L568" s="444"/>
      <c r="M568" s="2036"/>
      <c r="N568" s="2037"/>
      <c r="O568" s="444"/>
      <c r="P568" s="444"/>
      <c r="Q568" s="444"/>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36"/>
      <c r="D569" s="2037"/>
      <c r="E569" s="444"/>
      <c r="F569" s="444"/>
      <c r="G569" s="444"/>
      <c r="H569" s="2036"/>
      <c r="I569" s="2037"/>
      <c r="J569" s="444"/>
      <c r="K569" s="444"/>
      <c r="L569" s="444"/>
      <c r="M569" s="2036"/>
      <c r="N569" s="2037"/>
      <c r="O569" s="444"/>
      <c r="P569" s="444"/>
      <c r="Q569" s="444"/>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36"/>
      <c r="D570" s="2037"/>
      <c r="E570" s="444"/>
      <c r="F570" s="444"/>
      <c r="G570" s="444"/>
      <c r="H570" s="2036"/>
      <c r="I570" s="2037"/>
      <c r="J570" s="444"/>
      <c r="K570" s="444"/>
      <c r="L570" s="444"/>
      <c r="M570" s="2036"/>
      <c r="N570" s="2037"/>
      <c r="O570" s="444"/>
      <c r="P570" s="444"/>
      <c r="Q570" s="444"/>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36"/>
      <c r="D571" s="2037"/>
      <c r="E571" s="444"/>
      <c r="F571" s="444"/>
      <c r="G571" s="444"/>
      <c r="H571" s="2036"/>
      <c r="I571" s="2037"/>
      <c r="J571" s="444"/>
      <c r="K571" s="444"/>
      <c r="L571" s="444"/>
      <c r="M571" s="2036"/>
      <c r="N571" s="2037"/>
      <c r="O571" s="444"/>
      <c r="P571" s="444"/>
      <c r="Q571" s="444"/>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36"/>
      <c r="D572" s="2037"/>
      <c r="E572" s="444"/>
      <c r="F572" s="444"/>
      <c r="G572" s="444"/>
      <c r="H572" s="2036"/>
      <c r="I572" s="2037"/>
      <c r="J572" s="444"/>
      <c r="K572" s="444"/>
      <c r="L572" s="444"/>
      <c r="M572" s="2036"/>
      <c r="N572" s="2037"/>
      <c r="O572" s="444"/>
      <c r="P572" s="444"/>
      <c r="Q572" s="444"/>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36"/>
      <c r="D573" s="2037"/>
      <c r="E573" s="444"/>
      <c r="F573" s="444"/>
      <c r="G573" s="444"/>
      <c r="H573" s="2036"/>
      <c r="I573" s="2037"/>
      <c r="J573" s="444"/>
      <c r="K573" s="444"/>
      <c r="L573" s="444"/>
      <c r="M573" s="2036"/>
      <c r="N573" s="2037"/>
      <c r="O573" s="444"/>
      <c r="P573" s="444"/>
      <c r="Q573" s="444"/>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36"/>
      <c r="D574" s="2037"/>
      <c r="E574" s="444"/>
      <c r="F574" s="444"/>
      <c r="G574" s="444"/>
      <c r="H574" s="2036"/>
      <c r="I574" s="2037"/>
      <c r="J574" s="444"/>
      <c r="K574" s="444"/>
      <c r="L574" s="444"/>
      <c r="M574" s="2036"/>
      <c r="N574" s="2037"/>
      <c r="O574" s="444"/>
      <c r="P574" s="444"/>
      <c r="Q574" s="444"/>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36"/>
      <c r="D575" s="2037"/>
      <c r="E575" s="444"/>
      <c r="F575" s="444"/>
      <c r="G575" s="444"/>
      <c r="H575" s="2036"/>
      <c r="I575" s="2037"/>
      <c r="J575" s="444"/>
      <c r="K575" s="444"/>
      <c r="L575" s="444"/>
      <c r="M575" s="2036"/>
      <c r="N575" s="2037"/>
      <c r="O575" s="444"/>
      <c r="P575" s="444"/>
      <c r="Q575" s="444"/>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36"/>
      <c r="D576" s="2037"/>
      <c r="E576" s="444"/>
      <c r="F576" s="444"/>
      <c r="G576" s="444"/>
      <c r="H576" s="2036"/>
      <c r="I576" s="2037"/>
      <c r="J576" s="444"/>
      <c r="K576" s="444"/>
      <c r="L576" s="444"/>
      <c r="M576" s="2036"/>
      <c r="N576" s="2037"/>
      <c r="O576" s="444"/>
      <c r="P576" s="444"/>
      <c r="Q576" s="444"/>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36"/>
      <c r="D577" s="2037"/>
      <c r="E577" s="444"/>
      <c r="F577" s="444"/>
      <c r="G577" s="444"/>
      <c r="H577" s="2036"/>
      <c r="I577" s="2037"/>
      <c r="J577" s="444"/>
      <c r="K577" s="444"/>
      <c r="L577" s="444"/>
      <c r="M577" s="2036"/>
      <c r="N577" s="2037"/>
      <c r="O577" s="444"/>
      <c r="P577" s="444"/>
      <c r="Q577" s="444"/>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36"/>
      <c r="D578" s="2037"/>
      <c r="E578" s="444"/>
      <c r="F578" s="444"/>
      <c r="G578" s="444"/>
      <c r="H578" s="2036"/>
      <c r="I578" s="2037"/>
      <c r="J578" s="444"/>
      <c r="K578" s="444"/>
      <c r="L578" s="444"/>
      <c r="M578" s="2036"/>
      <c r="N578" s="2037"/>
      <c r="O578" s="444"/>
      <c r="P578" s="444"/>
      <c r="Q578" s="444"/>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36"/>
      <c r="D579" s="2037"/>
      <c r="E579" s="444"/>
      <c r="F579" s="444"/>
      <c r="G579" s="444"/>
      <c r="H579" s="2036"/>
      <c r="I579" s="2037"/>
      <c r="J579" s="444"/>
      <c r="K579" s="444"/>
      <c r="L579" s="444"/>
      <c r="M579" s="2036"/>
      <c r="N579" s="2037"/>
      <c r="O579" s="444"/>
      <c r="P579" s="444"/>
      <c r="Q579" s="444"/>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36"/>
      <c r="D580" s="2037"/>
      <c r="E580" s="444"/>
      <c r="F580" s="444"/>
      <c r="G580" s="444"/>
      <c r="H580" s="2036"/>
      <c r="I580" s="2037"/>
      <c r="J580" s="444"/>
      <c r="K580" s="444"/>
      <c r="L580" s="444"/>
      <c r="M580" s="2036"/>
      <c r="N580" s="2037"/>
      <c r="O580" s="444"/>
      <c r="P580" s="444"/>
      <c r="Q580" s="444"/>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36"/>
      <c r="D581" s="2037"/>
      <c r="E581" s="444"/>
      <c r="F581" s="444"/>
      <c r="G581" s="444"/>
      <c r="H581" s="2036"/>
      <c r="I581" s="2037"/>
      <c r="J581" s="444"/>
      <c r="K581" s="444"/>
      <c r="L581" s="444"/>
      <c r="M581" s="2036"/>
      <c r="N581" s="2037"/>
      <c r="O581" s="444"/>
      <c r="P581" s="444"/>
      <c r="Q581" s="444"/>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36"/>
      <c r="D582" s="2037"/>
      <c r="E582" s="444"/>
      <c r="F582" s="444"/>
      <c r="G582" s="444"/>
      <c r="H582" s="2036"/>
      <c r="I582" s="2037"/>
      <c r="J582" s="444"/>
      <c r="K582" s="444"/>
      <c r="L582" s="444"/>
      <c r="M582" s="2036"/>
      <c r="N582" s="2037"/>
      <c r="O582" s="444"/>
      <c r="P582" s="444"/>
      <c r="Q582" s="444"/>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36"/>
      <c r="D583" s="2037"/>
      <c r="E583" s="444"/>
      <c r="F583" s="444"/>
      <c r="G583" s="444"/>
      <c r="H583" s="2036"/>
      <c r="I583" s="2037"/>
      <c r="J583" s="444"/>
      <c r="K583" s="444"/>
      <c r="L583" s="444"/>
      <c r="M583" s="2036"/>
      <c r="N583" s="2037"/>
      <c r="O583" s="444"/>
      <c r="P583" s="444"/>
      <c r="Q583" s="444"/>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36"/>
      <c r="D584" s="2037"/>
      <c r="E584" s="444"/>
      <c r="F584" s="444"/>
      <c r="G584" s="444"/>
      <c r="H584" s="2036"/>
      <c r="I584" s="2037"/>
      <c r="J584" s="444"/>
      <c r="K584" s="444"/>
      <c r="L584" s="444"/>
      <c r="M584" s="2036"/>
      <c r="N584" s="2037"/>
      <c r="O584" s="444"/>
      <c r="P584" s="444"/>
      <c r="Q584" s="444"/>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36"/>
      <c r="D585" s="2037"/>
      <c r="E585" s="444"/>
      <c r="F585" s="444"/>
      <c r="G585" s="444"/>
      <c r="H585" s="2036"/>
      <c r="I585" s="2037"/>
      <c r="J585" s="444"/>
      <c r="K585" s="444"/>
      <c r="L585" s="444"/>
      <c r="M585" s="2036"/>
      <c r="N585" s="2037"/>
      <c r="O585" s="444"/>
      <c r="P585" s="444"/>
      <c r="Q585" s="444"/>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36"/>
      <c r="D586" s="2037"/>
      <c r="E586" s="444"/>
      <c r="F586" s="444"/>
      <c r="G586" s="444"/>
      <c r="H586" s="2036"/>
      <c r="I586" s="2037"/>
      <c r="J586" s="444"/>
      <c r="K586" s="444"/>
      <c r="L586" s="444"/>
      <c r="M586" s="2036"/>
      <c r="N586" s="2037"/>
      <c r="O586" s="444"/>
      <c r="P586" s="444"/>
      <c r="Q586" s="444"/>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36"/>
      <c r="D587" s="2037"/>
      <c r="E587" s="444"/>
      <c r="F587" s="444"/>
      <c r="G587" s="444"/>
      <c r="H587" s="2036"/>
      <c r="I587" s="2037"/>
      <c r="J587" s="444"/>
      <c r="K587" s="444"/>
      <c r="L587" s="444"/>
      <c r="M587" s="2036"/>
      <c r="N587" s="2037"/>
      <c r="O587" s="444"/>
      <c r="P587" s="444"/>
      <c r="Q587" s="444"/>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36"/>
      <c r="D588" s="2037"/>
      <c r="E588" s="444"/>
      <c r="F588" s="444"/>
      <c r="G588" s="444"/>
      <c r="H588" s="2036"/>
      <c r="I588" s="2037"/>
      <c r="J588" s="444"/>
      <c r="K588" s="444"/>
      <c r="L588" s="444"/>
      <c r="M588" s="2036"/>
      <c r="N588" s="2037"/>
      <c r="O588" s="444"/>
      <c r="P588" s="444"/>
      <c r="Q588" s="444"/>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36"/>
      <c r="D589" s="2037"/>
      <c r="E589" s="444"/>
      <c r="F589" s="444"/>
      <c r="G589" s="444"/>
      <c r="H589" s="2036"/>
      <c r="I589" s="2037"/>
      <c r="J589" s="444"/>
      <c r="K589" s="444"/>
      <c r="L589" s="444"/>
      <c r="M589" s="2036"/>
      <c r="N589" s="2037"/>
      <c r="O589" s="444"/>
      <c r="P589" s="444"/>
      <c r="Q589" s="444"/>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36"/>
      <c r="D590" s="2037"/>
      <c r="E590" s="444"/>
      <c r="F590" s="444"/>
      <c r="G590" s="444"/>
      <c r="H590" s="2036"/>
      <c r="I590" s="2037"/>
      <c r="J590" s="444"/>
      <c r="K590" s="444"/>
      <c r="L590" s="444"/>
      <c r="M590" s="2036"/>
      <c r="N590" s="2037"/>
      <c r="O590" s="444"/>
      <c r="P590" s="444"/>
      <c r="Q590" s="444"/>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36"/>
      <c r="D591" s="2037"/>
      <c r="E591" s="444"/>
      <c r="F591" s="444"/>
      <c r="G591" s="444"/>
      <c r="H591" s="2036"/>
      <c r="I591" s="2037"/>
      <c r="J591" s="444"/>
      <c r="K591" s="444"/>
      <c r="L591" s="444"/>
      <c r="M591" s="2036"/>
      <c r="N591" s="2037"/>
      <c r="O591" s="444"/>
      <c r="P591" s="444"/>
      <c r="Q591" s="444"/>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36"/>
      <c r="D592" s="2037"/>
      <c r="E592" s="444"/>
      <c r="F592" s="444"/>
      <c r="G592" s="444"/>
      <c r="H592" s="2036"/>
      <c r="I592" s="2037"/>
      <c r="J592" s="444"/>
      <c r="K592" s="444"/>
      <c r="L592" s="444"/>
      <c r="M592" s="2036"/>
      <c r="N592" s="2037"/>
      <c r="O592" s="444"/>
      <c r="P592" s="444"/>
      <c r="Q592" s="444"/>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36"/>
      <c r="D593" s="2037"/>
      <c r="E593" s="444"/>
      <c r="F593" s="444"/>
      <c r="G593" s="444"/>
      <c r="H593" s="2036"/>
      <c r="I593" s="2037"/>
      <c r="J593" s="444"/>
      <c r="K593" s="444"/>
      <c r="L593" s="444"/>
      <c r="M593" s="2036"/>
      <c r="N593" s="2037"/>
      <c r="O593" s="444"/>
      <c r="P593" s="444"/>
      <c r="Q593" s="444"/>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36"/>
      <c r="D594" s="2037"/>
      <c r="E594" s="444"/>
      <c r="F594" s="444"/>
      <c r="G594" s="444"/>
      <c r="H594" s="2036"/>
      <c r="I594" s="2037"/>
      <c r="J594" s="444"/>
      <c r="K594" s="444"/>
      <c r="L594" s="444"/>
      <c r="M594" s="2036"/>
      <c r="N594" s="2037"/>
      <c r="O594" s="444"/>
      <c r="P594" s="444"/>
      <c r="Q594" s="444"/>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36"/>
      <c r="D595" s="2037"/>
      <c r="E595" s="444"/>
      <c r="F595" s="444"/>
      <c r="G595" s="444"/>
      <c r="H595" s="2036"/>
      <c r="I595" s="2037"/>
      <c r="J595" s="444"/>
      <c r="K595" s="444"/>
      <c r="L595" s="444"/>
      <c r="M595" s="2036"/>
      <c r="N595" s="2037"/>
      <c r="O595" s="444"/>
      <c r="P595" s="444"/>
      <c r="Q595" s="444"/>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36"/>
      <c r="D596" s="2037"/>
      <c r="E596" s="444"/>
      <c r="F596" s="444"/>
      <c r="G596" s="444"/>
      <c r="H596" s="2036"/>
      <c r="I596" s="2037"/>
      <c r="J596" s="444"/>
      <c r="K596" s="444"/>
      <c r="L596" s="444"/>
      <c r="M596" s="2036"/>
      <c r="N596" s="2037"/>
      <c r="O596" s="444"/>
      <c r="P596" s="444"/>
      <c r="Q596" s="444"/>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36"/>
      <c r="D597" s="2037"/>
      <c r="E597" s="444"/>
      <c r="F597" s="444"/>
      <c r="G597" s="444"/>
      <c r="H597" s="2036"/>
      <c r="I597" s="2037"/>
      <c r="J597" s="444"/>
      <c r="K597" s="444"/>
      <c r="L597" s="444"/>
      <c r="M597" s="2036"/>
      <c r="N597" s="2037"/>
      <c r="O597" s="444"/>
      <c r="P597" s="444"/>
      <c r="Q597" s="444"/>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36"/>
      <c r="D598" s="2037"/>
      <c r="E598" s="444"/>
      <c r="F598" s="444"/>
      <c r="G598" s="444"/>
      <c r="H598" s="2036"/>
      <c r="I598" s="2037"/>
      <c r="J598" s="444"/>
      <c r="K598" s="444"/>
      <c r="L598" s="444"/>
      <c r="M598" s="2036"/>
      <c r="N598" s="2037"/>
      <c r="O598" s="444"/>
      <c r="P598" s="444"/>
      <c r="Q598" s="444"/>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36"/>
      <c r="D599" s="2037"/>
      <c r="E599" s="444"/>
      <c r="F599" s="444"/>
      <c r="G599" s="444"/>
      <c r="H599" s="2036"/>
      <c r="I599" s="2037"/>
      <c r="J599" s="444"/>
      <c r="K599" s="444"/>
      <c r="L599" s="444"/>
      <c r="M599" s="2036"/>
      <c r="N599" s="2037"/>
      <c r="O599" s="444"/>
      <c r="P599" s="444"/>
      <c r="Q599" s="444"/>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36"/>
      <c r="D600" s="2037"/>
      <c r="E600" s="444"/>
      <c r="F600" s="444"/>
      <c r="G600" s="444"/>
      <c r="H600" s="2036"/>
      <c r="I600" s="2037"/>
      <c r="J600" s="444"/>
      <c r="K600" s="444"/>
      <c r="L600" s="444"/>
      <c r="M600" s="2036"/>
      <c r="N600" s="2037"/>
      <c r="O600" s="444"/>
      <c r="P600" s="444"/>
      <c r="Q600" s="444"/>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36"/>
      <c r="D601" s="2037"/>
      <c r="E601" s="444"/>
      <c r="F601" s="444"/>
      <c r="G601" s="444"/>
      <c r="H601" s="2036"/>
      <c r="I601" s="2037"/>
      <c r="J601" s="444"/>
      <c r="K601" s="444"/>
      <c r="L601" s="444"/>
      <c r="M601" s="2036"/>
      <c r="N601" s="2037"/>
      <c r="O601" s="444"/>
      <c r="P601" s="444"/>
      <c r="Q601" s="444"/>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36"/>
      <c r="D602" s="2037"/>
      <c r="E602" s="444"/>
      <c r="F602" s="444"/>
      <c r="G602" s="444"/>
      <c r="H602" s="2036"/>
      <c r="I602" s="2037"/>
      <c r="J602" s="444"/>
      <c r="K602" s="444"/>
      <c r="L602" s="444"/>
      <c r="M602" s="2036"/>
      <c r="N602" s="2037"/>
      <c r="O602" s="444"/>
      <c r="P602" s="444"/>
      <c r="Q602" s="444"/>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36"/>
      <c r="D603" s="2037"/>
      <c r="E603" s="444"/>
      <c r="F603" s="444"/>
      <c r="G603" s="444"/>
      <c r="H603" s="2036"/>
      <c r="I603" s="2037"/>
      <c r="J603" s="444"/>
      <c r="K603" s="444"/>
      <c r="L603" s="444"/>
      <c r="M603" s="2036"/>
      <c r="N603" s="2037"/>
      <c r="O603" s="444"/>
      <c r="P603" s="444"/>
      <c r="Q603" s="444"/>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36"/>
      <c r="D604" s="2037"/>
      <c r="E604" s="444"/>
      <c r="F604" s="444"/>
      <c r="G604" s="444"/>
      <c r="H604" s="2036"/>
      <c r="I604" s="2037"/>
      <c r="J604" s="444"/>
      <c r="K604" s="444"/>
      <c r="L604" s="444"/>
      <c r="M604" s="2036"/>
      <c r="N604" s="2037"/>
      <c r="O604" s="444"/>
      <c r="P604" s="444"/>
      <c r="Q604" s="444"/>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36"/>
      <c r="D605" s="2037"/>
      <c r="E605" s="444"/>
      <c r="F605" s="444"/>
      <c r="G605" s="444"/>
      <c r="H605" s="2036"/>
      <c r="I605" s="2037"/>
      <c r="J605" s="444"/>
      <c r="K605" s="444"/>
      <c r="L605" s="444"/>
      <c r="M605" s="2036"/>
      <c r="N605" s="2037"/>
      <c r="O605" s="444"/>
      <c r="P605" s="444"/>
      <c r="Q605" s="444"/>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36"/>
      <c r="D606" s="2037"/>
      <c r="E606" s="444"/>
      <c r="F606" s="444"/>
      <c r="G606" s="444"/>
      <c r="H606" s="2036"/>
      <c r="I606" s="2037"/>
      <c r="J606" s="444"/>
      <c r="K606" s="444"/>
      <c r="L606" s="444"/>
      <c r="M606" s="2036"/>
      <c r="N606" s="2037"/>
      <c r="O606" s="444"/>
      <c r="P606" s="444"/>
      <c r="Q606" s="444"/>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36"/>
      <c r="D607" s="2037"/>
      <c r="E607" s="444"/>
      <c r="F607" s="444"/>
      <c r="G607" s="444"/>
      <c r="H607" s="2036"/>
      <c r="I607" s="2037"/>
      <c r="J607" s="444"/>
      <c r="K607" s="444"/>
      <c r="L607" s="444"/>
      <c r="M607" s="2036"/>
      <c r="N607" s="2037"/>
      <c r="O607" s="444"/>
      <c r="P607" s="444"/>
      <c r="Q607" s="444"/>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36"/>
      <c r="D608" s="2037"/>
      <c r="E608" s="444"/>
      <c r="F608" s="444"/>
      <c r="G608" s="444"/>
      <c r="H608" s="2036"/>
      <c r="I608" s="2037"/>
      <c r="J608" s="444"/>
      <c r="K608" s="444"/>
      <c r="L608" s="444"/>
      <c r="M608" s="2036"/>
      <c r="N608" s="2037"/>
      <c r="O608" s="444"/>
      <c r="P608" s="444"/>
      <c r="Q608" s="444"/>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36"/>
      <c r="D609" s="2037"/>
      <c r="E609" s="444"/>
      <c r="F609" s="444"/>
      <c r="G609" s="444"/>
      <c r="H609" s="2036"/>
      <c r="I609" s="2037"/>
      <c r="J609" s="444"/>
      <c r="K609" s="444"/>
      <c r="L609" s="444"/>
      <c r="M609" s="2036"/>
      <c r="N609" s="2037"/>
      <c r="O609" s="444"/>
      <c r="P609" s="444"/>
      <c r="Q609" s="444"/>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36"/>
      <c r="D610" s="2037"/>
      <c r="E610" s="444"/>
      <c r="F610" s="444"/>
      <c r="G610" s="444"/>
      <c r="H610" s="2036"/>
      <c r="I610" s="2037"/>
      <c r="J610" s="444"/>
      <c r="K610" s="444"/>
      <c r="L610" s="444"/>
      <c r="M610" s="2036"/>
      <c r="N610" s="2037"/>
      <c r="O610" s="444"/>
      <c r="P610" s="444"/>
      <c r="Q610" s="444"/>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36"/>
      <c r="D611" s="2037"/>
      <c r="E611" s="444"/>
      <c r="F611" s="444"/>
      <c r="G611" s="444"/>
      <c r="H611" s="2036"/>
      <c r="I611" s="2037"/>
      <c r="J611" s="444"/>
      <c r="K611" s="444"/>
      <c r="L611" s="444"/>
      <c r="M611" s="2036"/>
      <c r="N611" s="2037"/>
      <c r="O611" s="444"/>
      <c r="P611" s="444"/>
      <c r="Q611" s="444"/>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36"/>
      <c r="D612" s="2037"/>
      <c r="E612" s="444"/>
      <c r="F612" s="444"/>
      <c r="G612" s="444"/>
      <c r="H612" s="2036"/>
      <c r="I612" s="2037"/>
      <c r="J612" s="444"/>
      <c r="K612" s="444"/>
      <c r="L612" s="444"/>
      <c r="M612" s="2036"/>
      <c r="N612" s="2037"/>
      <c r="O612" s="444"/>
      <c r="P612" s="444"/>
      <c r="Q612" s="444"/>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36"/>
      <c r="D613" s="2037"/>
      <c r="E613" s="444"/>
      <c r="F613" s="444"/>
      <c r="G613" s="444"/>
      <c r="H613" s="2036"/>
      <c r="I613" s="2037"/>
      <c r="J613" s="444"/>
      <c r="K613" s="444"/>
      <c r="L613" s="444"/>
      <c r="M613" s="2036"/>
      <c r="N613" s="2037"/>
      <c r="O613" s="444"/>
      <c r="P613" s="444"/>
      <c r="Q613" s="444"/>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36"/>
      <c r="D614" s="2037"/>
      <c r="E614" s="444"/>
      <c r="F614" s="444"/>
      <c r="G614" s="444"/>
      <c r="H614" s="2036"/>
      <c r="I614" s="2037"/>
      <c r="J614" s="444"/>
      <c r="K614" s="444"/>
      <c r="L614" s="444"/>
      <c r="M614" s="2036"/>
      <c r="N614" s="2037"/>
      <c r="O614" s="444"/>
      <c r="P614" s="444"/>
      <c r="Q614" s="444"/>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36"/>
      <c r="D615" s="2037"/>
      <c r="E615" s="444"/>
      <c r="F615" s="444"/>
      <c r="G615" s="444"/>
      <c r="H615" s="2036"/>
      <c r="I615" s="2037"/>
      <c r="J615" s="444"/>
      <c r="K615" s="444"/>
      <c r="L615" s="444"/>
      <c r="M615" s="2036"/>
      <c r="N615" s="2037"/>
      <c r="O615" s="444"/>
      <c r="P615" s="444"/>
      <c r="Q615" s="444"/>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36"/>
      <c r="D616" s="2037"/>
      <c r="E616" s="444"/>
      <c r="F616" s="444"/>
      <c r="G616" s="444"/>
      <c r="H616" s="2036"/>
      <c r="I616" s="2037"/>
      <c r="J616" s="444"/>
      <c r="K616" s="444"/>
      <c r="L616" s="444"/>
      <c r="M616" s="2036"/>
      <c r="N616" s="2037"/>
      <c r="O616" s="444"/>
      <c r="P616" s="444"/>
      <c r="Q616" s="444"/>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36"/>
      <c r="D617" s="2037"/>
      <c r="E617" s="444"/>
      <c r="F617" s="444"/>
      <c r="G617" s="444"/>
      <c r="H617" s="2036"/>
      <c r="I617" s="2037"/>
      <c r="J617" s="444"/>
      <c r="K617" s="444"/>
      <c r="L617" s="444"/>
      <c r="M617" s="2036"/>
      <c r="N617" s="2037"/>
      <c r="O617" s="444"/>
      <c r="P617" s="444"/>
      <c r="Q617" s="444"/>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36"/>
      <c r="D618" s="2037"/>
      <c r="E618" s="444"/>
      <c r="F618" s="444"/>
      <c r="G618" s="444"/>
      <c r="H618" s="2036"/>
      <c r="I618" s="2037"/>
      <c r="J618" s="444"/>
      <c r="K618" s="444"/>
      <c r="L618" s="444"/>
      <c r="M618" s="2036"/>
      <c r="N618" s="2037"/>
      <c r="O618" s="444"/>
      <c r="P618" s="444"/>
      <c r="Q618" s="444"/>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36"/>
      <c r="D619" s="2037"/>
      <c r="E619" s="444"/>
      <c r="F619" s="444"/>
      <c r="G619" s="444"/>
      <c r="H619" s="2036"/>
      <c r="I619" s="2037"/>
      <c r="J619" s="444"/>
      <c r="K619" s="444"/>
      <c r="L619" s="444"/>
      <c r="M619" s="2036"/>
      <c r="N619" s="2037"/>
      <c r="O619" s="444"/>
      <c r="P619" s="444"/>
      <c r="Q619" s="444"/>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36"/>
      <c r="D620" s="2037"/>
      <c r="E620" s="444"/>
      <c r="F620" s="444"/>
      <c r="G620" s="444"/>
      <c r="H620" s="2036"/>
      <c r="I620" s="2037"/>
      <c r="J620" s="444"/>
      <c r="K620" s="444"/>
      <c r="L620" s="444"/>
      <c r="M620" s="2036"/>
      <c r="N620" s="2037"/>
      <c r="O620" s="444"/>
      <c r="P620" s="444"/>
      <c r="Q620" s="444"/>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36"/>
      <c r="D621" s="2037"/>
      <c r="E621" s="444"/>
      <c r="F621" s="444"/>
      <c r="G621" s="444"/>
      <c r="H621" s="2036"/>
      <c r="I621" s="2037"/>
      <c r="J621" s="444"/>
      <c r="K621" s="444"/>
      <c r="L621" s="444"/>
      <c r="M621" s="2036"/>
      <c r="N621" s="2037"/>
      <c r="O621" s="444"/>
      <c r="P621" s="444"/>
      <c r="Q621" s="444"/>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36"/>
      <c r="D622" s="2037"/>
      <c r="E622" s="444"/>
      <c r="F622" s="444"/>
      <c r="G622" s="444"/>
      <c r="H622" s="2036"/>
      <c r="I622" s="2037"/>
      <c r="J622" s="444"/>
      <c r="K622" s="444"/>
      <c r="L622" s="444"/>
      <c r="M622" s="2036"/>
      <c r="N622" s="2037"/>
      <c r="O622" s="444"/>
      <c r="P622" s="444"/>
      <c r="Q622" s="444"/>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36"/>
      <c r="D623" s="2037"/>
      <c r="E623" s="444"/>
      <c r="F623" s="444"/>
      <c r="G623" s="444"/>
      <c r="H623" s="2036"/>
      <c r="I623" s="2037"/>
      <c r="J623" s="444"/>
      <c r="K623" s="444"/>
      <c r="L623" s="444"/>
      <c r="M623" s="2036"/>
      <c r="N623" s="2037"/>
      <c r="O623" s="444"/>
      <c r="P623" s="444"/>
      <c r="Q623" s="444"/>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36"/>
      <c r="D624" s="2037"/>
      <c r="E624" s="444"/>
      <c r="F624" s="444"/>
      <c r="G624" s="444"/>
      <c r="H624" s="2036"/>
      <c r="I624" s="2037"/>
      <c r="J624" s="444"/>
      <c r="K624" s="444"/>
      <c r="L624" s="444"/>
      <c r="M624" s="2036"/>
      <c r="N624" s="2037"/>
      <c r="O624" s="444"/>
      <c r="P624" s="444"/>
      <c r="Q624" s="444"/>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36"/>
      <c r="D625" s="2037"/>
      <c r="E625" s="444"/>
      <c r="F625" s="444"/>
      <c r="G625" s="444"/>
      <c r="H625" s="2036"/>
      <c r="I625" s="2037"/>
      <c r="J625" s="444"/>
      <c r="K625" s="444"/>
      <c r="L625" s="444"/>
      <c r="M625" s="2036"/>
      <c r="N625" s="2037"/>
      <c r="O625" s="444"/>
      <c r="P625" s="444"/>
      <c r="Q625" s="444"/>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36"/>
      <c r="D626" s="2037"/>
      <c r="E626" s="444"/>
      <c r="F626" s="444"/>
      <c r="G626" s="444"/>
      <c r="H626" s="2036"/>
      <c r="I626" s="2037"/>
      <c r="J626" s="444"/>
      <c r="K626" s="444"/>
      <c r="L626" s="444"/>
      <c r="M626" s="2036"/>
      <c r="N626" s="2037"/>
      <c r="O626" s="444"/>
      <c r="P626" s="444"/>
      <c r="Q626" s="444"/>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36"/>
      <c r="D627" s="2037"/>
      <c r="E627" s="444"/>
      <c r="F627" s="444"/>
      <c r="G627" s="444"/>
      <c r="H627" s="2036"/>
      <c r="I627" s="2037"/>
      <c r="J627" s="444"/>
      <c r="K627" s="444"/>
      <c r="L627" s="444"/>
      <c r="M627" s="2036"/>
      <c r="N627" s="2037"/>
      <c r="O627" s="444"/>
      <c r="P627" s="444"/>
      <c r="Q627" s="444"/>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36"/>
      <c r="D628" s="2037"/>
      <c r="E628" s="444"/>
      <c r="F628" s="444"/>
      <c r="G628" s="444"/>
      <c r="H628" s="2036"/>
      <c r="I628" s="2037"/>
      <c r="J628" s="444"/>
      <c r="K628" s="444"/>
      <c r="L628" s="444"/>
      <c r="M628" s="2036"/>
      <c r="N628" s="2037"/>
      <c r="O628" s="444"/>
      <c r="P628" s="444"/>
      <c r="Q628" s="444"/>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36"/>
      <c r="D629" s="2037"/>
      <c r="E629" s="444"/>
      <c r="F629" s="444"/>
      <c r="G629" s="444"/>
      <c r="H629" s="2036"/>
      <c r="I629" s="2037"/>
      <c r="J629" s="444"/>
      <c r="K629" s="444"/>
      <c r="L629" s="444"/>
      <c r="M629" s="2036"/>
      <c r="N629" s="2037"/>
      <c r="O629" s="444"/>
      <c r="P629" s="444"/>
      <c r="Q629" s="444"/>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36"/>
      <c r="D630" s="2037"/>
      <c r="E630" s="444"/>
      <c r="F630" s="444"/>
      <c r="G630" s="444"/>
      <c r="H630" s="2036"/>
      <c r="I630" s="2037"/>
      <c r="J630" s="444"/>
      <c r="K630" s="444"/>
      <c r="L630" s="444"/>
      <c r="M630" s="2036"/>
      <c r="N630" s="2037"/>
      <c r="O630" s="444"/>
      <c r="P630" s="444"/>
      <c r="Q630" s="444"/>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36"/>
      <c r="D631" s="2037"/>
      <c r="E631" s="444"/>
      <c r="F631" s="444"/>
      <c r="G631" s="444"/>
      <c r="H631" s="2036"/>
      <c r="I631" s="2037"/>
      <c r="J631" s="444"/>
      <c r="K631" s="444"/>
      <c r="L631" s="444"/>
      <c r="M631" s="2036"/>
      <c r="N631" s="2037"/>
      <c r="O631" s="444"/>
      <c r="P631" s="444"/>
      <c r="Q631" s="444"/>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36"/>
      <c r="D632" s="2037"/>
      <c r="E632" s="444"/>
      <c r="F632" s="444"/>
      <c r="G632" s="444"/>
      <c r="H632" s="2036"/>
      <c r="I632" s="2037"/>
      <c r="J632" s="444"/>
      <c r="K632" s="444"/>
      <c r="L632" s="444"/>
      <c r="M632" s="2036"/>
      <c r="N632" s="2037"/>
      <c r="O632" s="444"/>
      <c r="P632" s="444"/>
      <c r="Q632" s="444"/>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36"/>
      <c r="D633" s="2037"/>
      <c r="E633" s="444"/>
      <c r="F633" s="444"/>
      <c r="G633" s="444"/>
      <c r="H633" s="2036"/>
      <c r="I633" s="2037"/>
      <c r="J633" s="444"/>
      <c r="K633" s="444"/>
      <c r="L633" s="444"/>
      <c r="M633" s="2036"/>
      <c r="N633" s="2037"/>
      <c r="O633" s="444"/>
      <c r="P633" s="444"/>
      <c r="Q633" s="444"/>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36"/>
      <c r="D634" s="2037"/>
      <c r="E634" s="444"/>
      <c r="F634" s="444"/>
      <c r="G634" s="444"/>
      <c r="H634" s="2036"/>
      <c r="I634" s="2037"/>
      <c r="J634" s="444"/>
      <c r="K634" s="444"/>
      <c r="L634" s="444"/>
      <c r="M634" s="2036"/>
      <c r="N634" s="2037"/>
      <c r="O634" s="444"/>
      <c r="P634" s="444"/>
      <c r="Q634" s="444"/>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36"/>
      <c r="D635" s="2037"/>
      <c r="E635" s="444"/>
      <c r="F635" s="444"/>
      <c r="G635" s="444"/>
      <c r="H635" s="2036"/>
      <c r="I635" s="2037"/>
      <c r="J635" s="444"/>
      <c r="K635" s="444"/>
      <c r="L635" s="444"/>
      <c r="M635" s="2036"/>
      <c r="N635" s="2037"/>
      <c r="O635" s="444"/>
      <c r="P635" s="444"/>
      <c r="Q635" s="444"/>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36"/>
      <c r="D636" s="2037"/>
      <c r="E636" s="444"/>
      <c r="F636" s="444"/>
      <c r="G636" s="444"/>
      <c r="H636" s="2036"/>
      <c r="I636" s="2037"/>
      <c r="J636" s="444"/>
      <c r="K636" s="444"/>
      <c r="L636" s="444"/>
      <c r="M636" s="2036"/>
      <c r="N636" s="2037"/>
      <c r="O636" s="444"/>
      <c r="P636" s="444"/>
      <c r="Q636" s="444"/>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36"/>
      <c r="D637" s="2037"/>
      <c r="E637" s="444"/>
      <c r="F637" s="444"/>
      <c r="G637" s="444"/>
      <c r="H637" s="2036"/>
      <c r="I637" s="2037"/>
      <c r="J637" s="444"/>
      <c r="K637" s="444"/>
      <c r="L637" s="444"/>
      <c r="M637" s="2036"/>
      <c r="N637" s="2037"/>
      <c r="O637" s="444"/>
      <c r="P637" s="444"/>
      <c r="Q637" s="444"/>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36"/>
      <c r="D638" s="2037"/>
      <c r="E638" s="444"/>
      <c r="F638" s="444"/>
      <c r="G638" s="444"/>
      <c r="H638" s="2036"/>
      <c r="I638" s="2037"/>
      <c r="J638" s="444"/>
      <c r="K638" s="444"/>
      <c r="L638" s="444"/>
      <c r="M638" s="2036"/>
      <c r="N638" s="2037"/>
      <c r="O638" s="444"/>
      <c r="P638" s="444"/>
      <c r="Q638" s="444"/>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36"/>
      <c r="D639" s="2037"/>
      <c r="E639" s="444"/>
      <c r="F639" s="444"/>
      <c r="G639" s="444"/>
      <c r="H639" s="2036"/>
      <c r="I639" s="2037"/>
      <c r="J639" s="444"/>
      <c r="K639" s="444"/>
      <c r="L639" s="444"/>
      <c r="M639" s="2036"/>
      <c r="N639" s="2037"/>
      <c r="O639" s="444"/>
      <c r="P639" s="444"/>
      <c r="Q639" s="444"/>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36"/>
      <c r="D640" s="2037"/>
      <c r="E640" s="444"/>
      <c r="F640" s="444"/>
      <c r="G640" s="444"/>
      <c r="H640" s="2036"/>
      <c r="I640" s="2037"/>
      <c r="J640" s="444"/>
      <c r="K640" s="444"/>
      <c r="L640" s="444"/>
      <c r="M640" s="2036"/>
      <c r="N640" s="2037"/>
      <c r="O640" s="444"/>
      <c r="P640" s="444"/>
      <c r="Q640" s="444"/>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36"/>
      <c r="D641" s="2037"/>
      <c r="E641" s="444"/>
      <c r="F641" s="444"/>
      <c r="G641" s="444"/>
      <c r="H641" s="2036"/>
      <c r="I641" s="2037"/>
      <c r="J641" s="444"/>
      <c r="K641" s="444"/>
      <c r="L641" s="444"/>
      <c r="M641" s="2036"/>
      <c r="N641" s="2037"/>
      <c r="O641" s="444"/>
      <c r="P641" s="444"/>
      <c r="Q641" s="444"/>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36"/>
      <c r="D642" s="2037"/>
      <c r="E642" s="444"/>
      <c r="F642" s="444"/>
      <c r="G642" s="444"/>
      <c r="H642" s="2036"/>
      <c r="I642" s="2037"/>
      <c r="J642" s="444"/>
      <c r="K642" s="444"/>
      <c r="L642" s="444"/>
      <c r="M642" s="2036"/>
      <c r="N642" s="2037"/>
      <c r="O642" s="444"/>
      <c r="P642" s="444"/>
      <c r="Q642" s="444"/>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36"/>
      <c r="D643" s="2037"/>
      <c r="E643" s="444"/>
      <c r="F643" s="444"/>
      <c r="G643" s="444"/>
      <c r="H643" s="2036"/>
      <c r="I643" s="2037"/>
      <c r="J643" s="444"/>
      <c r="K643" s="444"/>
      <c r="L643" s="444"/>
      <c r="M643" s="2036"/>
      <c r="N643" s="2037"/>
      <c r="O643" s="444"/>
      <c r="P643" s="444"/>
      <c r="Q643" s="444"/>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36"/>
      <c r="D644" s="2037"/>
      <c r="E644" s="444"/>
      <c r="F644" s="444"/>
      <c r="G644" s="444"/>
      <c r="H644" s="2036"/>
      <c r="I644" s="2037"/>
      <c r="J644" s="444"/>
      <c r="K644" s="444"/>
      <c r="L644" s="444"/>
      <c r="M644" s="2036"/>
      <c r="N644" s="2037"/>
      <c r="O644" s="444"/>
      <c r="P644" s="444"/>
      <c r="Q644" s="444"/>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36"/>
      <c r="D645" s="2037"/>
      <c r="E645" s="444"/>
      <c r="F645" s="444"/>
      <c r="G645" s="444"/>
      <c r="H645" s="2036"/>
      <c r="I645" s="2037"/>
      <c r="J645" s="444"/>
      <c r="K645" s="444"/>
      <c r="L645" s="444"/>
      <c r="M645" s="2036"/>
      <c r="N645" s="2037"/>
      <c r="O645" s="444"/>
      <c r="P645" s="444"/>
      <c r="Q645" s="444"/>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36"/>
      <c r="D646" s="2037"/>
      <c r="E646" s="444"/>
      <c r="F646" s="444"/>
      <c r="G646" s="444"/>
      <c r="H646" s="2036"/>
      <c r="I646" s="2037"/>
      <c r="J646" s="444"/>
      <c r="K646" s="444"/>
      <c r="L646" s="444"/>
      <c r="M646" s="2036"/>
      <c r="N646" s="2037"/>
      <c r="O646" s="444"/>
      <c r="P646" s="444"/>
      <c r="Q646" s="444"/>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36"/>
      <c r="D647" s="2037"/>
      <c r="E647" s="444"/>
      <c r="F647" s="444"/>
      <c r="G647" s="444"/>
      <c r="H647" s="2036"/>
      <c r="I647" s="2037"/>
      <c r="J647" s="444"/>
      <c r="K647" s="444"/>
      <c r="L647" s="444"/>
      <c r="M647" s="2036"/>
      <c r="N647" s="2037"/>
      <c r="O647" s="444"/>
      <c r="P647" s="444"/>
      <c r="Q647" s="444"/>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36"/>
      <c r="D648" s="2037"/>
      <c r="E648" s="444"/>
      <c r="F648" s="444"/>
      <c r="G648" s="444"/>
      <c r="H648" s="2036"/>
      <c r="I648" s="2037"/>
      <c r="J648" s="444"/>
      <c r="K648" s="444"/>
      <c r="L648" s="444"/>
      <c r="M648" s="2036"/>
      <c r="N648" s="2037"/>
      <c r="O648" s="444"/>
      <c r="P648" s="444"/>
      <c r="Q648" s="444"/>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36"/>
      <c r="D649" s="2037"/>
      <c r="E649" s="444"/>
      <c r="F649" s="444"/>
      <c r="G649" s="444"/>
      <c r="H649" s="2036"/>
      <c r="I649" s="2037"/>
      <c r="J649" s="444"/>
      <c r="K649" s="444"/>
      <c r="L649" s="444"/>
      <c r="M649" s="2036"/>
      <c r="N649" s="2037"/>
      <c r="O649" s="444"/>
      <c r="P649" s="444"/>
      <c r="Q649" s="444"/>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36"/>
      <c r="D650" s="2037"/>
      <c r="E650" s="444"/>
      <c r="F650" s="444"/>
      <c r="G650" s="444"/>
      <c r="H650" s="2036"/>
      <c r="I650" s="2037"/>
      <c r="J650" s="444"/>
      <c r="K650" s="444"/>
      <c r="L650" s="444"/>
      <c r="M650" s="2036"/>
      <c r="N650" s="2037"/>
      <c r="O650" s="444"/>
      <c r="P650" s="444"/>
      <c r="Q650" s="444"/>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36"/>
      <c r="D651" s="2037"/>
      <c r="E651" s="444"/>
      <c r="F651" s="444"/>
      <c r="G651" s="444"/>
      <c r="H651" s="2036"/>
      <c r="I651" s="2037"/>
      <c r="J651" s="444"/>
      <c r="K651" s="444"/>
      <c r="L651" s="444"/>
      <c r="M651" s="2036"/>
      <c r="N651" s="2037"/>
      <c r="O651" s="444"/>
      <c r="P651" s="444"/>
      <c r="Q651" s="444"/>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36"/>
      <c r="D652" s="2037"/>
      <c r="E652" s="444"/>
      <c r="F652" s="444"/>
      <c r="G652" s="444"/>
      <c r="H652" s="2036"/>
      <c r="I652" s="2037"/>
      <c r="J652" s="444"/>
      <c r="K652" s="444"/>
      <c r="L652" s="444"/>
      <c r="M652" s="2036"/>
      <c r="N652" s="2037"/>
      <c r="O652" s="444"/>
      <c r="P652" s="444"/>
      <c r="Q652" s="444"/>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36"/>
      <c r="D653" s="2037"/>
      <c r="E653" s="444"/>
      <c r="F653" s="444"/>
      <c r="G653" s="444"/>
      <c r="H653" s="2036"/>
      <c r="I653" s="2037"/>
      <c r="J653" s="444"/>
      <c r="K653" s="444"/>
      <c r="L653" s="444"/>
      <c r="M653" s="2036"/>
      <c r="N653" s="2037"/>
      <c r="O653" s="444"/>
      <c r="P653" s="444"/>
      <c r="Q653" s="444"/>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36"/>
      <c r="D654" s="2037"/>
      <c r="E654" s="444"/>
      <c r="F654" s="444"/>
      <c r="G654" s="444"/>
      <c r="H654" s="2036"/>
      <c r="I654" s="2037"/>
      <c r="J654" s="444"/>
      <c r="K654" s="444"/>
      <c r="L654" s="444"/>
      <c r="M654" s="2036"/>
      <c r="N654" s="2037"/>
      <c r="O654" s="444"/>
      <c r="P654" s="444"/>
      <c r="Q654" s="444"/>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36"/>
      <c r="D655" s="2037"/>
      <c r="E655" s="444"/>
      <c r="F655" s="444"/>
      <c r="G655" s="444"/>
      <c r="H655" s="2036"/>
      <c r="I655" s="2037"/>
      <c r="J655" s="444"/>
      <c r="K655" s="444"/>
      <c r="L655" s="444"/>
      <c r="M655" s="2036"/>
      <c r="N655" s="2037"/>
      <c r="O655" s="444"/>
      <c r="P655" s="444"/>
      <c r="Q655" s="444"/>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36"/>
      <c r="D656" s="2037"/>
      <c r="E656" s="444"/>
      <c r="F656" s="444"/>
      <c r="G656" s="444"/>
      <c r="H656" s="2036"/>
      <c r="I656" s="2037"/>
      <c r="J656" s="444"/>
      <c r="K656" s="444"/>
      <c r="L656" s="444"/>
      <c r="M656" s="2036"/>
      <c r="N656" s="2037"/>
      <c r="O656" s="444"/>
      <c r="P656" s="444"/>
      <c r="Q656" s="444"/>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36"/>
      <c r="D657" s="2037"/>
      <c r="E657" s="444"/>
      <c r="F657" s="444"/>
      <c r="G657" s="444"/>
      <c r="H657" s="2036"/>
      <c r="I657" s="2037"/>
      <c r="J657" s="444"/>
      <c r="K657" s="444"/>
      <c r="L657" s="444"/>
      <c r="M657" s="2036"/>
      <c r="N657" s="2037"/>
      <c r="O657" s="444"/>
      <c r="P657" s="444"/>
      <c r="Q657" s="444"/>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36"/>
      <c r="D658" s="2037"/>
      <c r="E658" s="444"/>
      <c r="F658" s="444"/>
      <c r="G658" s="444"/>
      <c r="H658" s="2036"/>
      <c r="I658" s="2037"/>
      <c r="J658" s="444"/>
      <c r="K658" s="444"/>
      <c r="L658" s="444"/>
      <c r="M658" s="2036"/>
      <c r="N658" s="2037"/>
      <c r="O658" s="444"/>
      <c r="P658" s="444"/>
      <c r="Q658" s="444"/>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36"/>
      <c r="D659" s="2037"/>
      <c r="E659" s="444"/>
      <c r="F659" s="444"/>
      <c r="G659" s="444"/>
      <c r="H659" s="2036"/>
      <c r="I659" s="2037"/>
      <c r="J659" s="444"/>
      <c r="K659" s="444"/>
      <c r="L659" s="444"/>
      <c r="M659" s="2036"/>
      <c r="N659" s="2037"/>
      <c r="O659" s="444"/>
      <c r="P659" s="444"/>
      <c r="Q659" s="444"/>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36"/>
      <c r="D660" s="2037"/>
      <c r="E660" s="444"/>
      <c r="F660" s="444"/>
      <c r="G660" s="444"/>
      <c r="H660" s="2036"/>
      <c r="I660" s="2037"/>
      <c r="J660" s="444"/>
      <c r="K660" s="444"/>
      <c r="L660" s="444"/>
      <c r="M660" s="2036"/>
      <c r="N660" s="2037"/>
      <c r="O660" s="444"/>
      <c r="P660" s="444"/>
      <c r="Q660" s="444"/>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36"/>
      <c r="D661" s="2037"/>
      <c r="E661" s="444"/>
      <c r="F661" s="444"/>
      <c r="G661" s="444"/>
      <c r="H661" s="2036"/>
      <c r="I661" s="2037"/>
      <c r="J661" s="444"/>
      <c r="K661" s="444"/>
      <c r="L661" s="444"/>
      <c r="M661" s="2036"/>
      <c r="N661" s="2037"/>
      <c r="O661" s="444"/>
      <c r="P661" s="444"/>
      <c r="Q661" s="444"/>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36"/>
      <c r="D662" s="2037"/>
      <c r="E662" s="444"/>
      <c r="F662" s="444"/>
      <c r="G662" s="444"/>
      <c r="H662" s="2036"/>
      <c r="I662" s="2037"/>
      <c r="J662" s="444"/>
      <c r="K662" s="444"/>
      <c r="L662" s="444"/>
      <c r="M662" s="2036"/>
      <c r="N662" s="2037"/>
      <c r="O662" s="444"/>
      <c r="P662" s="444"/>
      <c r="Q662" s="444"/>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36"/>
      <c r="D663" s="2037"/>
      <c r="E663" s="444"/>
      <c r="F663" s="444"/>
      <c r="G663" s="444"/>
      <c r="H663" s="2036"/>
      <c r="I663" s="2037"/>
      <c r="J663" s="444"/>
      <c r="K663" s="444"/>
      <c r="L663" s="444"/>
      <c r="M663" s="2036"/>
      <c r="N663" s="2037"/>
      <c r="O663" s="444"/>
      <c r="P663" s="444"/>
      <c r="Q663" s="444"/>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36"/>
      <c r="D664" s="2037"/>
      <c r="E664" s="444"/>
      <c r="F664" s="444"/>
      <c r="G664" s="444"/>
      <c r="H664" s="2036"/>
      <c r="I664" s="2037"/>
      <c r="J664" s="444"/>
      <c r="K664" s="444"/>
      <c r="L664" s="444"/>
      <c r="M664" s="2036"/>
      <c r="N664" s="2037"/>
      <c r="O664" s="444"/>
      <c r="P664" s="444"/>
      <c r="Q664" s="444"/>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36"/>
      <c r="D665" s="2037"/>
      <c r="E665" s="444"/>
      <c r="F665" s="444"/>
      <c r="G665" s="444"/>
      <c r="H665" s="2036"/>
      <c r="I665" s="2037"/>
      <c r="J665" s="444"/>
      <c r="K665" s="444"/>
      <c r="L665" s="444"/>
      <c r="M665" s="2036"/>
      <c r="N665" s="2037"/>
      <c r="O665" s="444"/>
      <c r="P665" s="444"/>
      <c r="Q665" s="444"/>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36"/>
      <c r="D666" s="2037"/>
      <c r="E666" s="444"/>
      <c r="F666" s="444"/>
      <c r="G666" s="444"/>
      <c r="H666" s="2036"/>
      <c r="I666" s="2037"/>
      <c r="J666" s="444"/>
      <c r="K666" s="444"/>
      <c r="L666" s="444"/>
      <c r="M666" s="2036"/>
      <c r="N666" s="2037"/>
      <c r="O666" s="444"/>
      <c r="P666" s="444"/>
      <c r="Q666" s="444"/>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36"/>
      <c r="D667" s="2037"/>
      <c r="E667" s="444"/>
      <c r="F667" s="444"/>
      <c r="G667" s="444"/>
      <c r="H667" s="2036"/>
      <c r="I667" s="2037"/>
      <c r="J667" s="444"/>
      <c r="K667" s="444"/>
      <c r="L667" s="444"/>
      <c r="M667" s="2036"/>
      <c r="N667" s="2037"/>
      <c r="O667" s="444"/>
      <c r="P667" s="444"/>
      <c r="Q667" s="444"/>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36"/>
      <c r="D668" s="2037"/>
      <c r="E668" s="444"/>
      <c r="F668" s="444"/>
      <c r="G668" s="444"/>
      <c r="H668" s="2036"/>
      <c r="I668" s="2037"/>
      <c r="J668" s="444"/>
      <c r="K668" s="444"/>
      <c r="L668" s="444"/>
      <c r="M668" s="2036"/>
      <c r="N668" s="2037"/>
      <c r="O668" s="444"/>
      <c r="P668" s="444"/>
      <c r="Q668" s="444"/>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36"/>
      <c r="D669" s="2037"/>
      <c r="E669" s="444"/>
      <c r="F669" s="444"/>
      <c r="G669" s="444"/>
      <c r="H669" s="2036"/>
      <c r="I669" s="2037"/>
      <c r="J669" s="444"/>
      <c r="K669" s="444"/>
      <c r="L669" s="444"/>
      <c r="M669" s="2036"/>
      <c r="N669" s="2037"/>
      <c r="O669" s="444"/>
      <c r="P669" s="444"/>
      <c r="Q669" s="444"/>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36"/>
      <c r="D670" s="2037"/>
      <c r="E670" s="444"/>
      <c r="F670" s="444"/>
      <c r="G670" s="444"/>
      <c r="H670" s="2036"/>
      <c r="I670" s="2037"/>
      <c r="J670" s="444"/>
      <c r="K670" s="444"/>
      <c r="L670" s="444"/>
      <c r="M670" s="2036"/>
      <c r="N670" s="2037"/>
      <c r="O670" s="444"/>
      <c r="P670" s="444"/>
      <c r="Q670" s="444"/>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36"/>
      <c r="D671" s="2037"/>
      <c r="E671" s="444"/>
      <c r="F671" s="444"/>
      <c r="G671" s="444"/>
      <c r="H671" s="2036"/>
      <c r="I671" s="2037"/>
      <c r="J671" s="444"/>
      <c r="K671" s="444"/>
      <c r="L671" s="444"/>
      <c r="M671" s="2036"/>
      <c r="N671" s="2037"/>
      <c r="O671" s="444"/>
      <c r="P671" s="444"/>
      <c r="Q671" s="444"/>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36"/>
      <c r="D672" s="2037"/>
      <c r="E672" s="444"/>
      <c r="F672" s="444"/>
      <c r="G672" s="444"/>
      <c r="H672" s="2036"/>
      <c r="I672" s="2037"/>
      <c r="J672" s="444"/>
      <c r="K672" s="444"/>
      <c r="L672" s="444"/>
      <c r="M672" s="2036"/>
      <c r="N672" s="2037"/>
      <c r="O672" s="444"/>
      <c r="P672" s="444"/>
      <c r="Q672" s="444"/>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36"/>
      <c r="D673" s="2037"/>
      <c r="E673" s="444"/>
      <c r="F673" s="444"/>
      <c r="G673" s="444"/>
      <c r="H673" s="2036"/>
      <c r="I673" s="2037"/>
      <c r="J673" s="444"/>
      <c r="K673" s="444"/>
      <c r="L673" s="444"/>
      <c r="M673" s="2036"/>
      <c r="N673" s="2037"/>
      <c r="O673" s="444"/>
      <c r="P673" s="444"/>
      <c r="Q673" s="444"/>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36"/>
      <c r="D674" s="2037"/>
      <c r="E674" s="444"/>
      <c r="F674" s="444"/>
      <c r="G674" s="444"/>
      <c r="H674" s="2036"/>
      <c r="I674" s="2037"/>
      <c r="J674" s="444"/>
      <c r="K674" s="444"/>
      <c r="L674" s="444"/>
      <c r="M674" s="2036"/>
      <c r="N674" s="2037"/>
      <c r="O674" s="444"/>
      <c r="P674" s="444"/>
      <c r="Q674" s="444"/>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36"/>
      <c r="D675" s="2037"/>
      <c r="E675" s="444"/>
      <c r="F675" s="444"/>
      <c r="G675" s="444"/>
      <c r="H675" s="2036"/>
      <c r="I675" s="2037"/>
      <c r="J675" s="444"/>
      <c r="K675" s="444"/>
      <c r="L675" s="444"/>
      <c r="M675" s="2036"/>
      <c r="N675" s="2037"/>
      <c r="O675" s="444"/>
      <c r="P675" s="444"/>
      <c r="Q675" s="444"/>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36"/>
      <c r="D676" s="2037"/>
      <c r="E676" s="444"/>
      <c r="F676" s="444"/>
      <c r="G676" s="444"/>
      <c r="H676" s="2036"/>
      <c r="I676" s="2037"/>
      <c r="J676" s="444"/>
      <c r="K676" s="444"/>
      <c r="L676" s="444"/>
      <c r="M676" s="2036"/>
      <c r="N676" s="2037"/>
      <c r="O676" s="444"/>
      <c r="P676" s="444"/>
      <c r="Q676" s="444"/>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36"/>
      <c r="D677" s="2037"/>
      <c r="E677" s="444"/>
      <c r="F677" s="444"/>
      <c r="G677" s="444"/>
      <c r="H677" s="2036"/>
      <c r="I677" s="2037"/>
      <c r="J677" s="444"/>
      <c r="K677" s="444"/>
      <c r="L677" s="444"/>
      <c r="M677" s="2036"/>
      <c r="N677" s="2037"/>
      <c r="O677" s="444"/>
      <c r="P677" s="444"/>
      <c r="Q677" s="444"/>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36"/>
      <c r="D678" s="2037"/>
      <c r="E678" s="444"/>
      <c r="F678" s="444"/>
      <c r="G678" s="444"/>
      <c r="H678" s="2036"/>
      <c r="I678" s="2037"/>
      <c r="J678" s="444"/>
      <c r="K678" s="444"/>
      <c r="L678" s="444"/>
      <c r="M678" s="2036"/>
      <c r="N678" s="2037"/>
      <c r="O678" s="444"/>
      <c r="P678" s="444"/>
      <c r="Q678" s="444"/>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36"/>
      <c r="D679" s="2037"/>
      <c r="E679" s="444"/>
      <c r="F679" s="444"/>
      <c r="G679" s="444"/>
      <c r="H679" s="2036"/>
      <c r="I679" s="2037"/>
      <c r="J679" s="444"/>
      <c r="K679" s="444"/>
      <c r="L679" s="444"/>
      <c r="M679" s="2036"/>
      <c r="N679" s="2037"/>
      <c r="O679" s="444"/>
      <c r="P679" s="444"/>
      <c r="Q679" s="444"/>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36"/>
      <c r="D680" s="2037"/>
      <c r="E680" s="444"/>
      <c r="F680" s="444"/>
      <c r="G680" s="444"/>
      <c r="H680" s="2036"/>
      <c r="I680" s="2037"/>
      <c r="J680" s="444"/>
      <c r="K680" s="444"/>
      <c r="L680" s="444"/>
      <c r="M680" s="2036"/>
      <c r="N680" s="2037"/>
      <c r="O680" s="444"/>
      <c r="P680" s="444"/>
      <c r="Q680" s="444"/>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36"/>
      <c r="D681" s="2037"/>
      <c r="E681" s="444"/>
      <c r="F681" s="444"/>
      <c r="G681" s="444"/>
      <c r="H681" s="2036"/>
      <c r="I681" s="2037"/>
      <c r="J681" s="444"/>
      <c r="K681" s="444"/>
      <c r="L681" s="444"/>
      <c r="M681" s="2036"/>
      <c r="N681" s="2037"/>
      <c r="O681" s="444"/>
      <c r="P681" s="444"/>
      <c r="Q681" s="444"/>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36"/>
      <c r="D682" s="2037"/>
      <c r="E682" s="444"/>
      <c r="F682" s="444"/>
      <c r="G682" s="444"/>
      <c r="H682" s="2036"/>
      <c r="I682" s="2037"/>
      <c r="J682" s="444"/>
      <c r="K682" s="444"/>
      <c r="L682" s="444"/>
      <c r="M682" s="2036"/>
      <c r="N682" s="2037"/>
      <c r="O682" s="444"/>
      <c r="P682" s="444"/>
      <c r="Q682" s="444"/>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36"/>
      <c r="D683" s="2037"/>
      <c r="E683" s="444"/>
      <c r="F683" s="444"/>
      <c r="G683" s="444"/>
      <c r="H683" s="2036"/>
      <c r="I683" s="2037"/>
      <c r="J683" s="444"/>
      <c r="K683" s="444"/>
      <c r="L683" s="444"/>
      <c r="M683" s="2036"/>
      <c r="N683" s="2037"/>
      <c r="O683" s="444"/>
      <c r="P683" s="444"/>
      <c r="Q683" s="444"/>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36"/>
      <c r="D684" s="2037"/>
      <c r="E684" s="444"/>
      <c r="F684" s="444"/>
      <c r="G684" s="444"/>
      <c r="H684" s="2036"/>
      <c r="I684" s="2037"/>
      <c r="J684" s="444"/>
      <c r="K684" s="444"/>
      <c r="L684" s="444"/>
      <c r="M684" s="2036"/>
      <c r="N684" s="2037"/>
      <c r="O684" s="444"/>
      <c r="P684" s="444"/>
      <c r="Q684" s="444"/>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36"/>
      <c r="D685" s="2037"/>
      <c r="E685" s="444"/>
      <c r="F685" s="444"/>
      <c r="G685" s="444"/>
      <c r="H685" s="2036"/>
      <c r="I685" s="2037"/>
      <c r="J685" s="444"/>
      <c r="K685" s="444"/>
      <c r="L685" s="444"/>
      <c r="M685" s="2036"/>
      <c r="N685" s="2037"/>
      <c r="O685" s="444"/>
      <c r="P685" s="444"/>
      <c r="Q685" s="444"/>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36"/>
      <c r="D686" s="2037"/>
      <c r="E686" s="444"/>
      <c r="F686" s="444"/>
      <c r="G686" s="444"/>
      <c r="H686" s="2036"/>
      <c r="I686" s="2037"/>
      <c r="J686" s="444"/>
      <c r="K686" s="444"/>
      <c r="L686" s="444"/>
      <c r="M686" s="2036"/>
      <c r="N686" s="2037"/>
      <c r="O686" s="444"/>
      <c r="P686" s="444"/>
      <c r="Q686" s="444"/>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36"/>
      <c r="D687" s="2037"/>
      <c r="E687" s="444"/>
      <c r="F687" s="444"/>
      <c r="G687" s="444"/>
      <c r="H687" s="2036"/>
      <c r="I687" s="2037"/>
      <c r="J687" s="444"/>
      <c r="K687" s="444"/>
      <c r="L687" s="444"/>
      <c r="M687" s="2036"/>
      <c r="N687" s="2037"/>
      <c r="O687" s="444"/>
      <c r="P687" s="444"/>
      <c r="Q687" s="444"/>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36"/>
      <c r="D688" s="2037"/>
      <c r="E688" s="444"/>
      <c r="F688" s="444"/>
      <c r="G688" s="444"/>
      <c r="H688" s="2036"/>
      <c r="I688" s="2037"/>
      <c r="J688" s="444"/>
      <c r="K688" s="444"/>
      <c r="L688" s="444"/>
      <c r="M688" s="2036"/>
      <c r="N688" s="2037"/>
      <c r="O688" s="444"/>
      <c r="P688" s="444"/>
      <c r="Q688" s="444"/>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36"/>
      <c r="D689" s="2037"/>
      <c r="E689" s="444"/>
      <c r="F689" s="444"/>
      <c r="G689" s="444"/>
      <c r="H689" s="2036"/>
      <c r="I689" s="2037"/>
      <c r="J689" s="444"/>
      <c r="K689" s="444"/>
      <c r="L689" s="444"/>
      <c r="M689" s="2036"/>
      <c r="N689" s="2037"/>
      <c r="O689" s="444"/>
      <c r="P689" s="444"/>
      <c r="Q689" s="444"/>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36"/>
      <c r="D690" s="2037"/>
      <c r="E690" s="444"/>
      <c r="F690" s="444"/>
      <c r="G690" s="444"/>
      <c r="H690" s="2036"/>
      <c r="I690" s="2037"/>
      <c r="J690" s="444"/>
      <c r="K690" s="444"/>
      <c r="L690" s="444"/>
      <c r="M690" s="2036"/>
      <c r="N690" s="2037"/>
      <c r="O690" s="444"/>
      <c r="P690" s="444"/>
      <c r="Q690" s="444"/>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36"/>
      <c r="D691" s="2037"/>
      <c r="E691" s="444"/>
      <c r="F691" s="444"/>
      <c r="G691" s="444"/>
      <c r="H691" s="2036"/>
      <c r="I691" s="2037"/>
      <c r="J691" s="444"/>
      <c r="K691" s="444"/>
      <c r="L691" s="444"/>
      <c r="M691" s="2036"/>
      <c r="N691" s="2037"/>
      <c r="O691" s="444"/>
      <c r="P691" s="444"/>
      <c r="Q691" s="444"/>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36"/>
      <c r="D692" s="2037"/>
      <c r="E692" s="444"/>
      <c r="F692" s="444"/>
      <c r="G692" s="444"/>
      <c r="H692" s="2036"/>
      <c r="I692" s="2037"/>
      <c r="J692" s="444"/>
      <c r="K692" s="444"/>
      <c r="L692" s="444"/>
      <c r="M692" s="2036"/>
      <c r="N692" s="2037"/>
      <c r="O692" s="444"/>
      <c r="P692" s="444"/>
      <c r="Q692" s="444"/>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36"/>
      <c r="D693" s="2037"/>
      <c r="E693" s="444"/>
      <c r="F693" s="444"/>
      <c r="G693" s="444"/>
      <c r="H693" s="2036"/>
      <c r="I693" s="2037"/>
      <c r="J693" s="444"/>
      <c r="K693" s="444"/>
      <c r="L693" s="444"/>
      <c r="M693" s="2036"/>
      <c r="N693" s="2037"/>
      <c r="O693" s="444"/>
      <c r="P693" s="444"/>
      <c r="Q693" s="444"/>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36"/>
      <c r="D694" s="2037"/>
      <c r="E694" s="444"/>
      <c r="F694" s="444"/>
      <c r="G694" s="444"/>
      <c r="H694" s="2036"/>
      <c r="I694" s="2037"/>
      <c r="J694" s="444"/>
      <c r="K694" s="444"/>
      <c r="L694" s="444"/>
      <c r="M694" s="2036"/>
      <c r="N694" s="2037"/>
      <c r="O694" s="444"/>
      <c r="P694" s="444"/>
      <c r="Q694" s="444"/>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36"/>
      <c r="D695" s="2037"/>
      <c r="E695" s="444"/>
      <c r="F695" s="444"/>
      <c r="G695" s="444"/>
      <c r="H695" s="2036"/>
      <c r="I695" s="2037"/>
      <c r="J695" s="444"/>
      <c r="K695" s="444"/>
      <c r="L695" s="444"/>
      <c r="M695" s="2036"/>
      <c r="N695" s="2037"/>
      <c r="O695" s="444"/>
      <c r="P695" s="444"/>
      <c r="Q695" s="444"/>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36"/>
      <c r="D696" s="2037"/>
      <c r="E696" s="444"/>
      <c r="F696" s="444"/>
      <c r="G696" s="444"/>
      <c r="H696" s="2036"/>
      <c r="I696" s="2037"/>
      <c r="J696" s="444"/>
      <c r="K696" s="444"/>
      <c r="L696" s="444"/>
      <c r="M696" s="2036"/>
      <c r="N696" s="2037"/>
      <c r="O696" s="444"/>
      <c r="P696" s="444"/>
      <c r="Q696" s="444"/>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36"/>
      <c r="D697" s="2037"/>
      <c r="E697" s="444"/>
      <c r="F697" s="444"/>
      <c r="G697" s="444"/>
      <c r="H697" s="2036"/>
      <c r="I697" s="2037"/>
      <c r="J697" s="444"/>
      <c r="K697" s="444"/>
      <c r="L697" s="444"/>
      <c r="M697" s="2036"/>
      <c r="N697" s="2037"/>
      <c r="O697" s="444"/>
      <c r="P697" s="444"/>
      <c r="Q697" s="444"/>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36"/>
      <c r="D698" s="2037"/>
      <c r="E698" s="444"/>
      <c r="F698" s="444"/>
      <c r="G698" s="444"/>
      <c r="H698" s="2036"/>
      <c r="I698" s="2037"/>
      <c r="J698" s="444"/>
      <c r="K698" s="444"/>
      <c r="L698" s="444"/>
      <c r="M698" s="2036"/>
      <c r="N698" s="2037"/>
      <c r="O698" s="444"/>
      <c r="P698" s="444"/>
      <c r="Q698" s="444"/>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36"/>
      <c r="D699" s="2037"/>
      <c r="E699" s="444"/>
      <c r="F699" s="444"/>
      <c r="G699" s="444"/>
      <c r="H699" s="2036"/>
      <c r="I699" s="2037"/>
      <c r="J699" s="444"/>
      <c r="K699" s="444"/>
      <c r="L699" s="444"/>
      <c r="M699" s="2036"/>
      <c r="N699" s="2037"/>
      <c r="O699" s="444"/>
      <c r="P699" s="444"/>
      <c r="Q699" s="444"/>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44"/>
      <c r="D700" s="444"/>
      <c r="E700" s="444"/>
      <c r="F700" s="444"/>
      <c r="G700" s="444"/>
      <c r="H700" s="444"/>
      <c r="I700" s="444"/>
      <c r="J700" s="444"/>
      <c r="K700" s="444"/>
      <c r="L700" s="444"/>
      <c r="M700" s="444"/>
      <c r="N700" s="444"/>
      <c r="O700" s="444"/>
      <c r="P700" s="444"/>
      <c r="Q700" s="444"/>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45"/>
      <c r="D701" s="445"/>
      <c r="E701" s="445"/>
      <c r="F701" s="445"/>
      <c r="G701" s="445"/>
      <c r="H701" s="445"/>
      <c r="I701" s="445"/>
      <c r="J701" s="445"/>
      <c r="K701" s="445"/>
      <c r="L701" s="445"/>
      <c r="M701" s="445"/>
      <c r="N701" s="445"/>
      <c r="O701" s="445"/>
      <c r="P701" s="445"/>
      <c r="Q701" s="44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45"/>
      <c r="D702" s="445"/>
      <c r="E702" s="445"/>
      <c r="F702" s="445"/>
      <c r="G702" s="445"/>
      <c r="H702" s="445"/>
      <c r="I702" s="445"/>
      <c r="J702" s="445"/>
      <c r="K702" s="445"/>
      <c r="L702" s="445"/>
      <c r="M702" s="445"/>
      <c r="N702" s="445"/>
      <c r="O702" s="445"/>
      <c r="P702" s="445"/>
      <c r="Q702" s="44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45"/>
      <c r="D703" s="445"/>
      <c r="E703" s="445"/>
      <c r="F703" s="445"/>
      <c r="G703" s="445"/>
      <c r="H703" s="445"/>
      <c r="I703" s="445"/>
      <c r="J703" s="445"/>
      <c r="K703" s="445"/>
      <c r="L703" s="445"/>
      <c r="M703" s="445"/>
      <c r="N703" s="445"/>
      <c r="O703" s="445"/>
      <c r="P703" s="445"/>
      <c r="Q703" s="44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45"/>
      <c r="D704" s="445"/>
      <c r="E704" s="445"/>
      <c r="F704" s="445"/>
      <c r="G704" s="445"/>
      <c r="H704" s="445"/>
      <c r="I704" s="445"/>
      <c r="J704" s="445"/>
      <c r="K704" s="445"/>
      <c r="L704" s="445"/>
      <c r="M704" s="445"/>
      <c r="N704" s="445"/>
      <c r="O704" s="445"/>
      <c r="P704" s="445"/>
      <c r="Q704" s="44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45"/>
      <c r="D705" s="445"/>
      <c r="E705" s="445"/>
      <c r="F705" s="445"/>
      <c r="G705" s="445"/>
      <c r="H705" s="445"/>
      <c r="I705" s="445"/>
      <c r="J705" s="445"/>
      <c r="K705" s="445"/>
      <c r="L705" s="445"/>
      <c r="M705" s="445"/>
      <c r="N705" s="445"/>
      <c r="O705" s="445"/>
      <c r="P705" s="445"/>
      <c r="Q705" s="44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45"/>
      <c r="D706" s="445"/>
      <c r="E706" s="445"/>
      <c r="F706" s="445"/>
      <c r="G706" s="445"/>
      <c r="H706" s="445"/>
      <c r="I706" s="445"/>
      <c r="J706" s="445"/>
      <c r="K706" s="445"/>
      <c r="L706" s="445"/>
      <c r="M706" s="445"/>
      <c r="N706" s="445"/>
      <c r="O706" s="445"/>
      <c r="P706" s="445"/>
      <c r="Q706" s="44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45"/>
      <c r="D707" s="445"/>
      <c r="E707" s="445"/>
      <c r="F707" s="445"/>
      <c r="G707" s="445"/>
      <c r="H707" s="445"/>
      <c r="I707" s="445"/>
      <c r="J707" s="445"/>
      <c r="K707" s="445"/>
      <c r="L707" s="445"/>
      <c r="M707" s="445"/>
      <c r="N707" s="445"/>
      <c r="O707" s="445"/>
      <c r="P707" s="445"/>
      <c r="Q707" s="44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45"/>
      <c r="D708" s="445"/>
      <c r="E708" s="445"/>
      <c r="F708" s="445"/>
      <c r="G708" s="445"/>
      <c r="H708" s="445"/>
      <c r="I708" s="445"/>
      <c r="J708" s="445"/>
      <c r="K708" s="445"/>
      <c r="L708" s="445"/>
      <c r="M708" s="445"/>
      <c r="N708" s="445"/>
      <c r="O708" s="445"/>
      <c r="P708" s="445"/>
      <c r="Q708" s="44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45"/>
      <c r="D709" s="445"/>
      <c r="E709" s="445"/>
      <c r="F709" s="445"/>
      <c r="G709" s="445"/>
      <c r="H709" s="445"/>
      <c r="I709" s="445"/>
      <c r="J709" s="445"/>
      <c r="K709" s="445"/>
      <c r="L709" s="445"/>
      <c r="M709" s="445"/>
      <c r="N709" s="445"/>
      <c r="O709" s="445"/>
      <c r="P709" s="445"/>
      <c r="Q709" s="44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45"/>
      <c r="D710" s="445"/>
      <c r="E710" s="445"/>
      <c r="F710" s="445"/>
      <c r="G710" s="445"/>
      <c r="H710" s="445"/>
      <c r="I710" s="445"/>
      <c r="J710" s="445"/>
      <c r="K710" s="445"/>
      <c r="L710" s="445"/>
      <c r="M710" s="445"/>
      <c r="N710" s="445"/>
      <c r="O710" s="445"/>
      <c r="P710" s="445"/>
      <c r="Q710" s="44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45"/>
      <c r="D711" s="445"/>
      <c r="E711" s="445"/>
      <c r="F711" s="445"/>
      <c r="G711" s="445"/>
      <c r="H711" s="445"/>
      <c r="I711" s="445"/>
      <c r="J711" s="445"/>
      <c r="K711" s="445"/>
      <c r="L711" s="445"/>
      <c r="M711" s="445"/>
      <c r="N711" s="445"/>
      <c r="O711" s="445"/>
      <c r="P711" s="445"/>
      <c r="Q711" s="44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45"/>
      <c r="D712" s="445"/>
      <c r="E712" s="445"/>
      <c r="F712" s="445"/>
      <c r="G712" s="445"/>
      <c r="H712" s="445"/>
      <c r="I712" s="445"/>
      <c r="J712" s="445"/>
      <c r="K712" s="445"/>
      <c r="L712" s="445"/>
      <c r="M712" s="445"/>
      <c r="N712" s="445"/>
      <c r="O712" s="445"/>
      <c r="P712" s="445"/>
      <c r="Q712" s="44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45"/>
      <c r="D713" s="445"/>
      <c r="E713" s="445"/>
      <c r="F713" s="445"/>
      <c r="G713" s="445"/>
      <c r="H713" s="445"/>
      <c r="I713" s="445"/>
      <c r="J713" s="445"/>
      <c r="K713" s="445"/>
      <c r="L713" s="445"/>
      <c r="M713" s="445"/>
      <c r="N713" s="445"/>
      <c r="O713" s="445"/>
      <c r="P713" s="445"/>
      <c r="Q713" s="44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45"/>
      <c r="D714" s="445"/>
      <c r="E714" s="445"/>
      <c r="F714" s="445"/>
      <c r="G714" s="445"/>
      <c r="H714" s="445"/>
      <c r="I714" s="445"/>
      <c r="J714" s="445"/>
      <c r="K714" s="445"/>
      <c r="L714" s="445"/>
      <c r="M714" s="445"/>
      <c r="N714" s="445"/>
      <c r="O714" s="445"/>
      <c r="P714" s="445"/>
      <c r="Q714" s="44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45"/>
      <c r="D715" s="445"/>
      <c r="E715" s="445"/>
      <c r="F715" s="445"/>
      <c r="G715" s="445"/>
      <c r="H715" s="445"/>
      <c r="I715" s="445"/>
      <c r="J715" s="445"/>
      <c r="K715" s="445"/>
      <c r="L715" s="445"/>
      <c r="M715" s="445"/>
      <c r="N715" s="445"/>
      <c r="O715" s="445"/>
      <c r="P715" s="445"/>
      <c r="Q715" s="44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45"/>
      <c r="D716" s="445"/>
      <c r="E716" s="445"/>
      <c r="F716" s="445"/>
      <c r="G716" s="445"/>
      <c r="H716" s="445"/>
      <c r="I716" s="445"/>
      <c r="J716" s="445"/>
      <c r="K716" s="445"/>
      <c r="L716" s="445"/>
      <c r="M716" s="445"/>
      <c r="N716" s="445"/>
      <c r="O716" s="445"/>
      <c r="P716" s="445"/>
      <c r="Q716" s="44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45"/>
      <c r="D717" s="445"/>
      <c r="E717" s="445"/>
      <c r="F717" s="445"/>
      <c r="G717" s="445"/>
      <c r="H717" s="445"/>
      <c r="I717" s="445"/>
      <c r="J717" s="445"/>
      <c r="K717" s="445"/>
      <c r="L717" s="445"/>
      <c r="M717" s="445"/>
      <c r="N717" s="445"/>
      <c r="O717" s="445"/>
      <c r="P717" s="445"/>
      <c r="Q717" s="44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45"/>
      <c r="D718" s="445"/>
      <c r="E718" s="445"/>
      <c r="F718" s="445"/>
      <c r="G718" s="445"/>
      <c r="H718" s="445"/>
      <c r="I718" s="445"/>
      <c r="J718" s="445"/>
      <c r="K718" s="445"/>
      <c r="L718" s="445"/>
      <c r="M718" s="445"/>
      <c r="N718" s="445"/>
      <c r="O718" s="445"/>
      <c r="P718" s="445"/>
      <c r="Q718" s="44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45"/>
      <c r="D719" s="445"/>
      <c r="E719" s="445"/>
      <c r="F719" s="445"/>
      <c r="G719" s="445"/>
      <c r="H719" s="445"/>
      <c r="I719" s="445"/>
      <c r="J719" s="445"/>
      <c r="K719" s="445"/>
      <c r="L719" s="445"/>
      <c r="M719" s="445"/>
      <c r="N719" s="445"/>
      <c r="O719" s="445"/>
      <c r="P719" s="445"/>
      <c r="Q719" s="44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45"/>
      <c r="D720" s="445"/>
      <c r="E720" s="445"/>
      <c r="F720" s="445"/>
      <c r="G720" s="445"/>
      <c r="H720" s="445"/>
      <c r="I720" s="445"/>
      <c r="J720" s="445"/>
      <c r="K720" s="445"/>
      <c r="L720" s="445"/>
      <c r="M720" s="445"/>
      <c r="N720" s="445"/>
      <c r="O720" s="445"/>
      <c r="P720" s="445"/>
      <c r="Q720" s="44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45"/>
      <c r="D721" s="445"/>
      <c r="E721" s="445"/>
      <c r="F721" s="445"/>
      <c r="G721" s="445"/>
      <c r="H721" s="445"/>
      <c r="I721" s="445"/>
      <c r="J721" s="445"/>
      <c r="K721" s="445"/>
      <c r="L721" s="445"/>
      <c r="M721" s="445"/>
      <c r="N721" s="445"/>
      <c r="O721" s="445"/>
      <c r="P721" s="445"/>
      <c r="Q721" s="44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45"/>
      <c r="D722" s="445"/>
      <c r="E722" s="445"/>
      <c r="F722" s="445"/>
      <c r="G722" s="445"/>
      <c r="H722" s="445"/>
      <c r="I722" s="445"/>
      <c r="J722" s="445"/>
      <c r="K722" s="445"/>
      <c r="L722" s="445"/>
      <c r="M722" s="445"/>
      <c r="N722" s="445"/>
      <c r="O722" s="445"/>
      <c r="P722" s="445"/>
      <c r="Q722" s="44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45"/>
      <c r="D723" s="445"/>
      <c r="E723" s="445"/>
      <c r="F723" s="445"/>
      <c r="G723" s="445"/>
      <c r="H723" s="445"/>
      <c r="I723" s="445"/>
      <c r="J723" s="445"/>
      <c r="K723" s="445"/>
      <c r="L723" s="445"/>
      <c r="M723" s="445"/>
      <c r="N723" s="445"/>
      <c r="O723" s="445"/>
      <c r="P723" s="445"/>
      <c r="Q723" s="44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45"/>
      <c r="D724" s="445"/>
      <c r="E724" s="445"/>
      <c r="F724" s="445"/>
      <c r="G724" s="445"/>
      <c r="H724" s="445"/>
      <c r="I724" s="445"/>
      <c r="J724" s="445"/>
      <c r="K724" s="445"/>
      <c r="L724" s="445"/>
      <c r="M724" s="445"/>
      <c r="N724" s="445"/>
      <c r="O724" s="445"/>
      <c r="P724" s="445"/>
      <c r="Q724" s="44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45"/>
      <c r="D725" s="445"/>
      <c r="E725" s="445"/>
      <c r="F725" s="445"/>
      <c r="G725" s="445"/>
      <c r="H725" s="445"/>
      <c r="I725" s="445"/>
      <c r="J725" s="445"/>
      <c r="K725" s="445"/>
      <c r="L725" s="445"/>
      <c r="M725" s="445"/>
      <c r="N725" s="445"/>
      <c r="O725" s="445"/>
      <c r="P725" s="445"/>
      <c r="Q725" s="44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45"/>
      <c r="D726" s="445"/>
      <c r="E726" s="445"/>
      <c r="F726" s="445"/>
      <c r="G726" s="445"/>
      <c r="H726" s="445"/>
      <c r="I726" s="445"/>
      <c r="J726" s="445"/>
      <c r="K726" s="445"/>
      <c r="L726" s="445"/>
      <c r="M726" s="445"/>
      <c r="N726" s="445"/>
      <c r="O726" s="445"/>
      <c r="P726" s="445"/>
      <c r="Q726" s="44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45"/>
      <c r="D727" s="445"/>
      <c r="E727" s="445"/>
      <c r="F727" s="445"/>
      <c r="G727" s="445"/>
      <c r="H727" s="445"/>
      <c r="I727" s="445"/>
      <c r="J727" s="445"/>
      <c r="K727" s="445"/>
      <c r="L727" s="445"/>
      <c r="M727" s="445"/>
      <c r="N727" s="445"/>
      <c r="O727" s="445"/>
      <c r="P727" s="445"/>
      <c r="Q727" s="44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45"/>
      <c r="D728" s="445"/>
      <c r="E728" s="445"/>
      <c r="F728" s="445"/>
      <c r="G728" s="445"/>
      <c r="H728" s="445"/>
      <c r="I728" s="445"/>
      <c r="J728" s="445"/>
      <c r="K728" s="445"/>
      <c r="L728" s="445"/>
      <c r="M728" s="445"/>
      <c r="N728" s="445"/>
      <c r="O728" s="445"/>
      <c r="P728" s="445"/>
      <c r="Q728" s="44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45"/>
      <c r="D729" s="445"/>
      <c r="E729" s="445"/>
      <c r="F729" s="445"/>
      <c r="G729" s="445"/>
      <c r="H729" s="445"/>
      <c r="I729" s="445"/>
      <c r="J729" s="445"/>
      <c r="K729" s="445"/>
      <c r="L729" s="445"/>
      <c r="M729" s="445"/>
      <c r="N729" s="445"/>
      <c r="O729" s="445"/>
      <c r="P729" s="445"/>
      <c r="Q729" s="44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45"/>
      <c r="D730" s="445"/>
      <c r="E730" s="445"/>
      <c r="F730" s="445"/>
      <c r="G730" s="445"/>
      <c r="H730" s="445"/>
      <c r="I730" s="445"/>
      <c r="J730" s="445"/>
      <c r="K730" s="445"/>
      <c r="L730" s="445"/>
      <c r="M730" s="445"/>
      <c r="N730" s="445"/>
      <c r="O730" s="445"/>
      <c r="P730" s="445"/>
      <c r="Q730" s="44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45"/>
      <c r="D731" s="445"/>
      <c r="E731" s="445"/>
      <c r="F731" s="445"/>
      <c r="G731" s="445"/>
      <c r="H731" s="445"/>
      <c r="I731" s="445"/>
      <c r="J731" s="445"/>
      <c r="K731" s="445"/>
      <c r="L731" s="445"/>
      <c r="M731" s="445"/>
      <c r="N731" s="445"/>
      <c r="O731" s="445"/>
      <c r="P731" s="445"/>
      <c r="Q731" s="44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45"/>
      <c r="D732" s="445"/>
      <c r="E732" s="445"/>
      <c r="F732" s="445"/>
      <c r="G732" s="445"/>
      <c r="H732" s="445"/>
      <c r="I732" s="445"/>
      <c r="J732" s="445"/>
      <c r="K732" s="445"/>
      <c r="L732" s="445"/>
      <c r="M732" s="445"/>
      <c r="N732" s="445"/>
      <c r="O732" s="445"/>
      <c r="P732" s="445"/>
      <c r="Q732" s="44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45"/>
      <c r="D733" s="445"/>
      <c r="E733" s="445"/>
      <c r="F733" s="445"/>
      <c r="G733" s="445"/>
      <c r="H733" s="445"/>
      <c r="I733" s="445"/>
      <c r="J733" s="445"/>
      <c r="K733" s="445"/>
      <c r="L733" s="445"/>
      <c r="M733" s="445"/>
      <c r="N733" s="445"/>
      <c r="O733" s="445"/>
      <c r="P733" s="445"/>
      <c r="Q733" s="44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45"/>
      <c r="D734" s="445"/>
      <c r="E734" s="445"/>
      <c r="F734" s="445"/>
      <c r="G734" s="445"/>
      <c r="H734" s="445"/>
      <c r="I734" s="445"/>
      <c r="J734" s="445"/>
      <c r="K734" s="445"/>
      <c r="L734" s="445"/>
      <c r="M734" s="445"/>
      <c r="N734" s="445"/>
      <c r="O734" s="445"/>
      <c r="P734" s="445"/>
      <c r="Q734" s="44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45"/>
      <c r="D735" s="445"/>
      <c r="E735" s="445"/>
      <c r="F735" s="445"/>
      <c r="G735" s="445"/>
      <c r="H735" s="445"/>
      <c r="I735" s="445"/>
      <c r="J735" s="445"/>
      <c r="K735" s="445"/>
      <c r="L735" s="445"/>
      <c r="M735" s="445"/>
      <c r="N735" s="445"/>
      <c r="O735" s="445"/>
      <c r="P735" s="445"/>
      <c r="Q735" s="44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45"/>
      <c r="D736" s="445"/>
      <c r="E736" s="445"/>
      <c r="F736" s="445"/>
      <c r="G736" s="445"/>
      <c r="H736" s="445"/>
      <c r="I736" s="445"/>
      <c r="J736" s="445"/>
      <c r="K736" s="445"/>
      <c r="L736" s="445"/>
      <c r="M736" s="445"/>
      <c r="N736" s="445"/>
      <c r="O736" s="445"/>
      <c r="P736" s="445"/>
      <c r="Q736" s="44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45"/>
      <c r="D737" s="445"/>
      <c r="E737" s="445"/>
      <c r="F737" s="445"/>
      <c r="G737" s="445"/>
      <c r="H737" s="445"/>
      <c r="I737" s="445"/>
      <c r="J737" s="445"/>
      <c r="K737" s="445"/>
      <c r="L737" s="445"/>
      <c r="M737" s="445"/>
      <c r="N737" s="445"/>
      <c r="O737" s="445"/>
      <c r="P737" s="445"/>
      <c r="Q737" s="44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45"/>
      <c r="D738" s="445"/>
      <c r="E738" s="445"/>
      <c r="F738" s="445"/>
      <c r="G738" s="445"/>
      <c r="H738" s="445"/>
      <c r="I738" s="445"/>
      <c r="J738" s="445"/>
      <c r="K738" s="445"/>
      <c r="L738" s="445"/>
      <c r="M738" s="445"/>
      <c r="N738" s="445"/>
      <c r="O738" s="445"/>
      <c r="P738" s="445"/>
      <c r="Q738" s="44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45"/>
      <c r="D739" s="445"/>
      <c r="E739" s="445"/>
      <c r="F739" s="445"/>
      <c r="G739" s="445"/>
      <c r="H739" s="445"/>
      <c r="I739" s="445"/>
      <c r="J739" s="445"/>
      <c r="K739" s="445"/>
      <c r="L739" s="445"/>
      <c r="M739" s="445"/>
      <c r="N739" s="445"/>
      <c r="O739" s="445"/>
      <c r="P739" s="445"/>
      <c r="Q739" s="44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45"/>
      <c r="D740" s="445"/>
      <c r="E740" s="445"/>
      <c r="F740" s="445"/>
      <c r="G740" s="445"/>
      <c r="H740" s="445"/>
      <c r="I740" s="445"/>
      <c r="J740" s="445"/>
      <c r="K740" s="445"/>
      <c r="L740" s="445"/>
      <c r="M740" s="445"/>
      <c r="N740" s="445"/>
      <c r="O740" s="445"/>
      <c r="P740" s="445"/>
      <c r="Q740" s="44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45"/>
      <c r="D741" s="445"/>
      <c r="E741" s="445"/>
      <c r="F741" s="445"/>
      <c r="G741" s="445"/>
      <c r="H741" s="445"/>
      <c r="I741" s="445"/>
      <c r="J741" s="445"/>
      <c r="K741" s="445"/>
      <c r="L741" s="445"/>
      <c r="M741" s="445"/>
      <c r="N741" s="445"/>
      <c r="O741" s="445"/>
      <c r="P741" s="445"/>
      <c r="Q741" s="44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45"/>
      <c r="D742" s="445"/>
      <c r="E742" s="445"/>
      <c r="F742" s="445"/>
      <c r="G742" s="445"/>
      <c r="H742" s="445"/>
      <c r="I742" s="445"/>
      <c r="J742" s="445"/>
      <c r="K742" s="445"/>
      <c r="L742" s="445"/>
      <c r="M742" s="445"/>
      <c r="N742" s="445"/>
      <c r="O742" s="445"/>
      <c r="P742" s="445"/>
      <c r="Q742" s="44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45"/>
      <c r="D743" s="445"/>
      <c r="E743" s="445"/>
      <c r="F743" s="445"/>
      <c r="G743" s="445"/>
      <c r="H743" s="445"/>
      <c r="I743" s="445"/>
      <c r="J743" s="445"/>
      <c r="K743" s="445"/>
      <c r="L743" s="445"/>
      <c r="M743" s="445"/>
      <c r="N743" s="445"/>
      <c r="O743" s="445"/>
      <c r="P743" s="445"/>
      <c r="Q743" s="44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45"/>
      <c r="D744" s="445"/>
      <c r="E744" s="445"/>
      <c r="F744" s="445"/>
      <c r="G744" s="445"/>
      <c r="H744" s="445"/>
      <c r="I744" s="445"/>
      <c r="J744" s="445"/>
      <c r="K744" s="445"/>
      <c r="L744" s="445"/>
      <c r="M744" s="445"/>
      <c r="N744" s="445"/>
      <c r="O744" s="445"/>
      <c r="P744" s="445"/>
      <c r="Q744" s="44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45"/>
      <c r="D745" s="445"/>
      <c r="E745" s="445"/>
      <c r="F745" s="445"/>
      <c r="G745" s="445"/>
      <c r="H745" s="445"/>
      <c r="I745" s="445"/>
      <c r="J745" s="445"/>
      <c r="K745" s="445"/>
      <c r="L745" s="445"/>
      <c r="M745" s="445"/>
      <c r="N745" s="445"/>
      <c r="O745" s="445"/>
      <c r="P745" s="445"/>
      <c r="Q745" s="44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45"/>
      <c r="D746" s="445"/>
      <c r="E746" s="445"/>
      <c r="F746" s="445"/>
      <c r="G746" s="445"/>
      <c r="H746" s="445"/>
      <c r="I746" s="445"/>
      <c r="J746" s="445"/>
      <c r="K746" s="445"/>
      <c r="L746" s="445"/>
      <c r="M746" s="445"/>
      <c r="N746" s="445"/>
      <c r="O746" s="445"/>
      <c r="P746" s="445"/>
      <c r="Q746" s="44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45"/>
      <c r="D747" s="445"/>
      <c r="E747" s="445"/>
      <c r="F747" s="445"/>
      <c r="G747" s="445"/>
      <c r="H747" s="445"/>
      <c r="I747" s="445"/>
      <c r="J747" s="445"/>
      <c r="K747" s="445"/>
      <c r="L747" s="445"/>
      <c r="M747" s="445"/>
      <c r="N747" s="445"/>
      <c r="O747" s="445"/>
      <c r="P747" s="445"/>
      <c r="Q747" s="44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45"/>
      <c r="D748" s="445"/>
      <c r="E748" s="445"/>
      <c r="F748" s="445"/>
      <c r="G748" s="445"/>
      <c r="H748" s="445"/>
      <c r="I748" s="445"/>
      <c r="J748" s="445"/>
      <c r="K748" s="445"/>
      <c r="L748" s="445"/>
      <c r="M748" s="445"/>
      <c r="N748" s="445"/>
      <c r="O748" s="445"/>
      <c r="P748" s="445"/>
      <c r="Q748" s="44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45"/>
      <c r="D749" s="445"/>
      <c r="E749" s="445"/>
      <c r="F749" s="445"/>
      <c r="G749" s="445"/>
      <c r="H749" s="445"/>
      <c r="I749" s="445"/>
      <c r="J749" s="445"/>
      <c r="K749" s="445"/>
      <c r="L749" s="445"/>
      <c r="M749" s="445"/>
      <c r="N749" s="445"/>
      <c r="O749" s="445"/>
      <c r="P749" s="445"/>
      <c r="Q749" s="44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45"/>
      <c r="D750" s="445"/>
      <c r="E750" s="445"/>
      <c r="F750" s="445"/>
      <c r="G750" s="445"/>
      <c r="H750" s="445"/>
      <c r="I750" s="445"/>
      <c r="J750" s="445"/>
      <c r="K750" s="445"/>
      <c r="L750" s="445"/>
      <c r="M750" s="445"/>
      <c r="N750" s="445"/>
      <c r="O750" s="445"/>
      <c r="P750" s="445"/>
      <c r="Q750" s="44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45"/>
      <c r="D751" s="445"/>
      <c r="E751" s="445"/>
      <c r="F751" s="445"/>
      <c r="G751" s="445"/>
      <c r="H751" s="445"/>
      <c r="I751" s="445"/>
      <c r="J751" s="445"/>
      <c r="K751" s="445"/>
      <c r="L751" s="445"/>
      <c r="M751" s="445"/>
      <c r="N751" s="445"/>
      <c r="O751" s="445"/>
      <c r="P751" s="445"/>
      <c r="Q751" s="44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45"/>
      <c r="D752" s="445"/>
      <c r="E752" s="445"/>
      <c r="F752" s="445"/>
      <c r="G752" s="445"/>
      <c r="H752" s="445"/>
      <c r="I752" s="445"/>
      <c r="J752" s="445"/>
      <c r="K752" s="445"/>
      <c r="L752" s="445"/>
      <c r="M752" s="445"/>
      <c r="N752" s="445"/>
      <c r="O752" s="445"/>
      <c r="P752" s="445"/>
      <c r="Q752" s="44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45"/>
      <c r="D753" s="445"/>
      <c r="E753" s="445"/>
      <c r="F753" s="445"/>
      <c r="G753" s="445"/>
      <c r="H753" s="445"/>
      <c r="I753" s="445"/>
      <c r="J753" s="445"/>
      <c r="K753" s="445"/>
      <c r="L753" s="445"/>
      <c r="M753" s="445"/>
      <c r="N753" s="445"/>
      <c r="O753" s="445"/>
      <c r="P753" s="445"/>
      <c r="Q753" s="44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45"/>
      <c r="D754" s="445"/>
      <c r="E754" s="445"/>
      <c r="F754" s="445"/>
      <c r="G754" s="445"/>
      <c r="H754" s="445"/>
      <c r="I754" s="445"/>
      <c r="J754" s="445"/>
      <c r="K754" s="445"/>
      <c r="L754" s="445"/>
      <c r="M754" s="445"/>
      <c r="N754" s="445"/>
      <c r="O754" s="445"/>
      <c r="P754" s="445"/>
      <c r="Q754" s="44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45"/>
      <c r="D755" s="445"/>
      <c r="E755" s="445"/>
      <c r="F755" s="445"/>
      <c r="G755" s="445"/>
      <c r="H755" s="445"/>
      <c r="I755" s="445"/>
      <c r="J755" s="445"/>
      <c r="K755" s="445"/>
      <c r="L755" s="445"/>
      <c r="M755" s="445"/>
      <c r="N755" s="445"/>
      <c r="O755" s="445"/>
      <c r="P755" s="445"/>
      <c r="Q755" s="44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45"/>
      <c r="D756" s="445"/>
      <c r="E756" s="445"/>
      <c r="F756" s="445"/>
      <c r="G756" s="445"/>
      <c r="H756" s="445"/>
      <c r="I756" s="445"/>
      <c r="J756" s="445"/>
      <c r="K756" s="445"/>
      <c r="L756" s="445"/>
      <c r="M756" s="445"/>
      <c r="N756" s="445"/>
      <c r="O756" s="445"/>
      <c r="P756" s="445"/>
      <c r="Q756" s="44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45"/>
      <c r="D757" s="445"/>
      <c r="E757" s="445"/>
      <c r="F757" s="445"/>
      <c r="G757" s="445"/>
      <c r="H757" s="445"/>
      <c r="I757" s="445"/>
      <c r="J757" s="445"/>
      <c r="K757" s="445"/>
      <c r="L757" s="445"/>
      <c r="M757" s="445"/>
      <c r="N757" s="445"/>
      <c r="O757" s="445"/>
      <c r="P757" s="445"/>
      <c r="Q757" s="44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45"/>
      <c r="D758" s="445"/>
      <c r="E758" s="445"/>
      <c r="F758" s="445"/>
      <c r="G758" s="445"/>
      <c r="H758" s="445"/>
      <c r="I758" s="445"/>
      <c r="J758" s="445"/>
      <c r="K758" s="445"/>
      <c r="L758" s="445"/>
      <c r="M758" s="445"/>
      <c r="N758" s="445"/>
      <c r="O758" s="445"/>
      <c r="P758" s="445"/>
      <c r="Q758" s="44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45"/>
      <c r="D759" s="445"/>
      <c r="E759" s="445"/>
      <c r="F759" s="445"/>
      <c r="G759" s="445"/>
      <c r="H759" s="445"/>
      <c r="I759" s="445"/>
      <c r="J759" s="445"/>
      <c r="K759" s="445"/>
      <c r="L759" s="445"/>
      <c r="M759" s="445"/>
      <c r="N759" s="445"/>
      <c r="O759" s="445"/>
      <c r="P759" s="445"/>
      <c r="Q759" s="44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45"/>
      <c r="D760" s="445"/>
      <c r="E760" s="445"/>
      <c r="F760" s="445"/>
      <c r="G760" s="445"/>
      <c r="H760" s="445"/>
      <c r="I760" s="445"/>
      <c r="J760" s="445"/>
      <c r="K760" s="445"/>
      <c r="L760" s="445"/>
      <c r="M760" s="445"/>
      <c r="N760" s="445"/>
      <c r="O760" s="445"/>
      <c r="P760" s="445"/>
      <c r="Q760" s="44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45"/>
      <c r="D761" s="445"/>
      <c r="E761" s="445"/>
      <c r="F761" s="445"/>
      <c r="G761" s="445"/>
      <c r="H761" s="445"/>
      <c r="I761" s="445"/>
      <c r="J761" s="445"/>
      <c r="K761" s="445"/>
      <c r="L761" s="445"/>
      <c r="M761" s="445"/>
      <c r="N761" s="445"/>
      <c r="O761" s="445"/>
      <c r="P761" s="445"/>
      <c r="Q761" s="44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45"/>
      <c r="D762" s="445"/>
      <c r="E762" s="445"/>
      <c r="F762" s="445"/>
      <c r="G762" s="445"/>
      <c r="H762" s="445"/>
      <c r="I762" s="445"/>
      <c r="J762" s="445"/>
      <c r="K762" s="445"/>
      <c r="L762" s="445"/>
      <c r="M762" s="445"/>
      <c r="N762" s="445"/>
      <c r="O762" s="445"/>
      <c r="P762" s="445"/>
      <c r="Q762" s="44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45"/>
      <c r="D763" s="445"/>
      <c r="E763" s="445"/>
      <c r="F763" s="445"/>
      <c r="G763" s="445"/>
      <c r="H763" s="445"/>
      <c r="I763" s="445"/>
      <c r="J763" s="445"/>
      <c r="K763" s="445"/>
      <c r="L763" s="445"/>
      <c r="M763" s="445"/>
      <c r="N763" s="445"/>
      <c r="O763" s="445"/>
      <c r="P763" s="445"/>
      <c r="Q763" s="44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45"/>
      <c r="D764" s="445"/>
      <c r="E764" s="445"/>
      <c r="F764" s="445"/>
      <c r="G764" s="445"/>
      <c r="H764" s="445"/>
      <c r="I764" s="445"/>
      <c r="J764" s="445"/>
      <c r="K764" s="445"/>
      <c r="L764" s="445"/>
      <c r="M764" s="445"/>
      <c r="N764" s="445"/>
      <c r="O764" s="445"/>
      <c r="P764" s="445"/>
      <c r="Q764" s="44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45"/>
      <c r="D765" s="445"/>
      <c r="E765" s="445"/>
      <c r="F765" s="445"/>
      <c r="G765" s="445"/>
      <c r="H765" s="445"/>
      <c r="I765" s="445"/>
      <c r="J765" s="445"/>
      <c r="K765" s="445"/>
      <c r="L765" s="445"/>
      <c r="M765" s="445"/>
      <c r="N765" s="445"/>
      <c r="O765" s="445"/>
      <c r="P765" s="445"/>
      <c r="Q765" s="44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45"/>
      <c r="D766" s="445"/>
      <c r="E766" s="445"/>
      <c r="F766" s="445"/>
      <c r="G766" s="445"/>
      <c r="H766" s="445"/>
      <c r="I766" s="445"/>
      <c r="J766" s="445"/>
      <c r="K766" s="445"/>
      <c r="L766" s="445"/>
      <c r="M766" s="445"/>
      <c r="N766" s="445"/>
      <c r="O766" s="445"/>
      <c r="P766" s="445"/>
      <c r="Q766" s="44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45"/>
      <c r="D767" s="445"/>
      <c r="E767" s="445"/>
      <c r="F767" s="445"/>
      <c r="G767" s="445"/>
      <c r="H767" s="445"/>
      <c r="I767" s="445"/>
      <c r="J767" s="445"/>
      <c r="K767" s="445"/>
      <c r="L767" s="445"/>
      <c r="M767" s="445"/>
      <c r="N767" s="445"/>
      <c r="O767" s="445"/>
      <c r="P767" s="445"/>
      <c r="Q767" s="44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45"/>
      <c r="D768" s="445"/>
      <c r="E768" s="445"/>
      <c r="F768" s="445"/>
      <c r="G768" s="445"/>
      <c r="H768" s="445"/>
      <c r="I768" s="445"/>
      <c r="J768" s="445"/>
      <c r="K768" s="445"/>
      <c r="L768" s="445"/>
      <c r="M768" s="445"/>
      <c r="N768" s="445"/>
      <c r="O768" s="445"/>
      <c r="P768" s="445"/>
      <c r="Q768" s="44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45"/>
      <c r="D769" s="445"/>
      <c r="E769" s="445"/>
      <c r="F769" s="445"/>
      <c r="G769" s="445"/>
      <c r="H769" s="445"/>
      <c r="I769" s="445"/>
      <c r="J769" s="445"/>
      <c r="K769" s="445"/>
      <c r="L769" s="445"/>
      <c r="M769" s="445"/>
      <c r="N769" s="445"/>
      <c r="O769" s="445"/>
      <c r="P769" s="445"/>
      <c r="Q769" s="44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45"/>
      <c r="D770" s="445"/>
      <c r="E770" s="445"/>
      <c r="F770" s="445"/>
      <c r="G770" s="445"/>
      <c r="H770" s="445"/>
      <c r="I770" s="445"/>
      <c r="J770" s="445"/>
      <c r="K770" s="445"/>
      <c r="L770" s="445"/>
      <c r="M770" s="445"/>
      <c r="N770" s="445"/>
      <c r="O770" s="445"/>
      <c r="P770" s="445"/>
      <c r="Q770" s="44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45"/>
      <c r="D771" s="445"/>
      <c r="E771" s="445"/>
      <c r="F771" s="445"/>
      <c r="G771" s="445"/>
      <c r="H771" s="445"/>
      <c r="I771" s="445"/>
      <c r="J771" s="445"/>
      <c r="K771" s="445"/>
      <c r="L771" s="445"/>
      <c r="M771" s="445"/>
      <c r="N771" s="445"/>
      <c r="O771" s="445"/>
      <c r="P771" s="445"/>
      <c r="Q771" s="44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45"/>
      <c r="D772" s="445"/>
      <c r="E772" s="445"/>
      <c r="F772" s="445"/>
      <c r="G772" s="445"/>
      <c r="H772" s="445"/>
      <c r="I772" s="445"/>
      <c r="J772" s="445"/>
      <c r="K772" s="445"/>
      <c r="L772" s="445"/>
      <c r="M772" s="445"/>
      <c r="N772" s="445"/>
      <c r="O772" s="445"/>
      <c r="P772" s="445"/>
      <c r="Q772" s="44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45"/>
      <c r="D773" s="445"/>
      <c r="E773" s="445"/>
      <c r="F773" s="445"/>
      <c r="G773" s="445"/>
      <c r="H773" s="445"/>
      <c r="I773" s="445"/>
      <c r="J773" s="445"/>
      <c r="K773" s="445"/>
      <c r="L773" s="445"/>
      <c r="M773" s="445"/>
      <c r="N773" s="445"/>
      <c r="O773" s="445"/>
      <c r="P773" s="445"/>
      <c r="Q773" s="44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45"/>
      <c r="D774" s="445"/>
      <c r="E774" s="445"/>
      <c r="F774" s="445"/>
      <c r="G774" s="445"/>
      <c r="H774" s="445"/>
      <c r="I774" s="445"/>
      <c r="J774" s="445"/>
      <c r="K774" s="445"/>
      <c r="L774" s="445"/>
      <c r="M774" s="445"/>
      <c r="N774" s="445"/>
      <c r="O774" s="445"/>
      <c r="P774" s="445"/>
      <c r="Q774" s="44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45"/>
      <c r="D775" s="445"/>
      <c r="E775" s="445"/>
      <c r="F775" s="445"/>
      <c r="G775" s="445"/>
      <c r="H775" s="445"/>
      <c r="I775" s="445"/>
      <c r="J775" s="445"/>
      <c r="K775" s="445"/>
      <c r="L775" s="445"/>
      <c r="M775" s="445"/>
      <c r="N775" s="445"/>
      <c r="O775" s="445"/>
      <c r="P775" s="445"/>
      <c r="Q775" s="44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45"/>
      <c r="D776" s="445"/>
      <c r="E776" s="445"/>
      <c r="F776" s="445"/>
      <c r="G776" s="445"/>
      <c r="H776" s="445"/>
      <c r="I776" s="445"/>
      <c r="J776" s="445"/>
      <c r="K776" s="445"/>
      <c r="L776" s="445"/>
      <c r="M776" s="445"/>
      <c r="N776" s="445"/>
      <c r="O776" s="445"/>
      <c r="P776" s="445"/>
      <c r="Q776" s="44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45"/>
      <c r="D777" s="445"/>
      <c r="E777" s="445"/>
      <c r="F777" s="445"/>
      <c r="G777" s="445"/>
      <c r="H777" s="445"/>
      <c r="I777" s="445"/>
      <c r="J777" s="445"/>
      <c r="K777" s="445"/>
      <c r="L777" s="445"/>
      <c r="M777" s="445"/>
      <c r="N777" s="445"/>
      <c r="O777" s="445"/>
      <c r="P777" s="445"/>
      <c r="Q777" s="44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45"/>
      <c r="D778" s="445"/>
      <c r="E778" s="445"/>
      <c r="F778" s="445"/>
      <c r="G778" s="445"/>
      <c r="H778" s="445"/>
      <c r="I778" s="445"/>
      <c r="J778" s="445"/>
      <c r="K778" s="445"/>
      <c r="L778" s="445"/>
      <c r="M778" s="445"/>
      <c r="N778" s="445"/>
      <c r="O778" s="445"/>
      <c r="P778" s="445"/>
      <c r="Q778" s="44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45"/>
      <c r="D779" s="445"/>
      <c r="E779" s="445"/>
      <c r="F779" s="445"/>
      <c r="G779" s="445"/>
      <c r="H779" s="445"/>
      <c r="I779" s="445"/>
      <c r="J779" s="445"/>
      <c r="K779" s="445"/>
      <c r="L779" s="445"/>
      <c r="M779" s="445"/>
      <c r="N779" s="445"/>
      <c r="O779" s="445"/>
      <c r="P779" s="445"/>
      <c r="Q779" s="44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45"/>
      <c r="D780" s="445"/>
      <c r="E780" s="445"/>
      <c r="F780" s="445"/>
      <c r="G780" s="445"/>
      <c r="H780" s="445"/>
      <c r="I780" s="445"/>
      <c r="J780" s="445"/>
      <c r="K780" s="445"/>
      <c r="L780" s="445"/>
      <c r="M780" s="445"/>
      <c r="N780" s="445"/>
      <c r="O780" s="445"/>
      <c r="P780" s="445"/>
      <c r="Q780" s="44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45"/>
      <c r="D781" s="445"/>
      <c r="E781" s="445"/>
      <c r="F781" s="445"/>
      <c r="G781" s="445"/>
      <c r="H781" s="445"/>
      <c r="I781" s="445"/>
      <c r="J781" s="445"/>
      <c r="K781" s="445"/>
      <c r="L781" s="445"/>
      <c r="M781" s="445"/>
      <c r="N781" s="445"/>
      <c r="O781" s="445"/>
      <c r="P781" s="445"/>
      <c r="Q781" s="44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45"/>
      <c r="D782" s="445"/>
      <c r="E782" s="445"/>
      <c r="F782" s="445"/>
      <c r="G782" s="445"/>
      <c r="H782" s="445"/>
      <c r="I782" s="445"/>
      <c r="J782" s="445"/>
      <c r="K782" s="445"/>
      <c r="L782" s="445"/>
      <c r="M782" s="445"/>
      <c r="N782" s="445"/>
      <c r="O782" s="445"/>
      <c r="P782" s="445"/>
      <c r="Q782" s="44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45"/>
      <c r="D783" s="445"/>
      <c r="E783" s="445"/>
      <c r="F783" s="445"/>
      <c r="G783" s="445"/>
      <c r="H783" s="445"/>
      <c r="I783" s="445"/>
      <c r="J783" s="445"/>
      <c r="K783" s="445"/>
      <c r="L783" s="445"/>
      <c r="M783" s="445"/>
      <c r="N783" s="445"/>
      <c r="O783" s="445"/>
      <c r="P783" s="445"/>
      <c r="Q783" s="44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45"/>
      <c r="D784" s="445"/>
      <c r="E784" s="445"/>
      <c r="F784" s="445"/>
      <c r="G784" s="445"/>
      <c r="H784" s="445"/>
      <c r="I784" s="445"/>
      <c r="J784" s="445"/>
      <c r="K784" s="445"/>
      <c r="L784" s="445"/>
      <c r="M784" s="445"/>
      <c r="N784" s="445"/>
      <c r="O784" s="445"/>
      <c r="P784" s="445"/>
      <c r="Q784" s="44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45"/>
      <c r="D785" s="445"/>
      <c r="E785" s="445"/>
      <c r="F785" s="445"/>
      <c r="G785" s="445"/>
      <c r="H785" s="445"/>
      <c r="I785" s="445"/>
      <c r="J785" s="445"/>
      <c r="K785" s="445"/>
      <c r="L785" s="445"/>
      <c r="M785" s="445"/>
      <c r="N785" s="445"/>
      <c r="O785" s="445"/>
      <c r="P785" s="445"/>
      <c r="Q785" s="44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45"/>
      <c r="D786" s="445"/>
      <c r="E786" s="445"/>
      <c r="F786" s="445"/>
      <c r="G786" s="445"/>
      <c r="H786" s="445"/>
      <c r="I786" s="445"/>
      <c r="J786" s="445"/>
      <c r="K786" s="445"/>
      <c r="L786" s="445"/>
      <c r="M786" s="445"/>
      <c r="N786" s="445"/>
      <c r="O786" s="445"/>
      <c r="P786" s="445"/>
      <c r="Q786" s="44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45"/>
      <c r="D787" s="445"/>
      <c r="E787" s="445"/>
      <c r="F787" s="445"/>
      <c r="G787" s="445"/>
      <c r="H787" s="445"/>
      <c r="I787" s="445"/>
      <c r="J787" s="445"/>
      <c r="K787" s="445"/>
      <c r="L787" s="445"/>
      <c r="M787" s="445"/>
      <c r="N787" s="445"/>
      <c r="O787" s="445"/>
      <c r="P787" s="445"/>
      <c r="Q787" s="44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45"/>
      <c r="D788" s="445"/>
      <c r="E788" s="445"/>
      <c r="F788" s="445"/>
      <c r="G788" s="445"/>
      <c r="H788" s="445"/>
      <c r="I788" s="445"/>
      <c r="J788" s="445"/>
      <c r="K788" s="445"/>
      <c r="L788" s="445"/>
      <c r="M788" s="445"/>
      <c r="N788" s="445"/>
      <c r="O788" s="445"/>
      <c r="P788" s="445"/>
      <c r="Q788" s="44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45"/>
      <c r="D789" s="445"/>
      <c r="E789" s="445"/>
      <c r="F789" s="445"/>
      <c r="G789" s="445"/>
      <c r="H789" s="445"/>
      <c r="I789" s="445"/>
      <c r="J789" s="445"/>
      <c r="K789" s="445"/>
      <c r="L789" s="445"/>
      <c r="M789" s="445"/>
      <c r="N789" s="445"/>
      <c r="O789" s="445"/>
      <c r="P789" s="445"/>
      <c r="Q789" s="44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45"/>
      <c r="D790" s="445"/>
      <c r="E790" s="445"/>
      <c r="F790" s="445"/>
      <c r="G790" s="445"/>
      <c r="H790" s="445"/>
      <c r="I790" s="445"/>
      <c r="J790" s="445"/>
      <c r="K790" s="445"/>
      <c r="L790" s="445"/>
      <c r="M790" s="445"/>
      <c r="N790" s="445"/>
      <c r="O790" s="445"/>
      <c r="P790" s="445"/>
      <c r="Q790" s="44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45"/>
      <c r="D791" s="445"/>
      <c r="E791" s="445"/>
      <c r="F791" s="445"/>
      <c r="G791" s="445"/>
      <c r="H791" s="445"/>
      <c r="I791" s="445"/>
      <c r="J791" s="445"/>
      <c r="K791" s="445"/>
      <c r="L791" s="445"/>
      <c r="M791" s="445"/>
      <c r="N791" s="445"/>
      <c r="O791" s="445"/>
      <c r="P791" s="445"/>
      <c r="Q791" s="44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45"/>
      <c r="D792" s="445"/>
      <c r="E792" s="445"/>
      <c r="F792" s="445"/>
      <c r="G792" s="445"/>
      <c r="H792" s="445"/>
      <c r="I792" s="445"/>
      <c r="J792" s="445"/>
      <c r="K792" s="445"/>
      <c r="L792" s="445"/>
      <c r="M792" s="445"/>
      <c r="N792" s="445"/>
      <c r="O792" s="445"/>
      <c r="P792" s="445"/>
      <c r="Q792" s="44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45"/>
      <c r="D793" s="445"/>
      <c r="E793" s="445"/>
      <c r="F793" s="445"/>
      <c r="G793" s="445"/>
      <c r="H793" s="445"/>
      <c r="I793" s="445"/>
      <c r="J793" s="445"/>
      <c r="K793" s="445"/>
      <c r="L793" s="445"/>
      <c r="M793" s="445"/>
      <c r="N793" s="445"/>
      <c r="O793" s="445"/>
      <c r="P793" s="445"/>
      <c r="Q793" s="44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45"/>
      <c r="D794" s="445"/>
      <c r="E794" s="445"/>
      <c r="F794" s="445"/>
      <c r="G794" s="445"/>
      <c r="H794" s="445"/>
      <c r="I794" s="445"/>
      <c r="J794" s="445"/>
      <c r="K794" s="445"/>
      <c r="L794" s="445"/>
      <c r="M794" s="445"/>
      <c r="N794" s="445"/>
      <c r="O794" s="445"/>
      <c r="P794" s="445"/>
      <c r="Q794" s="44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45"/>
      <c r="D795" s="445"/>
      <c r="E795" s="445"/>
      <c r="F795" s="445"/>
      <c r="G795" s="445"/>
      <c r="H795" s="445"/>
      <c r="I795" s="445"/>
      <c r="J795" s="445"/>
      <c r="K795" s="445"/>
      <c r="L795" s="445"/>
      <c r="M795" s="445"/>
      <c r="N795" s="445"/>
      <c r="O795" s="445"/>
      <c r="P795" s="445"/>
      <c r="Q795" s="44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45"/>
      <c r="D796" s="445"/>
      <c r="E796" s="445"/>
      <c r="F796" s="445"/>
      <c r="G796" s="445"/>
      <c r="H796" s="445"/>
      <c r="I796" s="445"/>
      <c r="J796" s="445"/>
      <c r="K796" s="445"/>
      <c r="L796" s="445"/>
      <c r="M796" s="445"/>
      <c r="N796" s="445"/>
      <c r="O796" s="445"/>
      <c r="P796" s="445"/>
      <c r="Q796" s="44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45"/>
      <c r="D797" s="445"/>
      <c r="E797" s="445"/>
      <c r="F797" s="445"/>
      <c r="G797" s="445"/>
      <c r="H797" s="445"/>
      <c r="I797" s="445"/>
      <c r="J797" s="445"/>
      <c r="K797" s="445"/>
      <c r="L797" s="445"/>
      <c r="M797" s="445"/>
      <c r="N797" s="445"/>
      <c r="O797" s="445"/>
      <c r="P797" s="445"/>
      <c r="Q797" s="44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45"/>
      <c r="D798" s="445"/>
      <c r="E798" s="445"/>
      <c r="F798" s="445"/>
      <c r="G798" s="445"/>
      <c r="H798" s="445"/>
      <c r="I798" s="445"/>
      <c r="J798" s="445"/>
      <c r="K798" s="445"/>
      <c r="L798" s="445"/>
      <c r="M798" s="445"/>
      <c r="N798" s="445"/>
      <c r="O798" s="445"/>
      <c r="P798" s="445"/>
      <c r="Q798" s="44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45"/>
      <c r="D799" s="445"/>
      <c r="E799" s="445"/>
      <c r="F799" s="445"/>
      <c r="G799" s="445"/>
      <c r="H799" s="445"/>
      <c r="I799" s="445"/>
      <c r="J799" s="445"/>
      <c r="K799" s="445"/>
      <c r="L799" s="445"/>
      <c r="M799" s="445"/>
      <c r="N799" s="445"/>
      <c r="O799" s="445"/>
      <c r="P799" s="445"/>
      <c r="Q799" s="44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45"/>
      <c r="D800" s="445"/>
      <c r="E800" s="445"/>
      <c r="F800" s="445"/>
      <c r="G800" s="445"/>
      <c r="H800" s="445"/>
      <c r="I800" s="445"/>
      <c r="J800" s="445"/>
      <c r="K800" s="445"/>
      <c r="L800" s="445"/>
      <c r="M800" s="445"/>
      <c r="N800" s="445"/>
      <c r="O800" s="445"/>
      <c r="P800" s="445"/>
      <c r="Q800" s="44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45"/>
      <c r="D801" s="445"/>
      <c r="E801" s="445"/>
      <c r="F801" s="445"/>
      <c r="G801" s="445"/>
      <c r="H801" s="445"/>
      <c r="I801" s="445"/>
      <c r="J801" s="445"/>
      <c r="K801" s="445"/>
      <c r="L801" s="445"/>
      <c r="M801" s="445"/>
      <c r="N801" s="445"/>
      <c r="O801" s="445"/>
      <c r="P801" s="445"/>
      <c r="Q801" s="445"/>
    </row>
    <row r="802" ht="25.15" customHeight="true" x14ac:dyDescent="0.2">
      <c r="C802" s="445"/>
      <c r="D802" s="445"/>
      <c r="E802" s="445"/>
      <c r="F802" s="445"/>
      <c r="G802" s="445"/>
      <c r="H802" s="445"/>
      <c r="I802" s="445"/>
      <c r="J802" s="445"/>
      <c r="K802" s="445"/>
      <c r="L802" s="445"/>
      <c r="M802" s="445"/>
      <c r="N802" s="445"/>
      <c r="O802" s="445"/>
      <c r="P802" s="445"/>
      <c r="Q802" s="445"/>
    </row>
    <row r="803" ht="25.15" customHeight="true" x14ac:dyDescent="0.2">
      <c r="C803" s="445"/>
      <c r="D803" s="445"/>
      <c r="E803" s="445"/>
      <c r="F803" s="445"/>
      <c r="G803" s="445"/>
      <c r="H803" s="445"/>
      <c r="I803" s="445"/>
      <c r="J803" s="445"/>
      <c r="K803" s="445"/>
      <c r="L803" s="445"/>
      <c r="M803" s="445"/>
      <c r="N803" s="445"/>
      <c r="O803" s="445"/>
      <c r="P803" s="445"/>
      <c r="Q803" s="445"/>
    </row>
    <row r="804" ht="25.15" customHeight="true" x14ac:dyDescent="0.2">
      <c r="C804" s="445"/>
      <c r="D804" s="445"/>
      <c r="E804" s="445"/>
      <c r="F804" s="445"/>
      <c r="G804" s="445"/>
      <c r="H804" s="445"/>
      <c r="I804" s="445"/>
      <c r="J804" s="445"/>
      <c r="K804" s="445"/>
      <c r="L804" s="445"/>
      <c r="M804" s="445"/>
      <c r="N804" s="445"/>
      <c r="O804" s="445"/>
      <c r="P804" s="445"/>
      <c r="Q804" s="445"/>
    </row>
    <row r="805" ht="25.15" customHeight="true" x14ac:dyDescent="0.2">
      <c r="C805" s="445"/>
      <c r="D805" s="445"/>
      <c r="E805" s="445"/>
      <c r="F805" s="445"/>
      <c r="G805" s="445"/>
      <c r="H805" s="445"/>
      <c r="I805" s="445"/>
      <c r="J805" s="445"/>
      <c r="K805" s="445"/>
      <c r="L805" s="445"/>
      <c r="M805" s="445"/>
      <c r="N805" s="445"/>
      <c r="O805" s="445"/>
      <c r="P805" s="445"/>
      <c r="Q805" s="445"/>
    </row>
    <row r="806" ht="25.15" customHeight="true" x14ac:dyDescent="0.2">
      <c r="C806" s="445"/>
      <c r="D806" s="445"/>
      <c r="E806" s="445"/>
      <c r="F806" s="445"/>
      <c r="G806" s="445"/>
      <c r="H806" s="445"/>
      <c r="I806" s="445"/>
      <c r="J806" s="445"/>
      <c r="K806" s="445"/>
      <c r="L806" s="445"/>
      <c r="M806" s="445"/>
      <c r="N806" s="445"/>
      <c r="O806" s="445"/>
      <c r="P806" s="445"/>
      <c r="Q806" s="445"/>
    </row>
    <row r="807" ht="25.15" customHeight="true" x14ac:dyDescent="0.2">
      <c r="C807" s="445"/>
      <c r="D807" s="445"/>
      <c r="E807" s="445"/>
      <c r="F807" s="445"/>
      <c r="G807" s="445"/>
      <c r="H807" s="445"/>
      <c r="I807" s="445"/>
      <c r="J807" s="445"/>
      <c r="K807" s="445"/>
      <c r="L807" s="445"/>
      <c r="M807" s="445"/>
      <c r="N807" s="445"/>
      <c r="O807" s="445"/>
      <c r="P807" s="445"/>
      <c r="Q807" s="445"/>
    </row>
    <row r="808" ht="25.15" customHeight="true" x14ac:dyDescent="0.2">
      <c r="C808" s="445"/>
      <c r="D808" s="445"/>
      <c r="E808" s="445"/>
      <c r="F808" s="445"/>
      <c r="G808" s="445"/>
      <c r="H808" s="445"/>
      <c r="I808" s="445"/>
      <c r="J808" s="445"/>
      <c r="K808" s="445"/>
      <c r="L808" s="445"/>
      <c r="M808" s="445"/>
      <c r="N808" s="445"/>
      <c r="O808" s="445"/>
      <c r="P808" s="445"/>
      <c r="Q808" s="445"/>
    </row>
    <row r="809" ht="25.15" customHeight="true" x14ac:dyDescent="0.2">
      <c r="C809" s="445"/>
      <c r="D809" s="445"/>
      <c r="E809" s="445"/>
      <c r="F809" s="445"/>
      <c r="G809" s="445"/>
      <c r="H809" s="445"/>
      <c r="I809" s="445"/>
      <c r="J809" s="445"/>
      <c r="K809" s="445"/>
      <c r="L809" s="445"/>
      <c r="M809" s="445"/>
      <c r="N809" s="445"/>
      <c r="O809" s="445"/>
      <c r="P809" s="445"/>
      <c r="Q809" s="445"/>
    </row>
    <row r="810" ht="25.15" customHeight="true" x14ac:dyDescent="0.2">
      <c r="C810" s="445"/>
      <c r="D810" s="445"/>
      <c r="E810" s="445"/>
      <c r="F810" s="445"/>
      <c r="G810" s="445"/>
      <c r="H810" s="445"/>
      <c r="I810" s="445"/>
      <c r="J810" s="445"/>
      <c r="K810" s="445"/>
      <c r="L810" s="445"/>
      <c r="M810" s="445"/>
      <c r="N810" s="445"/>
      <c r="O810" s="445"/>
      <c r="P810" s="445"/>
      <c r="Q810" s="445"/>
    </row>
    <row r="811" ht="25.15" customHeight="true" x14ac:dyDescent="0.2">
      <c r="C811" s="445"/>
      <c r="D811" s="445"/>
      <c r="E811" s="445"/>
      <c r="F811" s="445"/>
      <c r="G811" s="445"/>
      <c r="H811" s="445"/>
      <c r="I811" s="445"/>
      <c r="J811" s="445"/>
      <c r="K811" s="445"/>
      <c r="L811" s="445"/>
      <c r="M811" s="445"/>
      <c r="N811" s="445"/>
      <c r="O811" s="445"/>
      <c r="P811" s="445"/>
      <c r="Q811" s="445"/>
    </row>
    <row r="812" ht="25.15" customHeight="true" x14ac:dyDescent="0.2">
      <c r="C812" s="445"/>
      <c r="D812" s="445"/>
      <c r="E812" s="445"/>
      <c r="F812" s="445"/>
      <c r="G812" s="445"/>
      <c r="H812" s="445"/>
      <c r="I812" s="445"/>
      <c r="J812" s="445"/>
      <c r="K812" s="445"/>
      <c r="L812" s="445"/>
      <c r="M812" s="445"/>
      <c r="N812" s="445"/>
      <c r="O812" s="445"/>
      <c r="P812" s="445"/>
      <c r="Q812" s="445"/>
    </row>
    <row r="813" ht="25.15" customHeight="true" x14ac:dyDescent="0.2">
      <c r="C813" s="445"/>
      <c r="D813" s="445"/>
      <c r="E813" s="445"/>
      <c r="F813" s="445"/>
      <c r="G813" s="445"/>
      <c r="H813" s="445"/>
      <c r="I813" s="445"/>
      <c r="J813" s="445"/>
      <c r="K813" s="445"/>
      <c r="L813" s="445"/>
      <c r="M813" s="445"/>
      <c r="N813" s="445"/>
      <c r="O813" s="445"/>
      <c r="P813" s="445"/>
      <c r="Q813" s="445"/>
    </row>
    <row r="814" ht="25.15" customHeight="true" x14ac:dyDescent="0.2">
      <c r="C814" s="445"/>
      <c r="D814" s="445"/>
      <c r="E814" s="445"/>
      <c r="F814" s="445"/>
      <c r="G814" s="445"/>
      <c r="H814" s="445"/>
      <c r="I814" s="445"/>
      <c r="J814" s="445"/>
      <c r="K814" s="445"/>
      <c r="L814" s="445"/>
      <c r="M814" s="445"/>
      <c r="N814" s="445"/>
      <c r="O814" s="445"/>
      <c r="P814" s="445"/>
      <c r="Q814" s="445"/>
    </row>
    <row r="815" ht="25.15" customHeight="true" x14ac:dyDescent="0.2">
      <c r="C815" s="445"/>
      <c r="D815" s="445"/>
      <c r="E815" s="445"/>
      <c r="F815" s="445"/>
      <c r="G815" s="445"/>
      <c r="H815" s="445"/>
      <c r="I815" s="445"/>
      <c r="J815" s="445"/>
      <c r="K815" s="445"/>
      <c r="L815" s="445"/>
      <c r="M815" s="445"/>
      <c r="N815" s="445"/>
      <c r="O815" s="445"/>
      <c r="P815" s="445"/>
      <c r="Q815" s="445"/>
    </row>
    <row r="816" ht="25.15" customHeight="true" x14ac:dyDescent="0.2">
      <c r="C816" s="445"/>
      <c r="D816" s="445"/>
      <c r="E816" s="445"/>
      <c r="F816" s="445"/>
      <c r="G816" s="445"/>
      <c r="H816" s="445"/>
      <c r="I816" s="445"/>
      <c r="J816" s="445"/>
      <c r="K816" s="445"/>
      <c r="L816" s="445"/>
      <c r="M816" s="445"/>
      <c r="N816" s="445"/>
      <c r="O816" s="445"/>
      <c r="P816" s="445"/>
      <c r="Q816" s="445"/>
    </row>
    <row r="817" ht="25.15" customHeight="true" x14ac:dyDescent="0.2">
      <c r="C817" s="445"/>
      <c r="D817" s="445"/>
      <c r="E817" s="445"/>
      <c r="F817" s="445"/>
      <c r="G817" s="445"/>
      <c r="H817" s="445"/>
      <c r="I817" s="445"/>
      <c r="J817" s="445"/>
      <c r="K817" s="445"/>
      <c r="L817" s="445"/>
      <c r="M817" s="445"/>
      <c r="N817" s="445"/>
      <c r="O817" s="445"/>
      <c r="P817" s="445"/>
      <c r="Q817" s="445"/>
    </row>
    <row r="818" ht="25.15" customHeight="true" x14ac:dyDescent="0.2">
      <c r="C818" s="445"/>
      <c r="D818" s="445"/>
      <c r="E818" s="445"/>
      <c r="F818" s="445"/>
      <c r="G818" s="445"/>
      <c r="H818" s="445"/>
      <c r="I818" s="445"/>
      <c r="J818" s="445"/>
      <c r="K818" s="445"/>
      <c r="L818" s="445"/>
      <c r="M818" s="445"/>
      <c r="N818" s="445"/>
      <c r="O818" s="445"/>
      <c r="P818" s="445"/>
      <c r="Q818" s="445"/>
    </row>
    <row r="819" ht="25.15" customHeight="true" x14ac:dyDescent="0.2">
      <c r="C819" s="445"/>
      <c r="D819" s="445"/>
      <c r="E819" s="445"/>
      <c r="F819" s="445"/>
      <c r="G819" s="445"/>
      <c r="H819" s="445"/>
      <c r="I819" s="445"/>
      <c r="J819" s="445"/>
      <c r="K819" s="445"/>
      <c r="L819" s="445"/>
      <c r="M819" s="445"/>
      <c r="N819" s="445"/>
      <c r="O819" s="445"/>
      <c r="P819" s="445"/>
      <c r="Q819" s="445"/>
    </row>
    <row r="820" ht="25.15" customHeight="true" x14ac:dyDescent="0.2">
      <c r="C820" s="445"/>
      <c r="D820" s="445"/>
      <c r="E820" s="445"/>
      <c r="F820" s="445"/>
      <c r="G820" s="445"/>
      <c r="H820" s="445"/>
      <c r="I820" s="445"/>
      <c r="J820" s="445"/>
      <c r="K820" s="445"/>
      <c r="L820" s="445"/>
      <c r="M820" s="445"/>
      <c r="N820" s="445"/>
      <c r="O820" s="445"/>
      <c r="P820" s="445"/>
      <c r="Q820" s="445"/>
    </row>
    <row r="821" ht="25.15" customHeight="true" x14ac:dyDescent="0.2">
      <c r="C821" s="445"/>
      <c r="D821" s="445"/>
      <c r="E821" s="445"/>
      <c r="F821" s="445"/>
      <c r="G821" s="445"/>
      <c r="H821" s="445"/>
      <c r="I821" s="445"/>
      <c r="J821" s="445"/>
      <c r="K821" s="445"/>
      <c r="L821" s="445"/>
      <c r="M821" s="445"/>
      <c r="N821" s="445"/>
      <c r="O821" s="445"/>
      <c r="P821" s="445"/>
      <c r="Q821" s="445"/>
    </row>
    <row r="822" ht="25.15" customHeight="true" x14ac:dyDescent="0.2">
      <c r="C822" s="445"/>
      <c r="D822" s="445"/>
      <c r="E822" s="445"/>
      <c r="F822" s="445"/>
      <c r="G822" s="445"/>
      <c r="H822" s="445"/>
      <c r="I822" s="445"/>
      <c r="J822" s="445"/>
      <c r="K822" s="445"/>
      <c r="L822" s="445"/>
      <c r="M822" s="445"/>
      <c r="N822" s="445"/>
      <c r="O822" s="445"/>
      <c r="P822" s="445"/>
      <c r="Q822" s="445"/>
    </row>
    <row r="823" ht="25.15" customHeight="true" x14ac:dyDescent="0.2">
      <c r="C823" s="445"/>
      <c r="D823" s="445"/>
      <c r="E823" s="445"/>
      <c r="F823" s="445"/>
      <c r="G823" s="445"/>
      <c r="H823" s="445"/>
      <c r="I823" s="445"/>
      <c r="J823" s="445"/>
      <c r="K823" s="445"/>
      <c r="L823" s="445"/>
      <c r="M823" s="445"/>
      <c r="N823" s="445"/>
      <c r="O823" s="445"/>
      <c r="P823" s="445"/>
      <c r="Q823" s="445"/>
    </row>
    <row r="824" ht="25.15" customHeight="true" x14ac:dyDescent="0.2">
      <c r="C824" s="445"/>
      <c r="D824" s="445"/>
      <c r="E824" s="445"/>
      <c r="F824" s="445"/>
      <c r="G824" s="445"/>
      <c r="H824" s="445"/>
      <c r="I824" s="445"/>
      <c r="J824" s="445"/>
      <c r="K824" s="445"/>
      <c r="L824" s="445"/>
      <c r="M824" s="445"/>
      <c r="N824" s="445"/>
      <c r="O824" s="445"/>
      <c r="P824" s="445"/>
      <c r="Q824" s="445"/>
    </row>
    <row r="825" ht="25.15" customHeight="true" x14ac:dyDescent="0.2">
      <c r="C825" s="445"/>
      <c r="D825" s="445"/>
      <c r="E825" s="445"/>
      <c r="F825" s="445"/>
      <c r="G825" s="445"/>
      <c r="H825" s="445"/>
      <c r="I825" s="445"/>
      <c r="J825" s="445"/>
      <c r="K825" s="445"/>
      <c r="L825" s="445"/>
      <c r="M825" s="445"/>
      <c r="N825" s="445"/>
      <c r="O825" s="445"/>
      <c r="P825" s="445"/>
      <c r="Q825" s="445"/>
    </row>
    <row r="826" ht="25.15" customHeight="true" x14ac:dyDescent="0.2">
      <c r="C826" s="445"/>
      <c r="D826" s="445"/>
      <c r="E826" s="445"/>
      <c r="F826" s="445"/>
      <c r="G826" s="445"/>
      <c r="H826" s="445"/>
      <c r="I826" s="445"/>
      <c r="J826" s="445"/>
      <c r="K826" s="445"/>
      <c r="L826" s="445"/>
      <c r="M826" s="445"/>
      <c r="N826" s="445"/>
      <c r="O826" s="445"/>
      <c r="P826" s="445"/>
      <c r="Q826" s="445"/>
    </row>
    <row r="827" ht="25.15" customHeight="true" x14ac:dyDescent="0.2">
      <c r="C827" s="445"/>
      <c r="D827" s="445"/>
      <c r="E827" s="445"/>
      <c r="F827" s="445"/>
      <c r="G827" s="445"/>
      <c r="H827" s="445"/>
      <c r="I827" s="445"/>
      <c r="J827" s="445"/>
      <c r="K827" s="445"/>
      <c r="L827" s="445"/>
      <c r="M827" s="445"/>
      <c r="N827" s="445"/>
      <c r="O827" s="445"/>
      <c r="P827" s="445"/>
      <c r="Q827" s="445"/>
    </row>
    <row r="828" ht="25.15" customHeight="true" x14ac:dyDescent="0.2">
      <c r="C828" s="445"/>
      <c r="D828" s="445"/>
      <c r="E828" s="445"/>
      <c r="F828" s="445"/>
      <c r="G828" s="445"/>
      <c r="H828" s="445"/>
      <c r="I828" s="445"/>
      <c r="J828" s="445"/>
      <c r="K828" s="445"/>
      <c r="L828" s="445"/>
      <c r="M828" s="445"/>
      <c r="N828" s="445"/>
      <c r="O828" s="445"/>
      <c r="P828" s="445"/>
      <c r="Q828" s="445"/>
    </row>
    <row r="829" ht="25.15" customHeight="true" x14ac:dyDescent="0.2">
      <c r="C829" s="445"/>
      <c r="D829" s="445"/>
      <c r="E829" s="445"/>
      <c r="F829" s="445"/>
      <c r="G829" s="445"/>
      <c r="H829" s="445"/>
      <c r="I829" s="445"/>
      <c r="J829" s="445"/>
      <c r="K829" s="445"/>
      <c r="L829" s="445"/>
      <c r="M829" s="445"/>
      <c r="N829" s="445"/>
      <c r="O829" s="445"/>
      <c r="P829" s="445"/>
      <c r="Q829" s="445"/>
    </row>
    <row r="830" ht="25.15" customHeight="true" x14ac:dyDescent="0.2">
      <c r="C830" s="445"/>
      <c r="D830" s="445"/>
      <c r="E830" s="445"/>
      <c r="F830" s="445"/>
      <c r="G830" s="445"/>
      <c r="H830" s="445"/>
      <c r="I830" s="445"/>
      <c r="J830" s="445"/>
      <c r="K830" s="445"/>
      <c r="L830" s="445"/>
      <c r="M830" s="445"/>
      <c r="N830" s="445"/>
      <c r="O830" s="445"/>
      <c r="P830" s="445"/>
      <c r="Q830" s="445"/>
    </row>
    <row r="831" ht="25.15" customHeight="true" x14ac:dyDescent="0.2">
      <c r="C831" s="445"/>
      <c r="D831" s="445"/>
      <c r="E831" s="445"/>
      <c r="F831" s="445"/>
      <c r="G831" s="445"/>
      <c r="H831" s="445"/>
      <c r="I831" s="445"/>
      <c r="J831" s="445"/>
      <c r="K831" s="445"/>
      <c r="L831" s="445"/>
      <c r="M831" s="445"/>
      <c r="N831" s="445"/>
      <c r="O831" s="445"/>
      <c r="P831" s="445"/>
      <c r="Q831" s="445"/>
    </row>
    <row r="832" ht="25.15" customHeight="true" x14ac:dyDescent="0.2">
      <c r="C832" s="445"/>
      <c r="D832" s="445"/>
      <c r="E832" s="445"/>
      <c r="F832" s="445"/>
      <c r="G832" s="445"/>
      <c r="H832" s="445"/>
      <c r="I832" s="445"/>
      <c r="J832" s="445"/>
      <c r="K832" s="445"/>
      <c r="L832" s="445"/>
      <c r="M832" s="445"/>
      <c r="N832" s="445"/>
      <c r="O832" s="445"/>
      <c r="P832" s="445"/>
      <c r="Q832" s="445"/>
    </row>
    <row r="833" ht="25.15" customHeight="true" x14ac:dyDescent="0.2">
      <c r="C833" s="445"/>
      <c r="D833" s="445"/>
      <c r="E833" s="445"/>
      <c r="F833" s="445"/>
      <c r="G833" s="445"/>
      <c r="H833" s="445"/>
      <c r="I833" s="445"/>
      <c r="J833" s="445"/>
      <c r="K833" s="445"/>
      <c r="L833" s="445"/>
      <c r="M833" s="445"/>
      <c r="N833" s="445"/>
      <c r="O833" s="445"/>
      <c r="P833" s="445"/>
      <c r="Q833" s="445"/>
    </row>
    <row r="834" ht="25.15" customHeight="true" x14ac:dyDescent="0.2">
      <c r="C834" s="445"/>
      <c r="D834" s="445"/>
      <c r="E834" s="445"/>
      <c r="F834" s="445"/>
      <c r="G834" s="445"/>
      <c r="H834" s="445"/>
      <c r="I834" s="445"/>
      <c r="J834" s="445"/>
      <c r="K834" s="445"/>
      <c r="L834" s="445"/>
      <c r="M834" s="445"/>
      <c r="N834" s="445"/>
      <c r="O834" s="445"/>
      <c r="P834" s="445"/>
      <c r="Q834" s="445"/>
    </row>
    <row r="835" ht="25.15" customHeight="true" x14ac:dyDescent="0.2">
      <c r="C835" s="445"/>
      <c r="D835" s="445"/>
      <c r="E835" s="445"/>
      <c r="F835" s="445"/>
      <c r="G835" s="445"/>
      <c r="H835" s="445"/>
      <c r="I835" s="445"/>
      <c r="J835" s="445"/>
      <c r="K835" s="445"/>
      <c r="L835" s="445"/>
      <c r="M835" s="445"/>
      <c r="N835" s="445"/>
      <c r="O835" s="445"/>
      <c r="P835" s="445"/>
      <c r="Q835" s="445"/>
    </row>
    <row r="836" ht="25.15" customHeight="true" x14ac:dyDescent="0.2">
      <c r="C836" s="445"/>
      <c r="D836" s="445"/>
      <c r="E836" s="445"/>
      <c r="F836" s="445"/>
      <c r="G836" s="445"/>
      <c r="H836" s="445"/>
      <c r="I836" s="445"/>
      <c r="J836" s="445"/>
      <c r="K836" s="445"/>
      <c r="L836" s="445"/>
      <c r="M836" s="445"/>
      <c r="N836" s="445"/>
      <c r="O836" s="445"/>
      <c r="P836" s="445"/>
      <c r="Q836" s="445"/>
    </row>
    <row r="837" ht="25.15" customHeight="true" x14ac:dyDescent="0.2">
      <c r="C837" s="445"/>
      <c r="D837" s="445"/>
      <c r="E837" s="445"/>
      <c r="F837" s="445"/>
      <c r="G837" s="445"/>
      <c r="H837" s="445"/>
      <c r="I837" s="445"/>
      <c r="J837" s="445"/>
      <c r="K837" s="445"/>
      <c r="L837" s="445"/>
      <c r="M837" s="445"/>
      <c r="N837" s="445"/>
      <c r="O837" s="445"/>
      <c r="P837" s="445"/>
      <c r="Q837" s="445"/>
    </row>
    <row r="838" ht="25.15" customHeight="true" x14ac:dyDescent="0.2">
      <c r="C838" s="445"/>
      <c r="D838" s="445"/>
      <c r="E838" s="445"/>
      <c r="F838" s="445"/>
      <c r="G838" s="445"/>
      <c r="H838" s="445"/>
      <c r="I838" s="445"/>
      <c r="J838" s="445"/>
      <c r="K838" s="445"/>
      <c r="L838" s="445"/>
      <c r="M838" s="445"/>
      <c r="N838" s="445"/>
      <c r="O838" s="445"/>
      <c r="P838" s="445"/>
      <c r="Q838" s="445"/>
    </row>
    <row r="839" ht="25.15" customHeight="true" x14ac:dyDescent="0.2">
      <c r="C839" s="445"/>
      <c r="D839" s="445"/>
      <c r="E839" s="445"/>
      <c r="F839" s="445"/>
      <c r="G839" s="445"/>
      <c r="H839" s="445"/>
      <c r="I839" s="445"/>
      <c r="J839" s="445"/>
      <c r="K839" s="445"/>
      <c r="L839" s="445"/>
      <c r="M839" s="445"/>
      <c r="N839" s="445"/>
      <c r="O839" s="445"/>
      <c r="P839" s="445"/>
      <c r="Q839" s="445"/>
    </row>
    <row r="840" ht="25.15" customHeight="true" x14ac:dyDescent="0.2">
      <c r="C840" s="445"/>
      <c r="D840" s="445"/>
      <c r="E840" s="445"/>
      <c r="F840" s="445"/>
      <c r="G840" s="445"/>
      <c r="H840" s="445"/>
      <c r="I840" s="445"/>
      <c r="J840" s="445"/>
      <c r="K840" s="445"/>
      <c r="L840" s="445"/>
      <c r="M840" s="445"/>
      <c r="N840" s="445"/>
      <c r="O840" s="445"/>
      <c r="P840" s="445"/>
      <c r="Q840" s="445"/>
    </row>
    <row r="841" ht="25.15" customHeight="true" x14ac:dyDescent="0.2">
      <c r="C841" s="445"/>
      <c r="D841" s="445"/>
      <c r="E841" s="445"/>
      <c r="F841" s="445"/>
      <c r="G841" s="445"/>
      <c r="H841" s="445"/>
      <c r="I841" s="445"/>
      <c r="J841" s="445"/>
      <c r="K841" s="445"/>
      <c r="L841" s="445"/>
      <c r="M841" s="445"/>
      <c r="N841" s="445"/>
      <c r="O841" s="445"/>
      <c r="P841" s="445"/>
      <c r="Q841" s="445"/>
    </row>
    <row r="842" ht="25.15" customHeight="true" x14ac:dyDescent="0.2">
      <c r="C842" s="445"/>
      <c r="D842" s="445"/>
      <c r="E842" s="445"/>
      <c r="F842" s="445"/>
      <c r="G842" s="445"/>
      <c r="H842" s="445"/>
      <c r="I842" s="445"/>
      <c r="J842" s="445"/>
      <c r="K842" s="445"/>
      <c r="L842" s="445"/>
      <c r="M842" s="445"/>
      <c r="N842" s="445"/>
      <c r="O842" s="445"/>
      <c r="P842" s="445"/>
      <c r="Q842" s="445"/>
    </row>
    <row r="843" ht="25.15" customHeight="true" x14ac:dyDescent="0.2">
      <c r="C843" s="445"/>
      <c r="D843" s="445"/>
      <c r="E843" s="445"/>
      <c r="F843" s="445"/>
      <c r="G843" s="445"/>
      <c r="H843" s="445"/>
      <c r="I843" s="445"/>
      <c r="J843" s="445"/>
      <c r="K843" s="445"/>
      <c r="L843" s="445"/>
      <c r="M843" s="445"/>
      <c r="N843" s="445"/>
      <c r="O843" s="445"/>
      <c r="P843" s="445"/>
      <c r="Q843" s="445"/>
    </row>
    <row r="844" ht="25.15" customHeight="true" x14ac:dyDescent="0.2">
      <c r="C844" s="445"/>
      <c r="D844" s="445"/>
      <c r="E844" s="445"/>
      <c r="F844" s="445"/>
      <c r="G844" s="445"/>
      <c r="H844" s="445"/>
      <c r="I844" s="445"/>
      <c r="J844" s="445"/>
      <c r="K844" s="445"/>
      <c r="L844" s="445"/>
      <c r="M844" s="445"/>
      <c r="N844" s="445"/>
      <c r="O844" s="445"/>
      <c r="P844" s="445"/>
      <c r="Q844" s="445"/>
    </row>
    <row r="845" ht="25.15" customHeight="true" x14ac:dyDescent="0.2">
      <c r="C845" s="445"/>
      <c r="D845" s="445"/>
      <c r="E845" s="445"/>
      <c r="F845" s="445"/>
      <c r="G845" s="445"/>
      <c r="H845" s="445"/>
      <c r="I845" s="445"/>
      <c r="J845" s="445"/>
      <c r="K845" s="445"/>
      <c r="L845" s="445"/>
      <c r="M845" s="445"/>
      <c r="N845" s="445"/>
      <c r="O845" s="445"/>
      <c r="P845" s="445"/>
      <c r="Q845" s="445"/>
    </row>
    <row r="846" ht="25.15" customHeight="true" x14ac:dyDescent="0.2">
      <c r="C846" s="445"/>
      <c r="D846" s="445"/>
      <c r="E846" s="445"/>
      <c r="F846" s="445"/>
      <c r="G846" s="445"/>
      <c r="H846" s="445"/>
      <c r="I846" s="445"/>
      <c r="J846" s="445"/>
      <c r="K846" s="445"/>
      <c r="L846" s="445"/>
      <c r="M846" s="445"/>
      <c r="N846" s="445"/>
      <c r="O846" s="445"/>
      <c r="P846" s="445"/>
      <c r="Q846" s="445"/>
    </row>
    <row r="847" ht="25.15" customHeight="true" x14ac:dyDescent="0.2">
      <c r="C847" s="445"/>
      <c r="D847" s="445"/>
      <c r="E847" s="445"/>
      <c r="F847" s="445"/>
      <c r="G847" s="445"/>
      <c r="H847" s="445"/>
      <c r="I847" s="445"/>
      <c r="J847" s="445"/>
      <c r="K847" s="445"/>
      <c r="L847" s="445"/>
      <c r="M847" s="445"/>
      <c r="N847" s="445"/>
      <c r="O847" s="445"/>
      <c r="P847" s="445"/>
      <c r="Q847" s="445"/>
    </row>
    <row r="848" ht="25.15" customHeight="true" x14ac:dyDescent="0.2">
      <c r="C848" s="445"/>
      <c r="D848" s="445"/>
      <c r="E848" s="445"/>
      <c r="F848" s="445"/>
      <c r="G848" s="445"/>
      <c r="H848" s="445"/>
      <c r="I848" s="445"/>
      <c r="J848" s="445"/>
      <c r="K848" s="445"/>
      <c r="L848" s="445"/>
      <c r="M848" s="445"/>
      <c r="N848" s="445"/>
      <c r="O848" s="445"/>
      <c r="P848" s="445"/>
      <c r="Q848" s="445"/>
    </row>
    <row r="849" ht="25.15" customHeight="true" x14ac:dyDescent="0.2">
      <c r="C849" s="445"/>
      <c r="D849" s="445"/>
      <c r="E849" s="445"/>
      <c r="F849" s="445"/>
      <c r="G849" s="445"/>
      <c r="H849" s="445"/>
      <c r="I849" s="445"/>
      <c r="J849" s="445"/>
      <c r="K849" s="445"/>
      <c r="L849" s="445"/>
      <c r="M849" s="445"/>
      <c r="N849" s="445"/>
      <c r="O849" s="445"/>
      <c r="P849" s="445"/>
      <c r="Q849" s="445"/>
    </row>
    <row r="850" ht="25.15" customHeight="true" x14ac:dyDescent="0.2">
      <c r="C850" s="445"/>
      <c r="D850" s="445"/>
      <c r="E850" s="445"/>
      <c r="F850" s="445"/>
      <c r="G850" s="445"/>
      <c r="H850" s="445"/>
      <c r="I850" s="445"/>
      <c r="J850" s="445"/>
      <c r="K850" s="445"/>
      <c r="L850" s="445"/>
      <c r="M850" s="445"/>
      <c r="N850" s="445"/>
      <c r="O850" s="445"/>
      <c r="P850" s="445"/>
      <c r="Q850" s="445"/>
    </row>
    <row r="851" ht="25.15" customHeight="true" x14ac:dyDescent="0.2">
      <c r="C851" s="445"/>
      <c r="D851" s="445"/>
      <c r="E851" s="445"/>
      <c r="F851" s="445"/>
      <c r="G851" s="445"/>
      <c r="H851" s="445"/>
      <c r="I851" s="445"/>
      <c r="J851" s="445"/>
      <c r="K851" s="445"/>
      <c r="L851" s="445"/>
      <c r="M851" s="445"/>
      <c r="N851" s="445"/>
      <c r="O851" s="445"/>
      <c r="P851" s="445"/>
      <c r="Q851" s="445"/>
    </row>
    <row r="852" ht="25.15" customHeight="true" x14ac:dyDescent="0.2">
      <c r="C852" s="445"/>
      <c r="D852" s="445"/>
      <c r="E852" s="445"/>
      <c r="F852" s="445"/>
      <c r="G852" s="445"/>
      <c r="H852" s="445"/>
      <c r="I852" s="445"/>
      <c r="J852" s="445"/>
      <c r="K852" s="445"/>
      <c r="L852" s="445"/>
      <c r="M852" s="445"/>
      <c r="N852" s="445"/>
      <c r="O852" s="445"/>
      <c r="P852" s="445"/>
      <c r="Q852" s="445"/>
    </row>
    <row r="853" ht="25.15" customHeight="true" x14ac:dyDescent="0.2">
      <c r="C853" s="445"/>
      <c r="D853" s="445"/>
      <c r="E853" s="445"/>
      <c r="F853" s="445"/>
      <c r="G853" s="445"/>
      <c r="H853" s="445"/>
      <c r="I853" s="445"/>
      <c r="J853" s="445"/>
      <c r="K853" s="445"/>
      <c r="L853" s="445"/>
      <c r="M853" s="445"/>
      <c r="N853" s="445"/>
      <c r="O853" s="445"/>
      <c r="P853" s="445"/>
      <c r="Q853" s="445"/>
    </row>
    <row r="854" ht="25.15" customHeight="true" x14ac:dyDescent="0.2">
      <c r="C854" s="445"/>
      <c r="D854" s="445"/>
      <c r="E854" s="445"/>
      <c r="F854" s="445"/>
      <c r="G854" s="445"/>
      <c r="H854" s="445"/>
      <c r="I854" s="445"/>
      <c r="J854" s="445"/>
      <c r="K854" s="445"/>
      <c r="L854" s="445"/>
      <c r="M854" s="445"/>
      <c r="N854" s="445"/>
      <c r="O854" s="445"/>
      <c r="P854" s="445"/>
      <c r="Q854" s="445"/>
    </row>
    <row r="855" ht="25.15" customHeight="true" x14ac:dyDescent="0.2">
      <c r="C855" s="445"/>
      <c r="D855" s="445"/>
      <c r="E855" s="445"/>
      <c r="F855" s="445"/>
      <c r="G855" s="445"/>
      <c r="H855" s="445"/>
      <c r="I855" s="445"/>
      <c r="J855" s="445"/>
      <c r="K855" s="445"/>
      <c r="L855" s="445"/>
      <c r="M855" s="445"/>
      <c r="N855" s="445"/>
      <c r="O855" s="445"/>
      <c r="P855" s="445"/>
      <c r="Q855" s="445"/>
    </row>
    <row r="856" ht="25.15" customHeight="true" x14ac:dyDescent="0.2">
      <c r="C856" s="445"/>
      <c r="D856" s="445"/>
      <c r="E856" s="445"/>
      <c r="F856" s="445"/>
      <c r="G856" s="445"/>
      <c r="H856" s="445"/>
      <c r="I856" s="445"/>
      <c r="J856" s="445"/>
      <c r="K856" s="445"/>
      <c r="L856" s="445"/>
      <c r="M856" s="445"/>
      <c r="N856" s="445"/>
      <c r="O856" s="445"/>
      <c r="P856" s="445"/>
      <c r="Q856" s="445"/>
    </row>
    <row r="857" ht="25.15" customHeight="true" x14ac:dyDescent="0.2">
      <c r="C857" s="445"/>
      <c r="D857" s="445"/>
      <c r="E857" s="445"/>
      <c r="F857" s="445"/>
      <c r="G857" s="445"/>
      <c r="H857" s="445"/>
      <c r="I857" s="445"/>
      <c r="J857" s="445"/>
      <c r="K857" s="445"/>
      <c r="L857" s="445"/>
      <c r="M857" s="445"/>
      <c r="N857" s="445"/>
      <c r="O857" s="445"/>
      <c r="P857" s="445"/>
      <c r="Q857" s="445"/>
    </row>
    <row r="858" ht="25.15" customHeight="true" x14ac:dyDescent="0.2">
      <c r="C858" s="445"/>
      <c r="D858" s="445"/>
      <c r="E858" s="445"/>
      <c r="F858" s="445"/>
      <c r="G858" s="445"/>
      <c r="H858" s="445"/>
      <c r="I858" s="445"/>
      <c r="J858" s="445"/>
      <c r="K858" s="445"/>
      <c r="L858" s="445"/>
      <c r="M858" s="445"/>
      <c r="N858" s="445"/>
      <c r="O858" s="445"/>
      <c r="P858" s="445"/>
      <c r="Q858" s="445"/>
    </row>
    <row r="859" ht="25.15" customHeight="true" x14ac:dyDescent="0.2">
      <c r="C859" s="445"/>
      <c r="D859" s="445"/>
      <c r="E859" s="445"/>
      <c r="F859" s="445"/>
      <c r="G859" s="445"/>
      <c r="H859" s="445"/>
      <c r="I859" s="445"/>
      <c r="J859" s="445"/>
      <c r="K859" s="445"/>
      <c r="L859" s="445"/>
      <c r="M859" s="445"/>
      <c r="N859" s="445"/>
      <c r="O859" s="445"/>
      <c r="P859" s="445"/>
      <c r="Q859" s="445"/>
    </row>
    <row r="860" ht="25.15" customHeight="true" x14ac:dyDescent="0.2">
      <c r="C860" s="445"/>
      <c r="D860" s="445"/>
      <c r="E860" s="445"/>
      <c r="F860" s="445"/>
      <c r="G860" s="445"/>
      <c r="H860" s="445"/>
      <c r="I860" s="445"/>
      <c r="J860" s="445"/>
      <c r="K860" s="445"/>
      <c r="L860" s="445"/>
      <c r="M860" s="445"/>
      <c r="N860" s="445"/>
      <c r="O860" s="445"/>
      <c r="P860" s="445"/>
      <c r="Q860" s="445"/>
    </row>
    <row r="861" ht="25.15" customHeight="true" x14ac:dyDescent="0.2">
      <c r="C861" s="445"/>
      <c r="D861" s="445"/>
      <c r="E861" s="445"/>
      <c r="F861" s="445"/>
      <c r="G861" s="445"/>
      <c r="H861" s="445"/>
      <c r="I861" s="445"/>
      <c r="J861" s="445"/>
      <c r="K861" s="445"/>
      <c r="L861" s="445"/>
      <c r="M861" s="445"/>
      <c r="N861" s="445"/>
      <c r="O861" s="445"/>
      <c r="P861" s="445"/>
      <c r="Q861" s="445"/>
    </row>
    <row r="862" ht="25.15" customHeight="true" x14ac:dyDescent="0.2">
      <c r="C862" s="445"/>
      <c r="D862" s="445"/>
      <c r="E862" s="445"/>
      <c r="F862" s="445"/>
      <c r="G862" s="445"/>
      <c r="H862" s="445"/>
      <c r="I862" s="445"/>
      <c r="J862" s="445"/>
      <c r="K862" s="445"/>
      <c r="L862" s="445"/>
      <c r="M862" s="445"/>
      <c r="N862" s="445"/>
      <c r="O862" s="445"/>
      <c r="P862" s="445"/>
      <c r="Q862" s="445"/>
    </row>
    <row r="863" ht="25.15" customHeight="true" x14ac:dyDescent="0.2">
      <c r="C863" s="445"/>
      <c r="D863" s="445"/>
      <c r="E863" s="445"/>
      <c r="F863" s="445"/>
      <c r="G863" s="445"/>
      <c r="H863" s="445"/>
      <c r="I863" s="445"/>
      <c r="J863" s="445"/>
      <c r="K863" s="445"/>
      <c r="L863" s="445"/>
      <c r="M863" s="445"/>
      <c r="N863" s="445"/>
      <c r="O863" s="445"/>
      <c r="P863" s="445"/>
      <c r="Q863" s="445"/>
    </row>
    <row r="864" ht="25.15" customHeight="true" x14ac:dyDescent="0.2">
      <c r="C864" s="445"/>
      <c r="D864" s="445"/>
      <c r="E864" s="445"/>
      <c r="F864" s="445"/>
      <c r="G864" s="445"/>
      <c r="H864" s="445"/>
      <c r="I864" s="445"/>
      <c r="J864" s="445"/>
      <c r="K864" s="445"/>
      <c r="L864" s="445"/>
      <c r="M864" s="445"/>
      <c r="N864" s="445"/>
      <c r="O864" s="445"/>
      <c r="P864" s="445"/>
      <c r="Q864" s="445"/>
    </row>
    <row r="865" ht="25.15" customHeight="true" x14ac:dyDescent="0.2">
      <c r="C865" s="445"/>
      <c r="D865" s="445"/>
      <c r="E865" s="445"/>
      <c r="F865" s="445"/>
      <c r="G865" s="445"/>
      <c r="H865" s="445"/>
      <c r="I865" s="445"/>
      <c r="J865" s="445"/>
      <c r="K865" s="445"/>
      <c r="L865" s="445"/>
      <c r="M865" s="445"/>
      <c r="N865" s="445"/>
      <c r="O865" s="445"/>
      <c r="P865" s="445"/>
      <c r="Q865" s="445"/>
    </row>
    <row r="866" ht="25.15" customHeight="true" x14ac:dyDescent="0.2">
      <c r="C866" s="445"/>
      <c r="D866" s="445"/>
      <c r="E866" s="445"/>
      <c r="F866" s="445"/>
      <c r="G866" s="445"/>
      <c r="H866" s="445"/>
      <c r="I866" s="445"/>
      <c r="J866" s="445"/>
      <c r="K866" s="445"/>
      <c r="L866" s="445"/>
      <c r="M866" s="445"/>
      <c r="N866" s="445"/>
      <c r="O866" s="445"/>
      <c r="P866" s="445"/>
      <c r="Q866" s="445"/>
    </row>
    <row r="867" ht="25.15" customHeight="true" x14ac:dyDescent="0.2">
      <c r="C867" s="445"/>
      <c r="D867" s="445"/>
      <c r="E867" s="445"/>
      <c r="F867" s="445"/>
      <c r="G867" s="445"/>
      <c r="H867" s="445"/>
      <c r="I867" s="445"/>
      <c r="J867" s="445"/>
      <c r="K867" s="445"/>
      <c r="L867" s="445"/>
      <c r="M867" s="445"/>
      <c r="N867" s="445"/>
      <c r="O867" s="445"/>
      <c r="P867" s="445"/>
      <c r="Q867" s="445"/>
    </row>
    <row r="868" ht="25.15" customHeight="true" x14ac:dyDescent="0.2">
      <c r="C868" s="445"/>
      <c r="D868" s="445"/>
      <c r="E868" s="445"/>
      <c r="F868" s="445"/>
      <c r="G868" s="445"/>
      <c r="H868" s="445"/>
      <c r="I868" s="445"/>
      <c r="J868" s="445"/>
      <c r="K868" s="445"/>
      <c r="L868" s="445"/>
      <c r="M868" s="445"/>
      <c r="N868" s="445"/>
      <c r="O868" s="445"/>
      <c r="P868" s="445"/>
      <c r="Q868" s="445"/>
    </row>
    <row r="869" ht="25.15" customHeight="true" x14ac:dyDescent="0.2">
      <c r="C869" s="445"/>
      <c r="D869" s="445"/>
      <c r="E869" s="445"/>
      <c r="F869" s="445"/>
      <c r="G869" s="445"/>
      <c r="H869" s="445"/>
      <c r="I869" s="445"/>
      <c r="J869" s="445"/>
      <c r="K869" s="445"/>
      <c r="L869" s="445"/>
      <c r="M869" s="445"/>
      <c r="N869" s="445"/>
      <c r="O869" s="445"/>
      <c r="P869" s="445"/>
      <c r="Q869" s="445"/>
    </row>
    <row r="870" ht="25.15" customHeight="true" x14ac:dyDescent="0.2">
      <c r="C870" s="445"/>
      <c r="D870" s="445"/>
      <c r="E870" s="445"/>
      <c r="F870" s="445"/>
      <c r="G870" s="445"/>
      <c r="H870" s="445"/>
      <c r="I870" s="445"/>
      <c r="J870" s="445"/>
      <c r="K870" s="445"/>
      <c r="L870" s="445"/>
      <c r="M870" s="445"/>
      <c r="N870" s="445"/>
      <c r="O870" s="445"/>
      <c r="P870" s="445"/>
      <c r="Q870" s="445"/>
    </row>
    <row r="871" ht="25.15" customHeight="true" x14ac:dyDescent="0.2">
      <c r="C871" s="445"/>
      <c r="D871" s="445"/>
      <c r="E871" s="445"/>
      <c r="F871" s="445"/>
      <c r="G871" s="445"/>
      <c r="H871" s="445"/>
      <c r="I871" s="445"/>
      <c r="J871" s="445"/>
      <c r="K871" s="445"/>
      <c r="L871" s="445"/>
      <c r="M871" s="445"/>
      <c r="N871" s="445"/>
      <c r="O871" s="445"/>
      <c r="P871" s="445"/>
      <c r="Q871" s="445"/>
    </row>
    <row r="872" ht="25.15" customHeight="true" x14ac:dyDescent="0.2">
      <c r="C872" s="445"/>
      <c r="D872" s="445"/>
      <c r="E872" s="445"/>
      <c r="F872" s="445"/>
      <c r="G872" s="445"/>
      <c r="H872" s="445"/>
      <c r="I872" s="445"/>
      <c r="J872" s="445"/>
      <c r="K872" s="445"/>
      <c r="L872" s="445"/>
      <c r="M872" s="445"/>
      <c r="N872" s="445"/>
      <c r="O872" s="445"/>
      <c r="P872" s="445"/>
      <c r="Q872" s="445"/>
    </row>
    <row r="873" ht="25.15" customHeight="true" x14ac:dyDescent="0.2">
      <c r="C873" s="445"/>
      <c r="D873" s="445"/>
      <c r="E873" s="445"/>
      <c r="F873" s="445"/>
      <c r="G873" s="445"/>
      <c r="H873" s="445"/>
      <c r="I873" s="445"/>
      <c r="J873" s="445"/>
      <c r="K873" s="445"/>
      <c r="L873" s="445"/>
      <c r="M873" s="445"/>
      <c r="N873" s="445"/>
      <c r="O873" s="445"/>
      <c r="P873" s="445"/>
      <c r="Q873" s="445"/>
    </row>
    <row r="874" ht="25.15" customHeight="true" x14ac:dyDescent="0.2">
      <c r="C874" s="445"/>
      <c r="D874" s="445"/>
      <c r="E874" s="445"/>
      <c r="F874" s="445"/>
      <c r="G874" s="445"/>
      <c r="H874" s="445"/>
      <c r="I874" s="445"/>
      <c r="J874" s="445"/>
      <c r="K874" s="445"/>
      <c r="L874" s="445"/>
      <c r="M874" s="445"/>
      <c r="N874" s="445"/>
      <c r="O874" s="445"/>
      <c r="P874" s="445"/>
      <c r="Q874" s="445"/>
    </row>
    <row r="875" ht="25.15" customHeight="true" x14ac:dyDescent="0.2">
      <c r="C875" s="445"/>
      <c r="D875" s="445"/>
      <c r="E875" s="445"/>
      <c r="F875" s="445"/>
      <c r="G875" s="445"/>
      <c r="H875" s="445"/>
      <c r="I875" s="445"/>
      <c r="J875" s="445"/>
      <c r="K875" s="445"/>
      <c r="L875" s="445"/>
      <c r="M875" s="445"/>
      <c r="N875" s="445"/>
      <c r="O875" s="445"/>
      <c r="P875" s="445"/>
      <c r="Q875" s="445"/>
    </row>
    <row r="876" ht="25.15" customHeight="true" x14ac:dyDescent="0.2">
      <c r="C876" s="445"/>
      <c r="D876" s="445"/>
      <c r="E876" s="445"/>
      <c r="F876" s="445"/>
      <c r="G876" s="445"/>
      <c r="H876" s="445"/>
      <c r="I876" s="445"/>
      <c r="J876" s="445"/>
      <c r="K876" s="445"/>
      <c r="L876" s="445"/>
      <c r="M876" s="445"/>
      <c r="N876" s="445"/>
      <c r="O876" s="445"/>
      <c r="P876" s="445"/>
      <c r="Q876" s="445"/>
    </row>
    <row r="877" ht="25.15" customHeight="true" x14ac:dyDescent="0.2">
      <c r="C877" s="445"/>
      <c r="D877" s="445"/>
      <c r="E877" s="445"/>
      <c r="F877" s="445"/>
      <c r="G877" s="445"/>
      <c r="H877" s="445"/>
      <c r="I877" s="445"/>
      <c r="J877" s="445"/>
      <c r="K877" s="445"/>
      <c r="L877" s="445"/>
      <c r="M877" s="445"/>
      <c r="N877" s="445"/>
      <c r="O877" s="445"/>
      <c r="P877" s="445"/>
      <c r="Q877" s="445"/>
    </row>
    <row r="878" ht="25.15" customHeight="true" x14ac:dyDescent="0.2">
      <c r="C878" s="445"/>
      <c r="D878" s="445"/>
      <c r="E878" s="445"/>
      <c r="F878" s="445"/>
      <c r="G878" s="445"/>
      <c r="H878" s="445"/>
      <c r="I878" s="445"/>
      <c r="J878" s="445"/>
      <c r="K878" s="445"/>
      <c r="L878" s="445"/>
      <c r="M878" s="445"/>
      <c r="N878" s="445"/>
      <c r="O878" s="445"/>
      <c r="P878" s="445"/>
      <c r="Q878" s="445"/>
    </row>
    <row r="879" ht="25.15" customHeight="true" x14ac:dyDescent="0.2">
      <c r="C879" s="445"/>
      <c r="D879" s="445"/>
      <c r="E879" s="445"/>
      <c r="F879" s="445"/>
      <c r="G879" s="445"/>
      <c r="H879" s="445"/>
      <c r="I879" s="445"/>
      <c r="J879" s="445"/>
      <c r="K879" s="445"/>
      <c r="L879" s="445"/>
      <c r="M879" s="445"/>
      <c r="N879" s="445"/>
      <c r="O879" s="445"/>
      <c r="P879" s="445"/>
      <c r="Q879" s="445"/>
    </row>
    <row r="880" ht="25.15" customHeight="true" x14ac:dyDescent="0.2">
      <c r="C880" s="445"/>
      <c r="D880" s="445"/>
      <c r="E880" s="445"/>
      <c r="F880" s="445"/>
      <c r="G880" s="445"/>
      <c r="H880" s="445"/>
      <c r="I880" s="445"/>
      <c r="J880" s="445"/>
      <c r="K880" s="445"/>
      <c r="L880" s="445"/>
      <c r="M880" s="445"/>
      <c r="N880" s="445"/>
      <c r="O880" s="445"/>
      <c r="P880" s="445"/>
      <c r="Q880" s="445"/>
    </row>
    <row r="881" ht="25.15" customHeight="true" x14ac:dyDescent="0.2">
      <c r="C881" s="445"/>
      <c r="D881" s="445"/>
      <c r="E881" s="445"/>
      <c r="F881" s="445"/>
      <c r="G881" s="445"/>
      <c r="H881" s="445"/>
      <c r="I881" s="445"/>
      <c r="J881" s="445"/>
      <c r="K881" s="445"/>
      <c r="L881" s="445"/>
      <c r="M881" s="445"/>
      <c r="N881" s="445"/>
      <c r="O881" s="445"/>
      <c r="P881" s="445"/>
      <c r="Q881" s="445"/>
    </row>
    <row r="882" ht="25.15" customHeight="true" x14ac:dyDescent="0.2">
      <c r="C882" s="445"/>
      <c r="D882" s="445"/>
      <c r="E882" s="445"/>
      <c r="F882" s="445"/>
      <c r="G882" s="445"/>
      <c r="H882" s="445"/>
      <c r="I882" s="445"/>
      <c r="J882" s="445"/>
      <c r="K882" s="445"/>
      <c r="L882" s="445"/>
      <c r="M882" s="445"/>
      <c r="N882" s="445"/>
      <c r="O882" s="445"/>
      <c r="P882" s="445"/>
      <c r="Q882" s="445"/>
    </row>
    <row r="883" ht="25.15" customHeight="true" x14ac:dyDescent="0.2">
      <c r="C883" s="445"/>
      <c r="D883" s="445"/>
      <c r="E883" s="445"/>
      <c r="F883" s="445"/>
      <c r="G883" s="445"/>
      <c r="H883" s="445"/>
      <c r="I883" s="445"/>
      <c r="J883" s="445"/>
      <c r="K883" s="445"/>
      <c r="L883" s="445"/>
      <c r="M883" s="445"/>
      <c r="N883" s="445"/>
      <c r="O883" s="445"/>
      <c r="P883" s="445"/>
      <c r="Q883" s="445"/>
    </row>
    <row r="884" ht="25.15" customHeight="true" x14ac:dyDescent="0.2">
      <c r="C884" s="445"/>
      <c r="D884" s="445"/>
      <c r="E884" s="445"/>
      <c r="F884" s="445"/>
      <c r="G884" s="445"/>
      <c r="H884" s="445"/>
      <c r="I884" s="445"/>
      <c r="J884" s="445"/>
      <c r="K884" s="445"/>
      <c r="L884" s="445"/>
      <c r="M884" s="445"/>
      <c r="N884" s="445"/>
      <c r="O884" s="445"/>
      <c r="P884" s="445"/>
      <c r="Q884" s="445"/>
    </row>
    <row r="885" ht="25.15" customHeight="true" x14ac:dyDescent="0.2">
      <c r="C885" s="445"/>
      <c r="D885" s="445"/>
      <c r="E885" s="445"/>
      <c r="F885" s="445"/>
      <c r="G885" s="445"/>
      <c r="H885" s="445"/>
      <c r="I885" s="445"/>
      <c r="J885" s="445"/>
      <c r="K885" s="445"/>
      <c r="L885" s="445"/>
      <c r="M885" s="445"/>
      <c r="N885" s="445"/>
      <c r="O885" s="445"/>
      <c r="P885" s="445"/>
      <c r="Q885" s="445"/>
    </row>
    <row r="886" ht="25.15" customHeight="true" x14ac:dyDescent="0.2">
      <c r="C886" s="445"/>
      <c r="D886" s="445"/>
      <c r="E886" s="445"/>
      <c r="F886" s="445"/>
      <c r="G886" s="445"/>
      <c r="H886" s="445"/>
      <c r="I886" s="445"/>
      <c r="J886" s="445"/>
      <c r="K886" s="445"/>
      <c r="L886" s="445"/>
      <c r="M886" s="445"/>
      <c r="N886" s="445"/>
      <c r="O886" s="445"/>
      <c r="P886" s="445"/>
      <c r="Q886" s="445"/>
    </row>
    <row r="887" ht="25.15" customHeight="true" x14ac:dyDescent="0.2">
      <c r="C887" s="445"/>
      <c r="D887" s="445"/>
      <c r="E887" s="445"/>
      <c r="F887" s="445"/>
      <c r="G887" s="445"/>
      <c r="H887" s="445"/>
      <c r="I887" s="445"/>
      <c r="J887" s="445"/>
      <c r="K887" s="445"/>
      <c r="L887" s="445"/>
      <c r="M887" s="445"/>
      <c r="N887" s="445"/>
      <c r="O887" s="445"/>
      <c r="P887" s="445"/>
      <c r="Q887" s="445"/>
    </row>
    <row r="888" ht="25.15" customHeight="true" x14ac:dyDescent="0.2">
      <c r="C888" s="445"/>
      <c r="D888" s="445"/>
      <c r="E888" s="445"/>
      <c r="F888" s="445"/>
      <c r="G888" s="445"/>
      <c r="H888" s="445"/>
      <c r="I888" s="445"/>
      <c r="J888" s="445"/>
      <c r="K888" s="445"/>
      <c r="L888" s="445"/>
      <c r="M888" s="445"/>
      <c r="N888" s="445"/>
      <c r="O888" s="445"/>
      <c r="P888" s="445"/>
      <c r="Q888" s="445"/>
    </row>
    <row r="889" ht="25.15" customHeight="true" x14ac:dyDescent="0.2">
      <c r="C889" s="445"/>
      <c r="D889" s="445"/>
      <c r="E889" s="445"/>
      <c r="F889" s="445"/>
      <c r="G889" s="445"/>
      <c r="H889" s="445"/>
      <c r="I889" s="445"/>
      <c r="J889" s="445"/>
      <c r="K889" s="445"/>
      <c r="L889" s="445"/>
      <c r="M889" s="445"/>
      <c r="N889" s="445"/>
      <c r="O889" s="445"/>
      <c r="P889" s="445"/>
      <c r="Q889" s="445"/>
    </row>
    <row r="890" ht="25.15" customHeight="true" x14ac:dyDescent="0.2">
      <c r="C890" s="445"/>
      <c r="D890" s="445"/>
      <c r="E890" s="445"/>
      <c r="F890" s="445"/>
      <c r="G890" s="445"/>
      <c r="H890" s="445"/>
      <c r="I890" s="445"/>
      <c r="J890" s="445"/>
      <c r="K890" s="445"/>
      <c r="L890" s="445"/>
      <c r="M890" s="445"/>
      <c r="N890" s="445"/>
      <c r="O890" s="445"/>
      <c r="P890" s="445"/>
      <c r="Q890" s="445"/>
    </row>
    <row r="891" ht="25.15" customHeight="true" x14ac:dyDescent="0.2">
      <c r="C891" s="445"/>
      <c r="D891" s="445"/>
      <c r="E891" s="445"/>
      <c r="F891" s="445"/>
      <c r="G891" s="445"/>
      <c r="H891" s="445"/>
      <c r="I891" s="445"/>
      <c r="J891" s="445"/>
      <c r="K891" s="445"/>
      <c r="L891" s="445"/>
      <c r="M891" s="445"/>
      <c r="N891" s="445"/>
      <c r="O891" s="445"/>
      <c r="P891" s="445"/>
      <c r="Q891" s="445"/>
    </row>
    <row r="892" ht="25.15" customHeight="true" x14ac:dyDescent="0.2">
      <c r="C892" s="445"/>
      <c r="D892" s="445"/>
      <c r="E892" s="445"/>
      <c r="F892" s="445"/>
      <c r="G892" s="445"/>
      <c r="H892" s="445"/>
      <c r="I892" s="445"/>
      <c r="J892" s="445"/>
      <c r="K892" s="445"/>
      <c r="L892" s="445"/>
      <c r="M892" s="445"/>
      <c r="N892" s="445"/>
      <c r="O892" s="445"/>
      <c r="P892" s="445"/>
      <c r="Q892" s="445"/>
    </row>
    <row r="893" ht="25.15" customHeight="true" x14ac:dyDescent="0.2">
      <c r="C893" s="445"/>
      <c r="D893" s="445"/>
      <c r="E893" s="445"/>
      <c r="F893" s="445"/>
      <c r="G893" s="445"/>
      <c r="H893" s="445"/>
      <c r="I893" s="445"/>
      <c r="J893" s="445"/>
      <c r="K893" s="445"/>
      <c r="L893" s="445"/>
      <c r="M893" s="445"/>
      <c r="N893" s="445"/>
      <c r="O893" s="445"/>
      <c r="P893" s="445"/>
      <c r="Q893" s="445"/>
    </row>
    <row r="894" ht="25.15" customHeight="true" x14ac:dyDescent="0.2">
      <c r="C894" s="445"/>
      <c r="D894" s="445"/>
      <c r="E894" s="445"/>
      <c r="F894" s="445"/>
      <c r="G894" s="445"/>
      <c r="H894" s="445"/>
      <c r="I894" s="445"/>
      <c r="J894" s="445"/>
      <c r="K894" s="445"/>
      <c r="L894" s="445"/>
      <c r="M894" s="445"/>
      <c r="N894" s="445"/>
      <c r="O894" s="445"/>
      <c r="P894" s="445"/>
      <c r="Q894" s="445"/>
    </row>
    <row r="895" ht="25.15" customHeight="true" x14ac:dyDescent="0.2">
      <c r="C895" s="445"/>
      <c r="D895" s="445"/>
      <c r="E895" s="445"/>
      <c r="F895" s="445"/>
      <c r="G895" s="445"/>
      <c r="H895" s="445"/>
      <c r="I895" s="445"/>
      <c r="J895" s="445"/>
      <c r="K895" s="445"/>
      <c r="L895" s="445"/>
      <c r="M895" s="445"/>
      <c r="N895" s="445"/>
      <c r="O895" s="445"/>
      <c r="P895" s="445"/>
      <c r="Q895" s="445"/>
    </row>
    <row r="896" ht="25.15" customHeight="true" x14ac:dyDescent="0.2">
      <c r="C896" s="445"/>
      <c r="D896" s="445"/>
      <c r="E896" s="445"/>
      <c r="F896" s="445"/>
      <c r="G896" s="445"/>
      <c r="H896" s="445"/>
      <c r="I896" s="445"/>
      <c r="J896" s="445"/>
      <c r="K896" s="445"/>
      <c r="L896" s="445"/>
      <c r="M896" s="445"/>
      <c r="N896" s="445"/>
      <c r="O896" s="445"/>
      <c r="P896" s="445"/>
      <c r="Q896" s="445"/>
    </row>
    <row r="897" ht="25.15" customHeight="true" x14ac:dyDescent="0.2">
      <c r="C897" s="445"/>
      <c r="D897" s="445"/>
      <c r="E897" s="445"/>
      <c r="F897" s="445"/>
      <c r="G897" s="445"/>
      <c r="H897" s="445"/>
      <c r="I897" s="445"/>
      <c r="J897" s="445"/>
      <c r="K897" s="445"/>
      <c r="L897" s="445"/>
      <c r="M897" s="445"/>
      <c r="N897" s="445"/>
      <c r="O897" s="445"/>
      <c r="P897" s="445"/>
      <c r="Q897" s="445"/>
    </row>
    <row r="898" ht="25.15" customHeight="true" x14ac:dyDescent="0.2">
      <c r="C898" s="445"/>
      <c r="D898" s="445"/>
      <c r="E898" s="445"/>
      <c r="F898" s="445"/>
      <c r="G898" s="445"/>
      <c r="H898" s="445"/>
      <c r="I898" s="445"/>
      <c r="J898" s="445"/>
      <c r="K898" s="445"/>
      <c r="L898" s="445"/>
      <c r="M898" s="445"/>
      <c r="N898" s="445"/>
      <c r="O898" s="445"/>
      <c r="P898" s="445"/>
      <c r="Q898" s="445"/>
    </row>
    <row r="899" ht="25.15" customHeight="true" x14ac:dyDescent="0.2">
      <c r="C899" s="445"/>
      <c r="D899" s="445"/>
      <c r="E899" s="445"/>
      <c r="F899" s="445"/>
      <c r="G899" s="445"/>
      <c r="H899" s="445"/>
      <c r="I899" s="445"/>
      <c r="J899" s="445"/>
      <c r="K899" s="445"/>
      <c r="L899" s="445"/>
      <c r="M899" s="445"/>
      <c r="N899" s="445"/>
      <c r="O899" s="445"/>
      <c r="P899" s="445"/>
      <c r="Q899" s="445"/>
    </row>
    <row r="900" ht="25.15" customHeight="true" x14ac:dyDescent="0.2">
      <c r="C900" s="445"/>
      <c r="D900" s="445"/>
      <c r="E900" s="445"/>
      <c r="F900" s="445"/>
      <c r="G900" s="445"/>
      <c r="H900" s="445"/>
      <c r="I900" s="445"/>
      <c r="J900" s="445"/>
      <c r="K900" s="445"/>
      <c r="L900" s="445"/>
      <c r="M900" s="445"/>
      <c r="N900" s="445"/>
      <c r="O900" s="445"/>
      <c r="P900" s="445"/>
      <c r="Q900" s="445"/>
    </row>
    <row r="901" ht="25.15" customHeight="true" x14ac:dyDescent="0.2">
      <c r="C901" s="445"/>
      <c r="D901" s="445"/>
      <c r="E901" s="445"/>
      <c r="F901" s="445"/>
      <c r="G901" s="445"/>
      <c r="H901" s="445"/>
      <c r="I901" s="445"/>
      <c r="J901" s="445"/>
      <c r="K901" s="445"/>
      <c r="L901" s="445"/>
      <c r="M901" s="445"/>
      <c r="N901" s="445"/>
      <c r="O901" s="445"/>
      <c r="P901" s="445"/>
      <c r="Q901" s="445"/>
    </row>
    <row r="902" ht="25.15" customHeight="true" x14ac:dyDescent="0.2">
      <c r="C902" s="445"/>
      <c r="D902" s="445"/>
      <c r="E902" s="445"/>
      <c r="F902" s="445"/>
      <c r="G902" s="445"/>
      <c r="H902" s="445"/>
      <c r="I902" s="445"/>
      <c r="J902" s="445"/>
      <c r="K902" s="445"/>
      <c r="L902" s="445"/>
      <c r="M902" s="445"/>
      <c r="N902" s="445"/>
      <c r="O902" s="445"/>
      <c r="P902" s="445"/>
      <c r="Q902" s="445"/>
    </row>
    <row r="903" ht="25.15" customHeight="true" x14ac:dyDescent="0.2">
      <c r="C903" s="445"/>
      <c r="D903" s="445"/>
      <c r="E903" s="445"/>
      <c r="F903" s="445"/>
      <c r="G903" s="445"/>
      <c r="H903" s="445"/>
      <c r="I903" s="445"/>
      <c r="J903" s="445"/>
      <c r="K903" s="445"/>
      <c r="L903" s="445"/>
      <c r="M903" s="445"/>
      <c r="N903" s="445"/>
      <c r="O903" s="445"/>
      <c r="P903" s="445"/>
      <c r="Q903" s="445"/>
    </row>
    <row r="904" ht="25.15" customHeight="true" x14ac:dyDescent="0.2">
      <c r="C904" s="445"/>
      <c r="D904" s="445"/>
      <c r="E904" s="445"/>
      <c r="F904" s="445"/>
      <c r="G904" s="445"/>
      <c r="H904" s="445"/>
      <c r="I904" s="445"/>
      <c r="J904" s="445"/>
      <c r="K904" s="445"/>
      <c r="L904" s="445"/>
      <c r="M904" s="445"/>
      <c r="N904" s="445"/>
      <c r="O904" s="445"/>
      <c r="P904" s="445"/>
      <c r="Q904" s="445"/>
    </row>
    <row r="905" ht="25.15" customHeight="true" x14ac:dyDescent="0.2">
      <c r="C905" s="445"/>
      <c r="D905" s="445"/>
      <c r="E905" s="445"/>
      <c r="F905" s="445"/>
      <c r="G905" s="445"/>
      <c r="H905" s="445"/>
      <c r="I905" s="445"/>
      <c r="J905" s="445"/>
      <c r="K905" s="445"/>
      <c r="L905" s="445"/>
      <c r="M905" s="445"/>
      <c r="N905" s="445"/>
      <c r="O905" s="445"/>
      <c r="P905" s="445"/>
      <c r="Q905" s="445"/>
    </row>
    <row r="906" ht="25.15" customHeight="true" x14ac:dyDescent="0.2">
      <c r="C906" s="445"/>
      <c r="D906" s="445"/>
      <c r="E906" s="445"/>
      <c r="F906" s="445"/>
      <c r="G906" s="445"/>
      <c r="H906" s="445"/>
      <c r="I906" s="445"/>
      <c r="J906" s="445"/>
      <c r="K906" s="445"/>
      <c r="L906" s="445"/>
      <c r="M906" s="445"/>
      <c r="N906" s="445"/>
      <c r="O906" s="445"/>
      <c r="P906" s="445"/>
      <c r="Q906" s="445"/>
    </row>
    <row r="907" ht="25.15" customHeight="true" x14ac:dyDescent="0.2">
      <c r="C907" s="445"/>
      <c r="D907" s="445"/>
      <c r="E907" s="445"/>
      <c r="F907" s="445"/>
      <c r="G907" s="445"/>
      <c r="H907" s="445"/>
      <c r="I907" s="445"/>
      <c r="J907" s="445"/>
      <c r="K907" s="445"/>
      <c r="L907" s="445"/>
      <c r="M907" s="445"/>
      <c r="N907" s="445"/>
      <c r="O907" s="445"/>
      <c r="P907" s="445"/>
      <c r="Q907" s="445"/>
    </row>
    <row r="908" ht="25.15" customHeight="true" x14ac:dyDescent="0.2">
      <c r="C908" s="445"/>
      <c r="D908" s="445"/>
      <c r="E908" s="445"/>
      <c r="F908" s="445"/>
      <c r="G908" s="445"/>
      <c r="H908" s="445"/>
      <c r="I908" s="445"/>
      <c r="J908" s="445"/>
      <c r="K908" s="445"/>
      <c r="L908" s="445"/>
      <c r="M908" s="445"/>
      <c r="N908" s="445"/>
      <c r="O908" s="445"/>
      <c r="P908" s="445"/>
      <c r="Q908" s="445"/>
    </row>
    <row r="909" ht="25.15" customHeight="true" x14ac:dyDescent="0.2">
      <c r="C909" s="445"/>
      <c r="D909" s="445"/>
      <c r="E909" s="445"/>
      <c r="F909" s="445"/>
      <c r="G909" s="445"/>
      <c r="H909" s="445"/>
      <c r="I909" s="445"/>
      <c r="J909" s="445"/>
      <c r="K909" s="445"/>
      <c r="L909" s="445"/>
      <c r="M909" s="445"/>
      <c r="N909" s="445"/>
      <c r="O909" s="445"/>
      <c r="P909" s="445"/>
      <c r="Q909" s="445"/>
    </row>
    <row r="910" ht="25.15" customHeight="true" x14ac:dyDescent="0.2">
      <c r="C910" s="445"/>
      <c r="D910" s="445"/>
      <c r="E910" s="445"/>
      <c r="F910" s="445"/>
      <c r="G910" s="445"/>
      <c r="H910" s="445"/>
      <c r="I910" s="445"/>
      <c r="J910" s="445"/>
      <c r="K910" s="445"/>
      <c r="L910" s="445"/>
      <c r="M910" s="445"/>
      <c r="N910" s="445"/>
      <c r="O910" s="445"/>
      <c r="P910" s="445"/>
      <c r="Q910" s="445"/>
    </row>
    <row r="911" ht="25.15" customHeight="true" x14ac:dyDescent="0.2">
      <c r="C911" s="445"/>
      <c r="D911" s="445"/>
      <c r="E911" s="445"/>
      <c r="F911" s="445"/>
      <c r="G911" s="445"/>
      <c r="H911" s="445"/>
      <c r="I911" s="445"/>
      <c r="J911" s="445"/>
      <c r="K911" s="445"/>
      <c r="L911" s="445"/>
      <c r="M911" s="445"/>
      <c r="N911" s="445"/>
      <c r="O911" s="445"/>
      <c r="P911" s="445"/>
      <c r="Q911" s="445"/>
    </row>
    <row r="912" ht="25.15" customHeight="true" x14ac:dyDescent="0.2">
      <c r="C912" s="445"/>
      <c r="D912" s="445"/>
      <c r="E912" s="445"/>
      <c r="F912" s="445"/>
      <c r="G912" s="445"/>
      <c r="H912" s="445"/>
      <c r="I912" s="445"/>
      <c r="J912" s="445"/>
      <c r="K912" s="445"/>
      <c r="L912" s="445"/>
      <c r="M912" s="445"/>
      <c r="N912" s="445"/>
      <c r="O912" s="445"/>
      <c r="P912" s="445"/>
      <c r="Q912" s="445"/>
    </row>
    <row r="913" ht="25.15" customHeight="true" x14ac:dyDescent="0.2">
      <c r="C913" s="445"/>
      <c r="D913" s="445"/>
      <c r="E913" s="445"/>
      <c r="F913" s="445"/>
      <c r="G913" s="445"/>
      <c r="H913" s="445"/>
      <c r="I913" s="445"/>
      <c r="J913" s="445"/>
      <c r="K913" s="445"/>
      <c r="L913" s="445"/>
      <c r="M913" s="445"/>
      <c r="N913" s="445"/>
      <c r="O913" s="445"/>
      <c r="P913" s="445"/>
      <c r="Q913" s="445"/>
    </row>
    <row r="914" ht="25.15" customHeight="true" x14ac:dyDescent="0.2">
      <c r="C914" s="445"/>
      <c r="D914" s="445"/>
      <c r="E914" s="445"/>
      <c r="F914" s="445"/>
      <c r="G914" s="445"/>
      <c r="H914" s="445"/>
      <c r="I914" s="445"/>
      <c r="J914" s="445"/>
      <c r="K914" s="445"/>
      <c r="L914" s="445"/>
      <c r="M914" s="445"/>
      <c r="N914" s="445"/>
      <c r="O914" s="445"/>
      <c r="P914" s="445"/>
      <c r="Q914" s="445"/>
    </row>
    <row r="915" ht="25.15" customHeight="true" x14ac:dyDescent="0.2">
      <c r="C915" s="445"/>
      <c r="D915" s="445"/>
      <c r="E915" s="445"/>
      <c r="F915" s="445"/>
      <c r="G915" s="445"/>
      <c r="H915" s="445"/>
      <c r="I915" s="445"/>
      <c r="J915" s="445"/>
      <c r="K915" s="445"/>
      <c r="L915" s="445"/>
      <c r="M915" s="445"/>
      <c r="N915" s="445"/>
      <c r="O915" s="445"/>
      <c r="P915" s="445"/>
      <c r="Q915" s="445"/>
    </row>
    <row r="916" ht="25.15" customHeight="true" x14ac:dyDescent="0.2">
      <c r="C916" s="445"/>
      <c r="D916" s="445"/>
      <c r="E916" s="445"/>
      <c r="F916" s="445"/>
      <c r="G916" s="445"/>
      <c r="H916" s="445"/>
      <c r="I916" s="445"/>
      <c r="J916" s="445"/>
      <c r="K916" s="445"/>
      <c r="L916" s="445"/>
      <c r="M916" s="445"/>
      <c r="N916" s="445"/>
      <c r="O916" s="445"/>
      <c r="P916" s="445"/>
      <c r="Q916" s="445"/>
    </row>
    <row r="917" ht="25.15" customHeight="true" x14ac:dyDescent="0.2">
      <c r="C917" s="445"/>
      <c r="D917" s="445"/>
      <c r="E917" s="445"/>
      <c r="F917" s="445"/>
      <c r="G917" s="445"/>
      <c r="H917" s="445"/>
      <c r="I917" s="445"/>
      <c r="J917" s="445"/>
      <c r="K917" s="445"/>
      <c r="L917" s="445"/>
      <c r="M917" s="445"/>
      <c r="N917" s="445"/>
      <c r="O917" s="445"/>
      <c r="P917" s="445"/>
      <c r="Q917" s="445"/>
    </row>
    <row r="918" ht="25.15" customHeight="true" x14ac:dyDescent="0.2">
      <c r="C918" s="445"/>
      <c r="D918" s="445"/>
      <c r="E918" s="445"/>
      <c r="F918" s="445"/>
      <c r="G918" s="445"/>
      <c r="H918" s="445"/>
      <c r="I918" s="445"/>
      <c r="J918" s="445"/>
      <c r="K918" s="445"/>
      <c r="L918" s="445"/>
      <c r="M918" s="445"/>
      <c r="N918" s="445"/>
      <c r="O918" s="445"/>
      <c r="P918" s="445"/>
      <c r="Q918" s="445"/>
    </row>
    <row r="919" ht="25.15" customHeight="true" x14ac:dyDescent="0.2">
      <c r="C919" s="445"/>
      <c r="D919" s="445"/>
      <c r="E919" s="445"/>
      <c r="F919" s="445"/>
      <c r="G919" s="445"/>
      <c r="H919" s="445"/>
      <c r="I919" s="445"/>
      <c r="J919" s="445"/>
      <c r="K919" s="445"/>
      <c r="L919" s="445"/>
      <c r="M919" s="445"/>
      <c r="N919" s="445"/>
      <c r="O919" s="445"/>
      <c r="P919" s="445"/>
      <c r="Q919" s="445"/>
    </row>
    <row r="920" ht="25.15" customHeight="true" x14ac:dyDescent="0.2">
      <c r="C920" s="445"/>
      <c r="D920" s="445"/>
      <c r="E920" s="445"/>
      <c r="F920" s="445"/>
      <c r="G920" s="445"/>
      <c r="H920" s="445"/>
      <c r="I920" s="445"/>
      <c r="J920" s="445"/>
      <c r="K920" s="445"/>
      <c r="L920" s="445"/>
      <c r="M920" s="445"/>
      <c r="N920" s="445"/>
      <c r="O920" s="445"/>
      <c r="P920" s="445"/>
      <c r="Q920" s="445"/>
    </row>
    <row r="921" ht="25.15" customHeight="true" x14ac:dyDescent="0.2">
      <c r="C921" s="445"/>
      <c r="D921" s="445"/>
      <c r="E921" s="445"/>
      <c r="F921" s="445"/>
      <c r="G921" s="445"/>
      <c r="H921" s="445"/>
      <c r="I921" s="445"/>
      <c r="J921" s="445"/>
      <c r="K921" s="445"/>
      <c r="L921" s="445"/>
      <c r="M921" s="445"/>
      <c r="N921" s="445"/>
      <c r="O921" s="445"/>
      <c r="P921" s="445"/>
      <c r="Q921" s="445"/>
    </row>
    <row r="922" ht="25.15" customHeight="true" x14ac:dyDescent="0.2">
      <c r="C922" s="445"/>
      <c r="D922" s="445"/>
      <c r="E922" s="445"/>
      <c r="F922" s="445"/>
      <c r="G922" s="445"/>
      <c r="H922" s="445"/>
      <c r="I922" s="445"/>
      <c r="J922" s="445"/>
      <c r="K922" s="445"/>
      <c r="L922" s="445"/>
      <c r="M922" s="445"/>
      <c r="N922" s="445"/>
      <c r="O922" s="445"/>
      <c r="P922" s="445"/>
      <c r="Q922" s="445"/>
    </row>
    <row r="923" ht="25.15" customHeight="true" x14ac:dyDescent="0.2">
      <c r="C923" s="445"/>
      <c r="D923" s="445"/>
      <c r="E923" s="445"/>
      <c r="F923" s="445"/>
      <c r="G923" s="445"/>
      <c r="H923" s="445"/>
      <c r="I923" s="445"/>
      <c r="J923" s="445"/>
      <c r="K923" s="445"/>
      <c r="L923" s="445"/>
      <c r="M923" s="445"/>
      <c r="N923" s="445"/>
      <c r="O923" s="445"/>
      <c r="P923" s="445"/>
      <c r="Q923" s="445"/>
    </row>
    <row r="924" ht="25.15" customHeight="true" x14ac:dyDescent="0.2">
      <c r="C924" s="445"/>
      <c r="D924" s="445"/>
      <c r="E924" s="445"/>
      <c r="F924" s="445"/>
      <c r="G924" s="445"/>
      <c r="H924" s="445"/>
      <c r="I924" s="445"/>
      <c r="J924" s="445"/>
      <c r="K924" s="445"/>
      <c r="L924" s="445"/>
      <c r="M924" s="445"/>
      <c r="N924" s="445"/>
      <c r="O924" s="445"/>
      <c r="P924" s="445"/>
      <c r="Q924" s="445"/>
    </row>
    <row r="925" ht="25.15" customHeight="true" x14ac:dyDescent="0.2">
      <c r="C925" s="445"/>
      <c r="D925" s="445"/>
      <c r="E925" s="445"/>
      <c r="F925" s="445"/>
      <c r="G925" s="445"/>
      <c r="H925" s="445"/>
      <c r="I925" s="445"/>
      <c r="J925" s="445"/>
      <c r="K925" s="445"/>
      <c r="L925" s="445"/>
      <c r="M925" s="445"/>
      <c r="N925" s="445"/>
      <c r="O925" s="445"/>
      <c r="P925" s="445"/>
      <c r="Q925" s="445"/>
    </row>
    <row r="926" ht="25.15" customHeight="true" x14ac:dyDescent="0.2">
      <c r="C926" s="445"/>
      <c r="D926" s="445"/>
      <c r="E926" s="445"/>
      <c r="F926" s="445"/>
      <c r="G926" s="445"/>
      <c r="H926" s="445"/>
      <c r="I926" s="445"/>
      <c r="J926" s="445"/>
      <c r="K926" s="445"/>
      <c r="L926" s="445"/>
      <c r="M926" s="445"/>
      <c r="N926" s="445"/>
      <c r="O926" s="445"/>
      <c r="P926" s="445"/>
      <c r="Q926" s="445"/>
    </row>
    <row r="927" ht="25.15" customHeight="true" x14ac:dyDescent="0.2">
      <c r="C927" s="445"/>
      <c r="D927" s="445"/>
      <c r="E927" s="445"/>
      <c r="F927" s="445"/>
      <c r="G927" s="445"/>
      <c r="H927" s="445"/>
      <c r="I927" s="445"/>
      <c r="J927" s="445"/>
      <c r="K927" s="445"/>
      <c r="L927" s="445"/>
      <c r="M927" s="445"/>
      <c r="N927" s="445"/>
      <c r="O927" s="445"/>
      <c r="P927" s="445"/>
      <c r="Q927" s="445"/>
    </row>
    <row r="928" ht="25.15" customHeight="true" x14ac:dyDescent="0.2">
      <c r="C928" s="445"/>
      <c r="D928" s="445"/>
      <c r="E928" s="445"/>
      <c r="F928" s="445"/>
      <c r="G928" s="445"/>
      <c r="H928" s="445"/>
      <c r="I928" s="445"/>
      <c r="J928" s="445"/>
      <c r="K928" s="445"/>
      <c r="L928" s="445"/>
      <c r="M928" s="445"/>
      <c r="N928" s="445"/>
      <c r="O928" s="445"/>
      <c r="P928" s="445"/>
      <c r="Q928" s="445"/>
    </row>
    <row r="929" ht="25.15" customHeight="true" x14ac:dyDescent="0.2">
      <c r="C929" s="445"/>
      <c r="D929" s="445"/>
      <c r="E929" s="445"/>
      <c r="F929" s="445"/>
      <c r="G929" s="445"/>
      <c r="H929" s="445"/>
      <c r="I929" s="445"/>
      <c r="J929" s="445"/>
      <c r="K929" s="445"/>
      <c r="L929" s="445"/>
      <c r="M929" s="445"/>
      <c r="N929" s="445"/>
      <c r="O929" s="445"/>
      <c r="P929" s="445"/>
      <c r="Q929" s="445"/>
    </row>
    <row r="930" ht="25.15" customHeight="true" x14ac:dyDescent="0.2">
      <c r="C930" s="445"/>
      <c r="D930" s="445"/>
      <c r="E930" s="445"/>
      <c r="F930" s="445"/>
      <c r="G930" s="445"/>
      <c r="H930" s="445"/>
      <c r="I930" s="445"/>
      <c r="J930" s="445"/>
      <c r="K930" s="445"/>
      <c r="L930" s="445"/>
      <c r="M930" s="445"/>
      <c r="N930" s="445"/>
      <c r="O930" s="445"/>
      <c r="P930" s="445"/>
      <c r="Q930" s="445"/>
    </row>
    <row r="931" ht="25.15" customHeight="true" x14ac:dyDescent="0.2">
      <c r="C931" s="445"/>
      <c r="D931" s="445"/>
      <c r="E931" s="445"/>
      <c r="F931" s="445"/>
      <c r="G931" s="445"/>
      <c r="H931" s="445"/>
      <c r="I931" s="445"/>
      <c r="J931" s="445"/>
      <c r="K931" s="445"/>
      <c r="L931" s="445"/>
      <c r="M931" s="445"/>
      <c r="N931" s="445"/>
      <c r="O931" s="445"/>
      <c r="P931" s="445"/>
      <c r="Q931" s="445"/>
    </row>
    <row r="932" ht="25.15" customHeight="true" x14ac:dyDescent="0.2">
      <c r="C932" s="445"/>
      <c r="D932" s="445"/>
      <c r="E932" s="445"/>
      <c r="F932" s="445"/>
      <c r="G932" s="445"/>
      <c r="H932" s="445"/>
      <c r="I932" s="445"/>
      <c r="J932" s="445"/>
      <c r="K932" s="445"/>
      <c r="L932" s="445"/>
      <c r="M932" s="445"/>
      <c r="N932" s="445"/>
      <c r="O932" s="445"/>
      <c r="P932" s="445"/>
      <c r="Q932" s="445"/>
    </row>
    <row r="933" ht="25.15" customHeight="true" x14ac:dyDescent="0.2">
      <c r="C933" s="445"/>
      <c r="D933" s="445"/>
      <c r="E933" s="445"/>
      <c r="F933" s="445"/>
      <c r="G933" s="445"/>
      <c r="H933" s="445"/>
      <c r="I933" s="445"/>
      <c r="J933" s="445"/>
      <c r="K933" s="445"/>
      <c r="L933" s="445"/>
      <c r="M933" s="445"/>
      <c r="N933" s="445"/>
      <c r="O933" s="445"/>
      <c r="P933" s="445"/>
      <c r="Q933" s="445"/>
    </row>
    <row r="934" ht="25.15" customHeight="true" x14ac:dyDescent="0.2">
      <c r="C934" s="445"/>
      <c r="D934" s="445"/>
      <c r="E934" s="445"/>
      <c r="F934" s="445"/>
      <c r="G934" s="445"/>
      <c r="H934" s="445"/>
      <c r="I934" s="445"/>
      <c r="J934" s="445"/>
      <c r="K934" s="445"/>
      <c r="L934" s="445"/>
      <c r="M934" s="445"/>
      <c r="N934" s="445"/>
      <c r="O934" s="445"/>
      <c r="P934" s="445"/>
      <c r="Q934" s="445"/>
    </row>
    <row r="935" ht="25.15" customHeight="true" x14ac:dyDescent="0.2">
      <c r="C935" s="445"/>
      <c r="D935" s="445"/>
      <c r="E935" s="445"/>
      <c r="F935" s="445"/>
      <c r="G935" s="445"/>
      <c r="H935" s="445"/>
      <c r="I935" s="445"/>
      <c r="J935" s="445"/>
      <c r="K935" s="445"/>
      <c r="L935" s="445"/>
      <c r="M935" s="445"/>
      <c r="N935" s="445"/>
      <c r="O935" s="445"/>
      <c r="P935" s="445"/>
      <c r="Q935" s="445"/>
    </row>
    <row r="936" ht="25.15" customHeight="true" x14ac:dyDescent="0.2">
      <c r="C936" s="445"/>
      <c r="D936" s="445"/>
      <c r="E936" s="445"/>
      <c r="F936" s="445"/>
      <c r="G936" s="445"/>
      <c r="H936" s="445"/>
      <c r="I936" s="445"/>
      <c r="J936" s="445"/>
      <c r="K936" s="445"/>
      <c r="L936" s="445"/>
      <c r="M936" s="445"/>
      <c r="N936" s="445"/>
      <c r="O936" s="445"/>
      <c r="P936" s="445"/>
      <c r="Q936" s="445"/>
    </row>
    <row r="937" ht="25.15" customHeight="true" x14ac:dyDescent="0.2">
      <c r="C937" s="445"/>
      <c r="D937" s="445"/>
      <c r="E937" s="445"/>
      <c r="F937" s="445"/>
      <c r="G937" s="445"/>
      <c r="H937" s="445"/>
      <c r="I937" s="445"/>
      <c r="J937" s="445"/>
      <c r="K937" s="445"/>
      <c r="L937" s="445"/>
      <c r="M937" s="445"/>
      <c r="N937" s="445"/>
      <c r="O937" s="445"/>
      <c r="P937" s="445"/>
      <c r="Q937" s="445"/>
    </row>
    <row r="938" ht="25.15" customHeight="true" x14ac:dyDescent="0.2">
      <c r="C938" s="445"/>
      <c r="D938" s="445"/>
      <c r="E938" s="445"/>
      <c r="F938" s="445"/>
      <c r="G938" s="445"/>
      <c r="H938" s="445"/>
      <c r="I938" s="445"/>
      <c r="J938" s="445"/>
      <c r="K938" s="445"/>
      <c r="L938" s="445"/>
      <c r="M938" s="445"/>
      <c r="N938" s="445"/>
      <c r="O938" s="445"/>
      <c r="P938" s="445"/>
      <c r="Q938" s="445"/>
    </row>
    <row r="939" ht="25.15" customHeight="true" x14ac:dyDescent="0.2">
      <c r="C939" s="445"/>
      <c r="D939" s="445"/>
      <c r="E939" s="445"/>
      <c r="F939" s="445"/>
      <c r="G939" s="445"/>
      <c r="H939" s="445"/>
      <c r="I939" s="445"/>
      <c r="J939" s="445"/>
      <c r="K939" s="445"/>
      <c r="L939" s="445"/>
      <c r="M939" s="445"/>
      <c r="N939" s="445"/>
      <c r="O939" s="445"/>
      <c r="P939" s="445"/>
      <c r="Q939" s="445"/>
    </row>
    <row r="940" ht="25.15" customHeight="true" x14ac:dyDescent="0.2">
      <c r="C940" s="445"/>
      <c r="D940" s="445"/>
      <c r="E940" s="445"/>
      <c r="F940" s="445"/>
      <c r="G940" s="445"/>
      <c r="H940" s="445"/>
      <c r="I940" s="445"/>
      <c r="J940" s="445"/>
      <c r="K940" s="445"/>
      <c r="L940" s="445"/>
      <c r="M940" s="445"/>
      <c r="N940" s="445"/>
      <c r="O940" s="445"/>
      <c r="P940" s="445"/>
      <c r="Q940" s="445"/>
    </row>
    <row r="941" ht="25.15" customHeight="true" x14ac:dyDescent="0.2">
      <c r="C941" s="445"/>
      <c r="D941" s="445"/>
      <c r="E941" s="445"/>
      <c r="F941" s="445"/>
      <c r="G941" s="445"/>
      <c r="H941" s="445"/>
      <c r="I941" s="445"/>
      <c r="J941" s="445"/>
      <c r="K941" s="445"/>
      <c r="L941" s="445"/>
      <c r="M941" s="445"/>
      <c r="N941" s="445"/>
      <c r="O941" s="445"/>
      <c r="P941" s="445"/>
      <c r="Q941" s="445"/>
    </row>
    <row r="942" ht="25.15" customHeight="true" x14ac:dyDescent="0.2">
      <c r="C942" s="445"/>
      <c r="D942" s="445"/>
      <c r="E942" s="445"/>
      <c r="F942" s="445"/>
      <c r="G942" s="445"/>
      <c r="H942" s="445"/>
      <c r="I942" s="445"/>
      <c r="J942" s="445"/>
      <c r="K942" s="445"/>
      <c r="L942" s="445"/>
      <c r="M942" s="445"/>
      <c r="N942" s="445"/>
      <c r="O942" s="445"/>
      <c r="P942" s="445"/>
      <c r="Q942" s="445"/>
    </row>
    <row r="943" ht="25.15" customHeight="true" x14ac:dyDescent="0.2">
      <c r="C943" s="445"/>
      <c r="D943" s="445"/>
      <c r="E943" s="445"/>
      <c r="F943" s="445"/>
      <c r="G943" s="445"/>
      <c r="H943" s="445"/>
      <c r="I943" s="445"/>
      <c r="J943" s="445"/>
      <c r="K943" s="445"/>
      <c r="L943" s="445"/>
      <c r="M943" s="445"/>
      <c r="N943" s="445"/>
      <c r="O943" s="445"/>
      <c r="P943" s="445"/>
      <c r="Q943" s="445"/>
    </row>
    <row r="944" ht="25.15" customHeight="true" x14ac:dyDescent="0.2">
      <c r="C944" s="445"/>
      <c r="D944" s="445"/>
      <c r="E944" s="445"/>
      <c r="F944" s="445"/>
      <c r="G944" s="445"/>
      <c r="H944" s="445"/>
      <c r="I944" s="445"/>
      <c r="J944" s="445"/>
      <c r="K944" s="445"/>
      <c r="L944" s="445"/>
      <c r="M944" s="445"/>
      <c r="N944" s="445"/>
      <c r="O944" s="445"/>
      <c r="P944" s="445"/>
      <c r="Q944" s="445"/>
    </row>
    <row r="945" ht="25.15" customHeight="true" x14ac:dyDescent="0.2">
      <c r="C945" s="445"/>
      <c r="D945" s="445"/>
      <c r="E945" s="445"/>
      <c r="F945" s="445"/>
      <c r="G945" s="445"/>
      <c r="H945" s="445"/>
      <c r="I945" s="445"/>
      <c r="J945" s="445"/>
      <c r="K945" s="445"/>
      <c r="L945" s="445"/>
      <c r="M945" s="445"/>
      <c r="N945" s="445"/>
      <c r="O945" s="445"/>
      <c r="P945" s="445"/>
      <c r="Q945" s="445"/>
    </row>
    <row r="946" ht="25.15" customHeight="true" x14ac:dyDescent="0.2">
      <c r="C946" s="445"/>
      <c r="D946" s="445"/>
      <c r="E946" s="445"/>
      <c r="F946" s="445"/>
      <c r="G946" s="445"/>
      <c r="H946" s="445"/>
      <c r="I946" s="445"/>
      <c r="J946" s="445"/>
      <c r="K946" s="445"/>
      <c r="L946" s="445"/>
      <c r="M946" s="445"/>
      <c r="N946" s="445"/>
      <c r="O946" s="445"/>
      <c r="P946" s="445"/>
      <c r="Q946" s="445"/>
    </row>
    <row r="947" ht="25.15" customHeight="true" x14ac:dyDescent="0.2">
      <c r="C947" s="445"/>
      <c r="D947" s="445"/>
      <c r="E947" s="445"/>
      <c r="F947" s="445"/>
      <c r="G947" s="445"/>
      <c r="H947" s="445"/>
      <c r="I947" s="445"/>
      <c r="J947" s="445"/>
      <c r="K947" s="445"/>
      <c r="L947" s="445"/>
      <c r="M947" s="445"/>
      <c r="N947" s="445"/>
      <c r="O947" s="445"/>
      <c r="P947" s="445"/>
      <c r="Q947" s="445"/>
    </row>
    <row r="948" ht="25.15" customHeight="true" x14ac:dyDescent="0.2">
      <c r="C948" s="445"/>
      <c r="D948" s="445"/>
      <c r="E948" s="445"/>
      <c r="F948" s="445"/>
      <c r="G948" s="445"/>
      <c r="H948" s="445"/>
      <c r="I948" s="445"/>
      <c r="J948" s="445"/>
      <c r="K948" s="445"/>
      <c r="L948" s="445"/>
      <c r="M948" s="445"/>
      <c r="N948" s="445"/>
      <c r="O948" s="445"/>
      <c r="P948" s="445"/>
      <c r="Q948" s="445"/>
    </row>
    <row r="949" ht="25.15" customHeight="true" x14ac:dyDescent="0.2">
      <c r="C949" s="445"/>
      <c r="D949" s="445"/>
      <c r="E949" s="445"/>
      <c r="F949" s="445"/>
      <c r="G949" s="445"/>
      <c r="H949" s="445"/>
      <c r="I949" s="445"/>
      <c r="J949" s="445"/>
      <c r="K949" s="445"/>
      <c r="L949" s="445"/>
      <c r="M949" s="445"/>
      <c r="N949" s="445"/>
      <c r="O949" s="445"/>
      <c r="P949" s="445"/>
      <c r="Q949" s="445"/>
    </row>
    <row r="950" ht="25.15" customHeight="true" x14ac:dyDescent="0.2">
      <c r="C950" s="445"/>
      <c r="D950" s="445"/>
      <c r="E950" s="445"/>
      <c r="F950" s="445"/>
      <c r="G950" s="445"/>
      <c r="H950" s="445"/>
      <c r="I950" s="445"/>
      <c r="J950" s="445"/>
      <c r="K950" s="445"/>
      <c r="L950" s="445"/>
      <c r="M950" s="445"/>
      <c r="N950" s="445"/>
      <c r="O950" s="445"/>
      <c r="P950" s="445"/>
      <c r="Q950" s="445"/>
    </row>
    <row r="951" ht="25.15" customHeight="true" x14ac:dyDescent="0.2">
      <c r="C951" s="445"/>
      <c r="D951" s="445"/>
      <c r="E951" s="445"/>
      <c r="F951" s="445"/>
      <c r="G951" s="445"/>
      <c r="H951" s="445"/>
      <c r="I951" s="445"/>
      <c r="J951" s="445"/>
      <c r="K951" s="445"/>
      <c r="L951" s="445"/>
      <c r="M951" s="445"/>
      <c r="N951" s="445"/>
      <c r="O951" s="445"/>
      <c r="P951" s="445"/>
      <c r="Q951" s="445"/>
    </row>
    <row r="952" ht="25.15" customHeight="true" x14ac:dyDescent="0.2">
      <c r="C952" s="445"/>
      <c r="D952" s="445"/>
      <c r="E952" s="445"/>
      <c r="F952" s="445"/>
      <c r="G952" s="445"/>
      <c r="H952" s="445"/>
      <c r="I952" s="445"/>
      <c r="J952" s="445"/>
      <c r="K952" s="445"/>
      <c r="L952" s="445"/>
      <c r="M952" s="445"/>
      <c r="N952" s="445"/>
      <c r="O952" s="445"/>
      <c r="P952" s="445"/>
      <c r="Q952" s="445"/>
    </row>
    <row r="953" ht="25.15" customHeight="true" x14ac:dyDescent="0.2">
      <c r="C953" s="445"/>
      <c r="D953" s="445"/>
      <c r="E953" s="445"/>
      <c r="F953" s="445"/>
      <c r="G953" s="445"/>
      <c r="H953" s="445"/>
      <c r="I953" s="445"/>
      <c r="J953" s="445"/>
      <c r="K953" s="445"/>
      <c r="L953" s="445"/>
      <c r="M953" s="445"/>
      <c r="N953" s="445"/>
      <c r="O953" s="445"/>
      <c r="P953" s="445"/>
      <c r="Q953" s="445"/>
    </row>
    <row r="954" ht="25.15" customHeight="true" x14ac:dyDescent="0.2">
      <c r="C954" s="445"/>
      <c r="D954" s="445"/>
      <c r="E954" s="445"/>
      <c r="F954" s="445"/>
      <c r="G954" s="445"/>
      <c r="H954" s="445"/>
      <c r="I954" s="445"/>
      <c r="J954" s="445"/>
      <c r="K954" s="445"/>
      <c r="L954" s="445"/>
      <c r="M954" s="445"/>
      <c r="N954" s="445"/>
      <c r="O954" s="445"/>
      <c r="P954" s="445"/>
      <c r="Q954" s="445"/>
    </row>
    <row r="955" ht="25.15" customHeight="true" x14ac:dyDescent="0.2">
      <c r="C955" s="445"/>
      <c r="D955" s="445"/>
      <c r="E955" s="445"/>
      <c r="F955" s="445"/>
      <c r="G955" s="445"/>
      <c r="H955" s="445"/>
      <c r="I955" s="445"/>
      <c r="J955" s="445"/>
      <c r="K955" s="445"/>
      <c r="L955" s="445"/>
      <c r="M955" s="445"/>
      <c r="N955" s="445"/>
      <c r="O955" s="445"/>
      <c r="P955" s="445"/>
      <c r="Q955" s="445"/>
    </row>
    <row r="956" ht="25.15" customHeight="true" x14ac:dyDescent="0.2">
      <c r="C956" s="445"/>
      <c r="D956" s="445"/>
      <c r="E956" s="445"/>
      <c r="F956" s="445"/>
      <c r="G956" s="445"/>
      <c r="H956" s="445"/>
      <c r="I956" s="445"/>
      <c r="J956" s="445"/>
      <c r="K956" s="445"/>
      <c r="L956" s="445"/>
      <c r="M956" s="445"/>
      <c r="N956" s="445"/>
      <c r="O956" s="445"/>
      <c r="P956" s="445"/>
      <c r="Q956" s="445"/>
    </row>
    <row r="957" ht="25.15" customHeight="true" x14ac:dyDescent="0.2">
      <c r="C957" s="445"/>
      <c r="D957" s="445"/>
      <c r="E957" s="445"/>
      <c r="F957" s="445"/>
      <c r="G957" s="445"/>
      <c r="H957" s="445"/>
      <c r="I957" s="445"/>
      <c r="J957" s="445"/>
      <c r="K957" s="445"/>
      <c r="L957" s="445"/>
      <c r="M957" s="445"/>
      <c r="N957" s="445"/>
      <c r="O957" s="445"/>
      <c r="P957" s="445"/>
      <c r="Q957" s="445"/>
    </row>
    <row r="958" ht="25.15" customHeight="true" x14ac:dyDescent="0.2">
      <c r="C958" s="445"/>
      <c r="D958" s="445"/>
      <c r="E958" s="445"/>
      <c r="F958" s="445"/>
      <c r="G958" s="445"/>
      <c r="H958" s="445"/>
      <c r="I958" s="445"/>
      <c r="J958" s="445"/>
      <c r="K958" s="445"/>
      <c r="L958" s="445"/>
      <c r="M958" s="445"/>
      <c r="N958" s="445"/>
      <c r="O958" s="445"/>
      <c r="P958" s="445"/>
      <c r="Q958" s="445"/>
    </row>
    <row r="959" ht="25.15" customHeight="true" x14ac:dyDescent="0.2">
      <c r="C959" s="445"/>
      <c r="D959" s="445"/>
      <c r="E959" s="445"/>
      <c r="F959" s="445"/>
      <c r="G959" s="445"/>
      <c r="H959" s="445"/>
      <c r="I959" s="445"/>
      <c r="J959" s="445"/>
      <c r="K959" s="445"/>
      <c r="L959" s="445"/>
      <c r="M959" s="445"/>
      <c r="N959" s="445"/>
      <c r="O959" s="445"/>
      <c r="P959" s="445"/>
      <c r="Q959" s="445"/>
    </row>
    <row r="960" ht="25.15" customHeight="true" x14ac:dyDescent="0.2">
      <c r="C960" s="445"/>
      <c r="D960" s="445"/>
      <c r="E960" s="445"/>
      <c r="F960" s="445"/>
      <c r="G960" s="445"/>
      <c r="H960" s="445"/>
      <c r="I960" s="445"/>
      <c r="J960" s="445"/>
      <c r="K960" s="445"/>
      <c r="L960" s="445"/>
      <c r="M960" s="445"/>
      <c r="N960" s="445"/>
      <c r="O960" s="445"/>
      <c r="P960" s="445"/>
      <c r="Q960" s="445"/>
    </row>
    <row r="961" ht="25.15" customHeight="true" x14ac:dyDescent="0.2">
      <c r="C961" s="445"/>
      <c r="D961" s="445"/>
      <c r="E961" s="445"/>
      <c r="F961" s="445"/>
      <c r="G961" s="445"/>
      <c r="H961" s="445"/>
      <c r="I961" s="445"/>
      <c r="J961" s="445"/>
      <c r="K961" s="445"/>
      <c r="L961" s="445"/>
      <c r="M961" s="445"/>
      <c r="N961" s="445"/>
      <c r="O961" s="445"/>
      <c r="P961" s="445"/>
      <c r="Q961" s="445"/>
    </row>
    <row r="962" ht="25.15" customHeight="true" x14ac:dyDescent="0.2">
      <c r="C962" s="445"/>
      <c r="D962" s="445"/>
      <c r="E962" s="445"/>
      <c r="F962" s="445"/>
      <c r="G962" s="445"/>
      <c r="H962" s="445"/>
      <c r="I962" s="445"/>
      <c r="J962" s="445"/>
      <c r="K962" s="445"/>
      <c r="L962" s="445"/>
      <c r="M962" s="445"/>
      <c r="N962" s="445"/>
      <c r="O962" s="445"/>
      <c r="P962" s="445"/>
      <c r="Q962" s="445"/>
    </row>
    <row r="963" ht="25.15" customHeight="true" x14ac:dyDescent="0.2">
      <c r="C963" s="445"/>
      <c r="D963" s="445"/>
      <c r="E963" s="445"/>
      <c r="F963" s="445"/>
      <c r="G963" s="445"/>
      <c r="H963" s="445"/>
      <c r="I963" s="445"/>
      <c r="J963" s="445"/>
      <c r="K963" s="445"/>
      <c r="L963" s="445"/>
      <c r="M963" s="445"/>
      <c r="N963" s="445"/>
      <c r="O963" s="445"/>
      <c r="P963" s="445"/>
      <c r="Q963" s="445"/>
    </row>
    <row r="964" ht="25.15" customHeight="true" x14ac:dyDescent="0.2">
      <c r="C964" s="445"/>
      <c r="D964" s="445"/>
      <c r="E964" s="445"/>
      <c r="F964" s="445"/>
      <c r="G964" s="445"/>
      <c r="H964" s="445"/>
      <c r="I964" s="445"/>
      <c r="J964" s="445"/>
      <c r="K964" s="445"/>
      <c r="L964" s="445"/>
      <c r="M964" s="445"/>
      <c r="N964" s="445"/>
      <c r="O964" s="445"/>
      <c r="P964" s="445"/>
      <c r="Q964" s="445"/>
    </row>
    <row r="965" ht="25.15" customHeight="true" x14ac:dyDescent="0.2">
      <c r="C965" s="445"/>
      <c r="D965" s="445"/>
      <c r="E965" s="445"/>
      <c r="F965" s="445"/>
      <c r="G965" s="445"/>
      <c r="H965" s="445"/>
      <c r="I965" s="445"/>
      <c r="J965" s="445"/>
      <c r="K965" s="445"/>
      <c r="L965" s="445"/>
      <c r="M965" s="445"/>
      <c r="N965" s="445"/>
      <c r="O965" s="445"/>
      <c r="P965" s="445"/>
      <c r="Q965" s="445"/>
    </row>
    <row r="966" ht="25.15" customHeight="true" x14ac:dyDescent="0.2">
      <c r="C966" s="445"/>
      <c r="D966" s="445"/>
      <c r="E966" s="445"/>
      <c r="F966" s="445"/>
      <c r="G966" s="445"/>
      <c r="H966" s="445"/>
      <c r="I966" s="445"/>
      <c r="J966" s="445"/>
      <c r="K966" s="445"/>
      <c r="L966" s="445"/>
      <c r="M966" s="445"/>
      <c r="N966" s="445"/>
      <c r="O966" s="445"/>
      <c r="P966" s="445"/>
      <c r="Q966" s="445"/>
    </row>
    <row r="967" ht="25.15" customHeight="true" x14ac:dyDescent="0.2">
      <c r="C967" s="445"/>
      <c r="D967" s="445"/>
      <c r="E967" s="445"/>
      <c r="F967" s="445"/>
      <c r="G967" s="445"/>
      <c r="H967" s="445"/>
      <c r="I967" s="445"/>
      <c r="J967" s="445"/>
      <c r="K967" s="445"/>
      <c r="L967" s="445"/>
      <c r="M967" s="445"/>
      <c r="N967" s="445"/>
      <c r="O967" s="445"/>
      <c r="P967" s="445"/>
      <c r="Q967" s="445"/>
    </row>
    <row r="968" ht="25.15" customHeight="true" x14ac:dyDescent="0.2">
      <c r="C968" s="445"/>
      <c r="D968" s="445"/>
      <c r="E968" s="445"/>
      <c r="F968" s="445"/>
      <c r="G968" s="445"/>
      <c r="H968" s="445"/>
      <c r="I968" s="445"/>
      <c r="J968" s="445"/>
      <c r="K968" s="445"/>
      <c r="L968" s="445"/>
      <c r="M968" s="445"/>
      <c r="N968" s="445"/>
      <c r="O968" s="445"/>
      <c r="P968" s="445"/>
      <c r="Q968" s="445"/>
    </row>
    <row r="969" ht="25.15" customHeight="true" x14ac:dyDescent="0.2">
      <c r="C969" s="445"/>
      <c r="D969" s="445"/>
      <c r="E969" s="445"/>
      <c r="F969" s="445"/>
      <c r="G969" s="445"/>
      <c r="H969" s="445"/>
      <c r="I969" s="445"/>
      <c r="J969" s="445"/>
      <c r="K969" s="445"/>
      <c r="L969" s="445"/>
      <c r="M969" s="445"/>
      <c r="N969" s="445"/>
      <c r="O969" s="445"/>
      <c r="P969" s="445"/>
      <c r="Q969" s="445"/>
    </row>
    <row r="970" ht="25.15" customHeight="true" x14ac:dyDescent="0.2">
      <c r="C970" s="445"/>
      <c r="D970" s="445"/>
      <c r="E970" s="445"/>
      <c r="F970" s="445"/>
      <c r="G970" s="445"/>
      <c r="H970" s="445"/>
      <c r="I970" s="445"/>
      <c r="J970" s="445"/>
      <c r="K970" s="445"/>
      <c r="L970" s="445"/>
      <c r="M970" s="445"/>
      <c r="N970" s="445"/>
      <c r="O970" s="445"/>
      <c r="P970" s="445"/>
      <c r="Q970" s="445"/>
    </row>
    <row r="971" ht="25.15" customHeight="true" x14ac:dyDescent="0.2">
      <c r="C971" s="445"/>
      <c r="D971" s="445"/>
      <c r="E971" s="445"/>
      <c r="F971" s="445"/>
      <c r="G971" s="445"/>
      <c r="H971" s="445"/>
      <c r="I971" s="445"/>
      <c r="J971" s="445"/>
      <c r="K971" s="445"/>
      <c r="L971" s="445"/>
      <c r="M971" s="445"/>
      <c r="N971" s="445"/>
      <c r="O971" s="445"/>
      <c r="P971" s="445"/>
      <c r="Q971" s="445"/>
    </row>
    <row r="972" ht="25.15" customHeight="true" x14ac:dyDescent="0.2">
      <c r="C972" s="445"/>
      <c r="D972" s="445"/>
      <c r="E972" s="445"/>
      <c r="F972" s="445"/>
      <c r="G972" s="445"/>
      <c r="H972" s="445"/>
      <c r="I972" s="445"/>
      <c r="J972" s="445"/>
      <c r="K972" s="445"/>
      <c r="L972" s="445"/>
      <c r="M972" s="445"/>
      <c r="N972" s="445"/>
      <c r="O972" s="445"/>
      <c r="P972" s="445"/>
      <c r="Q972" s="445"/>
    </row>
    <row r="973" ht="25.15" customHeight="true" x14ac:dyDescent="0.2">
      <c r="C973" s="445"/>
      <c r="D973" s="445"/>
      <c r="E973" s="445"/>
      <c r="F973" s="445"/>
      <c r="G973" s="445"/>
      <c r="H973" s="445"/>
      <c r="I973" s="445"/>
      <c r="J973" s="445"/>
      <c r="K973" s="445"/>
      <c r="L973" s="445"/>
      <c r="M973" s="445"/>
      <c r="N973" s="445"/>
      <c r="O973" s="445"/>
      <c r="P973" s="445"/>
      <c r="Q973" s="445"/>
    </row>
    <row r="974" ht="25.15" customHeight="true" x14ac:dyDescent="0.2">
      <c r="C974" s="445"/>
      <c r="D974" s="445"/>
      <c r="E974" s="445"/>
      <c r="F974" s="445"/>
      <c r="G974" s="445"/>
      <c r="H974" s="445"/>
      <c r="I974" s="445"/>
      <c r="J974" s="445"/>
      <c r="K974" s="445"/>
      <c r="L974" s="445"/>
      <c r="M974" s="445"/>
      <c r="N974" s="445"/>
      <c r="O974" s="445"/>
      <c r="P974" s="445"/>
      <c r="Q974" s="445"/>
    </row>
    <row r="975" ht="25.15" customHeight="true" x14ac:dyDescent="0.2">
      <c r="C975" s="445"/>
      <c r="D975" s="445"/>
      <c r="E975" s="445"/>
      <c r="F975" s="445"/>
      <c r="G975" s="445"/>
      <c r="H975" s="445"/>
      <c r="I975" s="445"/>
      <c r="J975" s="445"/>
      <c r="K975" s="445"/>
      <c r="L975" s="445"/>
      <c r="M975" s="445"/>
      <c r="N975" s="445"/>
      <c r="O975" s="445"/>
      <c r="P975" s="445"/>
      <c r="Q975" s="445"/>
    </row>
    <row r="976" ht="25.15" customHeight="true" x14ac:dyDescent="0.2">
      <c r="C976" s="445"/>
      <c r="D976" s="445"/>
      <c r="E976" s="445"/>
      <c r="F976" s="445"/>
      <c r="G976" s="445"/>
      <c r="H976" s="445"/>
      <c r="I976" s="445"/>
      <c r="J976" s="445"/>
      <c r="K976" s="445"/>
      <c r="L976" s="445"/>
      <c r="M976" s="445"/>
      <c r="N976" s="445"/>
      <c r="O976" s="445"/>
      <c r="P976" s="445"/>
      <c r="Q976" s="445"/>
    </row>
    <row r="977" ht="25.15" customHeight="true" x14ac:dyDescent="0.2">
      <c r="C977" s="445"/>
      <c r="D977" s="445"/>
      <c r="E977" s="445"/>
      <c r="F977" s="445"/>
      <c r="G977" s="445"/>
      <c r="H977" s="445"/>
      <c r="I977" s="445"/>
      <c r="J977" s="445"/>
      <c r="K977" s="445"/>
      <c r="L977" s="445"/>
      <c r="M977" s="445"/>
      <c r="N977" s="445"/>
      <c r="O977" s="445"/>
      <c r="P977" s="445"/>
      <c r="Q977" s="445"/>
    </row>
    <row r="978" ht="25.15" customHeight="true" x14ac:dyDescent="0.2">
      <c r="C978" s="445"/>
      <c r="D978" s="445"/>
      <c r="E978" s="445"/>
      <c r="F978" s="445"/>
      <c r="G978" s="445"/>
      <c r="H978" s="445"/>
      <c r="I978" s="445"/>
      <c r="J978" s="445"/>
      <c r="K978" s="445"/>
      <c r="L978" s="445"/>
      <c r="M978" s="445"/>
      <c r="N978" s="445"/>
      <c r="O978" s="445"/>
      <c r="P978" s="445"/>
      <c r="Q978" s="445"/>
    </row>
    <row r="979" ht="25.15" customHeight="true" x14ac:dyDescent="0.2">
      <c r="C979" s="445"/>
      <c r="D979" s="445"/>
      <c r="E979" s="445"/>
      <c r="F979" s="445"/>
      <c r="G979" s="445"/>
      <c r="H979" s="445"/>
      <c r="I979" s="445"/>
      <c r="J979" s="445"/>
      <c r="K979" s="445"/>
      <c r="L979" s="445"/>
      <c r="M979" s="445"/>
      <c r="N979" s="445"/>
      <c r="O979" s="445"/>
      <c r="P979" s="445"/>
      <c r="Q979" s="445"/>
    </row>
    <row r="980" ht="25.15" customHeight="true" x14ac:dyDescent="0.2">
      <c r="C980" s="445"/>
      <c r="D980" s="445"/>
      <c r="E980" s="445"/>
      <c r="F980" s="445"/>
      <c r="G980" s="445"/>
      <c r="H980" s="445"/>
      <c r="I980" s="445"/>
      <c r="J980" s="445"/>
      <c r="K980" s="445"/>
      <c r="L980" s="445"/>
      <c r="M980" s="445"/>
      <c r="N980" s="445"/>
      <c r="O980" s="445"/>
      <c r="P980" s="445"/>
      <c r="Q980" s="445"/>
    </row>
    <row r="981" ht="25.15" customHeight="true" x14ac:dyDescent="0.2">
      <c r="C981" s="445"/>
      <c r="D981" s="445"/>
      <c r="E981" s="445"/>
      <c r="F981" s="445"/>
      <c r="G981" s="445"/>
      <c r="H981" s="445"/>
      <c r="I981" s="445"/>
      <c r="J981" s="445"/>
      <c r="K981" s="445"/>
      <c r="L981" s="445"/>
      <c r="M981" s="445"/>
      <c r="N981" s="445"/>
      <c r="O981" s="445"/>
      <c r="P981" s="445"/>
      <c r="Q981" s="445"/>
    </row>
    <row r="982" ht="25.15" customHeight="true" x14ac:dyDescent="0.2">
      <c r="C982" s="445"/>
      <c r="D982" s="445"/>
      <c r="E982" s="445"/>
      <c r="F982" s="445"/>
      <c r="G982" s="445"/>
      <c r="H982" s="445"/>
      <c r="I982" s="445"/>
      <c r="J982" s="445"/>
      <c r="K982" s="445"/>
      <c r="L982" s="445"/>
      <c r="M982" s="445"/>
      <c r="N982" s="445"/>
      <c r="O982" s="445"/>
      <c r="P982" s="445"/>
      <c r="Q982" s="445"/>
    </row>
    <row r="983" ht="25.15" customHeight="true" x14ac:dyDescent="0.2">
      <c r="C983" s="445"/>
      <c r="D983" s="445"/>
      <c r="E983" s="445"/>
      <c r="F983" s="445"/>
      <c r="G983" s="445"/>
      <c r="H983" s="445"/>
      <c r="I983" s="445"/>
      <c r="J983" s="445"/>
      <c r="K983" s="445"/>
      <c r="L983" s="445"/>
      <c r="M983" s="445"/>
      <c r="N983" s="445"/>
      <c r="O983" s="445"/>
      <c r="P983" s="445"/>
      <c r="Q983" s="445"/>
    </row>
    <row r="984" ht="25.15" customHeight="true" x14ac:dyDescent="0.2">
      <c r="C984" s="445"/>
      <c r="D984" s="445"/>
      <c r="E984" s="445"/>
      <c r="F984" s="445"/>
      <c r="G984" s="445"/>
      <c r="H984" s="445"/>
      <c r="I984" s="445"/>
      <c r="J984" s="445"/>
      <c r="K984" s="445"/>
      <c r="L984" s="445"/>
      <c r="M984" s="445"/>
      <c r="N984" s="445"/>
      <c r="O984" s="445"/>
      <c r="P984" s="445"/>
      <c r="Q984" s="445"/>
    </row>
    <row r="985" ht="25.15" customHeight="true" x14ac:dyDescent="0.2">
      <c r="C985" s="445"/>
      <c r="D985" s="445"/>
      <c r="E985" s="445"/>
      <c r="F985" s="445"/>
      <c r="G985" s="445"/>
      <c r="H985" s="445"/>
      <c r="I985" s="445"/>
      <c r="J985" s="445"/>
      <c r="K985" s="445"/>
      <c r="L985" s="445"/>
      <c r="M985" s="445"/>
      <c r="N985" s="445"/>
      <c r="O985" s="445"/>
      <c r="P985" s="445"/>
      <c r="Q985" s="445"/>
    </row>
    <row r="986" ht="25.15" customHeight="true" x14ac:dyDescent="0.2">
      <c r="C986" s="445"/>
      <c r="D986" s="445"/>
      <c r="E986" s="445"/>
      <c r="F986" s="445"/>
      <c r="G986" s="445"/>
      <c r="H986" s="445"/>
      <c r="I986" s="445"/>
      <c r="J986" s="445"/>
      <c r="K986" s="445"/>
      <c r="L986" s="445"/>
      <c r="M986" s="445"/>
      <c r="N986" s="445"/>
      <c r="O986" s="445"/>
      <c r="P986" s="445"/>
      <c r="Q986" s="445"/>
    </row>
    <row r="987" ht="25.15" customHeight="true" x14ac:dyDescent="0.2">
      <c r="C987" s="445"/>
      <c r="D987" s="445"/>
      <c r="E987" s="445"/>
      <c r="F987" s="445"/>
      <c r="G987" s="445"/>
      <c r="H987" s="445"/>
      <c r="I987" s="445"/>
      <c r="J987" s="445"/>
      <c r="K987" s="445"/>
      <c r="L987" s="445"/>
      <c r="M987" s="445"/>
      <c r="N987" s="445"/>
      <c r="O987" s="445"/>
      <c r="P987" s="445"/>
      <c r="Q987" s="445"/>
    </row>
    <row r="988" ht="25.15" customHeight="true" x14ac:dyDescent="0.2">
      <c r="C988" s="445"/>
      <c r="D988" s="445"/>
      <c r="E988" s="445"/>
      <c r="F988" s="445"/>
      <c r="G988" s="445"/>
      <c r="H988" s="445"/>
      <c r="I988" s="445"/>
      <c r="J988" s="445"/>
      <c r="K988" s="445"/>
      <c r="L988" s="445"/>
      <c r="M988" s="445"/>
      <c r="N988" s="445"/>
      <c r="O988" s="445"/>
      <c r="P988" s="445"/>
      <c r="Q988" s="445"/>
    </row>
    <row r="989" ht="25.15" customHeight="true" x14ac:dyDescent="0.2">
      <c r="C989" s="445"/>
      <c r="D989" s="445"/>
      <c r="E989" s="445"/>
      <c r="F989" s="445"/>
      <c r="G989" s="445"/>
      <c r="H989" s="445"/>
      <c r="I989" s="445"/>
      <c r="J989" s="445"/>
      <c r="K989" s="445"/>
      <c r="L989" s="445"/>
      <c r="M989" s="445"/>
      <c r="N989" s="445"/>
      <c r="O989" s="445"/>
      <c r="P989" s="445"/>
      <c r="Q989" s="445"/>
    </row>
    <row r="990" ht="25.15" customHeight="true" x14ac:dyDescent="0.2">
      <c r="C990" s="445"/>
      <c r="D990" s="445"/>
      <c r="E990" s="445"/>
      <c r="F990" s="445"/>
      <c r="G990" s="445"/>
      <c r="H990" s="445"/>
      <c r="I990" s="445"/>
      <c r="J990" s="445"/>
      <c r="K990" s="445"/>
      <c r="L990" s="445"/>
      <c r="M990" s="445"/>
      <c r="N990" s="445"/>
      <c r="O990" s="445"/>
      <c r="P990" s="445"/>
      <c r="Q990" s="445"/>
    </row>
    <row r="991" ht="25.15" customHeight="true" x14ac:dyDescent="0.2">
      <c r="C991" s="445"/>
      <c r="D991" s="445"/>
      <c r="E991" s="445"/>
      <c r="F991" s="445"/>
      <c r="G991" s="445"/>
      <c r="H991" s="445"/>
      <c r="I991" s="445"/>
      <c r="J991" s="445"/>
      <c r="K991" s="445"/>
      <c r="L991" s="445"/>
      <c r="M991" s="445"/>
      <c r="N991" s="445"/>
      <c r="O991" s="445"/>
      <c r="P991" s="445"/>
      <c r="Q991" s="445"/>
    </row>
    <row r="992" ht="25.15" customHeight="true" x14ac:dyDescent="0.2">
      <c r="C992" s="445"/>
      <c r="D992" s="445"/>
      <c r="E992" s="445"/>
      <c r="F992" s="445"/>
      <c r="G992" s="445"/>
      <c r="H992" s="445"/>
      <c r="I992" s="445"/>
      <c r="J992" s="445"/>
      <c r="K992" s="445"/>
      <c r="L992" s="445"/>
      <c r="M992" s="445"/>
      <c r="N992" s="445"/>
      <c r="O992" s="445"/>
      <c r="P992" s="445"/>
      <c r="Q992" s="445"/>
    </row>
    <row r="993" ht="25.15" customHeight="true" x14ac:dyDescent="0.2">
      <c r="C993" s="445"/>
      <c r="D993" s="445"/>
      <c r="E993" s="445"/>
      <c r="F993" s="445"/>
      <c r="G993" s="445"/>
      <c r="H993" s="445"/>
      <c r="I993" s="445"/>
      <c r="J993" s="445"/>
      <c r="K993" s="445"/>
      <c r="L993" s="445"/>
      <c r="M993" s="445"/>
      <c r="N993" s="445"/>
      <c r="O993" s="445"/>
      <c r="P993" s="445"/>
      <c r="Q993" s="445"/>
    </row>
    <row r="994" ht="25.15" customHeight="true" x14ac:dyDescent="0.2">
      <c r="C994" s="445"/>
      <c r="D994" s="445"/>
      <c r="E994" s="445"/>
      <c r="F994" s="445"/>
      <c r="G994" s="445"/>
      <c r="H994" s="445"/>
      <c r="I994" s="445"/>
      <c r="J994" s="445"/>
      <c r="K994" s="445"/>
      <c r="L994" s="445"/>
      <c r="M994" s="445"/>
      <c r="N994" s="445"/>
      <c r="O994" s="445"/>
      <c r="P994" s="445"/>
      <c r="Q994" s="445"/>
    </row>
    <row r="995" ht="25.15" customHeight="true" x14ac:dyDescent="0.2">
      <c r="C995" s="445"/>
      <c r="D995" s="445"/>
      <c r="E995" s="445"/>
      <c r="F995" s="445"/>
      <c r="G995" s="445"/>
      <c r="H995" s="445"/>
      <c r="I995" s="445"/>
      <c r="J995" s="445"/>
      <c r="K995" s="445"/>
      <c r="L995" s="445"/>
      <c r="M995" s="445"/>
      <c r="N995" s="445"/>
      <c r="O995" s="445"/>
      <c r="P995" s="445"/>
      <c r="Q995" s="445"/>
    </row>
    <row r="996" ht="25.15" customHeight="true" x14ac:dyDescent="0.2">
      <c r="C996" s="445"/>
      <c r="D996" s="445"/>
      <c r="E996" s="445"/>
      <c r="F996" s="445"/>
      <c r="G996" s="445"/>
      <c r="H996" s="445"/>
      <c r="I996" s="445"/>
      <c r="J996" s="445"/>
      <c r="K996" s="445"/>
      <c r="L996" s="445"/>
      <c r="M996" s="445"/>
      <c r="N996" s="445"/>
      <c r="O996" s="445"/>
      <c r="P996" s="445"/>
      <c r="Q996" s="445"/>
    </row>
    <row r="997" ht="25.15" customHeight="true" x14ac:dyDescent="0.2">
      <c r="C997" s="445"/>
      <c r="D997" s="445"/>
      <c r="E997" s="445"/>
      <c r="F997" s="445"/>
      <c r="G997" s="445"/>
      <c r="H997" s="445"/>
      <c r="I997" s="445"/>
      <c r="J997" s="445"/>
      <c r="K997" s="445"/>
      <c r="L997" s="445"/>
      <c r="M997" s="445"/>
      <c r="N997" s="445"/>
      <c r="O997" s="445"/>
      <c r="P997" s="445"/>
      <c r="Q997" s="445"/>
    </row>
    <row r="998" ht="25.15" customHeight="true" x14ac:dyDescent="0.2">
      <c r="C998" s="445"/>
      <c r="D998" s="445"/>
      <c r="E998" s="445"/>
      <c r="F998" s="445"/>
      <c r="G998" s="445"/>
      <c r="H998" s="445"/>
      <c r="I998" s="445"/>
      <c r="J998" s="445"/>
      <c r="K998" s="445"/>
      <c r="L998" s="445"/>
      <c r="M998" s="445"/>
      <c r="N998" s="445"/>
      <c r="O998" s="445"/>
      <c r="P998" s="445"/>
      <c r="Q998" s="445"/>
    </row>
    <row r="999" ht="25.15" customHeight="true" x14ac:dyDescent="0.2">
      <c r="C999" s="445"/>
      <c r="D999" s="445"/>
      <c r="E999" s="445"/>
      <c r="F999" s="445"/>
      <c r="G999" s="445"/>
      <c r="H999" s="445"/>
      <c r="I999" s="445"/>
      <c r="J999" s="445"/>
      <c r="K999" s="445"/>
      <c r="L999" s="445"/>
      <c r="M999" s="445"/>
      <c r="N999" s="445"/>
      <c r="O999" s="445"/>
      <c r="P999" s="445"/>
      <c r="Q999" s="445"/>
    </row>
    <row r="1000" ht="25.15" customHeight="true" x14ac:dyDescent="0.2">
      <c r="C1000" s="445"/>
      <c r="D1000" s="445"/>
      <c r="E1000" s="445"/>
      <c r="F1000" s="445"/>
      <c r="G1000" s="445"/>
      <c r="H1000" s="445"/>
      <c r="I1000" s="445"/>
      <c r="J1000" s="445"/>
      <c r="K1000" s="445"/>
      <c r="L1000" s="445"/>
      <c r="M1000" s="445"/>
      <c r="N1000" s="445"/>
      <c r="O1000" s="445"/>
      <c r="P1000" s="445"/>
      <c r="Q1000" s="445"/>
    </row>
    <row r="1001" ht="25.15" customHeight="true" x14ac:dyDescent="0.2">
      <c r="C1001" s="445"/>
      <c r="D1001" s="445"/>
      <c r="E1001" s="445"/>
      <c r="F1001" s="445"/>
      <c r="G1001" s="445"/>
      <c r="H1001" s="445"/>
      <c r="I1001" s="445"/>
      <c r="J1001" s="445"/>
      <c r="K1001" s="445"/>
      <c r="L1001" s="445"/>
      <c r="M1001" s="445"/>
      <c r="N1001" s="445"/>
      <c r="O1001" s="445"/>
      <c r="P1001" s="445"/>
      <c r="Q1001" s="445"/>
    </row>
    <row r="1002" ht="25.15" customHeight="true" x14ac:dyDescent="0.2">
      <c r="C1002" s="445"/>
      <c r="D1002" s="445"/>
      <c r="E1002" s="445"/>
      <c r="F1002" s="445"/>
      <c r="G1002" s="445"/>
      <c r="H1002" s="445"/>
      <c r="I1002" s="445"/>
      <c r="J1002" s="445"/>
      <c r="K1002" s="445"/>
      <c r="L1002" s="445"/>
      <c r="M1002" s="445"/>
      <c r="N1002" s="445"/>
      <c r="O1002" s="445"/>
      <c r="P1002" s="445"/>
      <c r="Q1002" s="445"/>
    </row>
    <row r="1003" ht="25.15" customHeight="true" x14ac:dyDescent="0.2">
      <c r="C1003" s="445"/>
      <c r="D1003" s="445"/>
      <c r="E1003" s="445"/>
      <c r="F1003" s="445"/>
      <c r="G1003" s="445"/>
      <c r="H1003" s="445"/>
      <c r="I1003" s="445"/>
      <c r="J1003" s="445"/>
      <c r="K1003" s="445"/>
      <c r="L1003" s="445"/>
      <c r="M1003" s="445"/>
      <c r="N1003" s="445"/>
      <c r="O1003" s="445"/>
      <c r="P1003" s="445"/>
      <c r="Q1003" s="445"/>
    </row>
    <row r="1004" ht="25.15" customHeight="true" x14ac:dyDescent="0.2">
      <c r="C1004" s="445"/>
      <c r="D1004" s="445"/>
      <c r="E1004" s="445"/>
      <c r="F1004" s="445"/>
      <c r="G1004" s="445"/>
      <c r="H1004" s="445"/>
      <c r="I1004" s="445"/>
      <c r="J1004" s="445"/>
      <c r="K1004" s="445"/>
      <c r="L1004" s="445"/>
      <c r="M1004" s="445"/>
      <c r="N1004" s="445"/>
      <c r="O1004" s="445"/>
      <c r="P1004" s="445"/>
      <c r="Q1004" s="445"/>
    </row>
    <row r="1005" ht="25.15" customHeight="true" x14ac:dyDescent="0.2">
      <c r="C1005" s="445"/>
      <c r="D1005" s="445"/>
      <c r="E1005" s="445"/>
      <c r="F1005" s="445"/>
      <c r="G1005" s="445"/>
      <c r="H1005" s="445"/>
      <c r="I1005" s="445"/>
      <c r="J1005" s="445"/>
      <c r="K1005" s="445"/>
      <c r="L1005" s="445"/>
      <c r="M1005" s="445"/>
      <c r="N1005" s="445"/>
      <c r="O1005" s="445"/>
      <c r="P1005" s="445"/>
      <c r="Q1005" s="445"/>
    </row>
    <row r="1006" ht="25.15" customHeight="true" x14ac:dyDescent="0.2">
      <c r="C1006" s="445"/>
      <c r="D1006" s="445"/>
      <c r="E1006" s="445"/>
      <c r="F1006" s="445"/>
      <c r="G1006" s="445"/>
      <c r="H1006" s="445"/>
      <c r="I1006" s="445"/>
      <c r="J1006" s="445"/>
      <c r="K1006" s="445"/>
      <c r="L1006" s="445"/>
      <c r="M1006" s="445"/>
      <c r="N1006" s="445"/>
      <c r="O1006" s="445"/>
      <c r="P1006" s="445"/>
      <c r="Q1006" s="445"/>
    </row>
    <row r="1007" ht="25.15" customHeight="true" x14ac:dyDescent="0.2">
      <c r="C1007" s="445"/>
      <c r="D1007" s="445"/>
      <c r="E1007" s="445"/>
      <c r="F1007" s="445"/>
      <c r="G1007" s="445"/>
      <c r="H1007" s="445"/>
      <c r="I1007" s="445"/>
      <c r="J1007" s="445"/>
      <c r="K1007" s="445"/>
      <c r="L1007" s="445"/>
      <c r="M1007" s="445"/>
      <c r="N1007" s="445"/>
      <c r="O1007" s="445"/>
      <c r="P1007" s="445"/>
      <c r="Q1007" s="445"/>
    </row>
    <row r="1008" ht="25.15" customHeight="true" x14ac:dyDescent="0.2">
      <c r="C1008" s="445"/>
      <c r="D1008" s="445"/>
      <c r="E1008" s="445"/>
      <c r="F1008" s="445"/>
      <c r="G1008" s="445"/>
      <c r="H1008" s="445"/>
      <c r="I1008" s="445"/>
      <c r="J1008" s="445"/>
      <c r="K1008" s="445"/>
      <c r="L1008" s="445"/>
      <c r="M1008" s="445"/>
      <c r="N1008" s="445"/>
      <c r="O1008" s="445"/>
      <c r="P1008" s="445"/>
      <c r="Q1008" s="445"/>
    </row>
    <row r="1009" ht="25.15" customHeight="true" x14ac:dyDescent="0.2">
      <c r="C1009" s="445"/>
      <c r="D1009" s="445"/>
      <c r="E1009" s="445"/>
      <c r="F1009" s="445"/>
      <c r="G1009" s="445"/>
      <c r="H1009" s="445"/>
      <c r="I1009" s="445"/>
      <c r="J1009" s="445"/>
      <c r="K1009" s="445"/>
      <c r="L1009" s="445"/>
      <c r="M1009" s="445"/>
      <c r="N1009" s="445"/>
      <c r="O1009" s="445"/>
      <c r="P1009" s="445"/>
      <c r="Q1009" s="445"/>
    </row>
    <row r="1010" ht="25.15" customHeight="true" x14ac:dyDescent="0.2">
      <c r="C1010" s="445"/>
      <c r="D1010" s="445"/>
      <c r="E1010" s="445"/>
      <c r="F1010" s="445"/>
      <c r="G1010" s="445"/>
      <c r="H1010" s="445"/>
      <c r="I1010" s="445"/>
      <c r="J1010" s="445"/>
      <c r="K1010" s="445"/>
      <c r="L1010" s="445"/>
      <c r="M1010" s="445"/>
      <c r="N1010" s="445"/>
      <c r="O1010" s="445"/>
      <c r="P1010" s="445"/>
      <c r="Q1010" s="445"/>
    </row>
    <row r="1011" ht="25.15" customHeight="true" x14ac:dyDescent="0.2">
      <c r="C1011" s="445"/>
      <c r="D1011" s="445"/>
      <c r="E1011" s="445"/>
      <c r="F1011" s="445"/>
      <c r="G1011" s="445"/>
      <c r="H1011" s="445"/>
      <c r="I1011" s="445"/>
      <c r="J1011" s="445"/>
      <c r="K1011" s="445"/>
      <c r="L1011" s="445"/>
      <c r="M1011" s="445"/>
      <c r="N1011" s="445"/>
      <c r="O1011" s="445"/>
      <c r="P1011" s="445"/>
      <c r="Q1011" s="445"/>
    </row>
    <row r="1012" ht="25.15" customHeight="true" x14ac:dyDescent="0.2">
      <c r="C1012" s="445"/>
      <c r="D1012" s="445"/>
      <c r="E1012" s="445"/>
      <c r="F1012" s="445"/>
      <c r="G1012" s="445"/>
      <c r="H1012" s="445"/>
      <c r="I1012" s="445"/>
      <c r="J1012" s="445"/>
      <c r="K1012" s="445"/>
      <c r="L1012" s="445"/>
      <c r="M1012" s="445"/>
      <c r="N1012" s="445"/>
      <c r="O1012" s="445"/>
      <c r="P1012" s="445"/>
      <c r="Q1012" s="445"/>
    </row>
    <row r="1013" ht="25.15" customHeight="true" x14ac:dyDescent="0.2">
      <c r="C1013" s="445"/>
      <c r="D1013" s="445"/>
      <c r="E1013" s="445"/>
      <c r="F1013" s="445"/>
      <c r="G1013" s="445"/>
      <c r="H1013" s="445"/>
      <c r="I1013" s="445"/>
      <c r="J1013" s="445"/>
      <c r="K1013" s="445"/>
      <c r="L1013" s="445"/>
      <c r="M1013" s="445"/>
      <c r="N1013" s="445"/>
      <c r="O1013" s="445"/>
      <c r="P1013" s="445"/>
      <c r="Q1013" s="445"/>
    </row>
    <row r="1014" ht="25.15" customHeight="true" x14ac:dyDescent="0.2">
      <c r="C1014" s="445"/>
      <c r="D1014" s="445"/>
      <c r="E1014" s="445"/>
      <c r="F1014" s="445"/>
      <c r="G1014" s="445"/>
      <c r="H1014" s="445"/>
      <c r="I1014" s="445"/>
      <c r="J1014" s="445"/>
      <c r="K1014" s="445"/>
      <c r="L1014" s="445"/>
      <c r="M1014" s="445"/>
      <c r="N1014" s="445"/>
      <c r="O1014" s="445"/>
      <c r="P1014" s="445"/>
      <c r="Q1014" s="445"/>
    </row>
    <row r="1015" ht="25.15" customHeight="true" x14ac:dyDescent="0.2">
      <c r="C1015" s="445"/>
      <c r="D1015" s="445"/>
      <c r="E1015" s="445"/>
      <c r="F1015" s="445"/>
      <c r="G1015" s="445"/>
      <c r="H1015" s="445"/>
      <c r="I1015" s="445"/>
      <c r="J1015" s="445"/>
      <c r="K1015" s="445"/>
      <c r="L1015" s="445"/>
      <c r="M1015" s="445"/>
      <c r="N1015" s="445"/>
      <c r="O1015" s="445"/>
      <c r="P1015" s="445"/>
      <c r="Q1015" s="445"/>
    </row>
    <row r="1016" ht="25.15" customHeight="true" x14ac:dyDescent="0.2">
      <c r="C1016" s="445"/>
      <c r="D1016" s="445"/>
      <c r="E1016" s="445"/>
      <c r="F1016" s="445"/>
      <c r="G1016" s="445"/>
      <c r="H1016" s="445"/>
      <c r="I1016" s="445"/>
      <c r="J1016" s="445"/>
      <c r="K1016" s="445"/>
      <c r="L1016" s="445"/>
      <c r="M1016" s="445"/>
      <c r="N1016" s="445"/>
      <c r="O1016" s="445"/>
      <c r="P1016" s="445"/>
      <c r="Q1016" s="445"/>
    </row>
    <row r="1017" ht="25.15" customHeight="true" x14ac:dyDescent="0.2">
      <c r="C1017" s="445"/>
      <c r="D1017" s="445"/>
      <c r="E1017" s="445"/>
      <c r="F1017" s="445"/>
      <c r="G1017" s="445"/>
      <c r="H1017" s="445"/>
      <c r="I1017" s="445"/>
      <c r="J1017" s="445"/>
      <c r="K1017" s="445"/>
      <c r="L1017" s="445"/>
      <c r="M1017" s="445"/>
      <c r="N1017" s="445"/>
      <c r="O1017" s="445"/>
      <c r="P1017" s="445"/>
      <c r="Q1017" s="445"/>
    </row>
    <row r="1018" ht="25.15" customHeight="true" x14ac:dyDescent="0.2">
      <c r="C1018" s="445"/>
      <c r="D1018" s="445"/>
      <c r="E1018" s="445"/>
      <c r="F1018" s="445"/>
      <c r="G1018" s="445"/>
      <c r="H1018" s="445"/>
      <c r="I1018" s="445"/>
      <c r="J1018" s="445"/>
      <c r="K1018" s="445"/>
      <c r="L1018" s="445"/>
      <c r="M1018" s="445"/>
      <c r="N1018" s="445"/>
      <c r="O1018" s="445"/>
      <c r="P1018" s="445"/>
      <c r="Q1018" s="445"/>
    </row>
    <row r="1019" ht="25.15" customHeight="true" x14ac:dyDescent="0.2">
      <c r="C1019" s="445"/>
      <c r="D1019" s="445"/>
      <c r="E1019" s="445"/>
      <c r="F1019" s="445"/>
      <c r="G1019" s="445"/>
      <c r="H1019" s="445"/>
      <c r="I1019" s="445"/>
      <c r="J1019" s="445"/>
      <c r="K1019" s="445"/>
      <c r="L1019" s="445"/>
      <c r="M1019" s="445"/>
      <c r="N1019" s="445"/>
      <c r="O1019" s="445"/>
      <c r="P1019" s="445"/>
      <c r="Q1019" s="445"/>
    </row>
    <row r="1020" ht="25.15" customHeight="true" x14ac:dyDescent="0.2">
      <c r="C1020" s="445"/>
      <c r="D1020" s="445"/>
      <c r="E1020" s="445"/>
      <c r="F1020" s="445"/>
      <c r="G1020" s="445"/>
      <c r="H1020" s="445"/>
      <c r="I1020" s="445"/>
      <c r="J1020" s="445"/>
      <c r="K1020" s="445"/>
      <c r="L1020" s="445"/>
      <c r="M1020" s="445"/>
      <c r="N1020" s="445"/>
      <c r="O1020" s="445"/>
      <c r="P1020" s="445"/>
      <c r="Q1020" s="445"/>
    </row>
    <row r="1021" ht="25.15" customHeight="true" x14ac:dyDescent="0.2">
      <c r="C1021" s="445"/>
      <c r="D1021" s="445"/>
      <c r="E1021" s="445"/>
      <c r="F1021" s="445"/>
      <c r="G1021" s="445"/>
      <c r="H1021" s="445"/>
      <c r="I1021" s="445"/>
      <c r="J1021" s="445"/>
      <c r="K1021" s="445"/>
      <c r="L1021" s="445"/>
      <c r="M1021" s="445"/>
      <c r="N1021" s="445"/>
      <c r="O1021" s="445"/>
      <c r="P1021" s="445"/>
      <c r="Q1021" s="445"/>
    </row>
    <row r="1022" ht="25.15" customHeight="true" x14ac:dyDescent="0.2">
      <c r="C1022" s="445"/>
      <c r="D1022" s="445"/>
      <c r="E1022" s="445"/>
      <c r="F1022" s="445"/>
      <c r="G1022" s="445"/>
      <c r="H1022" s="445"/>
      <c r="I1022" s="445"/>
      <c r="J1022" s="445"/>
      <c r="K1022" s="445"/>
      <c r="L1022" s="445"/>
      <c r="M1022" s="445"/>
      <c r="N1022" s="445"/>
      <c r="O1022" s="445"/>
      <c r="P1022" s="445"/>
      <c r="Q1022" s="445"/>
    </row>
    <row r="1023" ht="25.15" customHeight="true" x14ac:dyDescent="0.2">
      <c r="C1023" s="445"/>
      <c r="D1023" s="445"/>
      <c r="E1023" s="445"/>
      <c r="F1023" s="445"/>
      <c r="G1023" s="445"/>
      <c r="H1023" s="445"/>
      <c r="I1023" s="445"/>
      <c r="J1023" s="445"/>
      <c r="K1023" s="445"/>
      <c r="L1023" s="445"/>
      <c r="M1023" s="445"/>
      <c r="N1023" s="445"/>
      <c r="O1023" s="445"/>
      <c r="P1023" s="445"/>
      <c r="Q1023" s="445"/>
    </row>
    <row r="1024" ht="25.15" customHeight="true" x14ac:dyDescent="0.2">
      <c r="C1024" s="445"/>
      <c r="D1024" s="445"/>
      <c r="E1024" s="445"/>
      <c r="F1024" s="445"/>
      <c r="G1024" s="445"/>
      <c r="H1024" s="445"/>
      <c r="I1024" s="445"/>
      <c r="J1024" s="445"/>
      <c r="K1024" s="445"/>
      <c r="L1024" s="445"/>
      <c r="M1024" s="445"/>
      <c r="N1024" s="445"/>
      <c r="O1024" s="445"/>
      <c r="P1024" s="445"/>
      <c r="Q1024" s="445"/>
    </row>
    <row r="1025" s="367" customFormat="true" ht="21" customHeight="true" x14ac:dyDescent="0.2">
      <c r="A1025" s="2225" t="s">
        <v>245</v>
      </c>
      <c r="B1025" s="2226"/>
      <c r="C1025" s="2227"/>
      <c r="W1025" s="559"/>
      <c r="X1025" s="559"/>
      <c r="Y1025" s="559"/>
      <c r="Z1025" s="559"/>
      <c r="AA1025" s="559"/>
      <c r="AB1025" s="559"/>
      <c r="AC1025" s="559"/>
      <c r="AD1025" s="559"/>
      <c r="AE1025" s="559"/>
      <c r="AF1025" s="559"/>
      <c r="AG1025" s="559"/>
      <c r="AH1025" s="559"/>
      <c r="AI1025" s="559"/>
      <c r="AJ1025" s="559"/>
      <c r="AK1025" s="559"/>
      <c r="AL1025" s="559"/>
      <c r="AM1025" s="559"/>
      <c r="AN1025" s="559"/>
      <c r="AO1025" s="559"/>
      <c r="AP1025" s="559"/>
      <c r="AQ1025" s="559"/>
      <c r="AR1025" s="559"/>
      <c r="AS1025" s="559"/>
      <c r="AT1025" s="559"/>
      <c r="AU1025" s="559"/>
      <c r="AV1025" s="559"/>
      <c r="AW1025" s="559"/>
      <c r="AX1025" s="559"/>
      <c r="AY1025" s="559"/>
      <c r="AZ1025" s="559"/>
      <c r="BA1025" s="215"/>
      <c r="BB1025" s="283"/>
      <c r="BC1025"/>
      <c r="BD1025"/>
      <c r="BE1025"/>
      <c r="BF1025"/>
      <c r="BG1025"/>
      <c r="BH1025"/>
      <c r="BI1025"/>
      <c r="BJ1025"/>
      <c r="BK1025"/>
      <c r="BL1025"/>
      <c r="BM1025"/>
      <c r="BN1025"/>
      <c r="BO1025"/>
      <c r="BP1025"/>
      <c r="BQ1025"/>
      <c r="BR1025"/>
      <c r="BS1025"/>
      <c r="BT1025"/>
      <c r="BU1025"/>
      <c r="BV1025" s="215"/>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67" customFormat="true" ht="15.95" customHeight="true" x14ac:dyDescent="0.2">
      <c r="A1026" s="2228" t="s">
        <v>174</v>
      </c>
      <c r="B1026" s="2229"/>
      <c r="C1026" s="393" t="s">
        <v>175</v>
      </c>
      <c r="W1026" s="559"/>
      <c r="X1026" s="559"/>
      <c r="Y1026" s="559"/>
      <c r="Z1026" s="559"/>
      <c r="AA1026" s="559"/>
      <c r="AB1026" s="559"/>
      <c r="AC1026" s="559"/>
      <c r="AD1026" s="559"/>
      <c r="AE1026" s="559"/>
      <c r="AF1026" s="559"/>
      <c r="AG1026" s="559"/>
      <c r="AH1026" s="559"/>
      <c r="AI1026" s="559"/>
      <c r="AJ1026" s="559"/>
      <c r="AK1026" s="559"/>
      <c r="AL1026" s="559"/>
      <c r="AM1026" s="559"/>
      <c r="AN1026" s="559"/>
      <c r="AO1026" s="559"/>
      <c r="AP1026" s="559"/>
      <c r="AQ1026" s="559"/>
      <c r="AR1026" s="559"/>
      <c r="AS1026" s="559"/>
      <c r="AT1026" s="559"/>
      <c r="AU1026" s="559"/>
      <c r="AV1026" s="559"/>
      <c r="AW1026" s="559"/>
      <c r="AX1026" s="559"/>
      <c r="AY1026" s="559"/>
      <c r="AZ1026" s="559"/>
      <c r="BA1026" s="215"/>
      <c r="BB1026" s="283"/>
      <c r="BC1026"/>
      <c r="BD1026"/>
      <c r="BE1026"/>
      <c r="BF1026"/>
      <c r="BG1026"/>
      <c r="BH1026"/>
      <c r="BI1026"/>
      <c r="BJ1026"/>
      <c r="BK1026"/>
      <c r="BL1026"/>
      <c r="BM1026"/>
      <c r="BN1026"/>
      <c r="BO1026"/>
      <c r="BP1026"/>
      <c r="BQ1026"/>
      <c r="BR1026"/>
      <c r="BS1026"/>
      <c r="BT1026"/>
      <c r="BU1026"/>
      <c r="BV1026" s="215"/>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67" customFormat="true" ht="17.1" hidden="true" customHeight="true" x14ac:dyDescent="0.2">
      <c r="A1027" s="394" t="s">
        <v>176</v>
      </c>
      <c r="B1027" s="395" t="s">
        <v>177</v>
      </c>
      <c r="C1027" s="396">
        <v>10525</v>
      </c>
      <c r="W1027" s="559"/>
      <c r="X1027" s="559"/>
      <c r="Y1027" s="559"/>
      <c r="Z1027" s="559"/>
      <c r="AA1027" s="559"/>
      <c r="AB1027" s="559"/>
      <c r="AC1027" s="559"/>
      <c r="AD1027" s="559"/>
      <c r="AE1027" s="559"/>
      <c r="AF1027" s="559"/>
      <c r="AG1027" s="559"/>
      <c r="AH1027" s="559"/>
      <c r="AI1027" s="559"/>
      <c r="AJ1027" s="559"/>
      <c r="AK1027" s="559"/>
      <c r="AL1027" s="559"/>
      <c r="AM1027" s="559"/>
      <c r="AN1027" s="559"/>
      <c r="AO1027" s="559"/>
      <c r="AP1027" s="559"/>
      <c r="AQ1027" s="559"/>
      <c r="AR1027" s="559"/>
      <c r="AS1027" s="559"/>
      <c r="AT1027" s="559"/>
      <c r="AU1027" s="559"/>
      <c r="AV1027" s="559"/>
      <c r="AW1027" s="559"/>
      <c r="AX1027" s="559"/>
      <c r="AY1027" s="559"/>
      <c r="AZ1027" s="559"/>
      <c r="BA1027" s="215"/>
      <c r="BB1027" s="283"/>
      <c r="BC1027"/>
      <c r="BD1027"/>
      <c r="BE1027"/>
      <c r="BF1027"/>
      <c r="BG1027"/>
      <c r="BH1027"/>
      <c r="BI1027"/>
      <c r="BJ1027"/>
      <c r="BK1027"/>
      <c r="BL1027"/>
      <c r="BM1027"/>
      <c r="BN1027"/>
      <c r="BO1027"/>
      <c r="BP1027"/>
      <c r="BQ1027"/>
      <c r="BR1027"/>
      <c r="BS1027"/>
      <c r="BT1027"/>
      <c r="BU1027"/>
      <c r="BV1027" s="215"/>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67" customFormat="true" ht="17.1" hidden="true" customHeight="true" x14ac:dyDescent="0.2">
      <c r="A1028" s="397" t="s">
        <v>178</v>
      </c>
      <c r="B1028" s="398" t="s">
        <v>177</v>
      </c>
      <c r="C1028" s="399">
        <v>10525</v>
      </c>
      <c r="W1028" s="559"/>
      <c r="X1028" s="559"/>
      <c r="Y1028" s="559"/>
      <c r="Z1028" s="559"/>
      <c r="AA1028" s="559"/>
      <c r="AB1028" s="559"/>
      <c r="AC1028" s="559"/>
      <c r="AD1028" s="559"/>
      <c r="AE1028" s="559"/>
      <c r="AF1028" s="559"/>
      <c r="AG1028" s="559"/>
      <c r="AH1028" s="559"/>
      <c r="AI1028" s="559"/>
      <c r="AJ1028" s="559"/>
      <c r="AK1028" s="559"/>
      <c r="AL1028" s="559"/>
      <c r="AM1028" s="559"/>
      <c r="AN1028" s="559"/>
      <c r="AO1028" s="559"/>
      <c r="AP1028" s="559"/>
      <c r="AQ1028" s="559"/>
      <c r="AR1028" s="559"/>
      <c r="AS1028" s="559"/>
      <c r="AT1028" s="559"/>
      <c r="AU1028" s="559"/>
      <c r="AV1028" s="559"/>
      <c r="AW1028" s="559"/>
      <c r="AX1028" s="559"/>
      <c r="AY1028" s="559"/>
      <c r="AZ1028" s="559"/>
      <c r="BA1028" s="215"/>
      <c r="BB1028" s="283"/>
      <c r="BC1028"/>
      <c r="BD1028"/>
      <c r="BE1028"/>
      <c r="BF1028"/>
      <c r="BG1028"/>
      <c r="BH1028"/>
      <c r="BI1028"/>
      <c r="BJ1028"/>
      <c r="BK1028"/>
      <c r="BL1028"/>
      <c r="BM1028"/>
      <c r="BN1028"/>
      <c r="BO1028"/>
      <c r="BP1028"/>
      <c r="BQ1028"/>
      <c r="BR1028"/>
      <c r="BS1028"/>
      <c r="BT1028"/>
      <c r="BU1028"/>
      <c r="BV1028" s="215"/>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67" customFormat="true" ht="17.1" hidden="true" customHeight="true" x14ac:dyDescent="0.2">
      <c r="A1029" s="397" t="s">
        <v>179</v>
      </c>
      <c r="B1029" s="398" t="s">
        <v>177</v>
      </c>
      <c r="C1029" s="399">
        <v>10525</v>
      </c>
      <c r="W1029" s="559"/>
      <c r="X1029" s="559"/>
      <c r="Y1029" s="559"/>
      <c r="Z1029" s="559"/>
      <c r="AA1029" s="559"/>
      <c r="AB1029" s="559"/>
      <c r="AC1029" s="559"/>
      <c r="AD1029" s="559"/>
      <c r="AE1029" s="559"/>
      <c r="AF1029" s="559"/>
      <c r="AG1029" s="559"/>
      <c r="AH1029" s="559"/>
      <c r="AI1029" s="559"/>
      <c r="AJ1029" s="559"/>
      <c r="AK1029" s="559"/>
      <c r="AL1029" s="559"/>
      <c r="AM1029" s="559"/>
      <c r="AN1029" s="559"/>
      <c r="AO1029" s="559"/>
      <c r="AP1029" s="559"/>
      <c r="AQ1029" s="559"/>
      <c r="AR1029" s="559"/>
      <c r="AS1029" s="559"/>
      <c r="AT1029" s="559"/>
      <c r="AU1029" s="559"/>
      <c r="AV1029" s="559"/>
      <c r="AW1029" s="559"/>
      <c r="AX1029" s="559"/>
      <c r="AY1029" s="559"/>
      <c r="AZ1029" s="559"/>
      <c r="BA1029" s="215"/>
      <c r="BB1029" s="283"/>
      <c r="BC1029"/>
      <c r="BD1029"/>
      <c r="BE1029"/>
      <c r="BF1029"/>
      <c r="BG1029"/>
      <c r="BH1029"/>
      <c r="BI1029"/>
      <c r="BJ1029"/>
      <c r="BK1029"/>
      <c r="BL1029"/>
      <c r="BM1029"/>
      <c r="BN1029"/>
      <c r="BO1029"/>
      <c r="BP1029"/>
      <c r="BQ1029"/>
      <c r="BR1029"/>
      <c r="BS1029"/>
      <c r="BT1029"/>
      <c r="BU1029"/>
      <c r="BV1029" s="215"/>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67" customFormat="true" ht="17.1" hidden="true" customHeight="true" x14ac:dyDescent="0.2">
      <c r="A1030" s="397" t="s">
        <v>180</v>
      </c>
      <c r="B1030" s="398" t="s">
        <v>177</v>
      </c>
      <c r="C1030" s="399">
        <v>10525</v>
      </c>
      <c r="W1030" s="559"/>
      <c r="X1030" s="559"/>
      <c r="Y1030" s="559"/>
      <c r="Z1030" s="559"/>
      <c r="AA1030" s="559"/>
      <c r="AB1030" s="559"/>
      <c r="AC1030" s="559"/>
      <c r="AD1030" s="559"/>
      <c r="AE1030" s="559"/>
      <c r="AF1030" s="559"/>
      <c r="AG1030" s="559"/>
      <c r="AH1030" s="559"/>
      <c r="AI1030" s="559"/>
      <c r="AJ1030" s="559"/>
      <c r="AK1030" s="559"/>
      <c r="AL1030" s="559"/>
      <c r="AM1030" s="559"/>
      <c r="AN1030" s="559"/>
      <c r="AO1030" s="559"/>
      <c r="AP1030" s="559"/>
      <c r="AQ1030" s="559"/>
      <c r="AR1030" s="559"/>
      <c r="AS1030" s="559"/>
      <c r="AT1030" s="559"/>
      <c r="AU1030" s="559"/>
      <c r="AV1030" s="559"/>
      <c r="AW1030" s="559"/>
      <c r="AX1030" s="559"/>
      <c r="AY1030" s="559"/>
      <c r="AZ1030" s="559"/>
      <c r="BA1030" s="215"/>
      <c r="BB1030" s="283"/>
      <c r="BC1030"/>
      <c r="BD1030"/>
      <c r="BE1030"/>
      <c r="BF1030"/>
      <c r="BG1030"/>
      <c r="BH1030"/>
      <c r="BI1030"/>
      <c r="BJ1030"/>
      <c r="BK1030"/>
      <c r="BL1030"/>
      <c r="BM1030"/>
      <c r="BN1030"/>
      <c r="BO1030"/>
      <c r="BP1030"/>
      <c r="BQ1030"/>
      <c r="BR1030"/>
      <c r="BS1030"/>
      <c r="BT1030"/>
      <c r="BU1030"/>
      <c r="BV1030" s="215"/>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67" customFormat="true" ht="17.1" customHeight="true" x14ac:dyDescent="0.2">
      <c r="A1031" s="2220" t="s">
        <v>181</v>
      </c>
      <c r="B1031" s="398" t="s">
        <v>182</v>
      </c>
      <c r="C1031" s="399">
        <v>7672</v>
      </c>
      <c r="W1031" s="559"/>
      <c r="X1031" s="559"/>
      <c r="Y1031" s="559"/>
      <c r="Z1031" s="559"/>
      <c r="AA1031" s="559"/>
      <c r="AB1031" s="559"/>
      <c r="AC1031" s="559"/>
      <c r="AD1031" s="559"/>
      <c r="AE1031" s="559"/>
      <c r="AF1031" s="559"/>
      <c r="AG1031" s="559"/>
      <c r="AH1031" s="559"/>
      <c r="AI1031" s="559"/>
      <c r="AJ1031" s="559"/>
      <c r="AK1031" s="559"/>
      <c r="AL1031" s="559"/>
      <c r="AM1031" s="559"/>
      <c r="AN1031" s="559"/>
      <c r="AO1031" s="559"/>
      <c r="AP1031" s="559"/>
      <c r="AQ1031" s="559"/>
      <c r="AR1031" s="559"/>
      <c r="AS1031" s="559"/>
      <c r="AT1031" s="559"/>
      <c r="AU1031" s="559"/>
      <c r="AV1031" s="559"/>
      <c r="AW1031" s="559"/>
      <c r="AX1031" s="559"/>
      <c r="AY1031" s="559"/>
      <c r="AZ1031" s="559"/>
      <c r="BA1031" s="215"/>
      <c r="BB1031" s="283"/>
      <c r="BC1031"/>
      <c r="BD1031"/>
      <c r="BE1031"/>
      <c r="BF1031"/>
      <c r="BG1031"/>
      <c r="BH1031"/>
      <c r="BI1031"/>
      <c r="BJ1031"/>
      <c r="BK1031"/>
      <c r="BL1031"/>
      <c r="BM1031"/>
      <c r="BN1031"/>
      <c r="BO1031"/>
      <c r="BP1031"/>
      <c r="BQ1031"/>
      <c r="BR1031"/>
      <c r="BS1031"/>
      <c r="BT1031"/>
      <c r="BU1031"/>
      <c r="BV1031" s="215"/>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67" customFormat="true" ht="17.1" customHeight="true" x14ac:dyDescent="0.2">
      <c r="A1032" s="2220"/>
      <c r="B1032" s="398" t="s">
        <v>183</v>
      </c>
      <c r="C1032" s="399">
        <v>2853</v>
      </c>
      <c r="W1032" s="559"/>
      <c r="X1032" s="559"/>
      <c r="Y1032" s="559"/>
      <c r="Z1032" s="559"/>
      <c r="AA1032" s="559"/>
      <c r="AB1032" s="559"/>
      <c r="AC1032" s="559"/>
      <c r="AD1032" s="559"/>
      <c r="AE1032" s="559"/>
      <c r="AF1032" s="559"/>
      <c r="AG1032" s="559"/>
      <c r="AH1032" s="559"/>
      <c r="AI1032" s="559"/>
      <c r="AJ1032" s="559"/>
      <c r="AK1032" s="559"/>
      <c r="AL1032" s="559"/>
      <c r="AM1032" s="559"/>
      <c r="AN1032" s="559"/>
      <c r="AO1032" s="559"/>
      <c r="AP1032" s="559"/>
      <c r="AQ1032" s="559"/>
      <c r="AR1032" s="559"/>
      <c r="AS1032" s="559"/>
      <c r="AT1032" s="559"/>
      <c r="AU1032" s="559"/>
      <c r="AV1032" s="559"/>
      <c r="AW1032" s="559"/>
      <c r="AX1032" s="559"/>
      <c r="AY1032" s="559"/>
      <c r="AZ1032" s="559"/>
      <c r="BA1032" s="215"/>
      <c r="BB1032" s="283"/>
      <c r="BC1032"/>
      <c r="BD1032"/>
      <c r="BE1032"/>
      <c r="BF1032"/>
      <c r="BG1032"/>
      <c r="BH1032"/>
      <c r="BI1032"/>
      <c r="BJ1032"/>
      <c r="BK1032"/>
      <c r="BL1032"/>
      <c r="BM1032"/>
      <c r="BN1032"/>
      <c r="BO1032"/>
      <c r="BP1032"/>
      <c r="BQ1032"/>
      <c r="BR1032"/>
      <c r="BS1032"/>
      <c r="BT1032"/>
      <c r="BU1032"/>
      <c r="BV1032" s="215"/>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67" customFormat="true" ht="17.1" customHeight="true" x14ac:dyDescent="0.2">
      <c r="A1033" s="2221"/>
      <c r="B1033" s="400" t="s">
        <v>184</v>
      </c>
      <c r="C1033" s="401">
        <v>0</v>
      </c>
      <c r="W1033" s="559"/>
      <c r="X1033" s="559"/>
      <c r="Y1033" s="559"/>
      <c r="Z1033" s="559"/>
      <c r="AA1033" s="559"/>
      <c r="AB1033" s="559"/>
      <c r="AC1033" s="559"/>
      <c r="AD1033" s="559"/>
      <c r="AE1033" s="559"/>
      <c r="AF1033" s="559"/>
      <c r="AG1033" s="559"/>
      <c r="AH1033" s="559"/>
      <c r="AI1033" s="559"/>
      <c r="AJ1033" s="559"/>
      <c r="AK1033" s="559"/>
      <c r="AL1033" s="559"/>
      <c r="AM1033" s="559"/>
      <c r="AN1033" s="559"/>
      <c r="AO1033" s="559"/>
      <c r="AP1033" s="559"/>
      <c r="AQ1033" s="559"/>
      <c r="AR1033" s="559"/>
      <c r="AS1033" s="559"/>
      <c r="AT1033" s="559"/>
      <c r="AU1033" s="559"/>
      <c r="AV1033" s="559"/>
      <c r="AW1033" s="559"/>
      <c r="AX1033" s="559"/>
      <c r="AY1033" s="559"/>
      <c r="AZ1033" s="559"/>
      <c r="BA1033" s="386"/>
      <c r="BB1033" s="136"/>
      <c r="BC1033" s="386"/>
      <c r="BD1033" s="386"/>
      <c r="BE1033" s="386"/>
      <c r="BF1033" s="386"/>
      <c r="BG1033" s="386"/>
      <c r="BH1033" s="386"/>
      <c r="BI1033" s="386"/>
      <c r="BJ1033" s="386"/>
      <c r="BK1033" s="386"/>
      <c r="BL1033" s="386"/>
      <c r="BM1033" s="386"/>
      <c r="BN1033" s="386"/>
      <c r="BO1033" s="386"/>
      <c r="BP1033" s="386"/>
      <c r="BQ1033" s="386"/>
      <c r="BR1033" s="386"/>
      <c r="BS1033" s="386"/>
      <c r="BT1033" s="386"/>
      <c r="BU1033" s="386"/>
      <c r="BV1033" s="386"/>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67" customFormat="true" ht="12.95" customHeight="true" x14ac:dyDescent="0.2">
      <c r="A1034" s="2222" t="s">
        <v>246</v>
      </c>
      <c r="B1034" s="2223"/>
      <c r="C1034" s="2224"/>
      <c r="W1034" s="559"/>
      <c r="X1034" s="559"/>
      <c r="Y1034" s="559"/>
      <c r="Z1034" s="559"/>
      <c r="AA1034" s="559"/>
      <c r="AB1034" s="559"/>
      <c r="AC1034" s="559"/>
      <c r="AD1034" s="559"/>
      <c r="AE1034" s="559"/>
      <c r="AF1034" s="559"/>
      <c r="AG1034" s="559"/>
      <c r="AH1034" s="559"/>
      <c r="AI1034" s="559"/>
      <c r="AJ1034" s="559"/>
      <c r="AK1034" s="559"/>
      <c r="AL1034" s="559"/>
      <c r="AM1034" s="559"/>
      <c r="AN1034" s="559"/>
      <c r="AO1034" s="559"/>
      <c r="AP1034" s="559"/>
      <c r="AQ1034" s="559"/>
      <c r="AR1034" s="559"/>
      <c r="AS1034" s="559"/>
      <c r="AT1034" s="559"/>
      <c r="AU1034" s="559"/>
      <c r="AV1034" s="559"/>
      <c r="AW1034" s="559"/>
      <c r="AX1034" s="559"/>
      <c r="AY1034" s="559"/>
      <c r="AZ1034" s="559"/>
      <c r="BA1034" s="215"/>
      <c r="BB1034" s="283"/>
      <c r="BC1034"/>
      <c r="BD1034"/>
      <c r="BE1034"/>
      <c r="BF1034"/>
      <c r="BG1034"/>
      <c r="BH1034"/>
      <c r="BI1034"/>
      <c r="BJ1034"/>
      <c r="BK1034"/>
      <c r="BL1034"/>
      <c r="BM1034"/>
      <c r="BN1034"/>
      <c r="BO1034"/>
      <c r="BP1034"/>
      <c r="BQ1034"/>
      <c r="BR1034"/>
      <c r="BS1034"/>
      <c r="BT1034"/>
      <c r="BU1034"/>
      <c r="BV1034" s="215"/>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68"/>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6"/>
      <c r="BB1035" s="230"/>
      <c r="BC1035" s="366"/>
      <c r="BD1035" s="366"/>
      <c r="BE1035" s="366"/>
      <c r="BF1035" s="366"/>
      <c r="BG1035" s="366"/>
      <c r="BH1035" s="366"/>
      <c r="BI1035" s="366"/>
      <c r="BJ1035" s="366"/>
      <c r="BK1035" s="366"/>
      <c r="BL1035" s="366"/>
      <c r="BM1035" s="366"/>
      <c r="BN1035" s="366"/>
      <c r="BO1035" s="366"/>
      <c r="BP1035" s="366"/>
      <c r="BQ1035" s="366"/>
      <c r="BR1035" s="366"/>
      <c r="BS1035" s="366"/>
      <c r="BT1035" s="366"/>
      <c r="BU1035" s="366"/>
      <c r="BV1035" s="366"/>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Central</v>
      </c>
      <c r="B1037" s="285">
        <f>BR122+BR123</f>
        <v>8867.1803969999673</v>
      </c>
    </row>
    <row r="1038" ht="15" customHeight="true" x14ac:dyDescent="0.2">
      <c r="A1038" s="285" t="str">
        <f>S15</f>
        <v>East</v>
      </c>
      <c r="B1038" s="285">
        <f>BS122+BS123</f>
        <v>7924.0622739999963</v>
      </c>
    </row>
    <row r="1039" ht="15" customHeight="true" x14ac:dyDescent="0.2">
      <c r="A1039" s="285" t="str">
        <f>T15</f>
        <v>North</v>
      </c>
      <c r="B1039" s="285">
        <f>BT122+BT123</f>
        <v>2869.6433459999726</v>
      </c>
    </row>
    <row r="1040" ht="15" customHeight="true" x14ac:dyDescent="0.2">
      <c r="A1040" s="285" t="str">
        <f>U15</f>
        <v>South</v>
      </c>
      <c r="B1040" s="285">
        <f>BU122+BU123</f>
        <v>5178.9561920000015</v>
      </c>
    </row>
    <row r="1041" ht="15" customHeight="true" x14ac:dyDescent="0.2">
      <c r="A1041" s="285" t="str">
        <f>V15</f>
        <v>West</v>
      </c>
      <c r="B1041" s="285">
        <f>BV122+BV123</f>
        <v>17280.782429000086</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5</v>
      </c>
      <c r="B1072" s="230" t="s">
        <v>136</v>
      </c>
    </row>
    <row r="1100" s="575" customFormat="true" ht="17.1" customHeight="true" x14ac:dyDescent="0.2">
      <c r="A1100" s="590"/>
      <c r="B1100" s="579"/>
      <c r="BA1100" s="366"/>
      <c r="BB1100" s="230"/>
      <c r="BC1100" s="366"/>
      <c r="BD1100" s="366"/>
      <c r="BE1100" s="366"/>
      <c r="BF1100" s="366"/>
      <c r="BG1100" s="366"/>
      <c r="BH1100" s="366"/>
      <c r="BI1100" s="366"/>
      <c r="BJ1100" s="366"/>
      <c r="BK1100" s="366"/>
      <c r="BL1100" s="366"/>
      <c r="BM1100" s="366"/>
      <c r="BN1100" s="366"/>
      <c r="BO1100" s="366"/>
      <c r="BP1100" s="366"/>
      <c r="BQ1100" s="366"/>
      <c r="BR1100" s="366"/>
      <c r="BS1100" s="366"/>
      <c r="BT1100" s="366"/>
      <c r="BU1100" s="366"/>
      <c r="BV1100" s="366"/>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75" customFormat="true" ht="17.1" customHeight="true" x14ac:dyDescent="0.2">
      <c r="A1101" s="591"/>
      <c r="B1101" s="580"/>
      <c r="BA1101" s="366"/>
      <c r="BB1101" s="230"/>
      <c r="BC1101" s="366"/>
      <c r="BD1101" s="366"/>
      <c r="BE1101" s="366"/>
      <c r="BF1101" s="366"/>
      <c r="BG1101" s="366"/>
      <c r="BH1101" s="366"/>
      <c r="BI1101" s="366"/>
      <c r="BJ1101" s="366"/>
      <c r="BK1101" s="366"/>
      <c r="BL1101" s="366"/>
      <c r="BM1101" s="366"/>
      <c r="BN1101" s="366"/>
      <c r="BO1101" s="366"/>
      <c r="BP1101" s="366"/>
      <c r="BQ1101" s="366"/>
      <c r="BR1101" s="366"/>
      <c r="BS1101" s="366"/>
      <c r="BT1101" s="366"/>
      <c r="BU1101" s="366"/>
      <c r="BV1101" s="366"/>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66"/>
      <c r="BB1102" s="230"/>
      <c r="BC1102" s="366"/>
      <c r="BD1102" s="366"/>
      <c r="BE1102" s="366"/>
      <c r="BF1102" s="366"/>
      <c r="BG1102" s="366"/>
      <c r="BH1102" s="366"/>
      <c r="BI1102" s="366"/>
      <c r="BJ1102" s="366"/>
      <c r="BK1102" s="366"/>
      <c r="BL1102" s="366"/>
      <c r="BM1102" s="366"/>
      <c r="BN1102" s="366"/>
      <c r="BO1102" s="366"/>
      <c r="BP1102" s="366"/>
      <c r="BQ1102" s="366"/>
      <c r="BR1102" s="366"/>
      <c r="BS1102" s="366"/>
      <c r="BT1102" s="366"/>
      <c r="BU1102" s="366"/>
      <c r="BV1102" s="366"/>
    </row>
    <row r="1103" s="203" customFormat="true" ht="15" customHeight="true" x14ac:dyDescent="0.2">
      <c r="BA1103" s="366"/>
      <c r="BB1103" s="230"/>
      <c r="BC1103" s="366"/>
      <c r="BD1103" s="366"/>
      <c r="BE1103" s="366"/>
      <c r="BF1103" s="366"/>
      <c r="BG1103" s="366"/>
      <c r="BH1103" s="366"/>
      <c r="BI1103" s="366"/>
      <c r="BJ1103" s="366"/>
      <c r="BK1103" s="366"/>
      <c r="BL1103" s="366"/>
      <c r="BM1103" s="366"/>
      <c r="BN1103" s="366"/>
      <c r="BO1103" s="366"/>
      <c r="BP1103" s="366"/>
      <c r="BQ1103" s="366"/>
      <c r="BR1103" s="366"/>
      <c r="BS1103" s="366"/>
      <c r="BT1103" s="366"/>
      <c r="BU1103" s="366"/>
      <c r="BV1103" s="366"/>
    </row>
    <row r="1104" s="203" customFormat="true" ht="15" customHeight="true" x14ac:dyDescent="0.2">
      <c r="BA1104" s="366"/>
      <c r="BB1104" s="230"/>
      <c r="BC1104" s="366"/>
      <c r="BD1104" s="366"/>
      <c r="BE1104" s="366"/>
      <c r="BF1104" s="366"/>
      <c r="BG1104" s="366"/>
      <c r="BH1104" s="366"/>
      <c r="BI1104" s="366"/>
      <c r="BJ1104" s="366"/>
      <c r="BK1104" s="366"/>
      <c r="BL1104" s="366"/>
      <c r="BM1104" s="366"/>
      <c r="BN1104" s="366"/>
      <c r="BO1104" s="366"/>
      <c r="BP1104" s="366"/>
      <c r="BQ1104" s="366"/>
      <c r="BR1104" s="366"/>
      <c r="BS1104" s="366"/>
      <c r="BT1104" s="366"/>
      <c r="BU1104" s="366"/>
      <c r="BV1104" s="366"/>
    </row>
    <row r="1105" s="203" customFormat="true" ht="15" customHeight="true" x14ac:dyDescent="0.2">
      <c r="BA1105" s="366"/>
      <c r="BB1105" s="230"/>
      <c r="BC1105" s="366"/>
      <c r="BD1105" s="366"/>
      <c r="BE1105" s="366"/>
      <c r="BF1105" s="366"/>
      <c r="BG1105" s="366"/>
      <c r="BH1105" s="366"/>
      <c r="BI1105" s="366"/>
      <c r="BJ1105" s="366"/>
      <c r="BK1105" s="366"/>
      <c r="BL1105" s="366"/>
      <c r="BM1105" s="366"/>
      <c r="BN1105" s="366"/>
      <c r="BO1105" s="366"/>
      <c r="BP1105" s="366"/>
      <c r="BQ1105" s="366"/>
      <c r="BR1105" s="366"/>
      <c r="BS1105" s="366"/>
      <c r="BT1105" s="366"/>
      <c r="BU1105" s="366"/>
      <c r="BV1105" s="366"/>
    </row>
    <row r="1106" s="203" customFormat="true" ht="15" customHeight="true" x14ac:dyDescent="0.2">
      <c r="BA1106" s="366"/>
      <c r="BB1106" s="230"/>
      <c r="BC1106" s="366"/>
      <c r="BD1106" s="366"/>
      <c r="BE1106" s="366"/>
      <c r="BF1106" s="366"/>
      <c r="BG1106" s="366"/>
      <c r="BH1106" s="366"/>
      <c r="BI1106" s="366"/>
      <c r="BJ1106" s="366"/>
      <c r="BK1106" s="366"/>
      <c r="BL1106" s="366"/>
      <c r="BM1106" s="366"/>
      <c r="BN1106" s="366"/>
      <c r="BO1106" s="366"/>
      <c r="BP1106" s="366"/>
      <c r="BQ1106" s="366"/>
      <c r="BR1106" s="366"/>
      <c r="BS1106" s="366"/>
      <c r="BT1106" s="366"/>
      <c r="BU1106" s="366"/>
      <c r="BV1106" s="366"/>
    </row>
    <row r="1107" s="203" customFormat="true" ht="15" customHeight="true" x14ac:dyDescent="0.2">
      <c r="BA1107" s="366"/>
      <c r="BB1107" s="230"/>
      <c r="BC1107" s="366"/>
      <c r="BD1107" s="366"/>
      <c r="BE1107" s="366"/>
      <c r="BF1107" s="366"/>
      <c r="BG1107" s="366"/>
      <c r="BH1107" s="366"/>
      <c r="BI1107" s="366"/>
      <c r="BJ1107" s="366"/>
      <c r="BK1107" s="366"/>
      <c r="BL1107" s="366"/>
      <c r="BM1107" s="366"/>
      <c r="BN1107" s="366"/>
      <c r="BO1107" s="366"/>
      <c r="BP1107" s="366"/>
      <c r="BQ1107" s="366"/>
      <c r="BR1107" s="366"/>
      <c r="BS1107" s="366"/>
      <c r="BT1107" s="366"/>
      <c r="BU1107" s="366"/>
      <c r="BV1107" s="366"/>
    </row>
    <row r="1108" s="203" customFormat="true" ht="15" customHeight="true" x14ac:dyDescent="0.2">
      <c r="BA1108" s="366"/>
      <c r="BB1108" s="230"/>
      <c r="BC1108" s="366"/>
      <c r="BD1108" s="366"/>
      <c r="BE1108" s="366"/>
      <c r="BF1108" s="366"/>
      <c r="BG1108" s="366"/>
      <c r="BH1108" s="366"/>
      <c r="BI1108" s="366"/>
      <c r="BJ1108" s="366"/>
      <c r="BK1108" s="366"/>
      <c r="BL1108" s="366"/>
      <c r="BM1108" s="366"/>
      <c r="BN1108" s="366"/>
      <c r="BO1108" s="366"/>
      <c r="BP1108" s="366"/>
      <c r="BQ1108" s="366"/>
      <c r="BR1108" s="366"/>
      <c r="BS1108" s="366"/>
      <c r="BT1108" s="366"/>
      <c r="BU1108" s="366"/>
      <c r="BV1108" s="366"/>
    </row>
    <row r="1109" s="203" customFormat="true" ht="15" customHeight="true" x14ac:dyDescent="0.2">
      <c r="BA1109" s="366"/>
      <c r="BB1109" s="230"/>
      <c r="BC1109" s="366"/>
      <c r="BD1109" s="366"/>
      <c r="BE1109" s="366"/>
      <c r="BF1109" s="366"/>
      <c r="BG1109" s="366"/>
      <c r="BH1109" s="366"/>
      <c r="BI1109" s="366"/>
      <c r="BJ1109" s="366"/>
      <c r="BK1109" s="366"/>
      <c r="BL1109" s="366"/>
      <c r="BM1109" s="366"/>
      <c r="BN1109" s="366"/>
      <c r="BO1109" s="366"/>
      <c r="BP1109" s="366"/>
      <c r="BQ1109" s="366"/>
      <c r="BR1109" s="366"/>
      <c r="BS1109" s="366"/>
      <c r="BT1109" s="366"/>
      <c r="BU1109" s="366"/>
      <c r="BV1109" s="366"/>
    </row>
    <row r="1110" s="203" customFormat="true" ht="15" customHeight="true" x14ac:dyDescent="0.2">
      <c r="BA1110" s="366"/>
      <c r="BB1110" s="230"/>
      <c r="BC1110" s="366"/>
      <c r="BD1110" s="366"/>
      <c r="BE1110" s="366"/>
      <c r="BF1110" s="366"/>
      <c r="BG1110" s="366"/>
      <c r="BH1110" s="366"/>
      <c r="BI1110" s="366"/>
      <c r="BJ1110" s="366"/>
      <c r="BK1110" s="366"/>
      <c r="BL1110" s="366"/>
      <c r="BM1110" s="366"/>
      <c r="BN1110" s="366"/>
      <c r="BO1110" s="366"/>
      <c r="BP1110" s="366"/>
      <c r="BQ1110" s="366"/>
      <c r="BR1110" s="366"/>
      <c r="BS1110" s="366"/>
      <c r="BT1110" s="366"/>
      <c r="BU1110" s="366"/>
      <c r="BV1110" s="366"/>
    </row>
    <row r="1111" s="203" customFormat="true" ht="15" customHeight="true" x14ac:dyDescent="0.2">
      <c r="BA1111" s="366"/>
      <c r="BB1111" s="230"/>
      <c r="BC1111" s="366"/>
      <c r="BD1111" s="366"/>
      <c r="BE1111" s="366"/>
      <c r="BF1111" s="366"/>
      <c r="BG1111" s="366"/>
      <c r="BH1111" s="366"/>
      <c r="BI1111" s="366"/>
      <c r="BJ1111" s="366"/>
      <c r="BK1111" s="366"/>
      <c r="BL1111" s="366"/>
      <c r="BM1111" s="366"/>
      <c r="BN1111" s="366"/>
      <c r="BO1111" s="366"/>
      <c r="BP1111" s="366"/>
      <c r="BQ1111" s="366"/>
      <c r="BR1111" s="366"/>
      <c r="BS1111" s="366"/>
      <c r="BT1111" s="366"/>
      <c r="BU1111" s="366"/>
      <c r="BV1111" s="366"/>
    </row>
    <row r="1112" s="203" customFormat="true" ht="15" customHeight="true" x14ac:dyDescent="0.2">
      <c r="BA1112" s="366"/>
      <c r="BB1112" s="230"/>
      <c r="BC1112" s="366"/>
      <c r="BD1112" s="366"/>
      <c r="BE1112" s="366"/>
      <c r="BF1112" s="366"/>
      <c r="BG1112" s="366"/>
      <c r="BH1112" s="366"/>
      <c r="BI1112" s="366"/>
      <c r="BJ1112" s="366"/>
      <c r="BK1112" s="366"/>
      <c r="BL1112" s="366"/>
      <c r="BM1112" s="366"/>
      <c r="BN1112" s="366"/>
      <c r="BO1112" s="366"/>
      <c r="BP1112" s="366"/>
      <c r="BQ1112" s="366"/>
      <c r="BR1112" s="366"/>
      <c r="BS1112" s="366"/>
      <c r="BT1112" s="366"/>
      <c r="BU1112" s="366"/>
      <c r="BV1112" s="366"/>
    </row>
    <row r="1113" s="203" customFormat="true" ht="15" customHeight="true" x14ac:dyDescent="0.2">
      <c r="BA1113" s="366"/>
      <c r="BB1113" s="230"/>
      <c r="BC1113" s="366"/>
      <c r="BD1113" s="366"/>
      <c r="BE1113" s="366"/>
      <c r="BF1113" s="366"/>
      <c r="BG1113" s="366"/>
      <c r="BH1113" s="366"/>
      <c r="BI1113" s="366"/>
      <c r="BJ1113" s="366"/>
      <c r="BK1113" s="366"/>
      <c r="BL1113" s="366"/>
      <c r="BM1113" s="366"/>
      <c r="BN1113" s="366"/>
      <c r="BO1113" s="366"/>
      <c r="BP1113" s="366"/>
      <c r="BQ1113" s="366"/>
      <c r="BR1113" s="366"/>
      <c r="BS1113" s="366"/>
      <c r="BT1113" s="366"/>
      <c r="BU1113" s="366"/>
      <c r="BV1113" s="366"/>
    </row>
    <row r="1114" s="575" customFormat="true" ht="17.1" customHeight="true" x14ac:dyDescent="0.2">
      <c r="A1114" s="591"/>
      <c r="B1114" s="580"/>
      <c r="C1114" s="581"/>
      <c r="D1114" s="582"/>
      <c r="E1114" s="582"/>
      <c r="F1114" s="582"/>
      <c r="G1114" s="583"/>
      <c r="H1114" s="582"/>
      <c r="I1114" s="582"/>
      <c r="J1114" s="582"/>
      <c r="K1114" s="582"/>
      <c r="L1114" s="583"/>
      <c r="M1114" s="582"/>
      <c r="N1114" s="582"/>
      <c r="O1114" s="582"/>
      <c r="P1114" s="582"/>
      <c r="Q1114" s="583"/>
      <c r="R1114" s="582"/>
      <c r="S1114" s="582"/>
      <c r="T1114" s="582"/>
      <c r="U1114" s="582"/>
      <c r="V1114" s="584"/>
      <c r="BA1114" s="366"/>
      <c r="BB1114" s="230"/>
      <c r="BC1114" s="366"/>
      <c r="BD1114" s="366"/>
      <c r="BE1114" s="366"/>
      <c r="BF1114" s="366"/>
      <c r="BG1114" s="366"/>
      <c r="BH1114" s="366"/>
      <c r="BI1114" s="366"/>
      <c r="BJ1114" s="366"/>
      <c r="BK1114" s="366"/>
      <c r="BL1114" s="366"/>
      <c r="BM1114" s="366"/>
      <c r="BN1114" s="366"/>
      <c r="BO1114" s="366"/>
      <c r="BP1114" s="366"/>
      <c r="BQ1114" s="366"/>
      <c r="BR1114" s="366"/>
      <c r="BS1114" s="366"/>
      <c r="BT1114" s="366"/>
      <c r="BU1114" s="366"/>
      <c r="BV1114" s="366"/>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75" customFormat="true" ht="17.1" customHeight="true" x14ac:dyDescent="0.2">
      <c r="A1115" s="591"/>
      <c r="B1115" s="580"/>
      <c r="C1115" s="581"/>
      <c r="D1115" s="582"/>
      <c r="E1115" s="582"/>
      <c r="F1115" s="582"/>
      <c r="G1115" s="583"/>
      <c r="H1115" s="582"/>
      <c r="I1115" s="582"/>
      <c r="J1115" s="582"/>
      <c r="K1115" s="582"/>
      <c r="L1115" s="583"/>
      <c r="M1115" s="582"/>
      <c r="N1115" s="582"/>
      <c r="O1115" s="582"/>
      <c r="P1115" s="582"/>
      <c r="Q1115" s="583"/>
      <c r="R1115" s="582"/>
      <c r="S1115" s="582"/>
      <c r="T1115" s="582"/>
      <c r="U1115" s="582"/>
      <c r="V1115" s="584"/>
      <c r="BA1115" s="366"/>
      <c r="BB1115" s="230"/>
      <c r="BC1115" s="366"/>
      <c r="BD1115" s="366"/>
      <c r="BE1115" s="366"/>
      <c r="BF1115" s="366"/>
      <c r="BG1115" s="366"/>
      <c r="BH1115" s="366"/>
      <c r="BI1115" s="366"/>
      <c r="BJ1115" s="366"/>
      <c r="BK1115" s="366"/>
      <c r="BL1115" s="366"/>
      <c r="BM1115" s="366"/>
      <c r="BN1115" s="366"/>
      <c r="BO1115" s="366"/>
      <c r="BP1115" s="366"/>
      <c r="BQ1115" s="366"/>
      <c r="BR1115" s="366"/>
      <c r="BS1115" s="366"/>
      <c r="BT1115" s="366"/>
      <c r="BU1115" s="366"/>
      <c r="BV1115" s="366"/>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75" customFormat="true" ht="17.1" customHeight="true" x14ac:dyDescent="0.2">
      <c r="A1116" s="591"/>
      <c r="B1116" s="580"/>
      <c r="C1116" s="581"/>
      <c r="D1116" s="582"/>
      <c r="E1116" s="582"/>
      <c r="F1116" s="582"/>
      <c r="G1116" s="583"/>
      <c r="H1116" s="582"/>
      <c r="I1116" s="582"/>
      <c r="J1116" s="582"/>
      <c r="K1116" s="582"/>
      <c r="L1116" s="583"/>
      <c r="M1116" s="582"/>
      <c r="N1116" s="582"/>
      <c r="O1116" s="582"/>
      <c r="P1116" s="582"/>
      <c r="Q1116" s="583"/>
      <c r="R1116" s="582"/>
      <c r="S1116" s="582"/>
      <c r="T1116" s="582"/>
      <c r="U1116" s="582"/>
      <c r="V1116" s="584"/>
      <c r="BA1116" s="366"/>
      <c r="BB1116" s="230"/>
      <c r="BC1116" s="366"/>
      <c r="BD1116" s="366"/>
      <c r="BE1116" s="366"/>
      <c r="BF1116" s="366"/>
      <c r="BG1116" s="366"/>
      <c r="BH1116" s="366"/>
      <c r="BI1116" s="366"/>
      <c r="BJ1116" s="366"/>
      <c r="BK1116" s="366"/>
      <c r="BL1116" s="366"/>
      <c r="BM1116" s="366"/>
      <c r="BN1116" s="366"/>
      <c r="BO1116" s="366"/>
      <c r="BP1116" s="366"/>
      <c r="BQ1116" s="366"/>
      <c r="BR1116" s="366"/>
      <c r="BS1116" s="366"/>
      <c r="BT1116" s="366"/>
      <c r="BU1116" s="366"/>
      <c r="BV1116" s="366"/>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75" customFormat="true" ht="17.1" customHeight="true" x14ac:dyDescent="0.2">
      <c r="A1117" s="592"/>
      <c r="B1117" s="585"/>
      <c r="C1117" s="586"/>
      <c r="D1117" s="587"/>
      <c r="E1117" s="587"/>
      <c r="F1117" s="587"/>
      <c r="G1117" s="588"/>
      <c r="H1117" s="587"/>
      <c r="I1117" s="587"/>
      <c r="J1117" s="587"/>
      <c r="K1117" s="587"/>
      <c r="L1117" s="588"/>
      <c r="M1117" s="587"/>
      <c r="N1117" s="587"/>
      <c r="O1117" s="587"/>
      <c r="P1117" s="587"/>
      <c r="Q1117" s="588"/>
      <c r="R1117" s="587"/>
      <c r="S1117" s="587"/>
      <c r="T1117" s="587"/>
      <c r="U1117" s="587"/>
      <c r="V1117" s="589"/>
      <c r="BA1117" s="366"/>
      <c r="BB1117" s="230"/>
      <c r="BC1117" s="366"/>
      <c r="BD1117" s="366"/>
      <c r="BE1117" s="366"/>
      <c r="BF1117" s="366"/>
      <c r="BG1117" s="366"/>
      <c r="BH1117" s="366"/>
      <c r="BI1117" s="366"/>
      <c r="BJ1117" s="366"/>
      <c r="BK1117" s="366"/>
      <c r="BL1117" s="366"/>
      <c r="BM1117" s="366"/>
      <c r="BN1117" s="366"/>
      <c r="BO1117" s="366"/>
      <c r="BP1117" s="366"/>
      <c r="BQ1117" s="366"/>
      <c r="BR1117" s="366"/>
      <c r="BS1117" s="366"/>
      <c r="BT1117" s="366"/>
      <c r="BU1117" s="366"/>
      <c r="BV1117" s="366"/>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66"/>
      <c r="BB1118" s="230"/>
      <c r="BC1118" s="366"/>
      <c r="BD1118" s="366"/>
      <c r="BE1118" s="366"/>
      <c r="BF1118" s="366"/>
      <c r="BG1118" s="366"/>
      <c r="BH1118" s="366"/>
      <c r="BI1118" s="366"/>
      <c r="BJ1118" s="366"/>
      <c r="BK1118" s="366"/>
      <c r="BL1118" s="366"/>
      <c r="BM1118" s="366"/>
      <c r="BN1118" s="366"/>
      <c r="BO1118" s="366"/>
      <c r="BP1118" s="366"/>
      <c r="BQ1118" s="366"/>
      <c r="BR1118" s="366"/>
      <c r="BS1118" s="366"/>
      <c r="BT1118" s="366"/>
      <c r="BU1118" s="366"/>
      <c r="BV1118" s="366"/>
    </row>
    <row r="1119" s="203" customFormat="true" ht="15" customHeight="true" x14ac:dyDescent="0.2">
      <c r="BA1119" s="366"/>
      <c r="BB1119" s="230"/>
      <c r="BC1119" s="366"/>
      <c r="BD1119" s="366"/>
      <c r="BE1119" s="366"/>
      <c r="BF1119" s="366"/>
      <c r="BG1119" s="366"/>
      <c r="BH1119" s="366"/>
      <c r="BI1119" s="366"/>
      <c r="BJ1119" s="366"/>
      <c r="BK1119" s="366"/>
      <c r="BL1119" s="366"/>
      <c r="BM1119" s="366"/>
      <c r="BN1119" s="366"/>
      <c r="BO1119" s="366"/>
      <c r="BP1119" s="366"/>
      <c r="BQ1119" s="366"/>
      <c r="BR1119" s="366"/>
      <c r="BS1119" s="366"/>
      <c r="BT1119" s="366"/>
      <c r="BU1119" s="366"/>
      <c r="BV1119" s="366"/>
    </row>
    <row r="1120" s="203" customFormat="true" ht="15" customHeight="true" x14ac:dyDescent="0.2">
      <c r="BA1120" s="366"/>
      <c r="BB1120" s="230"/>
      <c r="BC1120" s="366"/>
      <c r="BD1120" s="366"/>
      <c r="BE1120" s="366"/>
      <c r="BF1120" s="366"/>
      <c r="BG1120" s="366"/>
      <c r="BH1120" s="366"/>
      <c r="BI1120" s="366"/>
      <c r="BJ1120" s="366"/>
      <c r="BK1120" s="366"/>
      <c r="BL1120" s="366"/>
      <c r="BM1120" s="366"/>
      <c r="BN1120" s="366"/>
      <c r="BO1120" s="366"/>
      <c r="BP1120" s="366"/>
      <c r="BQ1120" s="366"/>
      <c r="BR1120" s="366"/>
      <c r="BS1120" s="366"/>
      <c r="BT1120" s="366"/>
      <c r="BU1120" s="366"/>
      <c r="BV1120" s="366"/>
    </row>
    <row r="1121" s="203" customFormat="true" ht="15" customHeight="true" x14ac:dyDescent="0.2">
      <c r="BA1121" s="366"/>
      <c r="BB1121" s="230"/>
      <c r="BC1121" s="366"/>
      <c r="BD1121" s="366"/>
      <c r="BE1121" s="366"/>
      <c r="BF1121" s="366"/>
      <c r="BG1121" s="366"/>
      <c r="BH1121" s="366"/>
      <c r="BI1121" s="366"/>
      <c r="BJ1121" s="366"/>
      <c r="BK1121" s="366"/>
      <c r="BL1121" s="366"/>
      <c r="BM1121" s="366"/>
      <c r="BN1121" s="366"/>
      <c r="BO1121" s="366"/>
      <c r="BP1121" s="366"/>
      <c r="BQ1121" s="366"/>
      <c r="BR1121" s="366"/>
      <c r="BS1121" s="366"/>
      <c r="BT1121" s="366"/>
      <c r="BU1121" s="366"/>
      <c r="BV1121" s="366"/>
    </row>
    <row r="1122" s="203" customFormat="true" ht="15" customHeight="true" x14ac:dyDescent="0.2">
      <c r="BA1122" s="366"/>
      <c r="BB1122" s="230"/>
      <c r="BC1122" s="366"/>
      <c r="BD1122" s="366"/>
      <c r="BE1122" s="366"/>
      <c r="BF1122" s="366"/>
      <c r="BG1122" s="366"/>
      <c r="BH1122" s="366"/>
      <c r="BI1122" s="366"/>
      <c r="BJ1122" s="366"/>
      <c r="BK1122" s="366"/>
      <c r="BL1122" s="366"/>
      <c r="BM1122" s="366"/>
      <c r="BN1122" s="366"/>
      <c r="BO1122" s="366"/>
      <c r="BP1122" s="366"/>
      <c r="BQ1122" s="366"/>
      <c r="BR1122" s="366"/>
      <c r="BS1122" s="366"/>
      <c r="BT1122" s="366"/>
      <c r="BU1122" s="366"/>
      <c r="BV1122" s="366"/>
    </row>
    <row r="1123" s="203" customFormat="true" ht="15" customHeight="true" x14ac:dyDescent="0.2">
      <c r="BA1123" s="366"/>
      <c r="BB1123" s="230"/>
      <c r="BC1123" s="366"/>
      <c r="BD1123" s="366"/>
      <c r="BE1123" s="366"/>
      <c r="BF1123" s="366"/>
      <c r="BG1123" s="366"/>
      <c r="BH1123" s="366"/>
      <c r="BI1123" s="366"/>
      <c r="BJ1123" s="366"/>
      <c r="BK1123" s="366"/>
      <c r="BL1123" s="366"/>
      <c r="BM1123" s="366"/>
      <c r="BN1123" s="366"/>
      <c r="BO1123" s="366"/>
      <c r="BP1123" s="366"/>
      <c r="BQ1123" s="366"/>
      <c r="BR1123" s="366"/>
      <c r="BS1123" s="366"/>
      <c r="BT1123" s="366"/>
      <c r="BU1123" s="366"/>
      <c r="BV1123" s="366"/>
    </row>
    <row r="1124" s="203" customFormat="true" ht="15" customHeight="true" x14ac:dyDescent="0.2">
      <c r="BA1124" s="366"/>
      <c r="BB1124" s="230"/>
      <c r="BC1124" s="366"/>
      <c r="BD1124" s="366"/>
      <c r="BE1124" s="366"/>
      <c r="BF1124" s="366"/>
      <c r="BG1124" s="366"/>
      <c r="BH1124" s="366"/>
      <c r="BI1124" s="366"/>
      <c r="BJ1124" s="366"/>
      <c r="BK1124" s="366"/>
      <c r="BL1124" s="366"/>
      <c r="BM1124" s="366"/>
      <c r="BN1124" s="366"/>
      <c r="BO1124" s="366"/>
      <c r="BP1124" s="366"/>
      <c r="BQ1124" s="366"/>
      <c r="BR1124" s="366"/>
      <c r="BS1124" s="366"/>
      <c r="BT1124" s="366"/>
      <c r="BU1124" s="366"/>
      <c r="BV1124" s="366"/>
    </row>
    <row r="1125" s="203" customFormat="true" ht="15" customHeight="true" x14ac:dyDescent="0.2">
      <c r="BA1125" s="366"/>
      <c r="BB1125" s="230"/>
      <c r="BC1125" s="366"/>
      <c r="BD1125" s="366"/>
      <c r="BE1125" s="366"/>
      <c r="BF1125" s="366"/>
      <c r="BG1125" s="366"/>
      <c r="BH1125" s="366"/>
      <c r="BI1125" s="366"/>
      <c r="BJ1125" s="366"/>
      <c r="BK1125" s="366"/>
      <c r="BL1125" s="366"/>
      <c r="BM1125" s="366"/>
      <c r="BN1125" s="366"/>
      <c r="BO1125" s="366"/>
      <c r="BP1125" s="366"/>
      <c r="BQ1125" s="366"/>
      <c r="BR1125" s="366"/>
      <c r="BS1125" s="366"/>
      <c r="BT1125" s="366"/>
      <c r="BU1125" s="366"/>
      <c r="BV1125" s="366"/>
    </row>
    <row r="1126" s="203" customFormat="true" ht="15" customHeight="true" x14ac:dyDescent="0.2">
      <c r="BA1126" s="366"/>
      <c r="BB1126" s="230"/>
      <c r="BC1126" s="366"/>
      <c r="BD1126" s="366"/>
      <c r="BE1126" s="366"/>
      <c r="BF1126" s="366"/>
      <c r="BG1126" s="366"/>
      <c r="BH1126" s="366"/>
      <c r="BI1126" s="366"/>
      <c r="BJ1126" s="366"/>
      <c r="BK1126" s="366"/>
      <c r="BL1126" s="366"/>
      <c r="BM1126" s="366"/>
      <c r="BN1126" s="366"/>
      <c r="BO1126" s="366"/>
      <c r="BP1126" s="366"/>
      <c r="BQ1126" s="366"/>
      <c r="BR1126" s="366"/>
      <c r="BS1126" s="366"/>
      <c r="BT1126" s="366"/>
      <c r="BU1126" s="366"/>
      <c r="BV1126" s="366"/>
    </row>
    <row r="1127" s="203" customFormat="true" ht="15" customHeight="true" x14ac:dyDescent="0.2">
      <c r="BA1127" s="366"/>
      <c r="BB1127" s="230"/>
      <c r="BC1127" s="366"/>
      <c r="BD1127" s="366"/>
      <c r="BE1127" s="366"/>
      <c r="BF1127" s="366"/>
      <c r="BG1127" s="366"/>
      <c r="BH1127" s="366"/>
      <c r="BI1127" s="366"/>
      <c r="BJ1127" s="366"/>
      <c r="BK1127" s="366"/>
      <c r="BL1127" s="366"/>
      <c r="BM1127" s="366"/>
      <c r="BN1127" s="366"/>
      <c r="BO1127" s="366"/>
      <c r="BP1127" s="366"/>
      <c r="BQ1127" s="366"/>
      <c r="BR1127" s="366"/>
      <c r="BS1127" s="366"/>
      <c r="BT1127" s="366"/>
      <c r="BU1127" s="366"/>
      <c r="BV1127" s="366"/>
    </row>
    <row r="1128" s="203" customFormat="true" ht="15" customHeight="true" x14ac:dyDescent="0.2">
      <c r="BA1128" s="366"/>
      <c r="BB1128" s="230"/>
      <c r="BC1128" s="366"/>
      <c r="BD1128" s="366"/>
      <c r="BE1128" s="366"/>
      <c r="BF1128" s="366"/>
      <c r="BG1128" s="366"/>
      <c r="BH1128" s="366"/>
      <c r="BI1128" s="366"/>
      <c r="BJ1128" s="366"/>
      <c r="BK1128" s="366"/>
      <c r="BL1128" s="366"/>
      <c r="BM1128" s="366"/>
      <c r="BN1128" s="366"/>
      <c r="BO1128" s="366"/>
      <c r="BP1128" s="366"/>
      <c r="BQ1128" s="366"/>
      <c r="BR1128" s="366"/>
      <c r="BS1128" s="366"/>
      <c r="BT1128" s="366"/>
      <c r="BU1128" s="366"/>
      <c r="BV1128" s="366"/>
    </row>
    <row r="1129" s="203" customFormat="true" ht="15" customHeight="true" x14ac:dyDescent="0.2">
      <c r="BA1129" s="366"/>
      <c r="BB1129" s="230"/>
      <c r="BC1129" s="366"/>
      <c r="BD1129" s="366"/>
      <c r="BE1129" s="366"/>
      <c r="BF1129" s="366"/>
      <c r="BG1129" s="366"/>
      <c r="BH1129" s="366"/>
      <c r="BI1129" s="366"/>
      <c r="BJ1129" s="366"/>
      <c r="BK1129" s="366"/>
      <c r="BL1129" s="366"/>
      <c r="BM1129" s="366"/>
      <c r="BN1129" s="366"/>
      <c r="BO1129" s="366"/>
      <c r="BP1129" s="366"/>
      <c r="BQ1129" s="366"/>
      <c r="BR1129" s="366"/>
      <c r="BS1129" s="366"/>
      <c r="BT1129" s="366"/>
      <c r="BU1129" s="366"/>
      <c r="BV1129" s="366"/>
    </row>
    <row r="1130" s="203" customFormat="true" ht="15" customHeight="true" x14ac:dyDescent="0.2">
      <c r="BA1130" s="366"/>
      <c r="BB1130" s="230"/>
      <c r="BC1130" s="366"/>
      <c r="BD1130" s="366"/>
      <c r="BE1130" s="366"/>
      <c r="BF1130" s="366"/>
      <c r="BG1130" s="366"/>
      <c r="BH1130" s="366"/>
      <c r="BI1130" s="366"/>
      <c r="BJ1130" s="366"/>
      <c r="BK1130" s="366"/>
      <c r="BL1130" s="366"/>
      <c r="BM1130" s="366"/>
      <c r="BN1130" s="366"/>
      <c r="BO1130" s="366"/>
      <c r="BP1130" s="366"/>
      <c r="BQ1130" s="366"/>
      <c r="BR1130" s="366"/>
      <c r="BS1130" s="366"/>
      <c r="BT1130" s="366"/>
      <c r="BU1130" s="366"/>
      <c r="BV1130" s="366"/>
    </row>
    <row r="1131" s="203" customFormat="true" ht="15" customHeight="true" x14ac:dyDescent="0.2">
      <c r="BA1131" s="366"/>
      <c r="BB1131" s="230"/>
      <c r="BC1131" s="366"/>
      <c r="BD1131" s="366"/>
      <c r="BE1131" s="366"/>
      <c r="BF1131" s="366"/>
      <c r="BG1131" s="366"/>
      <c r="BH1131" s="366"/>
      <c r="BI1131" s="366"/>
      <c r="BJ1131" s="366"/>
      <c r="BK1131" s="366"/>
      <c r="BL1131" s="366"/>
      <c r="BM1131" s="366"/>
      <c r="BN1131" s="366"/>
      <c r="BO1131" s="366"/>
      <c r="BP1131" s="366"/>
      <c r="BQ1131" s="366"/>
      <c r="BR1131" s="366"/>
      <c r="BS1131" s="366"/>
      <c r="BT1131" s="366"/>
      <c r="BU1131" s="366"/>
      <c r="BV1131" s="366"/>
    </row>
    <row r="1132" s="203" customFormat="true" ht="15" customHeight="true" x14ac:dyDescent="0.2">
      <c r="BA1132" s="366"/>
      <c r="BB1132" s="230"/>
      <c r="BC1132" s="366"/>
      <c r="BD1132" s="366"/>
      <c r="BE1132" s="366"/>
      <c r="BF1132" s="366"/>
      <c r="BG1132" s="366"/>
      <c r="BH1132" s="366"/>
      <c r="BI1132" s="366"/>
      <c r="BJ1132" s="366"/>
      <c r="BK1132" s="366"/>
      <c r="BL1132" s="366"/>
      <c r="BM1132" s="366"/>
      <c r="BN1132" s="366"/>
      <c r="BO1132" s="366"/>
      <c r="BP1132" s="366"/>
      <c r="BQ1132" s="366"/>
      <c r="BR1132" s="366"/>
      <c r="BS1132" s="366"/>
      <c r="BT1132" s="366"/>
      <c r="BU1132" s="366"/>
      <c r="BV1132" s="366"/>
    </row>
    <row r="1133" s="203" customFormat="true" ht="15" customHeight="true" x14ac:dyDescent="0.2">
      <c r="BA1133" s="366"/>
      <c r="BB1133" s="230"/>
      <c r="BC1133" s="366"/>
      <c r="BD1133" s="366"/>
      <c r="BE1133" s="366"/>
      <c r="BF1133" s="366"/>
      <c r="BG1133" s="366"/>
      <c r="BH1133" s="366"/>
      <c r="BI1133" s="366"/>
      <c r="BJ1133" s="366"/>
      <c r="BK1133" s="366"/>
      <c r="BL1133" s="366"/>
      <c r="BM1133" s="366"/>
      <c r="BN1133" s="366"/>
      <c r="BO1133" s="366"/>
      <c r="BP1133" s="366"/>
      <c r="BQ1133" s="366"/>
      <c r="BR1133" s="366"/>
      <c r="BS1133" s="366"/>
      <c r="BT1133" s="366"/>
      <c r="BU1133" s="366"/>
      <c r="BV1133" s="366"/>
    </row>
    <row r="1134" s="203" customFormat="true" ht="15" customHeight="true" x14ac:dyDescent="0.2">
      <c r="BA1134" s="366"/>
      <c r="BB1134" s="230"/>
      <c r="BC1134" s="366"/>
      <c r="BD1134" s="366"/>
      <c r="BE1134" s="366"/>
      <c r="BF1134" s="366"/>
      <c r="BG1134" s="366"/>
      <c r="BH1134" s="366"/>
      <c r="BI1134" s="366"/>
      <c r="BJ1134" s="366"/>
      <c r="BK1134" s="366"/>
      <c r="BL1134" s="366"/>
      <c r="BM1134" s="366"/>
      <c r="BN1134" s="366"/>
      <c r="BO1134" s="366"/>
      <c r="BP1134" s="366"/>
      <c r="BQ1134" s="366"/>
      <c r="BR1134" s="366"/>
      <c r="BS1134" s="366"/>
      <c r="BT1134" s="366"/>
      <c r="BU1134" s="366"/>
      <c r="BV1134" s="366"/>
    </row>
    <row r="1135" s="203" customFormat="true" ht="15" customHeight="true" x14ac:dyDescent="0.2">
      <c r="BA1135" s="366"/>
      <c r="BB1135" s="230"/>
      <c r="BC1135" s="366"/>
      <c r="BD1135" s="366"/>
      <c r="BE1135" s="366"/>
      <c r="BF1135" s="366"/>
      <c r="BG1135" s="366"/>
      <c r="BH1135" s="366"/>
      <c r="BI1135" s="366"/>
      <c r="BJ1135" s="366"/>
      <c r="BK1135" s="366"/>
      <c r="BL1135" s="366"/>
      <c r="BM1135" s="366"/>
      <c r="BN1135" s="366"/>
      <c r="BO1135" s="366"/>
      <c r="BP1135" s="366"/>
      <c r="BQ1135" s="366"/>
      <c r="BR1135" s="366"/>
      <c r="BS1135" s="366"/>
      <c r="BT1135" s="366"/>
      <c r="BU1135" s="366"/>
      <c r="BV1135" s="366"/>
    </row>
    <row r="1136" s="203" customFormat="true" ht="15" customHeight="true" x14ac:dyDescent="0.2">
      <c r="BA1136" s="366"/>
      <c r="BB1136" s="230"/>
      <c r="BC1136" s="366"/>
      <c r="BD1136" s="366"/>
      <c r="BE1136" s="366"/>
      <c r="BF1136" s="366"/>
      <c r="BG1136" s="366"/>
      <c r="BH1136" s="366"/>
      <c r="BI1136" s="366"/>
      <c r="BJ1136" s="366"/>
      <c r="BK1136" s="366"/>
      <c r="BL1136" s="366"/>
      <c r="BM1136" s="366"/>
      <c r="BN1136" s="366"/>
      <c r="BO1136" s="366"/>
      <c r="BP1136" s="366"/>
      <c r="BQ1136" s="366"/>
      <c r="BR1136" s="366"/>
      <c r="BS1136" s="366"/>
      <c r="BT1136" s="366"/>
      <c r="BU1136" s="366"/>
      <c r="BV1136" s="366"/>
    </row>
    <row r="1137" s="203" customFormat="true" ht="15" customHeight="true" x14ac:dyDescent="0.2">
      <c r="BA1137" s="366"/>
      <c r="BB1137" s="230"/>
      <c r="BC1137" s="366"/>
      <c r="BD1137" s="366"/>
      <c r="BE1137" s="366"/>
      <c r="BF1137" s="366"/>
      <c r="BG1137" s="366"/>
      <c r="BH1137" s="366"/>
      <c r="BI1137" s="366"/>
      <c r="BJ1137" s="366"/>
      <c r="BK1137" s="366"/>
      <c r="BL1137" s="366"/>
      <c r="BM1137" s="366"/>
      <c r="BN1137" s="366"/>
      <c r="BO1137" s="366"/>
      <c r="BP1137" s="366"/>
      <c r="BQ1137" s="366"/>
      <c r="BR1137" s="366"/>
      <c r="BS1137" s="366"/>
      <c r="BT1137" s="366"/>
      <c r="BU1137" s="366"/>
      <c r="BV1137" s="366"/>
    </row>
    <row r="1138" s="203" customFormat="true" ht="15" customHeight="true" x14ac:dyDescent="0.2">
      <c r="BA1138" s="366"/>
      <c r="BB1138" s="230"/>
      <c r="BC1138" s="366"/>
      <c r="BD1138" s="366"/>
      <c r="BE1138" s="366"/>
      <c r="BF1138" s="366"/>
      <c r="BG1138" s="366"/>
      <c r="BH1138" s="366"/>
      <c r="BI1138" s="366"/>
      <c r="BJ1138" s="366"/>
      <c r="BK1138" s="366"/>
      <c r="BL1138" s="366"/>
      <c r="BM1138" s="366"/>
      <c r="BN1138" s="366"/>
      <c r="BO1138" s="366"/>
      <c r="BP1138" s="366"/>
      <c r="BQ1138" s="366"/>
      <c r="BR1138" s="366"/>
      <c r="BS1138" s="366"/>
      <c r="BT1138" s="366"/>
      <c r="BU1138" s="366"/>
      <c r="BV1138" s="366"/>
    </row>
    <row r="1139" s="203" customFormat="true" ht="15" customHeight="true" x14ac:dyDescent="0.2">
      <c r="BA1139" s="366"/>
      <c r="BB1139" s="230"/>
      <c r="BC1139" s="366"/>
      <c r="BD1139" s="366"/>
      <c r="BE1139" s="366"/>
      <c r="BF1139" s="366"/>
      <c r="BG1139" s="366"/>
      <c r="BH1139" s="366"/>
      <c r="BI1139" s="366"/>
      <c r="BJ1139" s="366"/>
      <c r="BK1139" s="366"/>
      <c r="BL1139" s="366"/>
      <c r="BM1139" s="366"/>
      <c r="BN1139" s="366"/>
      <c r="BO1139" s="366"/>
      <c r="BP1139" s="366"/>
      <c r="BQ1139" s="366"/>
      <c r="BR1139" s="366"/>
      <c r="BS1139" s="366"/>
      <c r="BT1139" s="366"/>
      <c r="BU1139" s="366"/>
      <c r="BV1139" s="366"/>
    </row>
    <row r="1140" s="203" customFormat="true" ht="15" customHeight="true" x14ac:dyDescent="0.2">
      <c r="BA1140" s="366"/>
      <c r="BB1140" s="230"/>
      <c r="BC1140" s="366"/>
      <c r="BD1140" s="366"/>
      <c r="BE1140" s="366"/>
      <c r="BF1140" s="366"/>
      <c r="BG1140" s="366"/>
      <c r="BH1140" s="366"/>
      <c r="BI1140" s="366"/>
      <c r="BJ1140" s="366"/>
      <c r="BK1140" s="366"/>
      <c r="BL1140" s="366"/>
      <c r="BM1140" s="366"/>
      <c r="BN1140" s="366"/>
      <c r="BO1140" s="366"/>
      <c r="BP1140" s="366"/>
      <c r="BQ1140" s="366"/>
      <c r="BR1140" s="366"/>
      <c r="BS1140" s="366"/>
      <c r="BT1140" s="366"/>
      <c r="BU1140" s="366"/>
      <c r="BV1140" s="366"/>
    </row>
    <row r="1141" s="203" customFormat="true" ht="15" customHeight="true" x14ac:dyDescent="0.2">
      <c r="BA1141" s="366"/>
      <c r="BB1141" s="230"/>
      <c r="BC1141" s="366"/>
      <c r="BD1141" s="366"/>
      <c r="BE1141" s="366"/>
      <c r="BF1141" s="366"/>
      <c r="BG1141" s="366"/>
      <c r="BH1141" s="366"/>
      <c r="BI1141" s="366"/>
      <c r="BJ1141" s="366"/>
      <c r="BK1141" s="366"/>
      <c r="BL1141" s="366"/>
      <c r="BM1141" s="366"/>
      <c r="BN1141" s="366"/>
      <c r="BO1141" s="366"/>
      <c r="BP1141" s="366"/>
      <c r="BQ1141" s="366"/>
      <c r="BR1141" s="366"/>
      <c r="BS1141" s="366"/>
      <c r="BT1141" s="366"/>
      <c r="BU1141" s="366"/>
      <c r="BV1141" s="366"/>
    </row>
    <row r="1142" s="203" customFormat="true" ht="15" customHeight="true" x14ac:dyDescent="0.2">
      <c r="BA1142" s="366"/>
      <c r="BB1142" s="230"/>
      <c r="BC1142" s="366"/>
      <c r="BD1142" s="366"/>
      <c r="BE1142" s="366"/>
      <c r="BF1142" s="366"/>
      <c r="BG1142" s="366"/>
      <c r="BH1142" s="366"/>
      <c r="BI1142" s="366"/>
      <c r="BJ1142" s="366"/>
      <c r="BK1142" s="366"/>
      <c r="BL1142" s="366"/>
      <c r="BM1142" s="366"/>
      <c r="BN1142" s="366"/>
      <c r="BO1142" s="366"/>
      <c r="BP1142" s="366"/>
      <c r="BQ1142" s="366"/>
      <c r="BR1142" s="366"/>
      <c r="BS1142" s="366"/>
      <c r="BT1142" s="366"/>
      <c r="BU1142" s="366"/>
      <c r="BV1142" s="366"/>
    </row>
    <row r="1143" s="203" customFormat="true" ht="15" customHeight="true" x14ac:dyDescent="0.2">
      <c r="BA1143" s="366"/>
      <c r="BB1143" s="230"/>
      <c r="BC1143" s="366"/>
      <c r="BD1143" s="366"/>
      <c r="BE1143" s="366"/>
      <c r="BF1143" s="366"/>
      <c r="BG1143" s="366"/>
      <c r="BH1143" s="366"/>
      <c r="BI1143" s="366"/>
      <c r="BJ1143" s="366"/>
      <c r="BK1143" s="366"/>
      <c r="BL1143" s="366"/>
      <c r="BM1143" s="366"/>
      <c r="BN1143" s="366"/>
      <c r="BO1143" s="366"/>
      <c r="BP1143" s="366"/>
      <c r="BQ1143" s="366"/>
      <c r="BR1143" s="366"/>
      <c r="BS1143" s="366"/>
      <c r="BT1143" s="366"/>
      <c r="BU1143" s="366"/>
      <c r="BV1143" s="366"/>
    </row>
    <row r="1144" s="203" customFormat="true" ht="15" customHeight="true" x14ac:dyDescent="0.2">
      <c r="BA1144" s="366"/>
      <c r="BB1144" s="230"/>
      <c r="BC1144" s="366"/>
      <c r="BD1144" s="366"/>
      <c r="BE1144" s="366"/>
      <c r="BF1144" s="366"/>
      <c r="BG1144" s="366"/>
      <c r="BH1144" s="366"/>
      <c r="BI1144" s="366"/>
      <c r="BJ1144" s="366"/>
      <c r="BK1144" s="366"/>
      <c r="BL1144" s="366"/>
      <c r="BM1144" s="366"/>
      <c r="BN1144" s="366"/>
      <c r="BO1144" s="366"/>
      <c r="BP1144" s="366"/>
      <c r="BQ1144" s="366"/>
      <c r="BR1144" s="366"/>
      <c r="BS1144" s="366"/>
      <c r="BT1144" s="366"/>
      <c r="BU1144" s="366"/>
      <c r="BV1144" s="366"/>
    </row>
    <row r="1145" s="203" customFormat="true" ht="15" customHeight="true" x14ac:dyDescent="0.2">
      <c r="BA1145" s="366"/>
      <c r="BB1145" s="230"/>
      <c r="BC1145" s="366"/>
      <c r="BD1145" s="366"/>
      <c r="BE1145" s="366"/>
      <c r="BF1145" s="366"/>
      <c r="BG1145" s="366"/>
      <c r="BH1145" s="366"/>
      <c r="BI1145" s="366"/>
      <c r="BJ1145" s="366"/>
      <c r="BK1145" s="366"/>
      <c r="BL1145" s="366"/>
      <c r="BM1145" s="366"/>
      <c r="BN1145" s="366"/>
      <c r="BO1145" s="366"/>
      <c r="BP1145" s="366"/>
      <c r="BQ1145" s="366"/>
      <c r="BR1145" s="366"/>
      <c r="BS1145" s="366"/>
      <c r="BT1145" s="366"/>
      <c r="BU1145" s="366"/>
      <c r="BV1145" s="366"/>
    </row>
    <row r="1146" s="203" customFormat="true" ht="15" customHeight="true" x14ac:dyDescent="0.2">
      <c r="BA1146" s="366"/>
      <c r="BB1146" s="230"/>
      <c r="BC1146" s="366"/>
      <c r="BD1146" s="366"/>
      <c r="BE1146" s="366"/>
      <c r="BF1146" s="366"/>
      <c r="BG1146" s="366"/>
      <c r="BH1146" s="366"/>
      <c r="BI1146" s="366"/>
      <c r="BJ1146" s="366"/>
      <c r="BK1146" s="366"/>
      <c r="BL1146" s="366"/>
      <c r="BM1146" s="366"/>
      <c r="BN1146" s="366"/>
      <c r="BO1146" s="366"/>
      <c r="BP1146" s="366"/>
      <c r="BQ1146" s="366"/>
      <c r="BR1146" s="366"/>
      <c r="BS1146" s="366"/>
      <c r="BT1146" s="366"/>
      <c r="BU1146" s="366"/>
      <c r="BV1146" s="366"/>
    </row>
    <row r="1147" s="203" customFormat="true" ht="15" customHeight="true" x14ac:dyDescent="0.2">
      <c r="BA1147" s="366"/>
      <c r="BB1147" s="230"/>
      <c r="BC1147" s="366"/>
      <c r="BD1147" s="366"/>
      <c r="BE1147" s="366"/>
      <c r="BF1147" s="366"/>
      <c r="BG1147" s="366"/>
      <c r="BH1147" s="366"/>
      <c r="BI1147" s="366"/>
      <c r="BJ1147" s="366"/>
      <c r="BK1147" s="366"/>
      <c r="BL1147" s="366"/>
      <c r="BM1147" s="366"/>
      <c r="BN1147" s="366"/>
      <c r="BO1147" s="366"/>
      <c r="BP1147" s="366"/>
      <c r="BQ1147" s="366"/>
      <c r="BR1147" s="366"/>
      <c r="BS1147" s="366"/>
      <c r="BT1147" s="366"/>
      <c r="BU1147" s="366"/>
      <c r="BV1147" s="366"/>
    </row>
    <row r="1148" s="203" customFormat="true" ht="15" customHeight="true" x14ac:dyDescent="0.2">
      <c r="BA1148" s="366"/>
      <c r="BB1148" s="230"/>
      <c r="BC1148" s="366"/>
      <c r="BD1148" s="366"/>
      <c r="BE1148" s="366"/>
      <c r="BF1148" s="366"/>
      <c r="BG1148" s="366"/>
      <c r="BH1148" s="366"/>
      <c r="BI1148" s="366"/>
      <c r="BJ1148" s="366"/>
      <c r="BK1148" s="366"/>
      <c r="BL1148" s="366"/>
      <c r="BM1148" s="366"/>
      <c r="BN1148" s="366"/>
      <c r="BO1148" s="366"/>
      <c r="BP1148" s="366"/>
      <c r="BQ1148" s="366"/>
      <c r="BR1148" s="366"/>
      <c r="BS1148" s="366"/>
      <c r="BT1148" s="366"/>
      <c r="BU1148" s="366"/>
      <c r="BV1148" s="366"/>
    </row>
    <row r="1149" s="203" customFormat="true" ht="15" customHeight="true" x14ac:dyDescent="0.2">
      <c r="BA1149" s="366"/>
      <c r="BB1149" s="230"/>
      <c r="BC1149" s="366"/>
      <c r="BD1149" s="366"/>
      <c r="BE1149" s="366"/>
      <c r="BF1149" s="366"/>
      <c r="BG1149" s="366"/>
      <c r="BH1149" s="366"/>
      <c r="BI1149" s="366"/>
      <c r="BJ1149" s="366"/>
      <c r="BK1149" s="366"/>
      <c r="BL1149" s="366"/>
      <c r="BM1149" s="366"/>
      <c r="BN1149" s="366"/>
      <c r="BO1149" s="366"/>
      <c r="BP1149" s="366"/>
      <c r="BQ1149" s="366"/>
      <c r="BR1149" s="366"/>
      <c r="BS1149" s="366"/>
      <c r="BT1149" s="366"/>
      <c r="BU1149" s="366"/>
      <c r="BV1149" s="366"/>
    </row>
    <row r="1150" s="203" customFormat="true" ht="15" customHeight="true" x14ac:dyDescent="0.2">
      <c r="BA1150" s="366"/>
      <c r="BB1150" s="230"/>
      <c r="BC1150" s="366"/>
      <c r="BD1150" s="366"/>
      <c r="BE1150" s="366"/>
      <c r="BF1150" s="366"/>
      <c r="BG1150" s="366"/>
      <c r="BH1150" s="366"/>
      <c r="BI1150" s="366"/>
      <c r="BJ1150" s="366"/>
      <c r="BK1150" s="366"/>
      <c r="BL1150" s="366"/>
      <c r="BM1150" s="366"/>
      <c r="BN1150" s="366"/>
      <c r="BO1150" s="366"/>
      <c r="BP1150" s="366"/>
      <c r="BQ1150" s="366"/>
      <c r="BR1150" s="366"/>
      <c r="BS1150" s="366"/>
      <c r="BT1150" s="366"/>
      <c r="BU1150" s="366"/>
      <c r="BV1150" s="366"/>
    </row>
    <row r="1151" s="203" customFormat="true" ht="15" customHeight="true" x14ac:dyDescent="0.2">
      <c r="BA1151" s="366"/>
      <c r="BB1151" s="230"/>
      <c r="BC1151" s="366"/>
      <c r="BD1151" s="366"/>
      <c r="BE1151" s="366"/>
      <c r="BF1151" s="366"/>
      <c r="BG1151" s="366"/>
      <c r="BH1151" s="366"/>
      <c r="BI1151" s="366"/>
      <c r="BJ1151" s="366"/>
      <c r="BK1151" s="366"/>
      <c r="BL1151" s="366"/>
      <c r="BM1151" s="366"/>
      <c r="BN1151" s="366"/>
      <c r="BO1151" s="366"/>
      <c r="BP1151" s="366"/>
      <c r="BQ1151" s="366"/>
      <c r="BR1151" s="366"/>
      <c r="BS1151" s="366"/>
      <c r="BT1151" s="366"/>
      <c r="BU1151" s="366"/>
      <c r="BV1151" s="366"/>
    </row>
    <row r="1152" s="203" customFormat="true" ht="15" customHeight="true" x14ac:dyDescent="0.2">
      <c r="BA1152" s="366"/>
      <c r="BB1152" s="230"/>
      <c r="BC1152" s="366"/>
      <c r="BD1152" s="366"/>
      <c r="BE1152" s="366"/>
      <c r="BF1152" s="366"/>
      <c r="BG1152" s="366"/>
      <c r="BH1152" s="366"/>
      <c r="BI1152" s="366"/>
      <c r="BJ1152" s="366"/>
      <c r="BK1152" s="366"/>
      <c r="BL1152" s="366"/>
      <c r="BM1152" s="366"/>
      <c r="BN1152" s="366"/>
      <c r="BO1152" s="366"/>
      <c r="BP1152" s="366"/>
      <c r="BQ1152" s="366"/>
      <c r="BR1152" s="366"/>
      <c r="BS1152" s="366"/>
      <c r="BT1152" s="366"/>
      <c r="BU1152" s="366"/>
      <c r="BV1152" s="366"/>
    </row>
    <row r="1153" s="203" customFormat="true" ht="15" customHeight="true" x14ac:dyDescent="0.2">
      <c r="BA1153" s="366"/>
      <c r="BB1153" s="230"/>
      <c r="BC1153" s="366"/>
      <c r="BD1153" s="366"/>
      <c r="BE1153" s="366"/>
      <c r="BF1153" s="366"/>
      <c r="BG1153" s="366"/>
      <c r="BH1153" s="366"/>
      <c r="BI1153" s="366"/>
      <c r="BJ1153" s="366"/>
      <c r="BK1153" s="366"/>
      <c r="BL1153" s="366"/>
      <c r="BM1153" s="366"/>
      <c r="BN1153" s="366"/>
      <c r="BO1153" s="366"/>
      <c r="BP1153" s="366"/>
      <c r="BQ1153" s="366"/>
      <c r="BR1153" s="366"/>
      <c r="BS1153" s="366"/>
      <c r="BT1153" s="366"/>
      <c r="BU1153" s="366"/>
      <c r="BV1153" s="366"/>
    </row>
    <row r="1154" s="203" customFormat="true" ht="15" customHeight="true" x14ac:dyDescent="0.2">
      <c r="BA1154" s="366"/>
      <c r="BB1154" s="230"/>
      <c r="BC1154" s="366"/>
      <c r="BD1154" s="366"/>
      <c r="BE1154" s="366"/>
      <c r="BF1154" s="366"/>
      <c r="BG1154" s="366"/>
      <c r="BH1154" s="366"/>
      <c r="BI1154" s="366"/>
      <c r="BJ1154" s="366"/>
      <c r="BK1154" s="366"/>
      <c r="BL1154" s="366"/>
      <c r="BM1154" s="366"/>
      <c r="BN1154" s="366"/>
      <c r="BO1154" s="366"/>
      <c r="BP1154" s="366"/>
      <c r="BQ1154" s="366"/>
      <c r="BR1154" s="366"/>
      <c r="BS1154" s="366"/>
      <c r="BT1154" s="366"/>
      <c r="BU1154" s="366"/>
      <c r="BV1154" s="366"/>
    </row>
    <row r="1155" s="203" customFormat="true" ht="15" customHeight="true" x14ac:dyDescent="0.2">
      <c r="BA1155" s="366"/>
      <c r="BB1155" s="230"/>
      <c r="BC1155" s="366"/>
      <c r="BD1155" s="366"/>
      <c r="BE1155" s="366"/>
      <c r="BF1155" s="366"/>
      <c r="BG1155" s="366"/>
      <c r="BH1155" s="366"/>
      <c r="BI1155" s="366"/>
      <c r="BJ1155" s="366"/>
      <c r="BK1155" s="366"/>
      <c r="BL1155" s="366"/>
      <c r="BM1155" s="366"/>
      <c r="BN1155" s="366"/>
      <c r="BO1155" s="366"/>
      <c r="BP1155" s="366"/>
      <c r="BQ1155" s="366"/>
      <c r="BR1155" s="366"/>
      <c r="BS1155" s="366"/>
      <c r="BT1155" s="366"/>
      <c r="BU1155" s="366"/>
      <c r="BV1155" s="366"/>
    </row>
    <row r="1156" s="203" customFormat="true" ht="15" customHeight="true" x14ac:dyDescent="0.2">
      <c r="BA1156" s="366"/>
      <c r="BB1156" s="230"/>
      <c r="BC1156" s="366"/>
      <c r="BD1156" s="366"/>
      <c r="BE1156" s="366"/>
      <c r="BF1156" s="366"/>
      <c r="BG1156" s="366"/>
      <c r="BH1156" s="366"/>
      <c r="BI1156" s="366"/>
      <c r="BJ1156" s="366"/>
      <c r="BK1156" s="366"/>
      <c r="BL1156" s="366"/>
      <c r="BM1156" s="366"/>
      <c r="BN1156" s="366"/>
      <c r="BO1156" s="366"/>
      <c r="BP1156" s="366"/>
      <c r="BQ1156" s="366"/>
      <c r="BR1156" s="366"/>
      <c r="BS1156" s="366"/>
      <c r="BT1156" s="366"/>
      <c r="BU1156" s="366"/>
      <c r="BV1156" s="366"/>
    </row>
    <row r="1157" s="203" customFormat="true" ht="15" customHeight="true" x14ac:dyDescent="0.2">
      <c r="BA1157" s="366"/>
      <c r="BB1157" s="230"/>
      <c r="BC1157" s="366"/>
      <c r="BD1157" s="366"/>
      <c r="BE1157" s="366"/>
      <c r="BF1157" s="366"/>
      <c r="BG1157" s="366"/>
      <c r="BH1157" s="366"/>
      <c r="BI1157" s="366"/>
      <c r="BJ1157" s="366"/>
      <c r="BK1157" s="366"/>
      <c r="BL1157" s="366"/>
      <c r="BM1157" s="366"/>
      <c r="BN1157" s="366"/>
      <c r="BO1157" s="366"/>
      <c r="BP1157" s="366"/>
      <c r="BQ1157" s="366"/>
      <c r="BR1157" s="366"/>
      <c r="BS1157" s="366"/>
      <c r="BT1157" s="366"/>
      <c r="BU1157" s="366"/>
      <c r="BV1157" s="366"/>
    </row>
    <row r="1158" s="203" customFormat="true" ht="15" customHeight="true" x14ac:dyDescent="0.2">
      <c r="BA1158" s="366"/>
      <c r="BB1158" s="230"/>
      <c r="BC1158" s="366"/>
      <c r="BD1158" s="366"/>
      <c r="BE1158" s="366"/>
      <c r="BF1158" s="366"/>
      <c r="BG1158" s="366"/>
      <c r="BH1158" s="366"/>
      <c r="BI1158" s="366"/>
      <c r="BJ1158" s="366"/>
      <c r="BK1158" s="366"/>
      <c r="BL1158" s="366"/>
      <c r="BM1158" s="366"/>
      <c r="BN1158" s="366"/>
      <c r="BO1158" s="366"/>
      <c r="BP1158" s="366"/>
      <c r="BQ1158" s="366"/>
      <c r="BR1158" s="366"/>
      <c r="BS1158" s="366"/>
      <c r="BT1158" s="366"/>
      <c r="BU1158" s="366"/>
      <c r="BV1158" s="366"/>
    </row>
    <row r="1159" s="203" customFormat="true" ht="15" customHeight="true" x14ac:dyDescent="0.2">
      <c r="BA1159" s="366"/>
      <c r="BB1159" s="230"/>
      <c r="BC1159" s="366"/>
      <c r="BD1159" s="366"/>
      <c r="BE1159" s="366"/>
      <c r="BF1159" s="366"/>
      <c r="BG1159" s="366"/>
      <c r="BH1159" s="366"/>
      <c r="BI1159" s="366"/>
      <c r="BJ1159" s="366"/>
      <c r="BK1159" s="366"/>
      <c r="BL1159" s="366"/>
      <c r="BM1159" s="366"/>
      <c r="BN1159" s="366"/>
      <c r="BO1159" s="366"/>
      <c r="BP1159" s="366"/>
      <c r="BQ1159" s="366"/>
      <c r="BR1159" s="366"/>
      <c r="BS1159" s="366"/>
      <c r="BT1159" s="366"/>
      <c r="BU1159" s="366"/>
      <c r="BV1159" s="366"/>
    </row>
    <row r="1160" s="203" customFormat="true" ht="15" customHeight="true" x14ac:dyDescent="0.2">
      <c r="BA1160" s="366"/>
      <c r="BB1160" s="230"/>
      <c r="BC1160" s="366"/>
      <c r="BD1160" s="366"/>
      <c r="BE1160" s="366"/>
      <c r="BF1160" s="366"/>
      <c r="BG1160" s="366"/>
      <c r="BH1160" s="366"/>
      <c r="BI1160" s="366"/>
      <c r="BJ1160" s="366"/>
      <c r="BK1160" s="366"/>
      <c r="BL1160" s="366"/>
      <c r="BM1160" s="366"/>
      <c r="BN1160" s="366"/>
      <c r="BO1160" s="366"/>
      <c r="BP1160" s="366"/>
      <c r="BQ1160" s="366"/>
      <c r="BR1160" s="366"/>
      <c r="BS1160" s="366"/>
      <c r="BT1160" s="366"/>
      <c r="BU1160" s="366"/>
      <c r="BV1160" s="366"/>
    </row>
    <row r="1161" s="203" customFormat="true" ht="15" customHeight="true" x14ac:dyDescent="0.2">
      <c r="BA1161" s="366"/>
      <c r="BB1161" s="230"/>
      <c r="BC1161" s="366"/>
      <c r="BD1161" s="366"/>
      <c r="BE1161" s="366"/>
      <c r="BF1161" s="366"/>
      <c r="BG1161" s="366"/>
      <c r="BH1161" s="366"/>
      <c r="BI1161" s="366"/>
      <c r="BJ1161" s="366"/>
      <c r="BK1161" s="366"/>
      <c r="BL1161" s="366"/>
      <c r="BM1161" s="366"/>
      <c r="BN1161" s="366"/>
      <c r="BO1161" s="366"/>
      <c r="BP1161" s="366"/>
      <c r="BQ1161" s="366"/>
      <c r="BR1161" s="366"/>
      <c r="BS1161" s="366"/>
      <c r="BT1161" s="366"/>
      <c r="BU1161" s="366"/>
      <c r="BV1161" s="366"/>
    </row>
    <row r="1162" s="203" customFormat="true" ht="15" customHeight="true" x14ac:dyDescent="0.2">
      <c r="BA1162" s="366"/>
      <c r="BB1162" s="230"/>
      <c r="BC1162" s="366"/>
      <c r="BD1162" s="366"/>
      <c r="BE1162" s="366"/>
      <c r="BF1162" s="366"/>
      <c r="BG1162" s="366"/>
      <c r="BH1162" s="366"/>
      <c r="BI1162" s="366"/>
      <c r="BJ1162" s="366"/>
      <c r="BK1162" s="366"/>
      <c r="BL1162" s="366"/>
      <c r="BM1162" s="366"/>
      <c r="BN1162" s="366"/>
      <c r="BO1162" s="366"/>
      <c r="BP1162" s="366"/>
      <c r="BQ1162" s="366"/>
      <c r="BR1162" s="366"/>
      <c r="BS1162" s="366"/>
      <c r="BT1162" s="366"/>
      <c r="BU1162" s="366"/>
      <c r="BV1162" s="366"/>
    </row>
    <row r="1163" s="203" customFormat="true" ht="15" customHeight="true" x14ac:dyDescent="0.2">
      <c r="BA1163" s="366"/>
      <c r="BB1163" s="230"/>
      <c r="BC1163" s="366"/>
      <c r="BD1163" s="366"/>
      <c r="BE1163" s="366"/>
      <c r="BF1163" s="366"/>
      <c r="BG1163" s="366"/>
      <c r="BH1163" s="366"/>
      <c r="BI1163" s="366"/>
      <c r="BJ1163" s="366"/>
      <c r="BK1163" s="366"/>
      <c r="BL1163" s="366"/>
      <c r="BM1163" s="366"/>
      <c r="BN1163" s="366"/>
      <c r="BO1163" s="366"/>
      <c r="BP1163" s="366"/>
      <c r="BQ1163" s="366"/>
      <c r="BR1163" s="366"/>
      <c r="BS1163" s="366"/>
      <c r="BT1163" s="366"/>
      <c r="BU1163" s="366"/>
      <c r="BV1163" s="366"/>
    </row>
    <row r="1164" s="203" customFormat="true" ht="15" customHeight="true" x14ac:dyDescent="0.2">
      <c r="BA1164" s="366"/>
      <c r="BB1164" s="230"/>
      <c r="BC1164" s="366"/>
      <c r="BD1164" s="366"/>
      <c r="BE1164" s="366"/>
      <c r="BF1164" s="366"/>
      <c r="BG1164" s="366"/>
      <c r="BH1164" s="366"/>
      <c r="BI1164" s="366"/>
      <c r="BJ1164" s="366"/>
      <c r="BK1164" s="366"/>
      <c r="BL1164" s="366"/>
      <c r="BM1164" s="366"/>
      <c r="BN1164" s="366"/>
      <c r="BO1164" s="366"/>
      <c r="BP1164" s="366"/>
      <c r="BQ1164" s="366"/>
      <c r="BR1164" s="366"/>
      <c r="BS1164" s="366"/>
      <c r="BT1164" s="366"/>
      <c r="BU1164" s="366"/>
      <c r="BV1164" s="366"/>
    </row>
    <row r="1165" s="203" customFormat="true" ht="15" customHeight="true" x14ac:dyDescent="0.2">
      <c r="BA1165" s="366"/>
      <c r="BB1165" s="230"/>
      <c r="BC1165" s="366"/>
      <c r="BD1165" s="366"/>
      <c r="BE1165" s="366"/>
      <c r="BF1165" s="366"/>
      <c r="BG1165" s="366"/>
      <c r="BH1165" s="366"/>
      <c r="BI1165" s="366"/>
      <c r="BJ1165" s="366"/>
      <c r="BK1165" s="366"/>
      <c r="BL1165" s="366"/>
      <c r="BM1165" s="366"/>
      <c r="BN1165" s="366"/>
      <c r="BO1165" s="366"/>
      <c r="BP1165" s="366"/>
      <c r="BQ1165" s="366"/>
      <c r="BR1165" s="366"/>
      <c r="BS1165" s="366"/>
      <c r="BT1165" s="366"/>
      <c r="BU1165" s="366"/>
      <c r="BV1165" s="366"/>
    </row>
    <row r="1166" s="203" customFormat="true" ht="15" customHeight="true" x14ac:dyDescent="0.2">
      <c r="BA1166" s="366"/>
      <c r="BB1166" s="230"/>
      <c r="BC1166" s="366"/>
      <c r="BD1166" s="366"/>
      <c r="BE1166" s="366"/>
      <c r="BF1166" s="366"/>
      <c r="BG1166" s="366"/>
      <c r="BH1166" s="366"/>
      <c r="BI1166" s="366"/>
      <c r="BJ1166" s="366"/>
      <c r="BK1166" s="366"/>
      <c r="BL1166" s="366"/>
      <c r="BM1166" s="366"/>
      <c r="BN1166" s="366"/>
      <c r="BO1166" s="366"/>
      <c r="BP1166" s="366"/>
      <c r="BQ1166" s="366"/>
      <c r="BR1166" s="366"/>
      <c r="BS1166" s="366"/>
      <c r="BT1166" s="366"/>
      <c r="BU1166" s="366"/>
      <c r="BV1166" s="366"/>
    </row>
    <row r="1167" s="203" customFormat="true" ht="15" customHeight="true" x14ac:dyDescent="0.2">
      <c r="BA1167" s="366"/>
      <c r="BB1167" s="230"/>
      <c r="BC1167" s="366"/>
      <c r="BD1167" s="366"/>
      <c r="BE1167" s="366"/>
      <c r="BF1167" s="366"/>
      <c r="BG1167" s="366"/>
      <c r="BH1167" s="366"/>
      <c r="BI1167" s="366"/>
      <c r="BJ1167" s="366"/>
      <c r="BK1167" s="366"/>
      <c r="BL1167" s="366"/>
      <c r="BM1167" s="366"/>
      <c r="BN1167" s="366"/>
      <c r="BO1167" s="366"/>
      <c r="BP1167" s="366"/>
      <c r="BQ1167" s="366"/>
      <c r="BR1167" s="366"/>
      <c r="BS1167" s="366"/>
      <c r="BT1167" s="366"/>
      <c r="BU1167" s="366"/>
      <c r="BV1167" s="366"/>
    </row>
    <row r="1168" s="203" customFormat="true" ht="15" customHeight="true" x14ac:dyDescent="0.2">
      <c r="BA1168" s="366"/>
      <c r="BB1168" s="230"/>
      <c r="BC1168" s="366"/>
      <c r="BD1168" s="366"/>
      <c r="BE1168" s="366"/>
      <c r="BF1168" s="366"/>
      <c r="BG1168" s="366"/>
      <c r="BH1168" s="366"/>
      <c r="BI1168" s="366"/>
      <c r="BJ1168" s="366"/>
      <c r="BK1168" s="366"/>
      <c r="BL1168" s="366"/>
      <c r="BM1168" s="366"/>
      <c r="BN1168" s="366"/>
      <c r="BO1168" s="366"/>
      <c r="BP1168" s="366"/>
      <c r="BQ1168" s="366"/>
      <c r="BR1168" s="366"/>
      <c r="BS1168" s="366"/>
      <c r="BT1168" s="366"/>
      <c r="BU1168" s="366"/>
      <c r="BV1168" s="366"/>
    </row>
    <row r="1169" s="203" customFormat="true" ht="15" customHeight="true" x14ac:dyDescent="0.2">
      <c r="BA1169" s="366"/>
      <c r="BB1169" s="230"/>
      <c r="BC1169" s="366"/>
      <c r="BD1169" s="366"/>
      <c r="BE1169" s="366"/>
      <c r="BF1169" s="366"/>
      <c r="BG1169" s="366"/>
      <c r="BH1169" s="366"/>
      <c r="BI1169" s="366"/>
      <c r="BJ1169" s="366"/>
      <c r="BK1169" s="366"/>
      <c r="BL1169" s="366"/>
      <c r="BM1169" s="366"/>
      <c r="BN1169" s="366"/>
      <c r="BO1169" s="366"/>
      <c r="BP1169" s="366"/>
      <c r="BQ1169" s="366"/>
      <c r="BR1169" s="366"/>
      <c r="BS1169" s="366"/>
      <c r="BT1169" s="366"/>
      <c r="BU1169" s="366"/>
      <c r="BV1169" s="366"/>
    </row>
    <row r="1170" s="203" customFormat="true" ht="15" customHeight="true" x14ac:dyDescent="0.2">
      <c r="A1170" s="298"/>
      <c r="B1170" s="570"/>
      <c r="C1170" s="571"/>
      <c r="D1170" s="571"/>
      <c r="E1170" s="571"/>
      <c r="F1170" s="571"/>
      <c r="G1170" s="571"/>
      <c r="H1170" s="571"/>
      <c r="I1170" s="571"/>
      <c r="J1170" s="571"/>
      <c r="K1170" s="571"/>
      <c r="L1170" s="571"/>
      <c r="M1170" s="571"/>
      <c r="N1170" s="571"/>
      <c r="O1170" s="571"/>
      <c r="P1170" s="571"/>
      <c r="Q1170" s="571"/>
      <c r="R1170" s="571"/>
      <c r="S1170" s="571"/>
      <c r="T1170" s="571"/>
      <c r="U1170" s="571"/>
      <c r="V1170" s="571"/>
      <c r="BA1170" s="366"/>
      <c r="BB1170" s="230"/>
      <c r="BC1170" s="366"/>
      <c r="BD1170" s="366"/>
      <c r="BE1170" s="366"/>
      <c r="BF1170" s="366"/>
      <c r="BG1170" s="366"/>
      <c r="BH1170" s="366"/>
      <c r="BI1170" s="366"/>
      <c r="BJ1170" s="366"/>
      <c r="BK1170" s="366"/>
      <c r="BL1170" s="366"/>
      <c r="BM1170" s="366"/>
      <c r="BN1170" s="366"/>
      <c r="BO1170" s="366"/>
      <c r="BP1170" s="366"/>
      <c r="BQ1170" s="366"/>
      <c r="BR1170" s="366"/>
      <c r="BS1170" s="366"/>
      <c r="BT1170" s="366"/>
      <c r="BU1170" s="366"/>
      <c r="BV1170" s="366"/>
    </row>
    <row r="1171" s="203" customFormat="true" ht="15" customHeight="true" x14ac:dyDescent="0.2">
      <c r="A1171" s="298"/>
      <c r="B1171" s="570"/>
      <c r="C1171" s="571"/>
      <c r="D1171" s="571"/>
      <c r="E1171" s="571"/>
      <c r="F1171" s="571"/>
      <c r="G1171" s="571"/>
      <c r="H1171" s="571"/>
      <c r="I1171" s="571"/>
      <c r="J1171" s="571"/>
      <c r="K1171" s="571"/>
      <c r="L1171" s="571"/>
      <c r="M1171" s="571"/>
      <c r="N1171" s="571"/>
      <c r="O1171" s="571"/>
      <c r="P1171" s="571"/>
      <c r="Q1171" s="571"/>
      <c r="R1171" s="571"/>
      <c r="S1171" s="571"/>
      <c r="T1171" s="571"/>
      <c r="U1171" s="571"/>
      <c r="V1171" s="571"/>
      <c r="BA1171" s="366"/>
      <c r="BB1171" s="230"/>
      <c r="BC1171" s="366"/>
      <c r="BD1171" s="366"/>
      <c r="BE1171" s="366"/>
      <c r="BF1171" s="366"/>
      <c r="BG1171" s="366"/>
      <c r="BH1171" s="366"/>
      <c r="BI1171" s="366"/>
      <c r="BJ1171" s="366"/>
      <c r="BK1171" s="366"/>
      <c r="BL1171" s="366"/>
      <c r="BM1171" s="366"/>
      <c r="BN1171" s="366"/>
      <c r="BO1171" s="366"/>
      <c r="BP1171" s="366"/>
      <c r="BQ1171" s="366"/>
      <c r="BR1171" s="366"/>
      <c r="BS1171" s="366"/>
      <c r="BT1171" s="366"/>
      <c r="BU1171" s="366"/>
      <c r="BV1171" s="366"/>
    </row>
    <row r="1172" s="203" customFormat="true" ht="15" customHeight="true" x14ac:dyDescent="0.2">
      <c r="A1172" s="298"/>
      <c r="B1172" s="570"/>
      <c r="C1172" s="571"/>
      <c r="D1172" s="571"/>
      <c r="E1172" s="571"/>
      <c r="F1172" s="571"/>
      <c r="G1172" s="571"/>
      <c r="H1172" s="571"/>
      <c r="I1172" s="571"/>
      <c r="J1172" s="571"/>
      <c r="K1172" s="571"/>
      <c r="L1172" s="571"/>
      <c r="M1172" s="571"/>
      <c r="N1172" s="571"/>
      <c r="O1172" s="571"/>
      <c r="P1172" s="571"/>
      <c r="Q1172" s="571"/>
      <c r="R1172" s="571"/>
      <c r="S1172" s="571"/>
      <c r="T1172" s="571"/>
      <c r="U1172" s="571"/>
      <c r="V1172" s="571"/>
      <c r="BA1172" s="366"/>
      <c r="BB1172" s="230"/>
      <c r="BC1172" s="366"/>
      <c r="BD1172" s="366"/>
      <c r="BE1172" s="366"/>
      <c r="BF1172" s="366"/>
      <c r="BG1172" s="366"/>
      <c r="BH1172" s="366"/>
      <c r="BI1172" s="366"/>
      <c r="BJ1172" s="366"/>
      <c r="BK1172" s="366"/>
      <c r="BL1172" s="366"/>
      <c r="BM1172" s="366"/>
      <c r="BN1172" s="366"/>
      <c r="BO1172" s="366"/>
      <c r="BP1172" s="366"/>
      <c r="BQ1172" s="366"/>
      <c r="BR1172" s="366"/>
      <c r="BS1172" s="366"/>
      <c r="BT1172" s="366"/>
      <c r="BU1172" s="366"/>
      <c r="BV1172" s="366"/>
    </row>
    <row r="1173" s="203" customFormat="true" ht="15" customHeight="true" x14ac:dyDescent="0.2">
      <c r="A1173" s="298"/>
      <c r="B1173" s="570"/>
      <c r="C1173" s="571"/>
      <c r="D1173" s="571"/>
      <c r="E1173" s="571"/>
      <c r="F1173" s="571"/>
      <c r="G1173" s="571"/>
      <c r="H1173" s="571"/>
      <c r="I1173" s="571"/>
      <c r="J1173" s="571"/>
      <c r="K1173" s="571"/>
      <c r="L1173" s="571"/>
      <c r="M1173" s="571"/>
      <c r="N1173" s="571"/>
      <c r="O1173" s="571"/>
      <c r="P1173" s="571"/>
      <c r="Q1173" s="571"/>
      <c r="R1173" s="571"/>
      <c r="S1173" s="571"/>
      <c r="T1173" s="571"/>
      <c r="U1173" s="571"/>
      <c r="V1173" s="571"/>
      <c r="BA1173" s="366"/>
      <c r="BB1173" s="230"/>
      <c r="BC1173" s="366"/>
      <c r="BD1173" s="366"/>
      <c r="BE1173" s="366"/>
      <c r="BF1173" s="366"/>
      <c r="BG1173" s="366"/>
      <c r="BH1173" s="366"/>
      <c r="BI1173" s="366"/>
      <c r="BJ1173" s="366"/>
      <c r="BK1173" s="366"/>
      <c r="BL1173" s="366"/>
      <c r="BM1173" s="366"/>
      <c r="BN1173" s="366"/>
      <c r="BO1173" s="366"/>
      <c r="BP1173" s="366"/>
      <c r="BQ1173" s="366"/>
      <c r="BR1173" s="366"/>
      <c r="BS1173" s="366"/>
      <c r="BT1173" s="366"/>
      <c r="BU1173" s="366"/>
      <c r="BV1173" s="366"/>
    </row>
    <row r="1174" s="203" customFormat="true" ht="15" customHeight="true" x14ac:dyDescent="0.2">
      <c r="A1174" s="298"/>
      <c r="B1174" s="570"/>
      <c r="C1174" s="571"/>
      <c r="D1174" s="571"/>
      <c r="E1174" s="571"/>
      <c r="F1174" s="571"/>
      <c r="G1174" s="571"/>
      <c r="H1174" s="571"/>
      <c r="I1174" s="571"/>
      <c r="J1174" s="571"/>
      <c r="K1174" s="571"/>
      <c r="L1174" s="571"/>
      <c r="M1174" s="571"/>
      <c r="N1174" s="571"/>
      <c r="O1174" s="571"/>
      <c r="P1174" s="571"/>
      <c r="Q1174" s="571"/>
      <c r="R1174" s="571"/>
      <c r="S1174" s="571"/>
      <c r="T1174" s="571"/>
      <c r="U1174" s="571"/>
      <c r="V1174" s="571"/>
      <c r="BA1174" s="366"/>
      <c r="BB1174" s="230"/>
      <c r="BC1174" s="366"/>
      <c r="BD1174" s="366"/>
      <c r="BE1174" s="366"/>
      <c r="BF1174" s="366"/>
      <c r="BG1174" s="366"/>
      <c r="BH1174" s="366"/>
      <c r="BI1174" s="366"/>
      <c r="BJ1174" s="366"/>
      <c r="BK1174" s="366"/>
      <c r="BL1174" s="366"/>
      <c r="BM1174" s="366"/>
      <c r="BN1174" s="366"/>
      <c r="BO1174" s="366"/>
      <c r="BP1174" s="366"/>
      <c r="BQ1174" s="366"/>
      <c r="BR1174" s="366"/>
      <c r="BS1174" s="366"/>
      <c r="BT1174" s="366"/>
      <c r="BU1174" s="366"/>
      <c r="BV1174" s="366"/>
    </row>
    <row r="1175" s="203" customFormat="true" ht="15" customHeight="true" x14ac:dyDescent="0.2">
      <c r="A1175" s="298"/>
      <c r="B1175" s="570"/>
      <c r="C1175" s="571"/>
      <c r="D1175" s="571"/>
      <c r="E1175" s="571"/>
      <c r="F1175" s="571"/>
      <c r="G1175" s="571"/>
      <c r="H1175" s="571"/>
      <c r="I1175" s="571"/>
      <c r="J1175" s="571"/>
      <c r="K1175" s="571"/>
      <c r="L1175" s="571"/>
      <c r="M1175" s="571"/>
      <c r="N1175" s="571"/>
      <c r="O1175" s="571"/>
      <c r="P1175" s="571"/>
      <c r="Q1175" s="571"/>
      <c r="R1175" s="571"/>
      <c r="S1175" s="571"/>
      <c r="T1175" s="571"/>
      <c r="U1175" s="571"/>
      <c r="V1175" s="571"/>
      <c r="BA1175" s="366"/>
      <c r="BB1175" s="230"/>
      <c r="BC1175" s="366"/>
      <c r="BD1175" s="366"/>
      <c r="BE1175" s="366"/>
      <c r="BF1175" s="366"/>
      <c r="BG1175" s="366"/>
      <c r="BH1175" s="366"/>
      <c r="BI1175" s="366"/>
      <c r="BJ1175" s="366"/>
      <c r="BK1175" s="366"/>
      <c r="BL1175" s="366"/>
      <c r="BM1175" s="366"/>
      <c r="BN1175" s="366"/>
      <c r="BO1175" s="366"/>
      <c r="BP1175" s="366"/>
      <c r="BQ1175" s="366"/>
      <c r="BR1175" s="366"/>
      <c r="BS1175" s="366"/>
      <c r="BT1175" s="366"/>
      <c r="BU1175" s="366"/>
      <c r="BV1175" s="366"/>
    </row>
    <row r="1176" s="203" customFormat="true" ht="15" customHeight="true" x14ac:dyDescent="0.2">
      <c r="A1176" s="572"/>
      <c r="B1176" s="298"/>
      <c r="C1176" s="573"/>
      <c r="D1176" s="574"/>
      <c r="E1176" s="574"/>
      <c r="F1176" s="574"/>
      <c r="G1176" s="574"/>
      <c r="H1176" s="573"/>
      <c r="I1176" s="574"/>
      <c r="J1176" s="574"/>
      <c r="K1176" s="574"/>
      <c r="L1176" s="574"/>
      <c r="M1176" s="573"/>
      <c r="N1176" s="574"/>
      <c r="O1176" s="574"/>
      <c r="P1176" s="574"/>
      <c r="Q1176" s="574"/>
      <c r="R1176" s="573"/>
      <c r="S1176" s="574"/>
      <c r="T1176" s="574"/>
      <c r="U1176" s="574"/>
      <c r="BA1176" s="366"/>
      <c r="BB1176" s="230"/>
      <c r="BC1176" s="366"/>
      <c r="BD1176" s="366"/>
      <c r="BE1176" s="366"/>
      <c r="BF1176" s="366"/>
      <c r="BG1176" s="366"/>
      <c r="BH1176" s="366"/>
      <c r="BI1176" s="366"/>
      <c r="BJ1176" s="366"/>
      <c r="BK1176" s="366"/>
      <c r="BL1176" s="366"/>
      <c r="BM1176" s="366"/>
      <c r="BN1176" s="366"/>
      <c r="BO1176" s="366"/>
      <c r="BP1176" s="366"/>
      <c r="BQ1176" s="366"/>
      <c r="BR1176" s="366"/>
      <c r="BS1176" s="366"/>
      <c r="BT1176" s="366"/>
      <c r="BU1176" s="366"/>
      <c r="BV1176" s="366"/>
    </row>
    <row r="1177" s="203" customFormat="true" ht="15" customHeight="true" x14ac:dyDescent="0.2">
      <c r="A1177" s="574"/>
      <c r="B1177" s="574"/>
      <c r="C1177" s="573"/>
      <c r="D1177" s="573"/>
      <c r="E1177" s="573"/>
      <c r="F1177" s="573"/>
      <c r="G1177" s="573"/>
      <c r="H1177" s="573"/>
      <c r="I1177" s="573"/>
      <c r="J1177" s="573"/>
      <c r="K1177" s="573"/>
      <c r="L1177" s="573"/>
      <c r="M1177" s="573"/>
      <c r="N1177" s="573"/>
      <c r="O1177" s="573"/>
      <c r="P1177" s="573"/>
      <c r="Q1177" s="573"/>
      <c r="R1177" s="573"/>
      <c r="S1177" s="573"/>
      <c r="T1177" s="573"/>
      <c r="U1177" s="573"/>
      <c r="BA1177" s="366"/>
      <c r="BB1177" s="230"/>
      <c r="BC1177" s="366"/>
      <c r="BD1177" s="366"/>
      <c r="BE1177" s="366"/>
      <c r="BF1177" s="366"/>
      <c r="BG1177" s="366"/>
      <c r="BH1177" s="366"/>
      <c r="BI1177" s="366"/>
      <c r="BJ1177" s="366"/>
      <c r="BK1177" s="366"/>
      <c r="BL1177" s="366"/>
      <c r="BM1177" s="366"/>
      <c r="BN1177" s="366"/>
      <c r="BO1177" s="366"/>
      <c r="BP1177" s="366"/>
      <c r="BQ1177" s="366"/>
      <c r="BR1177" s="366"/>
      <c r="BS1177" s="366"/>
      <c r="BT1177" s="366"/>
      <c r="BU1177" s="366"/>
      <c r="BV1177" s="366"/>
    </row>
    <row r="1178" s="203" customFormat="true" ht="15" customHeight="true" x14ac:dyDescent="0.2">
      <c r="BA1178" s="366"/>
      <c r="BB1178" s="230"/>
      <c r="BC1178" s="366"/>
      <c r="BD1178" s="366"/>
      <c r="BE1178" s="366"/>
      <c r="BF1178" s="366"/>
      <c r="BG1178" s="366"/>
      <c r="BH1178" s="366"/>
      <c r="BI1178" s="366"/>
      <c r="BJ1178" s="366"/>
      <c r="BK1178" s="366"/>
      <c r="BL1178" s="366"/>
      <c r="BM1178" s="366"/>
      <c r="BN1178" s="366"/>
      <c r="BO1178" s="366"/>
      <c r="BP1178" s="366"/>
      <c r="BQ1178" s="366"/>
      <c r="BR1178" s="366"/>
      <c r="BS1178" s="366"/>
      <c r="BT1178" s="366"/>
      <c r="BU1178" s="366"/>
      <c r="BV1178" s="366"/>
    </row>
    <row r="1179" s="203" customFormat="true" ht="15" customHeight="true" x14ac:dyDescent="0.2">
      <c r="BA1179" s="366"/>
      <c r="BB1179" s="230"/>
      <c r="BC1179" s="366"/>
      <c r="BD1179" s="366"/>
      <c r="BE1179" s="366"/>
      <c r="BF1179" s="366"/>
      <c r="BG1179" s="366"/>
      <c r="BH1179" s="366"/>
      <c r="BI1179" s="366"/>
      <c r="BJ1179" s="366"/>
      <c r="BK1179" s="366"/>
      <c r="BL1179" s="366"/>
      <c r="BM1179" s="366"/>
      <c r="BN1179" s="366"/>
      <c r="BO1179" s="366"/>
      <c r="BP1179" s="366"/>
      <c r="BQ1179" s="366"/>
      <c r="BR1179" s="366"/>
      <c r="BS1179" s="366"/>
      <c r="BT1179" s="366"/>
      <c r="BU1179" s="366"/>
      <c r="BV1179" s="366"/>
    </row>
    <row r="1180" s="203" customFormat="true" ht="15" customHeight="true" x14ac:dyDescent="0.2">
      <c r="BA1180" s="366"/>
      <c r="BB1180" s="230"/>
      <c r="BC1180" s="366"/>
      <c r="BD1180" s="366"/>
      <c r="BE1180" s="366"/>
      <c r="BF1180" s="366"/>
      <c r="BG1180" s="366"/>
      <c r="BH1180" s="366"/>
      <c r="BI1180" s="366"/>
      <c r="BJ1180" s="366"/>
      <c r="BK1180" s="366"/>
      <c r="BL1180" s="366"/>
      <c r="BM1180" s="366"/>
      <c r="BN1180" s="366"/>
      <c r="BO1180" s="366"/>
      <c r="BP1180" s="366"/>
      <c r="BQ1180" s="366"/>
      <c r="BR1180" s="366"/>
      <c r="BS1180" s="366"/>
      <c r="BT1180" s="366"/>
      <c r="BU1180" s="366"/>
      <c r="BV1180" s="366"/>
    </row>
    <row r="1181" s="203" customFormat="true" ht="15" customHeight="true" x14ac:dyDescent="0.2">
      <c r="BA1181" s="366"/>
      <c r="BB1181" s="230"/>
      <c r="BC1181" s="366"/>
      <c r="BD1181" s="366"/>
      <c r="BE1181" s="366"/>
      <c r="BF1181" s="366"/>
      <c r="BG1181" s="366"/>
      <c r="BH1181" s="366"/>
      <c r="BI1181" s="366"/>
      <c r="BJ1181" s="366"/>
      <c r="BK1181" s="366"/>
      <c r="BL1181" s="366"/>
      <c r="BM1181" s="366"/>
      <c r="BN1181" s="366"/>
      <c r="BO1181" s="366"/>
      <c r="BP1181" s="366"/>
      <c r="BQ1181" s="366"/>
      <c r="BR1181" s="366"/>
      <c r="BS1181" s="366"/>
      <c r="BT1181" s="366"/>
      <c r="BU1181" s="366"/>
      <c r="BV1181" s="366"/>
    </row>
    <row r="1182" s="203" customFormat="true" ht="15" customHeight="true" x14ac:dyDescent="0.2">
      <c r="BA1182" s="366"/>
      <c r="BB1182" s="230"/>
      <c r="BC1182" s="366"/>
      <c r="BD1182" s="366"/>
      <c r="BE1182" s="366"/>
      <c r="BF1182" s="366"/>
      <c r="BG1182" s="366"/>
      <c r="BH1182" s="366"/>
      <c r="BI1182" s="366"/>
      <c r="BJ1182" s="366"/>
      <c r="BK1182" s="366"/>
      <c r="BL1182" s="366"/>
      <c r="BM1182" s="366"/>
      <c r="BN1182" s="366"/>
      <c r="BO1182" s="366"/>
      <c r="BP1182" s="366"/>
      <c r="BQ1182" s="366"/>
      <c r="BR1182" s="366"/>
      <c r="BS1182" s="366"/>
      <c r="BT1182" s="366"/>
      <c r="BU1182" s="366"/>
      <c r="BV1182" s="366"/>
    </row>
    <row r="1183" s="203" customFormat="true" ht="15" customHeight="true" x14ac:dyDescent="0.2">
      <c r="BA1183" s="366"/>
      <c r="BB1183" s="230"/>
      <c r="BC1183" s="366"/>
      <c r="BD1183" s="366"/>
      <c r="BE1183" s="366"/>
      <c r="BF1183" s="366"/>
      <c r="BG1183" s="366"/>
      <c r="BH1183" s="366"/>
      <c r="BI1183" s="366"/>
      <c r="BJ1183" s="366"/>
      <c r="BK1183" s="366"/>
      <c r="BL1183" s="366"/>
      <c r="BM1183" s="366"/>
      <c r="BN1183" s="366"/>
      <c r="BO1183" s="366"/>
      <c r="BP1183" s="366"/>
      <c r="BQ1183" s="366"/>
      <c r="BR1183" s="366"/>
      <c r="BS1183" s="366"/>
      <c r="BT1183" s="366"/>
      <c r="BU1183" s="366"/>
      <c r="BV1183" s="366"/>
    </row>
    <row r="1184" s="203" customFormat="true" ht="15" customHeight="true" x14ac:dyDescent="0.2">
      <c r="BA1184" s="366"/>
      <c r="BB1184" s="230"/>
      <c r="BC1184" s="366"/>
      <c r="BD1184" s="366"/>
      <c r="BE1184" s="366"/>
      <c r="BF1184" s="366"/>
      <c r="BG1184" s="366"/>
      <c r="BH1184" s="366"/>
      <c r="BI1184" s="366"/>
      <c r="BJ1184" s="366"/>
      <c r="BK1184" s="366"/>
      <c r="BL1184" s="366"/>
      <c r="BM1184" s="366"/>
      <c r="BN1184" s="366"/>
      <c r="BO1184" s="366"/>
      <c r="BP1184" s="366"/>
      <c r="BQ1184" s="366"/>
      <c r="BR1184" s="366"/>
      <c r="BS1184" s="366"/>
      <c r="BT1184" s="366"/>
      <c r="BU1184" s="366"/>
      <c r="BV1184" s="366"/>
    </row>
    <row r="1185" s="203" customFormat="true" ht="15" customHeight="true" x14ac:dyDescent="0.2">
      <c r="BA1185" s="366"/>
      <c r="BB1185" s="230"/>
      <c r="BC1185" s="366"/>
      <c r="BD1185" s="366"/>
      <c r="BE1185" s="366"/>
      <c r="BF1185" s="366"/>
      <c r="BG1185" s="366"/>
      <c r="BH1185" s="366"/>
      <c r="BI1185" s="366"/>
      <c r="BJ1185" s="366"/>
      <c r="BK1185" s="366"/>
      <c r="BL1185" s="366"/>
      <c r="BM1185" s="366"/>
      <c r="BN1185" s="366"/>
      <c r="BO1185" s="366"/>
      <c r="BP1185" s="366"/>
      <c r="BQ1185" s="366"/>
      <c r="BR1185" s="366"/>
      <c r="BS1185" s="366"/>
      <c r="BT1185" s="366"/>
      <c r="BU1185" s="366"/>
      <c r="BV1185" s="366"/>
    </row>
    <row r="1186" s="203" customFormat="true" ht="15" customHeight="true" x14ac:dyDescent="0.2">
      <c r="BA1186" s="366"/>
      <c r="BB1186" s="230"/>
      <c r="BC1186" s="366"/>
      <c r="BD1186" s="366"/>
      <c r="BE1186" s="366"/>
      <c r="BF1186" s="366"/>
      <c r="BG1186" s="366"/>
      <c r="BH1186" s="366"/>
      <c r="BI1186" s="366"/>
      <c r="BJ1186" s="366"/>
      <c r="BK1186" s="366"/>
      <c r="BL1186" s="366"/>
      <c r="BM1186" s="366"/>
      <c r="BN1186" s="366"/>
      <c r="BO1186" s="366"/>
      <c r="BP1186" s="366"/>
      <c r="BQ1186" s="366"/>
      <c r="BR1186" s="366"/>
      <c r="BS1186" s="366"/>
      <c r="BT1186" s="366"/>
      <c r="BU1186" s="366"/>
      <c r="BV1186" s="366"/>
    </row>
    <row r="1187" s="203" customFormat="true" ht="15" customHeight="true" x14ac:dyDescent="0.2">
      <c r="BA1187" s="366"/>
      <c r="BB1187" s="230"/>
      <c r="BC1187" s="366"/>
      <c r="BD1187" s="366"/>
      <c r="BE1187" s="366"/>
      <c r="BF1187" s="366"/>
      <c r="BG1187" s="366"/>
      <c r="BH1187" s="366"/>
      <c r="BI1187" s="366"/>
      <c r="BJ1187" s="366"/>
      <c r="BK1187" s="366"/>
      <c r="BL1187" s="366"/>
      <c r="BM1187" s="366"/>
      <c r="BN1187" s="366"/>
      <c r="BO1187" s="366"/>
      <c r="BP1187" s="366"/>
      <c r="BQ1187" s="366"/>
      <c r="BR1187" s="366"/>
      <c r="BS1187" s="366"/>
      <c r="BT1187" s="366"/>
      <c r="BU1187" s="366"/>
      <c r="BV1187" s="366"/>
    </row>
    <row r="1188" s="203" customFormat="true" ht="15" customHeight="true" x14ac:dyDescent="0.2">
      <c r="BA1188" s="366"/>
      <c r="BB1188" s="230"/>
      <c r="BC1188" s="366"/>
      <c r="BD1188" s="366"/>
      <c r="BE1188" s="366"/>
      <c r="BF1188" s="366"/>
      <c r="BG1188" s="366"/>
      <c r="BH1188" s="366"/>
      <c r="BI1188" s="366"/>
      <c r="BJ1188" s="366"/>
      <c r="BK1188" s="366"/>
      <c r="BL1188" s="366"/>
      <c r="BM1188" s="366"/>
      <c r="BN1188" s="366"/>
      <c r="BO1188" s="366"/>
      <c r="BP1188" s="366"/>
      <c r="BQ1188" s="366"/>
      <c r="BR1188" s="366"/>
      <c r="BS1188" s="366"/>
      <c r="BT1188" s="366"/>
      <c r="BU1188" s="366"/>
      <c r="BV1188" s="366"/>
    </row>
    <row r="1189" s="203" customFormat="true" ht="15" customHeight="true" x14ac:dyDescent="0.2">
      <c r="BA1189" s="366"/>
      <c r="BB1189" s="230"/>
      <c r="BC1189" s="366"/>
      <c r="BD1189" s="366"/>
      <c r="BE1189" s="366"/>
      <c r="BF1189" s="366"/>
      <c r="BG1189" s="366"/>
      <c r="BH1189" s="366"/>
      <c r="BI1189" s="366"/>
      <c r="BJ1189" s="366"/>
      <c r="BK1189" s="366"/>
      <c r="BL1189" s="366"/>
      <c r="BM1189" s="366"/>
      <c r="BN1189" s="366"/>
      <c r="BO1189" s="366"/>
      <c r="BP1189" s="366"/>
      <c r="BQ1189" s="366"/>
      <c r="BR1189" s="366"/>
      <c r="BS1189" s="366"/>
      <c r="BT1189" s="366"/>
      <c r="BU1189" s="366"/>
      <c r="BV1189" s="366"/>
    </row>
    <row r="1190" s="203" customFormat="true" ht="15" customHeight="true" x14ac:dyDescent="0.2">
      <c r="BA1190" s="366"/>
      <c r="BB1190" s="230"/>
      <c r="BC1190" s="366"/>
      <c r="BD1190" s="366"/>
      <c r="BE1190" s="366"/>
      <c r="BF1190" s="366"/>
      <c r="BG1190" s="366"/>
      <c r="BH1190" s="366"/>
      <c r="BI1190" s="366"/>
      <c r="BJ1190" s="366"/>
      <c r="BK1190" s="366"/>
      <c r="BL1190" s="366"/>
      <c r="BM1190" s="366"/>
      <c r="BN1190" s="366"/>
      <c r="BO1190" s="366"/>
      <c r="BP1190" s="366"/>
      <c r="BQ1190" s="366"/>
      <c r="BR1190" s="366"/>
      <c r="BS1190" s="366"/>
      <c r="BT1190" s="366"/>
      <c r="BU1190" s="366"/>
      <c r="BV1190" s="366"/>
    </row>
    <row r="1191" s="203" customFormat="true" ht="15" customHeight="true" x14ac:dyDescent="0.2">
      <c r="BA1191" s="366"/>
      <c r="BB1191" s="230"/>
      <c r="BC1191" s="366"/>
      <c r="BD1191" s="366"/>
      <c r="BE1191" s="366"/>
      <c r="BF1191" s="366"/>
      <c r="BG1191" s="366"/>
      <c r="BH1191" s="366"/>
      <c r="BI1191" s="366"/>
      <c r="BJ1191" s="366"/>
      <c r="BK1191" s="366"/>
      <c r="BL1191" s="366"/>
      <c r="BM1191" s="366"/>
      <c r="BN1191" s="366"/>
      <c r="BO1191" s="366"/>
      <c r="BP1191" s="366"/>
      <c r="BQ1191" s="366"/>
      <c r="BR1191" s="366"/>
      <c r="BS1191" s="366"/>
      <c r="BT1191" s="366"/>
      <c r="BU1191" s="366"/>
      <c r="BV1191" s="366"/>
    </row>
    <row r="1192" s="203" customFormat="true" ht="15" customHeight="true" x14ac:dyDescent="0.2">
      <c r="BA1192" s="366"/>
      <c r="BB1192" s="230"/>
      <c r="BC1192" s="366"/>
      <c r="BD1192" s="366"/>
      <c r="BE1192" s="366"/>
      <c r="BF1192" s="366"/>
      <c r="BG1192" s="366"/>
      <c r="BH1192" s="366"/>
      <c r="BI1192" s="366"/>
      <c r="BJ1192" s="366"/>
      <c r="BK1192" s="366"/>
      <c r="BL1192" s="366"/>
      <c r="BM1192" s="366"/>
      <c r="BN1192" s="366"/>
      <c r="BO1192" s="366"/>
      <c r="BP1192" s="366"/>
      <c r="BQ1192" s="366"/>
      <c r="BR1192" s="366"/>
      <c r="BS1192" s="366"/>
      <c r="BT1192" s="366"/>
      <c r="BU1192" s="366"/>
      <c r="BV1192" s="366"/>
    </row>
    <row r="1193" s="203" customFormat="true" ht="15" customHeight="true" x14ac:dyDescent="0.2">
      <c r="BA1193" s="366"/>
      <c r="BB1193" s="230"/>
      <c r="BC1193" s="366"/>
      <c r="BD1193" s="366"/>
      <c r="BE1193" s="366"/>
      <c r="BF1193" s="366"/>
      <c r="BG1193" s="366"/>
      <c r="BH1193" s="366"/>
      <c r="BI1193" s="366"/>
      <c r="BJ1193" s="366"/>
      <c r="BK1193" s="366"/>
      <c r="BL1193" s="366"/>
      <c r="BM1193" s="366"/>
      <c r="BN1193" s="366"/>
      <c r="BO1193" s="366"/>
      <c r="BP1193" s="366"/>
      <c r="BQ1193" s="366"/>
      <c r="BR1193" s="366"/>
      <c r="BS1193" s="366"/>
      <c r="BT1193" s="366"/>
      <c r="BU1193" s="366"/>
      <c r="BV1193" s="366"/>
    </row>
    <row r="1194" s="203" customFormat="true" ht="15" customHeight="true" x14ac:dyDescent="0.2">
      <c r="BA1194" s="366"/>
      <c r="BB1194" s="230"/>
      <c r="BC1194" s="366"/>
      <c r="BD1194" s="366"/>
      <c r="BE1194" s="366"/>
      <c r="BF1194" s="366"/>
      <c r="BG1194" s="366"/>
      <c r="BH1194" s="366"/>
      <c r="BI1194" s="366"/>
      <c r="BJ1194" s="366"/>
      <c r="BK1194" s="366"/>
      <c r="BL1194" s="366"/>
      <c r="BM1194" s="366"/>
      <c r="BN1194" s="366"/>
      <c r="BO1194" s="366"/>
      <c r="BP1194" s="366"/>
      <c r="BQ1194" s="366"/>
      <c r="BR1194" s="366"/>
      <c r="BS1194" s="366"/>
      <c r="BT1194" s="366"/>
      <c r="BU1194" s="366"/>
      <c r="BV1194" s="366"/>
    </row>
    <row r="1195" s="203" customFormat="true" ht="15" customHeight="true" x14ac:dyDescent="0.2">
      <c r="BA1195" s="366"/>
      <c r="BB1195" s="230"/>
      <c r="BC1195" s="366"/>
      <c r="BD1195" s="366"/>
      <c r="BE1195" s="366"/>
      <c r="BF1195" s="366"/>
      <c r="BG1195" s="366"/>
      <c r="BH1195" s="366"/>
      <c r="BI1195" s="366"/>
      <c r="BJ1195" s="366"/>
      <c r="BK1195" s="366"/>
      <c r="BL1195" s="366"/>
      <c r="BM1195" s="366"/>
      <c r="BN1195" s="366"/>
      <c r="BO1195" s="366"/>
      <c r="BP1195" s="366"/>
      <c r="BQ1195" s="366"/>
      <c r="BR1195" s="366"/>
      <c r="BS1195" s="366"/>
      <c r="BT1195" s="366"/>
      <c r="BU1195" s="366"/>
      <c r="BV1195" s="366"/>
    </row>
    <row r="1196" s="203" customFormat="true" ht="15" customHeight="true" x14ac:dyDescent="0.2">
      <c r="BA1196" s="366"/>
      <c r="BB1196" s="230"/>
      <c r="BC1196" s="366"/>
      <c r="BD1196" s="366"/>
      <c r="BE1196" s="366"/>
      <c r="BF1196" s="366"/>
      <c r="BG1196" s="366"/>
      <c r="BH1196" s="366"/>
      <c r="BI1196" s="366"/>
      <c r="BJ1196" s="366"/>
      <c r="BK1196" s="366"/>
      <c r="BL1196" s="366"/>
      <c r="BM1196" s="366"/>
      <c r="BN1196" s="366"/>
      <c r="BO1196" s="366"/>
      <c r="BP1196" s="366"/>
      <c r="BQ1196" s="366"/>
      <c r="BR1196" s="366"/>
      <c r="BS1196" s="366"/>
      <c r="BT1196" s="366"/>
      <c r="BU1196" s="366"/>
      <c r="BV1196" s="366"/>
    </row>
    <row r="1197" s="203" customFormat="true" ht="15" customHeight="true" x14ac:dyDescent="0.2">
      <c r="BA1197" s="366"/>
      <c r="BB1197" s="230"/>
      <c r="BC1197" s="366"/>
      <c r="BD1197" s="366"/>
      <c r="BE1197" s="366"/>
      <c r="BF1197" s="366"/>
      <c r="BG1197" s="366"/>
      <c r="BH1197" s="366"/>
      <c r="BI1197" s="366"/>
      <c r="BJ1197" s="366"/>
      <c r="BK1197" s="366"/>
      <c r="BL1197" s="366"/>
      <c r="BM1197" s="366"/>
      <c r="BN1197" s="366"/>
      <c r="BO1197" s="366"/>
      <c r="BP1197" s="366"/>
      <c r="BQ1197" s="366"/>
      <c r="BR1197" s="366"/>
      <c r="BS1197" s="366"/>
      <c r="BT1197" s="366"/>
      <c r="BU1197" s="366"/>
      <c r="BV1197" s="366"/>
    </row>
    <row r="1198" s="203" customFormat="true" ht="15" customHeight="true" x14ac:dyDescent="0.2">
      <c r="BA1198" s="366"/>
      <c r="BB1198" s="230"/>
      <c r="BC1198" s="366"/>
      <c r="BD1198" s="366"/>
      <c r="BE1198" s="366"/>
      <c r="BF1198" s="366"/>
      <c r="BG1198" s="366"/>
      <c r="BH1198" s="366"/>
      <c r="BI1198" s="366"/>
      <c r="BJ1198" s="366"/>
      <c r="BK1198" s="366"/>
      <c r="BL1198" s="366"/>
      <c r="BM1198" s="366"/>
      <c r="BN1198" s="366"/>
      <c r="BO1198" s="366"/>
      <c r="BP1198" s="366"/>
      <c r="BQ1198" s="366"/>
      <c r="BR1198" s="366"/>
      <c r="BS1198" s="366"/>
      <c r="BT1198" s="366"/>
      <c r="BU1198" s="366"/>
      <c r="BV1198" s="366"/>
    </row>
    <row r="1199" s="203" customFormat="true" ht="15" customHeight="true" x14ac:dyDescent="0.2">
      <c r="BA1199" s="366"/>
      <c r="BB1199" s="230"/>
      <c r="BC1199" s="366"/>
      <c r="BD1199" s="366"/>
      <c r="BE1199" s="366"/>
      <c r="BF1199" s="366"/>
      <c r="BG1199" s="366"/>
      <c r="BH1199" s="366"/>
      <c r="BI1199" s="366"/>
      <c r="BJ1199" s="366"/>
      <c r="BK1199" s="366"/>
      <c r="BL1199" s="366"/>
      <c r="BM1199" s="366"/>
      <c r="BN1199" s="366"/>
      <c r="BO1199" s="366"/>
      <c r="BP1199" s="366"/>
      <c r="BQ1199" s="366"/>
      <c r="BR1199" s="366"/>
      <c r="BS1199" s="366"/>
      <c r="BT1199" s="366"/>
      <c r="BU1199" s="366"/>
      <c r="BV1199" s="366"/>
    </row>
    <row r="1200" s="203" customFormat="true" ht="15" customHeight="true" x14ac:dyDescent="0.2">
      <c r="BA1200" s="366"/>
      <c r="BB1200" s="230"/>
      <c r="BC1200" s="366"/>
      <c r="BD1200" s="366"/>
      <c r="BE1200" s="366"/>
      <c r="BF1200" s="366"/>
      <c r="BG1200" s="366"/>
      <c r="BH1200" s="366"/>
      <c r="BI1200" s="366"/>
      <c r="BJ1200" s="366"/>
      <c r="BK1200" s="366"/>
      <c r="BL1200" s="366"/>
      <c r="BM1200" s="366"/>
      <c r="BN1200" s="366"/>
      <c r="BO1200" s="366"/>
      <c r="BP1200" s="366"/>
      <c r="BQ1200" s="366"/>
      <c r="BR1200" s="366"/>
      <c r="BS1200" s="366"/>
      <c r="BT1200" s="366"/>
      <c r="BU1200" s="366"/>
      <c r="BV1200" s="366"/>
    </row>
  </sheetData>
  <mergeCells count="1014">
    <mergeCell ref="BA347:BA348"/>
    <mergeCell ref="BA349:BA350"/>
    <mergeCell ref="BA351:BA352"/>
    <mergeCell ref="BA353:BA354"/>
    <mergeCell ref="BA153:BA158"/>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67"/>
    <mergeCell ref="A108:B108"/>
    <mergeCell ref="A122:A123"/>
    <mergeCell ref="A124:A127"/>
    <mergeCell ref="A128:A129"/>
    <mergeCell ref="A130:A132"/>
    <mergeCell ref="C133:G133"/>
    <mergeCell ref="C120:G120"/>
    <mergeCell ref="H133:L133"/>
    <mergeCell ref="M133:Q133"/>
    <mergeCell ref="A135:A139"/>
    <mergeCell ref="A153:A157"/>
    <mergeCell ref="C220:G220"/>
    <mergeCell ref="H220:L220"/>
    <mergeCell ref="M220:Q220"/>
    <mergeCell ref="A222:A224"/>
    <mergeCell ref="A208:B208"/>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E451"/>
    <mergeCell ref="H451:J451"/>
    <mergeCell ref="M451:O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0:G500"/>
    <mergeCell ref="H500:L500"/>
    <mergeCell ref="M500:Q500"/>
    <mergeCell ref="C501:D502"/>
    <mergeCell ref="E501:G501"/>
    <mergeCell ref="H501:I502"/>
    <mergeCell ref="J501:L501"/>
    <mergeCell ref="M501:N502"/>
    <mergeCell ref="O501:Q501"/>
    <mergeCell ref="C505:D505"/>
    <mergeCell ref="H505:I505"/>
    <mergeCell ref="M505:N505"/>
    <mergeCell ref="C506:E506"/>
    <mergeCell ref="H506:J506"/>
    <mergeCell ref="M506:O506"/>
    <mergeCell ref="C503:D503"/>
    <mergeCell ref="H503:I503"/>
    <mergeCell ref="M503:N503"/>
    <mergeCell ref="C504:D504"/>
    <mergeCell ref="H504:I504"/>
    <mergeCell ref="M504:N504"/>
    <mergeCell ref="C510:D510"/>
    <mergeCell ref="H510:I510"/>
    <mergeCell ref="M510:N510"/>
    <mergeCell ref="C511:D511"/>
    <mergeCell ref="H511:I511"/>
    <mergeCell ref="M511:N511"/>
    <mergeCell ref="C507:D508"/>
    <mergeCell ref="H507:I508"/>
    <mergeCell ref="M507: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E556"/>
    <mergeCell ref="H556:J556"/>
    <mergeCell ref="M556:O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161925</xdr:rowOff>
                  </from>
                  <to>
                    <xdr:col>1</xdr:col>
                    <xdr:colOff>1704975</xdr:colOff>
                    <xdr:row>400</xdr:row>
                    <xdr:rowOff>161925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9D6C4-327C-4D92-AE52-403C315A1690}">
  <sheetPr codeName="Feuil4"/>
  <dimension ref="A1:CZ1200"/>
  <sheetViews>
    <sheetView showGridLines="false" workbookViewId="0"/>
  </sheetViews>
  <sheetFormatPr defaultColWidth="9.140625" defaultRowHeight="15" customHeight="true" x14ac:dyDescent="0.2"/>
  <cols>
    <col min="1" max="1" width="31.5703125" style="361" customWidth="true"/>
    <col min="2" max="2" width="41.5703125" style="361" customWidth="true"/>
    <col min="3" max="17" width="10.7109375" style="361" customWidth="true"/>
    <col min="18" max="22" width="12.5703125" style="361" customWidth="true"/>
    <col min="23" max="52" width="12.5703125" style="203" customWidth="true"/>
    <col min="53" max="53" width="31.5703125" style="366" customWidth="true"/>
    <col min="54" max="54" width="41.5703125" style="230" customWidth="true"/>
    <col min="55" max="69" width="9.140625" style="366"/>
    <col min="70" max="74" width="12.5703125" style="366" customWidth="true"/>
    <col min="75" max="104" width="12.5703125" style="203" customWidth="true"/>
    <col min="105" max="16384" width="9.140625" style="361"/>
  </cols>
  <sheetData>
    <row r="1" s="111" customFormat="true" ht="18" customHeight="true" x14ac:dyDescent="0.2">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Turkey</v>
      </c>
      <c r="B2" s="218"/>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2013</v>
      </c>
      <c r="B3" s="220"/>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DHS13</v>
      </c>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3" t="str">
        <f>B1028</f>
        <v/>
      </c>
      <c r="B10" s="614"/>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3" t="str">
        <f>B1027</f>
        <v/>
      </c>
      <c r="B11" s="615"/>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6"/>
      <c r="B12" s="614"/>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7"/>
      <c r="B13" s="618"/>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607" customFormat="true" ht="15" customHeight="true" x14ac:dyDescent="0.2">
      <c r="A14" s="115" t="s">
        <v>95</v>
      </c>
      <c r="B14" s="200"/>
      <c r="C14" s="2134" t="s">
        <v>114</v>
      </c>
      <c r="D14" s="2135"/>
      <c r="E14" s="2135"/>
      <c r="F14" s="2135"/>
      <c r="G14" s="2136"/>
      <c r="H14" s="2321" t="s">
        <v>38</v>
      </c>
      <c r="I14" s="2322"/>
      <c r="J14" s="2322"/>
      <c r="K14" s="2322"/>
      <c r="L14" s="2323"/>
      <c r="M14" s="2328" t="s">
        <v>37</v>
      </c>
      <c r="N14" s="2329"/>
      <c r="O14" s="2329"/>
      <c r="P14" s="2329"/>
      <c r="Q14" s="2330"/>
      <c r="R14" s="1903" t="s">
        <v>137</v>
      </c>
      <c r="S14" s="1909"/>
      <c r="T14" s="1909"/>
      <c r="U14" s="1909"/>
      <c r="V14" s="1910"/>
      <c r="W14" s="1726"/>
      <c r="X14" s="1726"/>
      <c r="Y14" s="1726"/>
      <c r="Z14" s="1726"/>
      <c r="AA14" s="1726"/>
      <c r="AB14" s="1726"/>
      <c r="AC14" s="1726"/>
      <c r="AD14" s="1726"/>
      <c r="AE14" s="1726"/>
      <c r="AF14" s="1726"/>
      <c r="AG14" s="1726"/>
      <c r="AH14" s="1726"/>
      <c r="AI14" s="1726"/>
      <c r="AJ14" s="1726"/>
      <c r="AK14" s="1726"/>
      <c r="AL14" s="1726"/>
      <c r="AM14" s="1726"/>
      <c r="AN14" s="1726"/>
      <c r="AO14" s="1726"/>
      <c r="AP14" s="1726"/>
      <c r="AQ14" s="1726"/>
      <c r="AR14" s="1726"/>
      <c r="AS14" s="1726"/>
      <c r="AT14" s="1726"/>
      <c r="AU14" s="1726"/>
      <c r="AV14" s="1726"/>
      <c r="AW14" s="1726"/>
      <c r="AX14" s="1726"/>
      <c r="AY14" s="1726"/>
      <c r="AZ14" s="611"/>
      <c r="BA14" s="209" t="s">
        <v>128</v>
      </c>
      <c r="BB14" s="115" t="s">
        <v>95</v>
      </c>
      <c r="BC14" s="2123" t="s">
        <v>114</v>
      </c>
      <c r="BD14" s="2124"/>
      <c r="BE14" s="2124"/>
      <c r="BF14" s="2124"/>
      <c r="BG14" s="2125"/>
      <c r="BH14" s="2126" t="s">
        <v>38</v>
      </c>
      <c r="BI14" s="2124"/>
      <c r="BJ14" s="2124"/>
      <c r="BK14" s="2124"/>
      <c r="BL14" s="2125"/>
      <c r="BM14" s="2126" t="s">
        <v>37</v>
      </c>
      <c r="BN14" s="2124"/>
      <c r="BO14" s="2124"/>
      <c r="BP14" s="2124"/>
      <c r="BQ14" s="2166"/>
      <c r="BR14" s="1663" t="s">
        <v>137</v>
      </c>
      <c r="BS14" s="1664"/>
      <c r="BT14" s="1664"/>
      <c r="BU14" s="1664"/>
      <c r="BV14" s="1664"/>
      <c r="BW14" s="1772"/>
      <c r="BX14" s="1772"/>
      <c r="BY14" s="1773"/>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607" customFormat="true" ht="12.75" x14ac:dyDescent="0.2">
      <c r="A15" s="174" t="s">
        <v>87</v>
      </c>
      <c r="B15" s="234"/>
      <c r="C15" s="261" t="s">
        <v>0</v>
      </c>
      <c r="D15" s="262" t="s">
        <v>1</v>
      </c>
      <c r="E15" s="262" t="s">
        <v>2</v>
      </c>
      <c r="F15" s="262" t="s">
        <v>3</v>
      </c>
      <c r="G15" s="263" t="s">
        <v>4</v>
      </c>
      <c r="H15" s="1433" t="s">
        <v>0</v>
      </c>
      <c r="I15" s="1393" t="s">
        <v>1</v>
      </c>
      <c r="J15" s="1393" t="s">
        <v>2</v>
      </c>
      <c r="K15" s="1393" t="s">
        <v>3</v>
      </c>
      <c r="L15" s="1394" t="s">
        <v>4</v>
      </c>
      <c r="M15" s="1423" t="s">
        <v>0</v>
      </c>
      <c r="N15" s="1393" t="s">
        <v>1</v>
      </c>
      <c r="O15" s="1393" t="s">
        <v>2</v>
      </c>
      <c r="P15" s="1393" t="s">
        <v>3</v>
      </c>
      <c r="Q15" s="1443" t="s">
        <v>4</v>
      </c>
      <c r="R15" s="1433" t="s">
        <v>148</v>
      </c>
      <c r="S15" s="1393" t="s">
        <v>149</v>
      </c>
      <c r="T15" s="1393" t="s">
        <v>150</v>
      </c>
      <c r="U15" s="1393" t="s">
        <v>151</v>
      </c>
      <c r="V15" s="1395" t="s">
        <v>152</v>
      </c>
      <c r="W15" s="1726"/>
      <c r="X15" s="1726"/>
      <c r="Y15" s="1726"/>
      <c r="Z15" s="1726"/>
      <c r="AA15" s="1726"/>
      <c r="AB15" s="1726"/>
      <c r="AC15" s="1726"/>
      <c r="AD15" s="1726"/>
      <c r="AE15" s="1726"/>
      <c r="AF15" s="1726"/>
      <c r="AG15" s="1726"/>
      <c r="AH15" s="1726"/>
      <c r="AI15" s="1726"/>
      <c r="AJ15" s="1726"/>
      <c r="AK15" s="1726"/>
      <c r="AL15" s="1726"/>
      <c r="AM15" s="1726"/>
      <c r="AN15" s="1726"/>
      <c r="AO15" s="1726"/>
      <c r="AP15" s="1726"/>
      <c r="AQ15" s="1726"/>
      <c r="AR15" s="1726"/>
      <c r="AS15" s="1726"/>
      <c r="AT15" s="1726"/>
      <c r="AU15" s="1726"/>
      <c r="AV15" s="1726"/>
      <c r="AW15" s="1726"/>
      <c r="AX15" s="1726"/>
      <c r="AY15" s="1726"/>
      <c r="AZ15" s="611"/>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148</v>
      </c>
      <c r="BS15" s="166" t="s">
        <v>149</v>
      </c>
      <c r="BT15" s="166" t="s">
        <v>150</v>
      </c>
      <c r="BU15" s="166" t="s">
        <v>151</v>
      </c>
      <c r="BV15" s="1736" t="s">
        <v>152</v>
      </c>
      <c r="BW15" s="1774"/>
      <c r="BX15" s="1774"/>
      <c r="BY15" s="1775"/>
      <c r="BZ15" s="1775"/>
      <c r="CA15" s="1775"/>
      <c r="CB15" s="1775"/>
      <c r="CC15" s="1775"/>
      <c r="CD15" s="1775"/>
      <c r="CE15" s="1775"/>
      <c r="CF15" s="1775"/>
      <c r="CG15" s="1775"/>
      <c r="CH15" s="1775"/>
      <c r="CI15" s="1775"/>
      <c r="CJ15" s="1775"/>
      <c r="CK15" s="1775"/>
      <c r="CL15" s="1775"/>
      <c r="CM15" s="1775"/>
      <c r="CN15" s="1775"/>
      <c r="CO15" s="1775"/>
      <c r="CP15" s="1775"/>
      <c r="CQ15" s="1775"/>
      <c r="CR15" s="1775"/>
      <c r="CS15" s="1775"/>
      <c r="CT15" s="1775"/>
      <c r="CU15" s="1775"/>
      <c r="CV15" s="1775"/>
      <c r="CW15" s="1775"/>
      <c r="CX15" s="1775"/>
      <c r="CY15" s="1775"/>
      <c r="CZ15" s="1775"/>
    </row>
    <row r="16" s="607" customFormat="true" ht="15" customHeight="true" x14ac:dyDescent="0.2">
      <c r="A16" s="2299" t="s">
        <v>13</v>
      </c>
      <c r="B16" s="1586" t="s">
        <v>14</v>
      </c>
      <c r="C16" s="1466">
        <v>97.968878948247095</v>
      </c>
      <c r="D16" s="1467">
        <v>98.633306975406612</v>
      </c>
      <c r="E16" s="1467">
        <v>99.415404287061222</v>
      </c>
      <c r="F16" s="1467">
        <v>99.498650823799025</v>
      </c>
      <c r="G16" s="1468">
        <v>99.80779315777319</v>
      </c>
      <c r="H16" s="1469">
        <v>99.628264324361695</v>
      </c>
      <c r="I16" s="1467">
        <v>99.40677625193743</v>
      </c>
      <c r="J16" s="1467">
        <v>99.750043187839594</v>
      </c>
      <c r="K16" s="1467">
        <v>99.406273906558695</v>
      </c>
      <c r="L16" s="1470">
        <v>99.914916467468601</v>
      </c>
      <c r="M16" s="1471">
        <v>94.263821902915296</v>
      </c>
      <c r="N16" s="1467">
        <v>97.221678153974466</v>
      </c>
      <c r="O16" s="1467">
        <v>98.251154629320453</v>
      </c>
      <c r="P16" s="1467">
        <v>96.749297461419985</v>
      </c>
      <c r="Q16" s="1468">
        <v>99.256685533897198</v>
      </c>
      <c r="R16" s="1469">
        <v>99.015587547247776</v>
      </c>
      <c r="S16" s="1467">
        <v>98.060983576900242</v>
      </c>
      <c r="T16" s="1467">
        <v>99.387520252589951</v>
      </c>
      <c r="U16" s="1467">
        <v>98.521775987586125</v>
      </c>
      <c r="V16" s="1921">
        <v>99.66340988162662</v>
      </c>
      <c r="W16" s="1726"/>
      <c r="X16" s="1726"/>
      <c r="Y16" s="1726"/>
      <c r="Z16" s="1726"/>
      <c r="AA16" s="1726"/>
      <c r="AB16" s="1726"/>
      <c r="AC16" s="1726"/>
      <c r="AD16" s="1726"/>
      <c r="AE16" s="1726"/>
      <c r="AF16" s="1726"/>
      <c r="AG16" s="1726"/>
      <c r="AH16" s="1726"/>
      <c r="AI16" s="1726"/>
      <c r="AJ16" s="1726"/>
      <c r="AK16" s="1726"/>
      <c r="AL16" s="1726"/>
      <c r="AM16" s="1726"/>
      <c r="AN16" s="1726"/>
      <c r="AO16" s="1726"/>
      <c r="AP16" s="1726"/>
      <c r="AQ16" s="1726"/>
      <c r="AR16" s="1726"/>
      <c r="AS16" s="1726"/>
      <c r="AT16" s="1726"/>
      <c r="AU16" s="1726"/>
      <c r="AV16" s="1726"/>
      <c r="AW16" s="1726"/>
      <c r="AX16" s="1726"/>
      <c r="AY16" s="1726"/>
      <c r="AZ16" s="611"/>
      <c r="BA16" s="2167" t="s">
        <v>13</v>
      </c>
      <c r="BB16" s="147" t="s">
        <v>14</v>
      </c>
      <c r="BC16" s="1050" t="s">
        <v>35</v>
      </c>
      <c r="BD16" s="1069" t="s">
        <v>35</v>
      </c>
      <c r="BE16" s="1069" t="s">
        <v>35</v>
      </c>
      <c r="BF16" s="1069" t="s">
        <v>35</v>
      </c>
      <c r="BG16" s="1089" t="s">
        <v>35</v>
      </c>
      <c r="BH16" s="1109" t="s">
        <v>35</v>
      </c>
      <c r="BI16" s="1069" t="s">
        <v>35</v>
      </c>
      <c r="BJ16" s="1069" t="s">
        <v>35</v>
      </c>
      <c r="BK16" s="1069" t="s">
        <v>35</v>
      </c>
      <c r="BL16" s="1089" t="s">
        <v>35</v>
      </c>
      <c r="BM16" s="1109" t="s">
        <v>35</v>
      </c>
      <c r="BN16" s="1069" t="s">
        <v>35</v>
      </c>
      <c r="BO16" s="1069" t="s">
        <v>35</v>
      </c>
      <c r="BP16" s="1069" t="s">
        <v>35</v>
      </c>
      <c r="BQ16" s="1089" t="s">
        <v>35</v>
      </c>
      <c r="BR16" s="1109" t="s">
        <v>35</v>
      </c>
      <c r="BS16" s="1069" t="s">
        <v>35</v>
      </c>
      <c r="BT16" s="1069" t="s">
        <v>35</v>
      </c>
      <c r="BU16" s="1069" t="s">
        <v>35</v>
      </c>
      <c r="BV16" s="1737" t="s">
        <v>35</v>
      </c>
      <c r="BW16" s="1776"/>
      <c r="BX16" s="1776"/>
      <c r="BY16" s="1777"/>
      <c r="BZ16" s="1777"/>
      <c r="CA16" s="1777"/>
      <c r="CB16" s="1777"/>
      <c r="CC16" s="1777"/>
      <c r="CD16" s="1777"/>
      <c r="CE16" s="1777"/>
      <c r="CF16" s="1777"/>
      <c r="CG16" s="1777"/>
      <c r="CH16" s="1777"/>
      <c r="CI16" s="1777"/>
      <c r="CJ16" s="1777"/>
      <c r="CK16" s="1777"/>
      <c r="CL16" s="1777"/>
      <c r="CM16" s="1777"/>
      <c r="CN16" s="1777"/>
      <c r="CO16" s="1777"/>
      <c r="CP16" s="1777"/>
      <c r="CQ16" s="1777"/>
      <c r="CR16" s="1777"/>
      <c r="CS16" s="1777"/>
      <c r="CT16" s="1777"/>
      <c r="CU16" s="1777"/>
      <c r="CV16" s="1777"/>
      <c r="CW16" s="1777"/>
      <c r="CX16" s="1777"/>
      <c r="CY16" s="1777"/>
      <c r="CZ16" s="1777"/>
    </row>
    <row r="17" s="607" customFormat="true" ht="15" customHeight="true" x14ac:dyDescent="0.2">
      <c r="A17" s="2300"/>
      <c r="B17" s="1587" t="s">
        <v>51</v>
      </c>
      <c r="C17" s="1472">
        <v>2.0311210517530021</v>
      </c>
      <c r="D17" s="1473">
        <v>1.3666930245934743</v>
      </c>
      <c r="E17" s="1473">
        <v>0.58459571293874246</v>
      </c>
      <c r="F17" s="1473">
        <v>0.50134917620094188</v>
      </c>
      <c r="G17" s="1474">
        <v>0.19220684222683279</v>
      </c>
      <c r="H17" s="1475">
        <v>0.37173567563829862</v>
      </c>
      <c r="I17" s="1473">
        <v>0.59322374806255784</v>
      </c>
      <c r="J17" s="1473">
        <v>0.2499568121604023</v>
      </c>
      <c r="K17" s="1473">
        <v>0.59372609344128779</v>
      </c>
      <c r="L17" s="1476">
        <v>8.5083532531379777E-2</v>
      </c>
      <c r="M17" s="1477">
        <v>5.7361780970846432</v>
      </c>
      <c r="N17" s="1473">
        <v>2.7783218460255452</v>
      </c>
      <c r="O17" s="1473">
        <v>1.7488453706795353</v>
      </c>
      <c r="P17" s="1473">
        <v>3.2507025385800228</v>
      </c>
      <c r="Q17" s="1474">
        <v>0.74331446610278407</v>
      </c>
      <c r="R17" s="1475">
        <v>0.98441245275227829</v>
      </c>
      <c r="S17" s="1473">
        <v>1.9390164230997005</v>
      </c>
      <c r="T17" s="1473">
        <v>0.61247974741000955</v>
      </c>
      <c r="U17" s="1473">
        <v>1.478224012413861</v>
      </c>
      <c r="V17" s="1922">
        <v>0.33659011837341107</v>
      </c>
      <c r="W17" s="1726"/>
      <c r="X17" s="1726"/>
      <c r="Y17" s="1726"/>
      <c r="Z17" s="1726"/>
      <c r="AA17" s="1726"/>
      <c r="AB17" s="1726"/>
      <c r="AC17" s="1726"/>
      <c r="AD17" s="1726"/>
      <c r="AE17" s="1726"/>
      <c r="AF17" s="1726"/>
      <c r="AG17" s="1726"/>
      <c r="AH17" s="1726"/>
      <c r="AI17" s="1726"/>
      <c r="AJ17" s="1726"/>
      <c r="AK17" s="1726"/>
      <c r="AL17" s="1726"/>
      <c r="AM17" s="1726"/>
      <c r="AN17" s="1726"/>
      <c r="AO17" s="1726"/>
      <c r="AP17" s="1726"/>
      <c r="AQ17" s="1726"/>
      <c r="AR17" s="1726"/>
      <c r="AS17" s="1726"/>
      <c r="AT17" s="1726"/>
      <c r="AU17" s="1726"/>
      <c r="AV17" s="1726"/>
      <c r="AW17" s="1726"/>
      <c r="AX17" s="1726"/>
      <c r="AY17" s="1726"/>
      <c r="AZ17" s="611"/>
      <c r="BA17" s="2168"/>
      <c r="BB17" s="148" t="s">
        <v>51</v>
      </c>
      <c r="BC17" s="1051" t="s">
        <v>35</v>
      </c>
      <c r="BD17" s="1070" t="s">
        <v>35</v>
      </c>
      <c r="BE17" s="1070" t="s">
        <v>35</v>
      </c>
      <c r="BF17" s="1070" t="s">
        <v>35</v>
      </c>
      <c r="BG17" s="1090" t="s">
        <v>35</v>
      </c>
      <c r="BH17" s="1110" t="s">
        <v>35</v>
      </c>
      <c r="BI17" s="1070" t="s">
        <v>35</v>
      </c>
      <c r="BJ17" s="1070" t="s">
        <v>35</v>
      </c>
      <c r="BK17" s="1070" t="s">
        <v>35</v>
      </c>
      <c r="BL17" s="1090" t="s">
        <v>35</v>
      </c>
      <c r="BM17" s="1110" t="s">
        <v>35</v>
      </c>
      <c r="BN17" s="1070" t="s">
        <v>35</v>
      </c>
      <c r="BO17" s="1070" t="s">
        <v>35</v>
      </c>
      <c r="BP17" s="1070" t="s">
        <v>35</v>
      </c>
      <c r="BQ17" s="1090" t="s">
        <v>35</v>
      </c>
      <c r="BR17" s="1110" t="s">
        <v>35</v>
      </c>
      <c r="BS17" s="1070" t="s">
        <v>35</v>
      </c>
      <c r="BT17" s="1070" t="s">
        <v>35</v>
      </c>
      <c r="BU17" s="1070" t="s">
        <v>35</v>
      </c>
      <c r="BV17" s="1738" t="s">
        <v>35</v>
      </c>
      <c r="BW17" s="1778"/>
      <c r="BX17" s="1778"/>
      <c r="BY17" s="1779"/>
      <c r="BZ17" s="1779"/>
      <c r="CA17" s="1779"/>
      <c r="CB17" s="1779"/>
      <c r="CC17" s="1779"/>
      <c r="CD17" s="1779"/>
      <c r="CE17" s="1779"/>
      <c r="CF17" s="1779"/>
      <c r="CG17" s="1779"/>
      <c r="CH17" s="1779"/>
      <c r="CI17" s="1779"/>
      <c r="CJ17" s="1779"/>
      <c r="CK17" s="1779"/>
      <c r="CL17" s="1779"/>
      <c r="CM17" s="1779"/>
      <c r="CN17" s="1779"/>
      <c r="CO17" s="1779"/>
      <c r="CP17" s="1779"/>
      <c r="CQ17" s="1779"/>
      <c r="CR17" s="1779"/>
      <c r="CS17" s="1779"/>
      <c r="CT17" s="1779"/>
      <c r="CU17" s="1779"/>
      <c r="CV17" s="1779"/>
      <c r="CW17" s="1779"/>
      <c r="CX17" s="1779"/>
      <c r="CY17" s="1779"/>
      <c r="CZ17" s="1779"/>
    </row>
    <row r="18" s="607" customFormat="true" ht="15" customHeight="true" x14ac:dyDescent="0.2">
      <c r="A18" s="2300" t="s">
        <v>60</v>
      </c>
      <c r="B18" s="1587" t="s">
        <v>15</v>
      </c>
      <c r="C18" s="1472">
        <v>96.499831801358255</v>
      </c>
      <c r="D18" s="1473">
        <v>97.597202138117964</v>
      </c>
      <c r="E18" s="1473">
        <v>98.016094637430371</v>
      </c>
      <c r="F18" s="1473">
        <v>97.756910339549691</v>
      </c>
      <c r="G18" s="1474">
        <v>99.269812021655696</v>
      </c>
      <c r="H18" s="1475">
        <v>98.789216363821737</v>
      </c>
      <c r="I18" s="1473">
        <v>98.294327744682448</v>
      </c>
      <c r="J18" s="1473">
        <v>98.783376903290787</v>
      </c>
      <c r="K18" s="1473">
        <v>97.715001219245863</v>
      </c>
      <c r="L18" s="1476">
        <v>99.575723347501395</v>
      </c>
      <c r="M18" s="1477">
        <v>91.508983974415713</v>
      </c>
      <c r="N18" s="1473">
        <v>95.285399055525204</v>
      </c>
      <c r="O18" s="1473">
        <v>97.170087988351838</v>
      </c>
      <c r="P18" s="1473">
        <v>93.900532341755891</v>
      </c>
      <c r="Q18" s="1474">
        <v>97.298420199760443</v>
      </c>
      <c r="R18" s="1475">
        <v>97.061687737714664</v>
      </c>
      <c r="S18" s="1473">
        <v>96.996553961920213</v>
      </c>
      <c r="T18" s="1473">
        <v>97.383764551630009</v>
      </c>
      <c r="U18" s="1473">
        <v>98.041523849522576</v>
      </c>
      <c r="V18" s="1922">
        <v>98.604208384331187</v>
      </c>
      <c r="W18" s="1726"/>
      <c r="X18" s="1726"/>
      <c r="Y18" s="1726"/>
      <c r="Z18" s="1726"/>
      <c r="AA18" s="1726"/>
      <c r="AB18" s="1726"/>
      <c r="AC18" s="1726"/>
      <c r="AD18" s="1726"/>
      <c r="AE18" s="1726"/>
      <c r="AF18" s="1726"/>
      <c r="AG18" s="1726"/>
      <c r="AH18" s="1726"/>
      <c r="AI18" s="1726"/>
      <c r="AJ18" s="1726"/>
      <c r="AK18" s="1726"/>
      <c r="AL18" s="1726"/>
      <c r="AM18" s="1726"/>
      <c r="AN18" s="1726"/>
      <c r="AO18" s="1726"/>
      <c r="AP18" s="1726"/>
      <c r="AQ18" s="1726"/>
      <c r="AR18" s="1726"/>
      <c r="AS18" s="1726"/>
      <c r="AT18" s="1726"/>
      <c r="AU18" s="1726"/>
      <c r="AV18" s="1726"/>
      <c r="AW18" s="1726"/>
      <c r="AX18" s="1726"/>
      <c r="AY18" s="1726"/>
      <c r="AZ18" s="611"/>
      <c r="BA18" s="2168" t="s">
        <v>60</v>
      </c>
      <c r="BB18" s="148" t="s">
        <v>15</v>
      </c>
      <c r="BC18" s="1051" t="s">
        <v>35</v>
      </c>
      <c r="BD18" s="1070" t="s">
        <v>35</v>
      </c>
      <c r="BE18" s="1070" t="s">
        <v>35</v>
      </c>
      <c r="BF18" s="1070" t="s">
        <v>35</v>
      </c>
      <c r="BG18" s="1090" t="s">
        <v>35</v>
      </c>
      <c r="BH18" s="1110" t="s">
        <v>35</v>
      </c>
      <c r="BI18" s="1070" t="s">
        <v>35</v>
      </c>
      <c r="BJ18" s="1070" t="s">
        <v>35</v>
      </c>
      <c r="BK18" s="1070" t="s">
        <v>35</v>
      </c>
      <c r="BL18" s="1090" t="s">
        <v>35</v>
      </c>
      <c r="BM18" s="1110" t="s">
        <v>35</v>
      </c>
      <c r="BN18" s="1070" t="s">
        <v>35</v>
      </c>
      <c r="BO18" s="1070" t="s">
        <v>35</v>
      </c>
      <c r="BP18" s="1070" t="s">
        <v>35</v>
      </c>
      <c r="BQ18" s="1090" t="s">
        <v>35</v>
      </c>
      <c r="BR18" s="1110" t="s">
        <v>35</v>
      </c>
      <c r="BS18" s="1070" t="s">
        <v>35</v>
      </c>
      <c r="BT18" s="1070" t="s">
        <v>35</v>
      </c>
      <c r="BU18" s="1070" t="s">
        <v>35</v>
      </c>
      <c r="BV18" s="1738" t="s">
        <v>35</v>
      </c>
      <c r="BW18" s="1778"/>
      <c r="BX18" s="1778"/>
      <c r="BY18" s="1779"/>
      <c r="BZ18" s="1779"/>
      <c r="CA18" s="1779"/>
      <c r="CB18" s="1779"/>
      <c r="CC18" s="1779"/>
      <c r="CD18" s="1779"/>
      <c r="CE18" s="1779"/>
      <c r="CF18" s="1779"/>
      <c r="CG18" s="1779"/>
      <c r="CH18" s="1779"/>
      <c r="CI18" s="1779"/>
      <c r="CJ18" s="1779"/>
      <c r="CK18" s="1779"/>
      <c r="CL18" s="1779"/>
      <c r="CM18" s="1779"/>
      <c r="CN18" s="1779"/>
      <c r="CO18" s="1779"/>
      <c r="CP18" s="1779"/>
      <c r="CQ18" s="1779"/>
      <c r="CR18" s="1779"/>
      <c r="CS18" s="1779"/>
      <c r="CT18" s="1779"/>
      <c r="CU18" s="1779"/>
      <c r="CV18" s="1779"/>
      <c r="CW18" s="1779"/>
      <c r="CX18" s="1779"/>
      <c r="CY18" s="1779"/>
      <c r="CZ18" s="1779"/>
    </row>
    <row r="19" s="607" customFormat="true" ht="15" customHeight="true" x14ac:dyDescent="0.2">
      <c r="A19" s="2300"/>
      <c r="B19" s="1587" t="s">
        <v>16</v>
      </c>
      <c r="C19" s="1472">
        <v>1.4513349996040472</v>
      </c>
      <c r="D19" s="1473">
        <v>1.0314178658165383</v>
      </c>
      <c r="E19" s="1473">
        <v>1.3983478176273714</v>
      </c>
      <c r="F19" s="1473">
        <v>1.7415843646848637</v>
      </c>
      <c r="G19" s="1474">
        <v>0.53761251178196023</v>
      </c>
      <c r="H19" s="1475">
        <v>0.83857927581594061</v>
      </c>
      <c r="I19" s="1473">
        <v>1.1121229221660467</v>
      </c>
      <c r="J19" s="1473">
        <v>0.96666628454878023</v>
      </c>
      <c r="K19" s="1473">
        <v>1.6911569860573339</v>
      </c>
      <c r="L19" s="1476">
        <v>0.33912604075008967</v>
      </c>
      <c r="M19" s="1477">
        <v>2.6586134892655342</v>
      </c>
      <c r="N19" s="1473">
        <v>1.8929279078434749</v>
      </c>
      <c r="O19" s="1473">
        <v>1.0617943449876242</v>
      </c>
      <c r="P19" s="1473">
        <v>2.8167370122110942</v>
      </c>
      <c r="Q19" s="1474">
        <v>1.951750000480406</v>
      </c>
      <c r="R19" s="1475">
        <v>1.9523458154464344</v>
      </c>
      <c r="S19" s="1473">
        <v>1.0467069249674479</v>
      </c>
      <c r="T19" s="1473">
        <v>1.9985231722503709</v>
      </c>
      <c r="U19" s="1473">
        <v>0.47938813599763724</v>
      </c>
      <c r="V19" s="1922">
        <v>1.0588431790404207</v>
      </c>
      <c r="W19" s="1726"/>
      <c r="X19" s="1726"/>
      <c r="Y19" s="1726"/>
      <c r="Z19" s="1726"/>
      <c r="AA19" s="1726"/>
      <c r="AB19" s="1726"/>
      <c r="AC19" s="1726"/>
      <c r="AD19" s="1726"/>
      <c r="AE19" s="1726"/>
      <c r="AF19" s="1726"/>
      <c r="AG19" s="1726"/>
      <c r="AH19" s="1726"/>
      <c r="AI19" s="1726"/>
      <c r="AJ19" s="1726"/>
      <c r="AK19" s="1726"/>
      <c r="AL19" s="1726"/>
      <c r="AM19" s="1726"/>
      <c r="AN19" s="1726"/>
      <c r="AO19" s="1726"/>
      <c r="AP19" s="1726"/>
      <c r="AQ19" s="1726"/>
      <c r="AR19" s="1726"/>
      <c r="AS19" s="1726"/>
      <c r="AT19" s="1726"/>
      <c r="AU19" s="1726"/>
      <c r="AV19" s="1726"/>
      <c r="AW19" s="1726"/>
      <c r="AX19" s="1726"/>
      <c r="AY19" s="1726"/>
      <c r="AZ19" s="611"/>
      <c r="BA19" s="2168"/>
      <c r="BB19" s="148" t="s">
        <v>16</v>
      </c>
      <c r="BC19" s="1051" t="s">
        <v>35</v>
      </c>
      <c r="BD19" s="1070" t="s">
        <v>35</v>
      </c>
      <c r="BE19" s="1070" t="s">
        <v>35</v>
      </c>
      <c r="BF19" s="1070" t="s">
        <v>35</v>
      </c>
      <c r="BG19" s="1090" t="s">
        <v>35</v>
      </c>
      <c r="BH19" s="1110" t="s">
        <v>35</v>
      </c>
      <c r="BI19" s="1070" t="s">
        <v>35</v>
      </c>
      <c r="BJ19" s="1070" t="s">
        <v>35</v>
      </c>
      <c r="BK19" s="1070" t="s">
        <v>35</v>
      </c>
      <c r="BL19" s="1090" t="s">
        <v>35</v>
      </c>
      <c r="BM19" s="1110" t="s">
        <v>35</v>
      </c>
      <c r="BN19" s="1070" t="s">
        <v>35</v>
      </c>
      <c r="BO19" s="1070" t="s">
        <v>35</v>
      </c>
      <c r="BP19" s="1070" t="s">
        <v>35</v>
      </c>
      <c r="BQ19" s="1090" t="s">
        <v>35</v>
      </c>
      <c r="BR19" s="1110" t="s">
        <v>35</v>
      </c>
      <c r="BS19" s="1070" t="s">
        <v>35</v>
      </c>
      <c r="BT19" s="1070" t="s">
        <v>35</v>
      </c>
      <c r="BU19" s="1070" t="s">
        <v>35</v>
      </c>
      <c r="BV19" s="1738" t="s">
        <v>35</v>
      </c>
      <c r="BW19" s="1778"/>
      <c r="BX19" s="1778"/>
      <c r="BY19" s="1779"/>
      <c r="BZ19" s="1779"/>
      <c r="CA19" s="1779"/>
      <c r="CB19" s="1779"/>
      <c r="CC19" s="1779"/>
      <c r="CD19" s="1779"/>
      <c r="CE19" s="1779"/>
      <c r="CF19" s="1779"/>
      <c r="CG19" s="1779"/>
      <c r="CH19" s="1779"/>
      <c r="CI19" s="1779"/>
      <c r="CJ19" s="1779"/>
      <c r="CK19" s="1779"/>
      <c r="CL19" s="1779"/>
      <c r="CM19" s="1779"/>
      <c r="CN19" s="1779"/>
      <c r="CO19" s="1779"/>
      <c r="CP19" s="1779"/>
      <c r="CQ19" s="1779"/>
      <c r="CR19" s="1779"/>
      <c r="CS19" s="1779"/>
      <c r="CT19" s="1779"/>
      <c r="CU19" s="1779"/>
      <c r="CV19" s="1779"/>
      <c r="CW19" s="1779"/>
      <c r="CX19" s="1779"/>
      <c r="CY19" s="1779"/>
      <c r="CZ19" s="1779"/>
    </row>
    <row r="20" s="607" customFormat="true" ht="15" customHeight="true" x14ac:dyDescent="0.2">
      <c r="A20" s="2300"/>
      <c r="B20" s="1587" t="s">
        <v>22</v>
      </c>
      <c r="C20" s="1472">
        <v>1.7053347948982036</v>
      </c>
      <c r="D20" s="1473">
        <v>1.2713100284923278</v>
      </c>
      <c r="E20" s="1473">
        <v>0.55611672460092354</v>
      </c>
      <c r="F20" s="1473">
        <v>0.36342102331388354</v>
      </c>
      <c r="G20" s="1474">
        <v>0.19257546656228958</v>
      </c>
      <c r="H20" s="1475">
        <v>0.34753699142883443</v>
      </c>
      <c r="I20" s="1473">
        <v>0.42684190283957046</v>
      </c>
      <c r="J20" s="1473">
        <v>0.2499568121604023</v>
      </c>
      <c r="K20" s="1473">
        <v>0.45045797369530166</v>
      </c>
      <c r="L20" s="1476">
        <v>8.515061174853901E-2</v>
      </c>
      <c r="M20" s="1477">
        <v>4.9919318458024744</v>
      </c>
      <c r="N20" s="1473">
        <v>2.3317147526308895</v>
      </c>
      <c r="O20" s="1473">
        <v>1.6474556857718234</v>
      </c>
      <c r="P20" s="1473">
        <v>3.2827306460329964</v>
      </c>
      <c r="Q20" s="1474">
        <v>0.62932358911697217</v>
      </c>
      <c r="R20" s="1475">
        <v>0.9244425563970744</v>
      </c>
      <c r="S20" s="1473">
        <v>1.7273197927120263</v>
      </c>
      <c r="T20" s="1473">
        <v>0.44310594931855751</v>
      </c>
      <c r="U20" s="1473">
        <v>1.2158559675547815</v>
      </c>
      <c r="V20" s="1922">
        <v>0.2878429786197283</v>
      </c>
      <c r="W20" s="1726"/>
      <c r="X20" s="1726"/>
      <c r="Y20" s="1726"/>
      <c r="Z20" s="1726"/>
      <c r="AA20" s="1726"/>
      <c r="AB20" s="1726"/>
      <c r="AC20" s="1726"/>
      <c r="AD20" s="1726"/>
      <c r="AE20" s="1726"/>
      <c r="AF20" s="1726"/>
      <c r="AG20" s="1726"/>
      <c r="AH20" s="1726"/>
      <c r="AI20" s="1726"/>
      <c r="AJ20" s="1726"/>
      <c r="AK20" s="1726"/>
      <c r="AL20" s="1726"/>
      <c r="AM20" s="1726"/>
      <c r="AN20" s="1726"/>
      <c r="AO20" s="1726"/>
      <c r="AP20" s="1726"/>
      <c r="AQ20" s="1726"/>
      <c r="AR20" s="1726"/>
      <c r="AS20" s="1726"/>
      <c r="AT20" s="1726"/>
      <c r="AU20" s="1726"/>
      <c r="AV20" s="1726"/>
      <c r="AW20" s="1726"/>
      <c r="AX20" s="1726"/>
      <c r="AY20" s="1726"/>
      <c r="AZ20" s="611"/>
      <c r="BA20" s="2168"/>
      <c r="BB20" s="148" t="s">
        <v>22</v>
      </c>
      <c r="BC20" s="1051" t="s">
        <v>35</v>
      </c>
      <c r="BD20" s="1070" t="s">
        <v>35</v>
      </c>
      <c r="BE20" s="1070" t="s">
        <v>35</v>
      </c>
      <c r="BF20" s="1070" t="s">
        <v>35</v>
      </c>
      <c r="BG20" s="1090" t="s">
        <v>35</v>
      </c>
      <c r="BH20" s="1110" t="s">
        <v>35</v>
      </c>
      <c r="BI20" s="1070" t="s">
        <v>35</v>
      </c>
      <c r="BJ20" s="1070" t="s">
        <v>35</v>
      </c>
      <c r="BK20" s="1070" t="s">
        <v>35</v>
      </c>
      <c r="BL20" s="1090" t="s">
        <v>35</v>
      </c>
      <c r="BM20" s="1110" t="s">
        <v>35</v>
      </c>
      <c r="BN20" s="1070" t="s">
        <v>35</v>
      </c>
      <c r="BO20" s="1070" t="s">
        <v>35</v>
      </c>
      <c r="BP20" s="1070" t="s">
        <v>35</v>
      </c>
      <c r="BQ20" s="1090" t="s">
        <v>35</v>
      </c>
      <c r="BR20" s="1110" t="s">
        <v>35</v>
      </c>
      <c r="BS20" s="1070" t="s">
        <v>35</v>
      </c>
      <c r="BT20" s="1070" t="s">
        <v>35</v>
      </c>
      <c r="BU20" s="1070" t="s">
        <v>35</v>
      </c>
      <c r="BV20" s="1738" t="s">
        <v>35</v>
      </c>
      <c r="BW20" s="1778"/>
      <c r="BX20" s="1778"/>
      <c r="BY20" s="1779"/>
      <c r="BZ20" s="1779"/>
      <c r="CA20" s="1779"/>
      <c r="CB20" s="1779"/>
      <c r="CC20" s="1779"/>
      <c r="CD20" s="1779"/>
      <c r="CE20" s="1779"/>
      <c r="CF20" s="1779"/>
      <c r="CG20" s="1779"/>
      <c r="CH20" s="1779"/>
      <c r="CI20" s="1779"/>
      <c r="CJ20" s="1779"/>
      <c r="CK20" s="1779"/>
      <c r="CL20" s="1779"/>
      <c r="CM20" s="1779"/>
      <c r="CN20" s="1779"/>
      <c r="CO20" s="1779"/>
      <c r="CP20" s="1779"/>
      <c r="CQ20" s="1779"/>
      <c r="CR20" s="1779"/>
      <c r="CS20" s="1779"/>
      <c r="CT20" s="1779"/>
      <c r="CU20" s="1779"/>
      <c r="CV20" s="1779"/>
      <c r="CW20" s="1779"/>
      <c r="CX20" s="1779"/>
      <c r="CY20" s="1779"/>
      <c r="CZ20" s="1779"/>
    </row>
    <row r="21" s="607" customFormat="true" ht="15" customHeight="true" x14ac:dyDescent="0.2">
      <c r="A21" s="2300"/>
      <c r="B21" s="1587" t="s">
        <v>17</v>
      </c>
      <c r="C21" s="1472">
        <v>0.3434984041395408</v>
      </c>
      <c r="D21" s="1473">
        <v>0.10006996757321958</v>
      </c>
      <c r="E21" s="1473">
        <v>2.9440820341239349E-2</v>
      </c>
      <c r="F21" s="1473">
        <v>0.13808427245150456</v>
      </c>
      <c r="G21" s="1474">
        <v>0</v>
      </c>
      <c r="H21" s="1475">
        <v>2.4667368933422168E-2</v>
      </c>
      <c r="I21" s="1473">
        <v>0.16670743031192323</v>
      </c>
      <c r="J21" s="1473">
        <v>0</v>
      </c>
      <c r="K21" s="1473">
        <v>0.14338382100148742</v>
      </c>
      <c r="L21" s="1476">
        <v>0</v>
      </c>
      <c r="M21" s="1477">
        <v>0.84047069051621426</v>
      </c>
      <c r="N21" s="1473">
        <v>0.48995828400042091</v>
      </c>
      <c r="O21" s="1473">
        <v>0.12066198088872553</v>
      </c>
      <c r="P21" s="1473">
        <v>0</v>
      </c>
      <c r="Q21" s="1474">
        <v>0.1205062106422037</v>
      </c>
      <c r="R21" s="1475">
        <v>6.1523890441762062E-2</v>
      </c>
      <c r="S21" s="1473">
        <v>0.22941932040026397</v>
      </c>
      <c r="T21" s="1473">
        <v>0.17460632680099486</v>
      </c>
      <c r="U21" s="1473">
        <v>0.26323204692496771</v>
      </c>
      <c r="V21" s="1922">
        <v>4.9105458008610652E-2</v>
      </c>
      <c r="W21" s="1726"/>
      <c r="X21" s="1726"/>
      <c r="Y21" s="1726"/>
      <c r="Z21" s="1726"/>
      <c r="AA21" s="1726"/>
      <c r="AB21" s="1726"/>
      <c r="AC21" s="1726"/>
      <c r="AD21" s="1726"/>
      <c r="AE21" s="1726"/>
      <c r="AF21" s="1726"/>
      <c r="AG21" s="1726"/>
      <c r="AH21" s="1726"/>
      <c r="AI21" s="1726"/>
      <c r="AJ21" s="1726"/>
      <c r="AK21" s="1726"/>
      <c r="AL21" s="1726"/>
      <c r="AM21" s="1726"/>
      <c r="AN21" s="1726"/>
      <c r="AO21" s="1726"/>
      <c r="AP21" s="1726"/>
      <c r="AQ21" s="1726"/>
      <c r="AR21" s="1726"/>
      <c r="AS21" s="1726"/>
      <c r="AT21" s="1726"/>
      <c r="AU21" s="1726"/>
      <c r="AV21" s="1726"/>
      <c r="AW21" s="1726"/>
      <c r="AX21" s="1726"/>
      <c r="AY21" s="1726"/>
      <c r="AZ21" s="611"/>
      <c r="BA21" s="2168"/>
      <c r="BB21" s="148" t="s">
        <v>17</v>
      </c>
      <c r="BC21" s="1051" t="s">
        <v>35</v>
      </c>
      <c r="BD21" s="1070" t="s">
        <v>35</v>
      </c>
      <c r="BE21" s="1070" t="s">
        <v>35</v>
      </c>
      <c r="BF21" s="1070" t="s">
        <v>35</v>
      </c>
      <c r="BG21" s="1090" t="s">
        <v>35</v>
      </c>
      <c r="BH21" s="1110" t="s">
        <v>35</v>
      </c>
      <c r="BI21" s="1070" t="s">
        <v>35</v>
      </c>
      <c r="BJ21" s="1070" t="s">
        <v>35</v>
      </c>
      <c r="BK21" s="1070" t="s">
        <v>35</v>
      </c>
      <c r="BL21" s="1090" t="s">
        <v>35</v>
      </c>
      <c r="BM21" s="1110" t="s">
        <v>35</v>
      </c>
      <c r="BN21" s="1070" t="s">
        <v>35</v>
      </c>
      <c r="BO21" s="1070" t="s">
        <v>35</v>
      </c>
      <c r="BP21" s="1070" t="s">
        <v>35</v>
      </c>
      <c r="BQ21" s="1090" t="s">
        <v>35</v>
      </c>
      <c r="BR21" s="1110" t="s">
        <v>35</v>
      </c>
      <c r="BS21" s="1070" t="s">
        <v>35</v>
      </c>
      <c r="BT21" s="1070" t="s">
        <v>35</v>
      </c>
      <c r="BU21" s="1070" t="s">
        <v>35</v>
      </c>
      <c r="BV21" s="1738" t="s">
        <v>35</v>
      </c>
      <c r="BW21" s="1778"/>
      <c r="BX21" s="1778"/>
      <c r="BY21" s="1779"/>
      <c r="BZ21" s="1779"/>
      <c r="CA21" s="1779"/>
      <c r="CB21" s="1779"/>
      <c r="CC21" s="1779"/>
      <c r="CD21" s="1779"/>
      <c r="CE21" s="1779"/>
      <c r="CF21" s="1779"/>
      <c r="CG21" s="1779"/>
      <c r="CH21" s="1779"/>
      <c r="CI21" s="1779"/>
      <c r="CJ21" s="1779"/>
      <c r="CK21" s="1779"/>
      <c r="CL21" s="1779"/>
      <c r="CM21" s="1779"/>
      <c r="CN21" s="1779"/>
      <c r="CO21" s="1779"/>
      <c r="CP21" s="1779"/>
      <c r="CQ21" s="1779"/>
      <c r="CR21" s="1779"/>
      <c r="CS21" s="1779"/>
      <c r="CT21" s="1779"/>
      <c r="CU21" s="1779"/>
      <c r="CV21" s="1779"/>
      <c r="CW21" s="1779"/>
      <c r="CX21" s="1779"/>
      <c r="CY21" s="1779"/>
      <c r="CZ21" s="1779"/>
    </row>
    <row r="22" s="607" customFormat="true" ht="15" customHeight="true" x14ac:dyDescent="0.2">
      <c r="A22" s="2300" t="s">
        <v>54</v>
      </c>
      <c r="B22" s="1587" t="s">
        <v>49</v>
      </c>
      <c r="C22" s="1472">
        <v>1.4816924055158764</v>
      </c>
      <c r="D22" s="1473">
        <v>1.0457591982686092</v>
      </c>
      <c r="E22" s="1473">
        <v>1.4065841774041237</v>
      </c>
      <c r="F22" s="1473">
        <v>1.7503625254450639</v>
      </c>
      <c r="G22" s="1474">
        <v>0.5386498191843917</v>
      </c>
      <c r="H22" s="1475">
        <v>0.8417121651965016</v>
      </c>
      <c r="I22" s="1473">
        <v>1.1187633344773809</v>
      </c>
      <c r="J22" s="1473">
        <v>0.96908858748907833</v>
      </c>
      <c r="K22" s="1473">
        <v>1.701259777653406</v>
      </c>
      <c r="L22" s="1476">
        <v>0.33941505474557221</v>
      </c>
      <c r="M22" s="1477">
        <v>2.8232784533882933</v>
      </c>
      <c r="N22" s="1473">
        <v>1.9478910236405005</v>
      </c>
      <c r="O22" s="1473">
        <v>1.0809060355624032</v>
      </c>
      <c r="P22" s="1473">
        <v>2.9123413336891955</v>
      </c>
      <c r="Q22" s="1474">
        <v>1.9664953687663005</v>
      </c>
      <c r="R22" s="1475">
        <v>1.9717869734073701</v>
      </c>
      <c r="S22" s="1473">
        <v>1.0675970132970503</v>
      </c>
      <c r="T22" s="1473">
        <v>2.0109450265453575</v>
      </c>
      <c r="U22" s="1473">
        <v>0.48658515876111019</v>
      </c>
      <c r="V22" s="1922">
        <v>1.0624229967182424</v>
      </c>
      <c r="W22" s="1726"/>
      <c r="X22" s="1726"/>
      <c r="Y22" s="1726"/>
      <c r="Z22" s="1726"/>
      <c r="AA22" s="1726"/>
      <c r="AB22" s="1726"/>
      <c r="AC22" s="1726"/>
      <c r="AD22" s="1726"/>
      <c r="AE22" s="1726"/>
      <c r="AF22" s="1726"/>
      <c r="AG22" s="1726"/>
      <c r="AH22" s="1726"/>
      <c r="AI22" s="1726"/>
      <c r="AJ22" s="1726"/>
      <c r="AK22" s="1726"/>
      <c r="AL22" s="1726"/>
      <c r="AM22" s="1726"/>
      <c r="AN22" s="1726"/>
      <c r="AO22" s="1726"/>
      <c r="AP22" s="1726"/>
      <c r="AQ22" s="1726"/>
      <c r="AR22" s="1726"/>
      <c r="AS22" s="1726"/>
      <c r="AT22" s="1726"/>
      <c r="AU22" s="1726"/>
      <c r="AV22" s="1726"/>
      <c r="AW22" s="1726"/>
      <c r="AX22" s="1726"/>
      <c r="AY22" s="1726"/>
      <c r="AZ22" s="611"/>
      <c r="BA22" s="2168" t="s">
        <v>54</v>
      </c>
      <c r="BB22" s="148" t="s">
        <v>49</v>
      </c>
      <c r="BC22" s="1051" t="s">
        <v>35</v>
      </c>
      <c r="BD22" s="1070" t="s">
        <v>35</v>
      </c>
      <c r="BE22" s="1070" t="s">
        <v>35</v>
      </c>
      <c r="BF22" s="1070" t="s">
        <v>35</v>
      </c>
      <c r="BG22" s="1090" t="s">
        <v>35</v>
      </c>
      <c r="BH22" s="1110" t="s">
        <v>35</v>
      </c>
      <c r="BI22" s="1070" t="s">
        <v>35</v>
      </c>
      <c r="BJ22" s="1070" t="s">
        <v>35</v>
      </c>
      <c r="BK22" s="1070" t="s">
        <v>35</v>
      </c>
      <c r="BL22" s="1090" t="s">
        <v>35</v>
      </c>
      <c r="BM22" s="1110" t="s">
        <v>35</v>
      </c>
      <c r="BN22" s="1070" t="s">
        <v>35</v>
      </c>
      <c r="BO22" s="1070" t="s">
        <v>35</v>
      </c>
      <c r="BP22" s="1070" t="s">
        <v>35</v>
      </c>
      <c r="BQ22" s="1090" t="s">
        <v>35</v>
      </c>
      <c r="BR22" s="1110" t="s">
        <v>35</v>
      </c>
      <c r="BS22" s="1070" t="s">
        <v>35</v>
      </c>
      <c r="BT22" s="1070" t="s">
        <v>35</v>
      </c>
      <c r="BU22" s="1070" t="s">
        <v>35</v>
      </c>
      <c r="BV22" s="1738" t="s">
        <v>35</v>
      </c>
      <c r="BW22" s="1778"/>
      <c r="BX22" s="1778"/>
      <c r="BY22" s="1779"/>
      <c r="BZ22" s="1779"/>
      <c r="CA22" s="1779"/>
      <c r="CB22" s="1779"/>
      <c r="CC22" s="1779"/>
      <c r="CD22" s="1779"/>
      <c r="CE22" s="1779"/>
      <c r="CF22" s="1779"/>
      <c r="CG22" s="1779"/>
      <c r="CH22" s="1779"/>
      <c r="CI22" s="1779"/>
      <c r="CJ22" s="1779"/>
      <c r="CK22" s="1779"/>
      <c r="CL22" s="1779"/>
      <c r="CM22" s="1779"/>
      <c r="CN22" s="1779"/>
      <c r="CO22" s="1779"/>
      <c r="CP22" s="1779"/>
      <c r="CQ22" s="1779"/>
      <c r="CR22" s="1779"/>
      <c r="CS22" s="1779"/>
      <c r="CT22" s="1779"/>
      <c r="CU22" s="1779"/>
      <c r="CV22" s="1779"/>
      <c r="CW22" s="1779"/>
      <c r="CX22" s="1779"/>
      <c r="CY22" s="1779"/>
      <c r="CZ22" s="1779"/>
    </row>
    <row r="23" s="607" customFormat="true" ht="15" customHeight="true" x14ac:dyDescent="0.2">
      <c r="A23" s="2301"/>
      <c r="B23" s="1588" t="s">
        <v>48</v>
      </c>
      <c r="C23" s="1478">
        <v>98.518307594484099</v>
      </c>
      <c r="D23" s="1479">
        <v>98.954240801731416</v>
      </c>
      <c r="E23" s="1479">
        <v>98.593415822595773</v>
      </c>
      <c r="F23" s="1479">
        <v>98.249637474554902</v>
      </c>
      <c r="G23" s="1480">
        <v>99.461350180815586</v>
      </c>
      <c r="H23" s="1481">
        <v>99.158287834803431</v>
      </c>
      <c r="I23" s="1479">
        <v>98.881236665522636</v>
      </c>
      <c r="J23" s="1479">
        <v>99.030911412510918</v>
      </c>
      <c r="K23" s="1479">
        <v>98.298740222346609</v>
      </c>
      <c r="L23" s="1482">
        <v>99.660584945254456</v>
      </c>
      <c r="M23" s="1483">
        <v>97.176721546611688</v>
      </c>
      <c r="N23" s="1479">
        <v>98.052108976359492</v>
      </c>
      <c r="O23" s="1479">
        <v>98.919093964437607</v>
      </c>
      <c r="P23" s="1479">
        <v>97.087658666310801</v>
      </c>
      <c r="Q23" s="1480">
        <v>98.033504631233754</v>
      </c>
      <c r="R23" s="1481">
        <v>98.028213026592553</v>
      </c>
      <c r="S23" s="1479">
        <v>98.932402986702954</v>
      </c>
      <c r="T23" s="1479">
        <v>97.9890549734546</v>
      </c>
      <c r="U23" s="1479">
        <v>99.513414841238884</v>
      </c>
      <c r="V23" s="1923">
        <v>98.937577003281646</v>
      </c>
      <c r="W23" s="1726"/>
      <c r="X23" s="1726"/>
      <c r="Y23" s="1726"/>
      <c r="Z23" s="1726"/>
      <c r="AA23" s="1726"/>
      <c r="AB23" s="1726"/>
      <c r="AC23" s="1726"/>
      <c r="AD23" s="1726"/>
      <c r="AE23" s="1726"/>
      <c r="AF23" s="1726"/>
      <c r="AG23" s="1726"/>
      <c r="AH23" s="1726"/>
      <c r="AI23" s="1726"/>
      <c r="AJ23" s="1726"/>
      <c r="AK23" s="1726"/>
      <c r="AL23" s="1726"/>
      <c r="AM23" s="1726"/>
      <c r="AN23" s="1726"/>
      <c r="AO23" s="1726"/>
      <c r="AP23" s="1726"/>
      <c r="AQ23" s="1726"/>
      <c r="AR23" s="1726"/>
      <c r="AS23" s="1726"/>
      <c r="AT23" s="1726"/>
      <c r="AU23" s="1726"/>
      <c r="AV23" s="1726"/>
      <c r="AW23" s="1726"/>
      <c r="AX23" s="1726"/>
      <c r="AY23" s="1726"/>
      <c r="AZ23" s="611"/>
      <c r="BA23" s="2169"/>
      <c r="BB23" s="149" t="s">
        <v>48</v>
      </c>
      <c r="BC23" s="1052" t="s">
        <v>35</v>
      </c>
      <c r="BD23" s="1071" t="s">
        <v>35</v>
      </c>
      <c r="BE23" s="1071" t="s">
        <v>35</v>
      </c>
      <c r="BF23" s="1071" t="s">
        <v>35</v>
      </c>
      <c r="BG23" s="1091" t="s">
        <v>35</v>
      </c>
      <c r="BH23" s="1111" t="s">
        <v>35</v>
      </c>
      <c r="BI23" s="1071" t="s">
        <v>35</v>
      </c>
      <c r="BJ23" s="1071" t="s">
        <v>35</v>
      </c>
      <c r="BK23" s="1071" t="s">
        <v>35</v>
      </c>
      <c r="BL23" s="1091" t="s">
        <v>35</v>
      </c>
      <c r="BM23" s="1111" t="s">
        <v>35</v>
      </c>
      <c r="BN23" s="1071" t="s">
        <v>35</v>
      </c>
      <c r="BO23" s="1071" t="s">
        <v>35</v>
      </c>
      <c r="BP23" s="1071" t="s">
        <v>35</v>
      </c>
      <c r="BQ23" s="1091" t="s">
        <v>35</v>
      </c>
      <c r="BR23" s="1111" t="s">
        <v>35</v>
      </c>
      <c r="BS23" s="1071" t="s">
        <v>35</v>
      </c>
      <c r="BT23" s="1071" t="s">
        <v>35</v>
      </c>
      <c r="BU23" s="1071" t="s">
        <v>35</v>
      </c>
      <c r="BV23" s="1739" t="s">
        <v>35</v>
      </c>
      <c r="BW23" s="1780"/>
      <c r="BX23" s="1780"/>
      <c r="BY23" s="1781"/>
      <c r="BZ23" s="1781"/>
      <c r="CA23" s="1781"/>
      <c r="CB23" s="1781"/>
      <c r="CC23" s="1781"/>
      <c r="CD23" s="1781"/>
      <c r="CE23" s="1781"/>
      <c r="CF23" s="1781"/>
      <c r="CG23" s="1781"/>
      <c r="CH23" s="1781"/>
      <c r="CI23" s="1781"/>
      <c r="CJ23" s="1781"/>
      <c r="CK23" s="1781"/>
      <c r="CL23" s="1781"/>
      <c r="CM23" s="1781"/>
      <c r="CN23" s="1781"/>
      <c r="CO23" s="1781"/>
      <c r="CP23" s="1781"/>
      <c r="CQ23" s="1781"/>
      <c r="CR23" s="1781"/>
      <c r="CS23" s="1781"/>
      <c r="CT23" s="1781"/>
      <c r="CU23" s="1781"/>
      <c r="CV23" s="1781"/>
      <c r="CW23" s="1781"/>
      <c r="CX23" s="1781"/>
      <c r="CY23" s="1781"/>
      <c r="CZ23" s="1781"/>
    </row>
    <row r="24" s="131" customFormat="true" ht="15" customHeight="true" x14ac:dyDescent="0.2">
      <c r="A24" s="2053" t="s">
        <v>47</v>
      </c>
      <c r="B24" s="240" t="s">
        <v>59</v>
      </c>
      <c r="C24" s="246">
        <f t="shared" ref="C24:V24" si="0">C62/(C62+C63)*100</f>
        <v>83.345872238700565</v>
      </c>
      <c r="D24" s="247">
        <f t="shared" si="0"/>
        <v>93.824748474161794</v>
      </c>
      <c r="E24" s="247">
        <f t="shared" si="0"/>
        <v>90.568084273605649</v>
      </c>
      <c r="F24" s="247">
        <f t="shared" si="0"/>
        <v>97.733019337341105</v>
      </c>
      <c r="G24" s="248">
        <f t="shared" si="0"/>
        <v>92.442209501231147</v>
      </c>
      <c r="H24" s="249">
        <f t="shared" si="0"/>
        <v>91.103770440096682</v>
      </c>
      <c r="I24" s="247">
        <f t="shared" si="0"/>
        <v>100</v>
      </c>
      <c r="J24" s="247">
        <f t="shared" si="0"/>
        <v>94.88026949532852</v>
      </c>
      <c r="K24" s="247">
        <f t="shared" si="0"/>
        <v>100</v>
      </c>
      <c r="L24" s="250">
        <f t="shared" si="0"/>
        <v>91.277253424144249</v>
      </c>
      <c r="M24" s="246">
        <f t="shared" si="0"/>
        <v>78.098790414737124</v>
      </c>
      <c r="N24" s="247">
        <f t="shared" si="0"/>
        <v>77.975741498426473</v>
      </c>
      <c r="O24" s="247">
        <f t="shared" si="0"/>
        <v>94.05414126462756</v>
      </c>
      <c r="P24" s="247">
        <f t="shared" si="0"/>
        <v>92.10547740554739</v>
      </c>
      <c r="Q24" s="248">
        <f t="shared" si="0"/>
        <v>94.53266339567331</v>
      </c>
      <c r="R24" s="249">
        <f t="shared" si="0"/>
        <v>97.145652840190493</v>
      </c>
      <c r="S24" s="247">
        <f t="shared" si="0"/>
        <v>85.630863827640454</v>
      </c>
      <c r="T24" s="247">
        <f t="shared" si="0"/>
        <v>96.581548947983734</v>
      </c>
      <c r="U24" s="247">
        <f t="shared" si="0"/>
        <v>88.209710247532428</v>
      </c>
      <c r="V24" s="250">
        <f t="shared" si="0"/>
        <v>92.345414704901501</v>
      </c>
      <c r="W24" s="574"/>
      <c r="X24" s="574"/>
      <c r="Y24" s="574"/>
      <c r="Z24" s="574"/>
      <c r="AA24" s="574"/>
      <c r="AB24" s="574"/>
      <c r="AC24" s="574"/>
      <c r="AD24" s="574"/>
      <c r="AE24" s="574"/>
      <c r="AF24" s="574"/>
      <c r="AG24" s="574"/>
      <c r="AH24" s="574"/>
      <c r="AI24" s="574"/>
      <c r="AJ24" s="574"/>
      <c r="AK24" s="574"/>
      <c r="AL24" s="574"/>
      <c r="AM24" s="574"/>
      <c r="AN24" s="574"/>
      <c r="AO24" s="574"/>
      <c r="AP24" s="574"/>
      <c r="AQ24" s="574"/>
      <c r="AR24" s="574"/>
      <c r="AS24" s="574"/>
      <c r="AT24" s="574"/>
      <c r="AU24" s="574"/>
      <c r="AV24" s="574"/>
      <c r="AW24" s="574"/>
      <c r="AX24" s="574"/>
      <c r="AY24" s="574"/>
      <c r="AZ24" s="208"/>
      <c r="BB24" s="133"/>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customHeight="true" x14ac:dyDescent="0.2">
      <c r="A25" s="2054"/>
      <c r="B25" s="232" t="s">
        <v>58</v>
      </c>
      <c r="C25" s="251">
        <f t="shared" ref="C25:V25" si="1">C64/(C64+C65)*100</f>
        <v>93.175882402238869</v>
      </c>
      <c r="D25" s="252">
        <f t="shared" si="1"/>
        <v>90.64284585971177</v>
      </c>
      <c r="E25" s="252">
        <f t="shared" si="1"/>
        <v>97.97931116180682</v>
      </c>
      <c r="F25" s="252">
        <f t="shared" si="1"/>
        <v>96.112226314631499</v>
      </c>
      <c r="G25" s="253">
        <f t="shared" si="1"/>
        <v>96.567545686192204</v>
      </c>
      <c r="H25" s="254">
        <f t="shared" si="1"/>
        <v>92.869070322444173</v>
      </c>
      <c r="I25" s="252">
        <f t="shared" si="1"/>
        <v>94.89737880293012</v>
      </c>
      <c r="J25" s="252">
        <f t="shared" si="1"/>
        <v>99.213344753857314</v>
      </c>
      <c r="K25" s="252">
        <f t="shared" si="1"/>
        <v>92.147221413287809</v>
      </c>
      <c r="L25" s="255">
        <f t="shared" si="1"/>
        <v>98.392974734033885</v>
      </c>
      <c r="M25" s="251">
        <f t="shared" si="1"/>
        <v>85.650835991457697</v>
      </c>
      <c r="N25" s="252">
        <f t="shared" si="1"/>
        <v>97.479618144984855</v>
      </c>
      <c r="O25" s="252">
        <f t="shared" si="1"/>
        <v>96.54183952415795</v>
      </c>
      <c r="P25" s="252">
        <f t="shared" si="1"/>
        <v>91.129152764721852</v>
      </c>
      <c r="Q25" s="253">
        <f t="shared" si="1"/>
        <v>98.550196302780904</v>
      </c>
      <c r="R25" s="254">
        <f t="shared" si="1"/>
        <v>94.112713066779492</v>
      </c>
      <c r="S25" s="252">
        <f t="shared" si="1"/>
        <v>90.344058675187043</v>
      </c>
      <c r="T25" s="252">
        <f t="shared" si="1"/>
        <v>99.108050979474029</v>
      </c>
      <c r="U25" s="252">
        <f t="shared" si="1"/>
        <v>82.457420827121737</v>
      </c>
      <c r="V25" s="255">
        <f t="shared" si="1"/>
        <v>96.182919561925772</v>
      </c>
      <c r="W25" s="574"/>
      <c r="X25" s="574"/>
      <c r="Y25" s="574"/>
      <c r="Z25" s="574"/>
      <c r="AA25" s="574"/>
      <c r="AB25" s="574"/>
      <c r="AC25" s="574"/>
      <c r="AD25" s="574"/>
      <c r="AE25" s="574"/>
      <c r="AF25" s="574"/>
      <c r="AG25" s="574"/>
      <c r="AH25" s="574"/>
      <c r="AI25" s="574"/>
      <c r="AJ25" s="574"/>
      <c r="AK25" s="574"/>
      <c r="AL25" s="574"/>
      <c r="AM25" s="574"/>
      <c r="AN25" s="574"/>
      <c r="AO25" s="574"/>
      <c r="AP25" s="574"/>
      <c r="AQ25" s="574"/>
      <c r="AR25" s="574"/>
      <c r="AS25" s="574"/>
      <c r="AT25" s="574"/>
      <c r="AU25" s="574"/>
      <c r="AV25" s="574"/>
      <c r="AW25" s="574"/>
      <c r="AX25" s="574"/>
      <c r="AY25" s="574"/>
      <c r="AZ25" s="208"/>
      <c r="BB25" s="133"/>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customHeight="true" x14ac:dyDescent="0.2">
      <c r="A26" s="2055"/>
      <c r="B26" s="233" t="s">
        <v>46</v>
      </c>
      <c r="C26" s="256"/>
      <c r="D26" s="257"/>
      <c r="E26" s="257"/>
      <c r="F26" s="257"/>
      <c r="G26" s="258"/>
      <c r="H26" s="259"/>
      <c r="I26" s="257"/>
      <c r="J26" s="257"/>
      <c r="K26" s="257"/>
      <c r="L26" s="260"/>
      <c r="M26" s="256"/>
      <c r="N26" s="257"/>
      <c r="O26" s="257"/>
      <c r="P26" s="257"/>
      <c r="Q26" s="258"/>
      <c r="R26" s="1657"/>
      <c r="S26" s="1658"/>
      <c r="T26" s="1658"/>
      <c r="U26" s="1658"/>
      <c r="V26" s="1689"/>
      <c r="W26" s="574"/>
      <c r="X26" s="574"/>
      <c r="Y26" s="574"/>
      <c r="Z26" s="574"/>
      <c r="AA26" s="574"/>
      <c r="AB26" s="574"/>
      <c r="AC26" s="574"/>
      <c r="AD26" s="574"/>
      <c r="AE26" s="574"/>
      <c r="AF26" s="574"/>
      <c r="AG26" s="574"/>
      <c r="AH26" s="574"/>
      <c r="AI26" s="574"/>
      <c r="AJ26" s="574"/>
      <c r="AK26" s="574"/>
      <c r="AL26" s="574"/>
      <c r="AM26" s="574"/>
      <c r="AN26" s="574"/>
      <c r="AO26" s="574"/>
      <c r="AP26" s="574"/>
      <c r="AQ26" s="574"/>
      <c r="AR26" s="574"/>
      <c r="AS26" s="574"/>
      <c r="AT26" s="574"/>
      <c r="AU26" s="574"/>
      <c r="AV26" s="574"/>
      <c r="AW26" s="574"/>
      <c r="AX26" s="574"/>
      <c r="AY26" s="574"/>
      <c r="AZ26" s="208"/>
      <c r="BB26" s="133"/>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607" customFormat="true" ht="15" customHeight="true" x14ac:dyDescent="0.2">
      <c r="A27" s="130"/>
      <c r="B27" s="175"/>
      <c r="C27" s="2141" t="s">
        <v>114</v>
      </c>
      <c r="D27" s="2142"/>
      <c r="E27" s="2142"/>
      <c r="F27" s="2142"/>
      <c r="G27" s="2143"/>
      <c r="H27" s="2324" t="s">
        <v>38</v>
      </c>
      <c r="I27" s="2325"/>
      <c r="J27" s="2325"/>
      <c r="K27" s="2325"/>
      <c r="L27" s="2326"/>
      <c r="M27" s="2327" t="s">
        <v>37</v>
      </c>
      <c r="N27" s="2325"/>
      <c r="O27" s="2325"/>
      <c r="P27" s="2325"/>
      <c r="Q27" s="2326"/>
      <c r="R27" s="1904" t="s">
        <v>137</v>
      </c>
      <c r="S27" s="1911"/>
      <c r="T27" s="1911"/>
      <c r="U27" s="1911"/>
      <c r="V27" s="1912"/>
      <c r="W27" s="1726"/>
      <c r="X27" s="1726"/>
      <c r="Y27" s="1726"/>
      <c r="Z27" s="1726"/>
      <c r="AA27" s="1726"/>
      <c r="AB27" s="1726"/>
      <c r="AC27" s="1726"/>
      <c r="AD27" s="1726"/>
      <c r="AE27" s="1726"/>
      <c r="AF27" s="1726"/>
      <c r="AG27" s="1726"/>
      <c r="AH27" s="1726"/>
      <c r="AI27" s="1726"/>
      <c r="AJ27" s="1726"/>
      <c r="AK27" s="1726"/>
      <c r="AL27" s="1726"/>
      <c r="AM27" s="1726"/>
      <c r="AN27" s="1726"/>
      <c r="AO27" s="1726"/>
      <c r="AP27" s="1726"/>
      <c r="AQ27" s="1726"/>
      <c r="AR27" s="1726"/>
      <c r="AS27" s="1726"/>
      <c r="AT27" s="1726"/>
      <c r="AU27" s="1726"/>
      <c r="AV27" s="1726"/>
      <c r="AW27" s="1726"/>
      <c r="AX27" s="1726"/>
      <c r="AY27" s="1726"/>
      <c r="AZ27" s="611"/>
      <c r="BA27" s="209" t="s">
        <v>128</v>
      </c>
      <c r="BB27" s="115" t="s">
        <v>95</v>
      </c>
      <c r="BC27" s="2170" t="s">
        <v>114</v>
      </c>
      <c r="BD27" s="2171"/>
      <c r="BE27" s="2171"/>
      <c r="BF27" s="2171"/>
      <c r="BG27" s="2172"/>
      <c r="BH27" s="2173" t="s">
        <v>38</v>
      </c>
      <c r="BI27" s="2171"/>
      <c r="BJ27" s="2171"/>
      <c r="BK27" s="2171"/>
      <c r="BL27" s="2172"/>
      <c r="BM27" s="2173" t="s">
        <v>37</v>
      </c>
      <c r="BN27" s="2171"/>
      <c r="BO27" s="2171"/>
      <c r="BP27" s="2171"/>
      <c r="BQ27" s="2174"/>
      <c r="BR27" s="1665" t="s">
        <v>137</v>
      </c>
      <c r="BS27" s="1666"/>
      <c r="BT27" s="1666"/>
      <c r="BU27" s="1666"/>
      <c r="BV27" s="1666"/>
      <c r="BW27" s="1782"/>
      <c r="BX27" s="1782"/>
      <c r="BY27" s="1783"/>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607" customFormat="true" ht="12.75" x14ac:dyDescent="0.2">
      <c r="A28" s="176" t="s">
        <v>69</v>
      </c>
      <c r="B28" s="235"/>
      <c r="C28" s="264" t="s">
        <v>0</v>
      </c>
      <c r="D28" s="265" t="s">
        <v>1</v>
      </c>
      <c r="E28" s="265" t="s">
        <v>2</v>
      </c>
      <c r="F28" s="265" t="s">
        <v>3</v>
      </c>
      <c r="G28" s="266" t="s">
        <v>4</v>
      </c>
      <c r="H28" s="1434" t="s">
        <v>0</v>
      </c>
      <c r="I28" s="1396" t="s">
        <v>1</v>
      </c>
      <c r="J28" s="1396" t="s">
        <v>2</v>
      </c>
      <c r="K28" s="1396" t="s">
        <v>3</v>
      </c>
      <c r="L28" s="1397" t="s">
        <v>4</v>
      </c>
      <c r="M28" s="1424" t="s">
        <v>0</v>
      </c>
      <c r="N28" s="1396" t="s">
        <v>1</v>
      </c>
      <c r="O28" s="1396" t="s">
        <v>2</v>
      </c>
      <c r="P28" s="1396" t="s">
        <v>3</v>
      </c>
      <c r="Q28" s="1444" t="s">
        <v>4</v>
      </c>
      <c r="R28" s="1434" t="s">
        <v>148</v>
      </c>
      <c r="S28" s="1396" t="s">
        <v>149</v>
      </c>
      <c r="T28" s="1396" t="s">
        <v>150</v>
      </c>
      <c r="U28" s="1396" t="s">
        <v>151</v>
      </c>
      <c r="V28" s="1398" t="s">
        <v>152</v>
      </c>
      <c r="W28" s="1726"/>
      <c r="X28" s="1726"/>
      <c r="Y28" s="1726"/>
      <c r="Z28" s="1726"/>
      <c r="AA28" s="1726"/>
      <c r="AB28" s="1726"/>
      <c r="AC28" s="1726"/>
      <c r="AD28" s="1726"/>
      <c r="AE28" s="1726"/>
      <c r="AF28" s="1726"/>
      <c r="AG28" s="1726"/>
      <c r="AH28" s="1726"/>
      <c r="AI28" s="1726"/>
      <c r="AJ28" s="1726"/>
      <c r="AK28" s="1726"/>
      <c r="AL28" s="1726"/>
      <c r="AM28" s="1726"/>
      <c r="AN28" s="1726"/>
      <c r="AO28" s="1726"/>
      <c r="AP28" s="1726"/>
      <c r="AQ28" s="1726"/>
      <c r="AR28" s="1726"/>
      <c r="AS28" s="1726"/>
      <c r="AT28" s="1726"/>
      <c r="AU28" s="1726"/>
      <c r="AV28" s="1726"/>
      <c r="AW28" s="1726"/>
      <c r="AX28" s="1726"/>
      <c r="AY28" s="1726"/>
      <c r="AZ28" s="611"/>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148</v>
      </c>
      <c r="BS28" s="167" t="s">
        <v>149</v>
      </c>
      <c r="BT28" s="167" t="s">
        <v>150</v>
      </c>
      <c r="BU28" s="167" t="s">
        <v>151</v>
      </c>
      <c r="BV28" s="1740" t="s">
        <v>152</v>
      </c>
      <c r="BW28" s="1784"/>
      <c r="BX28" s="1784"/>
      <c r="BY28" s="1785"/>
      <c r="BZ28" s="1785"/>
      <c r="CA28" s="1785"/>
      <c r="CB28" s="1785"/>
      <c r="CC28" s="1785"/>
      <c r="CD28" s="1785"/>
      <c r="CE28" s="1785"/>
      <c r="CF28" s="1785"/>
      <c r="CG28" s="1785"/>
      <c r="CH28" s="1785"/>
      <c r="CI28" s="1785"/>
      <c r="CJ28" s="1785"/>
      <c r="CK28" s="1785"/>
      <c r="CL28" s="1785"/>
      <c r="CM28" s="1785"/>
      <c r="CN28" s="1785"/>
      <c r="CO28" s="1785"/>
      <c r="CP28" s="1785"/>
      <c r="CQ28" s="1785"/>
      <c r="CR28" s="1785"/>
      <c r="CS28" s="1785"/>
      <c r="CT28" s="1785"/>
      <c r="CU28" s="1785"/>
      <c r="CV28" s="1785"/>
      <c r="CW28" s="1785"/>
      <c r="CX28" s="1785"/>
      <c r="CY28" s="1785"/>
      <c r="CZ28" s="1785"/>
    </row>
    <row r="29" s="607" customFormat="true" ht="15" customHeight="true" x14ac:dyDescent="0.2">
      <c r="A29" s="2306" t="s">
        <v>57</v>
      </c>
      <c r="B29" s="1589" t="s">
        <v>49</v>
      </c>
      <c r="C29" s="1484">
        <v>73.40395268500032</v>
      </c>
      <c r="D29" s="1485">
        <v>83.913747802541693</v>
      </c>
      <c r="E29" s="1485">
        <v>89.405500134405528</v>
      </c>
      <c r="F29" s="1485">
        <v>91.318794136481728</v>
      </c>
      <c r="G29" s="1486">
        <v>94.05782879350258</v>
      </c>
      <c r="H29" s="1487">
        <v>95.19076152488411</v>
      </c>
      <c r="I29" s="1485">
        <v>94.036098220824599</v>
      </c>
      <c r="J29" s="1485">
        <v>93.858672771640869</v>
      </c>
      <c r="K29" s="1485">
        <v>94.269854349840969</v>
      </c>
      <c r="L29" s="1488">
        <v>95.777431235923245</v>
      </c>
      <c r="M29" s="1489">
        <v>55.398344781138512</v>
      </c>
      <c r="N29" s="1485">
        <v>51.040310210018824</v>
      </c>
      <c r="O29" s="1485">
        <v>59.366652639403213</v>
      </c>
      <c r="P29" s="1485">
        <v>56.672713683204591</v>
      </c>
      <c r="Q29" s="1486">
        <v>68.219993338309877</v>
      </c>
      <c r="R29" s="1487">
        <v>81.848980399794385</v>
      </c>
      <c r="S29" s="1485">
        <v>78.944627208185253</v>
      </c>
      <c r="T29" s="1485">
        <v>69.637573172366416</v>
      </c>
      <c r="U29" s="1485">
        <v>90.413992518531472</v>
      </c>
      <c r="V29" s="1924">
        <v>93.952416585119252</v>
      </c>
      <c r="W29" s="1726"/>
      <c r="X29" s="1726"/>
      <c r="Y29" s="1726"/>
      <c r="Z29" s="1726"/>
      <c r="AA29" s="1726"/>
      <c r="AB29" s="1726"/>
      <c r="AC29" s="1726"/>
      <c r="AD29" s="1726"/>
      <c r="AE29" s="1726"/>
      <c r="AF29" s="1726"/>
      <c r="AG29" s="1726"/>
      <c r="AH29" s="1726"/>
      <c r="AI29" s="1726"/>
      <c r="AJ29" s="1726"/>
      <c r="AK29" s="1726"/>
      <c r="AL29" s="1726"/>
      <c r="AM29" s="1726"/>
      <c r="AN29" s="1726"/>
      <c r="AO29" s="1726"/>
      <c r="AP29" s="1726"/>
      <c r="AQ29" s="1726"/>
      <c r="AR29" s="1726"/>
      <c r="AS29" s="1726"/>
      <c r="AT29" s="1726"/>
      <c r="AU29" s="1726"/>
      <c r="AV29" s="1726"/>
      <c r="AW29" s="1726"/>
      <c r="AX29" s="1726"/>
      <c r="AY29" s="1726"/>
      <c r="AZ29" s="611"/>
      <c r="BA29" s="2140" t="s">
        <v>57</v>
      </c>
      <c r="BB29" s="150" t="s">
        <v>49</v>
      </c>
      <c r="BC29" s="1053" t="s">
        <v>35</v>
      </c>
      <c r="BD29" s="1072" t="s">
        <v>35</v>
      </c>
      <c r="BE29" s="1072" t="s">
        <v>35</v>
      </c>
      <c r="BF29" s="1072" t="s">
        <v>35</v>
      </c>
      <c r="BG29" s="1092" t="s">
        <v>35</v>
      </c>
      <c r="BH29" s="1112" t="s">
        <v>35</v>
      </c>
      <c r="BI29" s="1072" t="s">
        <v>35</v>
      </c>
      <c r="BJ29" s="1072" t="s">
        <v>35</v>
      </c>
      <c r="BK29" s="1072" t="s">
        <v>35</v>
      </c>
      <c r="BL29" s="1092" t="s">
        <v>35</v>
      </c>
      <c r="BM29" s="1112" t="s">
        <v>35</v>
      </c>
      <c r="BN29" s="1072" t="s">
        <v>35</v>
      </c>
      <c r="BO29" s="1072" t="s">
        <v>35</v>
      </c>
      <c r="BP29" s="1072" t="s">
        <v>35</v>
      </c>
      <c r="BQ29" s="1092" t="s">
        <v>35</v>
      </c>
      <c r="BR29" s="1112" t="s">
        <v>35</v>
      </c>
      <c r="BS29" s="1072" t="s">
        <v>35</v>
      </c>
      <c r="BT29" s="1072" t="s">
        <v>35</v>
      </c>
      <c r="BU29" s="1072" t="s">
        <v>35</v>
      </c>
      <c r="BV29" s="1741" t="s">
        <v>35</v>
      </c>
      <c r="BW29" s="1786"/>
      <c r="BX29" s="1786"/>
      <c r="BY29" s="1787"/>
      <c r="BZ29" s="1787"/>
      <c r="CA29" s="1787"/>
      <c r="CB29" s="1787"/>
      <c r="CC29" s="1787"/>
      <c r="CD29" s="1787"/>
      <c r="CE29" s="1787"/>
      <c r="CF29" s="1787"/>
      <c r="CG29" s="1787"/>
      <c r="CH29" s="1787"/>
      <c r="CI29" s="1787"/>
      <c r="CJ29" s="1787"/>
      <c r="CK29" s="1787"/>
      <c r="CL29" s="1787"/>
      <c r="CM29" s="1787"/>
      <c r="CN29" s="1787"/>
      <c r="CO29" s="1787"/>
      <c r="CP29" s="1787"/>
      <c r="CQ29" s="1787"/>
      <c r="CR29" s="1787"/>
      <c r="CS29" s="1787"/>
      <c r="CT29" s="1787"/>
      <c r="CU29" s="1787"/>
      <c r="CV29" s="1787"/>
      <c r="CW29" s="1787"/>
      <c r="CX29" s="1787"/>
      <c r="CY29" s="1787"/>
      <c r="CZ29" s="1787"/>
    </row>
    <row r="30" s="607" customFormat="true" ht="15" customHeight="true" x14ac:dyDescent="0.2">
      <c r="A30" s="2307"/>
      <c r="B30" s="1590" t="s">
        <v>48</v>
      </c>
      <c r="C30" s="1490">
        <v>26.596047314999925</v>
      </c>
      <c r="D30" s="1491">
        <v>16.086252197458407</v>
      </c>
      <c r="E30" s="1491">
        <v>10.594499865594369</v>
      </c>
      <c r="F30" s="1491">
        <v>8.6812058635183877</v>
      </c>
      <c r="G30" s="1492">
        <v>5.9421712064976058</v>
      </c>
      <c r="H30" s="1493">
        <v>4.8092384751158779</v>
      </c>
      <c r="I30" s="1491">
        <v>5.9639017791754805</v>
      </c>
      <c r="J30" s="1491">
        <v>6.1413272283591276</v>
      </c>
      <c r="K30" s="1491">
        <v>5.7301456501590522</v>
      </c>
      <c r="L30" s="1494">
        <v>4.2225687640767884</v>
      </c>
      <c r="M30" s="1495">
        <v>44.60165521886141</v>
      </c>
      <c r="N30" s="1491">
        <v>48.959689789981141</v>
      </c>
      <c r="O30" s="1491">
        <v>40.633347360596723</v>
      </c>
      <c r="P30" s="1491">
        <v>43.327286316795444</v>
      </c>
      <c r="Q30" s="1492">
        <v>31.780006661690148</v>
      </c>
      <c r="R30" s="1493">
        <v>18.151019600205327</v>
      </c>
      <c r="S30" s="1491">
        <v>21.055372791814712</v>
      </c>
      <c r="T30" s="1491">
        <v>30.362426827633342</v>
      </c>
      <c r="U30" s="1491">
        <v>9.5860074814686982</v>
      </c>
      <c r="V30" s="1925">
        <v>6.0475834148808572</v>
      </c>
      <c r="W30" s="1726"/>
      <c r="X30" s="1726"/>
      <c r="Y30" s="1726"/>
      <c r="Z30" s="1726"/>
      <c r="AA30" s="1726"/>
      <c r="AB30" s="1726"/>
      <c r="AC30" s="1726"/>
      <c r="AD30" s="1726"/>
      <c r="AE30" s="1726"/>
      <c r="AF30" s="1726"/>
      <c r="AG30" s="1726"/>
      <c r="AH30" s="1726"/>
      <c r="AI30" s="1726"/>
      <c r="AJ30" s="1726"/>
      <c r="AK30" s="1726"/>
      <c r="AL30" s="1726"/>
      <c r="AM30" s="1726"/>
      <c r="AN30" s="1726"/>
      <c r="AO30" s="1726"/>
      <c r="AP30" s="1726"/>
      <c r="AQ30" s="1726"/>
      <c r="AR30" s="1726"/>
      <c r="AS30" s="1726"/>
      <c r="AT30" s="1726"/>
      <c r="AU30" s="1726"/>
      <c r="AV30" s="1726"/>
      <c r="AW30" s="1726"/>
      <c r="AX30" s="1726"/>
      <c r="AY30" s="1726"/>
      <c r="AZ30" s="611"/>
      <c r="BA30" s="2131"/>
      <c r="BB30" s="151" t="s">
        <v>48</v>
      </c>
      <c r="BC30" s="1054" t="s">
        <v>35</v>
      </c>
      <c r="BD30" s="1073" t="s">
        <v>35</v>
      </c>
      <c r="BE30" s="1073" t="s">
        <v>35</v>
      </c>
      <c r="BF30" s="1073" t="s">
        <v>35</v>
      </c>
      <c r="BG30" s="1093" t="s">
        <v>35</v>
      </c>
      <c r="BH30" s="1113" t="s">
        <v>35</v>
      </c>
      <c r="BI30" s="1073" t="s">
        <v>35</v>
      </c>
      <c r="BJ30" s="1073" t="s">
        <v>35</v>
      </c>
      <c r="BK30" s="1073" t="s">
        <v>35</v>
      </c>
      <c r="BL30" s="1093" t="s">
        <v>35</v>
      </c>
      <c r="BM30" s="1113" t="s">
        <v>35</v>
      </c>
      <c r="BN30" s="1073" t="s">
        <v>35</v>
      </c>
      <c r="BO30" s="1073" t="s">
        <v>35</v>
      </c>
      <c r="BP30" s="1073" t="s">
        <v>35</v>
      </c>
      <c r="BQ30" s="1093" t="s">
        <v>35</v>
      </c>
      <c r="BR30" s="1113" t="s">
        <v>35</v>
      </c>
      <c r="BS30" s="1073" t="s">
        <v>35</v>
      </c>
      <c r="BT30" s="1073" t="s">
        <v>35</v>
      </c>
      <c r="BU30" s="1073" t="s">
        <v>35</v>
      </c>
      <c r="BV30" s="1742" t="s">
        <v>35</v>
      </c>
      <c r="BW30" s="1788"/>
      <c r="BX30" s="1788"/>
      <c r="BY30" s="1789"/>
      <c r="BZ30" s="1789"/>
      <c r="CA30" s="1789"/>
      <c r="CB30" s="1789"/>
      <c r="CC30" s="1789"/>
      <c r="CD30" s="1789"/>
      <c r="CE30" s="1789"/>
      <c r="CF30" s="1789"/>
      <c r="CG30" s="1789"/>
      <c r="CH30" s="1789"/>
      <c r="CI30" s="1789"/>
      <c r="CJ30" s="1789"/>
      <c r="CK30" s="1789"/>
      <c r="CL30" s="1789"/>
      <c r="CM30" s="1789"/>
      <c r="CN30" s="1789"/>
      <c r="CO30" s="1789"/>
      <c r="CP30" s="1789"/>
      <c r="CQ30" s="1789"/>
      <c r="CR30" s="1789"/>
      <c r="CS30" s="1789"/>
      <c r="CT30" s="1789"/>
      <c r="CU30" s="1789"/>
      <c r="CV30" s="1789"/>
      <c r="CW30" s="1789"/>
      <c r="CX30" s="1789"/>
      <c r="CY30" s="1789"/>
      <c r="CZ30" s="1789"/>
    </row>
    <row r="31" s="130" customFormat="true" ht="15" customHeight="true" x14ac:dyDescent="0.2">
      <c r="A31" s="2097" t="s">
        <v>103</v>
      </c>
      <c r="B31" s="241" t="s">
        <v>49</v>
      </c>
      <c r="C31" s="1496">
        <v>68.014475256263353</v>
      </c>
      <c r="D31" s="1497">
        <v>82.106939407873</v>
      </c>
      <c r="E31" s="1497">
        <v>88.032260807297973</v>
      </c>
      <c r="F31" s="1497">
        <v>90.532360773058002</v>
      </c>
      <c r="G31" s="1498">
        <v>92.899647504968428</v>
      </c>
      <c r="H31" s="1499">
        <v>93.916885268957557</v>
      </c>
      <c r="I31" s="1497">
        <v>93.470224219896423</v>
      </c>
      <c r="J31" s="1497">
        <v>93.119494796888034</v>
      </c>
      <c r="K31" s="1497">
        <v>93.772904614372038</v>
      </c>
      <c r="L31" s="1500">
        <v>94.946046907441072</v>
      </c>
      <c r="M31" s="1501">
        <v>44.491525738253735</v>
      </c>
      <c r="N31" s="1497">
        <v>44.381004721176396</v>
      </c>
      <c r="O31" s="1497">
        <v>52.489531725244596</v>
      </c>
      <c r="P31" s="1497">
        <v>52.349938748226577</v>
      </c>
      <c r="Q31" s="1498">
        <v>63.716458562335845</v>
      </c>
      <c r="R31" s="1499">
        <v>80.943725566603547</v>
      </c>
      <c r="S31" s="1497">
        <v>73.716940096919956</v>
      </c>
      <c r="T31" s="1497">
        <v>66.361688734658102</v>
      </c>
      <c r="U31" s="1497">
        <v>89.812861231922938</v>
      </c>
      <c r="V31" s="1926">
        <v>92.481688383962563</v>
      </c>
      <c r="W31" s="1726"/>
      <c r="X31" s="1726"/>
      <c r="Y31" s="1726"/>
      <c r="Z31" s="1726"/>
      <c r="AA31" s="1726"/>
      <c r="AB31" s="1726"/>
      <c r="AC31" s="1726"/>
      <c r="AD31" s="1726"/>
      <c r="AE31" s="1726"/>
      <c r="AF31" s="1726"/>
      <c r="AG31" s="1726"/>
      <c r="AH31" s="1726"/>
      <c r="AI31" s="1726"/>
      <c r="AJ31" s="1726"/>
      <c r="AK31" s="1726"/>
      <c r="AL31" s="1726"/>
      <c r="AM31" s="1726"/>
      <c r="AN31" s="1726"/>
      <c r="AO31" s="1726"/>
      <c r="AP31" s="1726"/>
      <c r="AQ31" s="1726"/>
      <c r="AR31" s="1726"/>
      <c r="AS31" s="1726"/>
      <c r="AT31" s="1726"/>
      <c r="AU31" s="1726"/>
      <c r="AV31" s="1726"/>
      <c r="AW31" s="1726"/>
      <c r="AX31" s="1726"/>
      <c r="AY31" s="1726"/>
      <c r="AZ31" s="611"/>
      <c r="BA31" s="2131" t="s">
        <v>103</v>
      </c>
      <c r="BB31" s="151" t="s">
        <v>49</v>
      </c>
      <c r="BC31" s="1054" t="s">
        <v>35</v>
      </c>
      <c r="BD31" s="1073" t="s">
        <v>35</v>
      </c>
      <c r="BE31" s="1073" t="s">
        <v>35</v>
      </c>
      <c r="BF31" s="1073" t="s">
        <v>35</v>
      </c>
      <c r="BG31" s="1093" t="s">
        <v>35</v>
      </c>
      <c r="BH31" s="1113" t="s">
        <v>35</v>
      </c>
      <c r="BI31" s="1073" t="s">
        <v>35</v>
      </c>
      <c r="BJ31" s="1073" t="s">
        <v>35</v>
      </c>
      <c r="BK31" s="1073" t="s">
        <v>35</v>
      </c>
      <c r="BL31" s="1093" t="s">
        <v>35</v>
      </c>
      <c r="BM31" s="1113" t="s">
        <v>35</v>
      </c>
      <c r="BN31" s="1073" t="s">
        <v>35</v>
      </c>
      <c r="BO31" s="1073" t="s">
        <v>35</v>
      </c>
      <c r="BP31" s="1073" t="s">
        <v>35</v>
      </c>
      <c r="BQ31" s="1093" t="s">
        <v>35</v>
      </c>
      <c r="BR31" s="1113" t="s">
        <v>35</v>
      </c>
      <c r="BS31" s="1073" t="s">
        <v>35</v>
      </c>
      <c r="BT31" s="1073" t="s">
        <v>35</v>
      </c>
      <c r="BU31" s="1073" t="s">
        <v>35</v>
      </c>
      <c r="BV31" s="1742" t="s">
        <v>35</v>
      </c>
      <c r="BW31" s="1788"/>
      <c r="BX31" s="1788"/>
      <c r="BY31" s="1789"/>
      <c r="BZ31" s="1789"/>
      <c r="CA31" s="1789"/>
      <c r="CB31" s="1789"/>
      <c r="CC31" s="1789"/>
      <c r="CD31" s="1789"/>
      <c r="CE31" s="1789"/>
      <c r="CF31" s="1789"/>
      <c r="CG31" s="1789"/>
      <c r="CH31" s="1789"/>
      <c r="CI31" s="1789"/>
      <c r="CJ31" s="1789"/>
      <c r="CK31" s="1789"/>
      <c r="CL31" s="1789"/>
      <c r="CM31" s="1789"/>
      <c r="CN31" s="1789"/>
      <c r="CO31" s="1789"/>
      <c r="CP31" s="1789"/>
      <c r="CQ31" s="1789"/>
      <c r="CR31" s="1789"/>
      <c r="CS31" s="1789"/>
      <c r="CT31" s="1789"/>
      <c r="CU31" s="1789"/>
      <c r="CV31" s="1789"/>
      <c r="CW31" s="1789"/>
      <c r="CX31" s="1789"/>
      <c r="CY31" s="1789"/>
      <c r="CZ31" s="1789"/>
    </row>
    <row r="32" s="130" customFormat="true" ht="15" customHeight="true" x14ac:dyDescent="0.2">
      <c r="A32" s="2097"/>
      <c r="B32" s="241" t="s">
        <v>48</v>
      </c>
      <c r="C32" s="1490">
        <v>31.985524743736871</v>
      </c>
      <c r="D32" s="1491">
        <v>17.893060592127078</v>
      </c>
      <c r="E32" s="1491">
        <v>11.967739192701927</v>
      </c>
      <c r="F32" s="1491">
        <v>9.4676392269420848</v>
      </c>
      <c r="G32" s="1492">
        <v>7.1003524950316779</v>
      </c>
      <c r="H32" s="1493">
        <v>6.0831147310424347</v>
      </c>
      <c r="I32" s="1491">
        <v>6.5297757801036767</v>
      </c>
      <c r="J32" s="1491">
        <v>6.8805052031119445</v>
      </c>
      <c r="K32" s="1491">
        <v>6.2270953856279743</v>
      </c>
      <c r="L32" s="1494">
        <v>5.0539530925589462</v>
      </c>
      <c r="M32" s="1495">
        <v>55.508474261746223</v>
      </c>
      <c r="N32" s="1491">
        <v>55.618995278823569</v>
      </c>
      <c r="O32" s="1491">
        <v>47.510468274755326</v>
      </c>
      <c r="P32" s="1491">
        <v>47.650061251773479</v>
      </c>
      <c r="Q32" s="1492">
        <v>36.283541437664141</v>
      </c>
      <c r="R32" s="1493">
        <v>19.056274433396158</v>
      </c>
      <c r="S32" s="1491">
        <v>26.283059903080012</v>
      </c>
      <c r="T32" s="1491">
        <v>33.638311265341642</v>
      </c>
      <c r="U32" s="1491">
        <v>10.187138768077247</v>
      </c>
      <c r="V32" s="1925">
        <v>7.5183116160374404</v>
      </c>
      <c r="W32" s="1726"/>
      <c r="X32" s="1726"/>
      <c r="Y32" s="1726"/>
      <c r="Z32" s="1726"/>
      <c r="AA32" s="1726"/>
      <c r="AB32" s="1726"/>
      <c r="AC32" s="1726"/>
      <c r="AD32" s="1726"/>
      <c r="AE32" s="1726"/>
      <c r="AF32" s="1726"/>
      <c r="AG32" s="1726"/>
      <c r="AH32" s="1726"/>
      <c r="AI32" s="1726"/>
      <c r="AJ32" s="1726"/>
      <c r="AK32" s="1726"/>
      <c r="AL32" s="1726"/>
      <c r="AM32" s="1726"/>
      <c r="AN32" s="1726"/>
      <c r="AO32" s="1726"/>
      <c r="AP32" s="1726"/>
      <c r="AQ32" s="1726"/>
      <c r="AR32" s="1726"/>
      <c r="AS32" s="1726"/>
      <c r="AT32" s="1726"/>
      <c r="AU32" s="1726"/>
      <c r="AV32" s="1726"/>
      <c r="AW32" s="1726"/>
      <c r="AX32" s="1726"/>
      <c r="AY32" s="1726"/>
      <c r="AZ32" s="611"/>
      <c r="BA32" s="2131"/>
      <c r="BB32" s="151" t="s">
        <v>48</v>
      </c>
      <c r="BC32" s="1054" t="s">
        <v>35</v>
      </c>
      <c r="BD32" s="1073" t="s">
        <v>35</v>
      </c>
      <c r="BE32" s="1073" t="s">
        <v>35</v>
      </c>
      <c r="BF32" s="1073" t="s">
        <v>35</v>
      </c>
      <c r="BG32" s="1093" t="s">
        <v>35</v>
      </c>
      <c r="BH32" s="1113" t="s">
        <v>35</v>
      </c>
      <c r="BI32" s="1073" t="s">
        <v>35</v>
      </c>
      <c r="BJ32" s="1073" t="s">
        <v>35</v>
      </c>
      <c r="BK32" s="1073" t="s">
        <v>35</v>
      </c>
      <c r="BL32" s="1093" t="s">
        <v>35</v>
      </c>
      <c r="BM32" s="1113" t="s">
        <v>35</v>
      </c>
      <c r="BN32" s="1073" t="s">
        <v>35</v>
      </c>
      <c r="BO32" s="1073" t="s">
        <v>35</v>
      </c>
      <c r="BP32" s="1073" t="s">
        <v>35</v>
      </c>
      <c r="BQ32" s="1093" t="s">
        <v>35</v>
      </c>
      <c r="BR32" s="1113" t="s">
        <v>35</v>
      </c>
      <c r="BS32" s="1073" t="s">
        <v>35</v>
      </c>
      <c r="BT32" s="1073" t="s">
        <v>35</v>
      </c>
      <c r="BU32" s="1073" t="s">
        <v>35</v>
      </c>
      <c r="BV32" s="1742" t="s">
        <v>35</v>
      </c>
      <c r="BW32" s="1788"/>
      <c r="BX32" s="1788"/>
      <c r="BY32" s="1789"/>
      <c r="BZ32" s="1789"/>
      <c r="CA32" s="1789"/>
      <c r="CB32" s="1789"/>
      <c r="CC32" s="1789"/>
      <c r="CD32" s="1789"/>
      <c r="CE32" s="1789"/>
      <c r="CF32" s="1789"/>
      <c r="CG32" s="1789"/>
      <c r="CH32" s="1789"/>
      <c r="CI32" s="1789"/>
      <c r="CJ32" s="1789"/>
      <c r="CK32" s="1789"/>
      <c r="CL32" s="1789"/>
      <c r="CM32" s="1789"/>
      <c r="CN32" s="1789"/>
      <c r="CO32" s="1789"/>
      <c r="CP32" s="1789"/>
      <c r="CQ32" s="1789"/>
      <c r="CR32" s="1789"/>
      <c r="CS32" s="1789"/>
      <c r="CT32" s="1789"/>
      <c r="CU32" s="1789"/>
      <c r="CV32" s="1789"/>
      <c r="CW32" s="1789"/>
      <c r="CX32" s="1789"/>
      <c r="CY32" s="1789"/>
      <c r="CZ32" s="1789"/>
    </row>
    <row r="33" s="130" customFormat="true" ht="15" customHeight="true" x14ac:dyDescent="0.2">
      <c r="A33" s="2097" t="s">
        <v>104</v>
      </c>
      <c r="B33" s="241" t="s">
        <v>49</v>
      </c>
      <c r="C33" s="988" t="s">
        <v>35</v>
      </c>
      <c r="D33" s="999" t="s">
        <v>35</v>
      </c>
      <c r="E33" s="999" t="s">
        <v>35</v>
      </c>
      <c r="F33" s="999" t="s">
        <v>35</v>
      </c>
      <c r="G33" s="1010" t="s">
        <v>35</v>
      </c>
      <c r="H33" s="1021" t="s">
        <v>35</v>
      </c>
      <c r="I33" s="999" t="s">
        <v>35</v>
      </c>
      <c r="J33" s="999" t="s">
        <v>35</v>
      </c>
      <c r="K33" s="999" t="s">
        <v>35</v>
      </c>
      <c r="L33" s="1032" t="s">
        <v>35</v>
      </c>
      <c r="M33" s="1041" t="s">
        <v>35</v>
      </c>
      <c r="N33" s="999" t="s">
        <v>35</v>
      </c>
      <c r="O33" s="999" t="s">
        <v>35</v>
      </c>
      <c r="P33" s="999" t="s">
        <v>35</v>
      </c>
      <c r="Q33" s="1010" t="s">
        <v>35</v>
      </c>
      <c r="R33" s="1021" t="s">
        <v>35</v>
      </c>
      <c r="S33" s="999" t="s">
        <v>35</v>
      </c>
      <c r="T33" s="999" t="s">
        <v>35</v>
      </c>
      <c r="U33" s="999" t="s">
        <v>35</v>
      </c>
      <c r="V33" s="1693" t="s">
        <v>35</v>
      </c>
      <c r="W33" s="1727"/>
      <c r="X33" s="1727"/>
      <c r="Y33" s="1728"/>
      <c r="Z33" s="1728"/>
      <c r="AA33" s="1728"/>
      <c r="AB33" s="1728"/>
      <c r="AC33" s="1728"/>
      <c r="AD33" s="1728"/>
      <c r="AE33" s="1728"/>
      <c r="AF33" s="1728"/>
      <c r="AG33" s="1728"/>
      <c r="AH33" s="1728"/>
      <c r="AI33" s="1728"/>
      <c r="AJ33" s="1728"/>
      <c r="AK33" s="1728"/>
      <c r="AL33" s="1728"/>
      <c r="AM33" s="1728"/>
      <c r="AN33" s="1728"/>
      <c r="AO33" s="1728"/>
      <c r="AP33" s="1728"/>
      <c r="AQ33" s="1728"/>
      <c r="AR33" s="1728"/>
      <c r="AS33" s="1728"/>
      <c r="AT33" s="1728"/>
      <c r="AU33" s="1728"/>
      <c r="AV33" s="1728"/>
      <c r="AW33" s="1728"/>
      <c r="AX33" s="1728"/>
      <c r="AY33" s="1728"/>
      <c r="AZ33" s="207"/>
      <c r="BA33" s="2131" t="s">
        <v>104</v>
      </c>
      <c r="BB33" s="151" t="s">
        <v>49</v>
      </c>
      <c r="BC33" s="1054" t="s">
        <v>35</v>
      </c>
      <c r="BD33" s="1073" t="s">
        <v>35</v>
      </c>
      <c r="BE33" s="1073" t="s">
        <v>35</v>
      </c>
      <c r="BF33" s="1073" t="s">
        <v>35</v>
      </c>
      <c r="BG33" s="1093" t="s">
        <v>35</v>
      </c>
      <c r="BH33" s="1113" t="s">
        <v>35</v>
      </c>
      <c r="BI33" s="1073" t="s">
        <v>35</v>
      </c>
      <c r="BJ33" s="1073" t="s">
        <v>35</v>
      </c>
      <c r="BK33" s="1073" t="s">
        <v>35</v>
      </c>
      <c r="BL33" s="1093" t="s">
        <v>35</v>
      </c>
      <c r="BM33" s="1113" t="s">
        <v>35</v>
      </c>
      <c r="BN33" s="1073" t="s">
        <v>35</v>
      </c>
      <c r="BO33" s="1073" t="s">
        <v>35</v>
      </c>
      <c r="BP33" s="1073" t="s">
        <v>35</v>
      </c>
      <c r="BQ33" s="1093" t="s">
        <v>35</v>
      </c>
      <c r="BR33" s="1113" t="s">
        <v>35</v>
      </c>
      <c r="BS33" s="1073" t="s">
        <v>35</v>
      </c>
      <c r="BT33" s="1073" t="s">
        <v>35</v>
      </c>
      <c r="BU33" s="1073" t="s">
        <v>35</v>
      </c>
      <c r="BV33" s="1742" t="s">
        <v>35</v>
      </c>
      <c r="BW33" s="1788"/>
      <c r="BX33" s="1788"/>
      <c r="BY33" s="1789"/>
      <c r="BZ33" s="1789"/>
      <c r="CA33" s="1789"/>
      <c r="CB33" s="1789"/>
      <c r="CC33" s="1789"/>
      <c r="CD33" s="1789"/>
      <c r="CE33" s="1789"/>
      <c r="CF33" s="1789"/>
      <c r="CG33" s="1789"/>
      <c r="CH33" s="1789"/>
      <c r="CI33" s="1789"/>
      <c r="CJ33" s="1789"/>
      <c r="CK33" s="1789"/>
      <c r="CL33" s="1789"/>
      <c r="CM33" s="1789"/>
      <c r="CN33" s="1789"/>
      <c r="CO33" s="1789"/>
      <c r="CP33" s="1789"/>
      <c r="CQ33" s="1789"/>
      <c r="CR33" s="1789"/>
      <c r="CS33" s="1789"/>
      <c r="CT33" s="1789"/>
      <c r="CU33" s="1789"/>
      <c r="CV33" s="1789"/>
      <c r="CW33" s="1789"/>
      <c r="CX33" s="1789"/>
      <c r="CY33" s="1789"/>
      <c r="CZ33" s="1789"/>
    </row>
    <row r="34" s="130" customFormat="true" ht="15" customHeight="true" x14ac:dyDescent="0.2">
      <c r="A34" s="2097"/>
      <c r="B34" s="241" t="s">
        <v>48</v>
      </c>
      <c r="C34" s="988" t="s">
        <v>35</v>
      </c>
      <c r="D34" s="999" t="s">
        <v>35</v>
      </c>
      <c r="E34" s="999" t="s">
        <v>35</v>
      </c>
      <c r="F34" s="999" t="s">
        <v>35</v>
      </c>
      <c r="G34" s="1010" t="s">
        <v>35</v>
      </c>
      <c r="H34" s="1021" t="s">
        <v>35</v>
      </c>
      <c r="I34" s="999" t="s">
        <v>35</v>
      </c>
      <c r="J34" s="999" t="s">
        <v>35</v>
      </c>
      <c r="K34" s="999" t="s">
        <v>35</v>
      </c>
      <c r="L34" s="1032" t="s">
        <v>35</v>
      </c>
      <c r="M34" s="1041" t="s">
        <v>35</v>
      </c>
      <c r="N34" s="999" t="s">
        <v>35</v>
      </c>
      <c r="O34" s="999" t="s">
        <v>35</v>
      </c>
      <c r="P34" s="999" t="s">
        <v>35</v>
      </c>
      <c r="Q34" s="1010" t="s">
        <v>35</v>
      </c>
      <c r="R34" s="1021" t="s">
        <v>35</v>
      </c>
      <c r="S34" s="999" t="s">
        <v>35</v>
      </c>
      <c r="T34" s="999" t="s">
        <v>35</v>
      </c>
      <c r="U34" s="999" t="s">
        <v>35</v>
      </c>
      <c r="V34" s="1693" t="s">
        <v>35</v>
      </c>
      <c r="W34" s="1727"/>
      <c r="X34" s="1727"/>
      <c r="Y34" s="1728"/>
      <c r="Z34" s="1728"/>
      <c r="AA34" s="1728"/>
      <c r="AB34" s="1728"/>
      <c r="AC34" s="1728"/>
      <c r="AD34" s="1728"/>
      <c r="AE34" s="1728"/>
      <c r="AF34" s="1728"/>
      <c r="AG34" s="1728"/>
      <c r="AH34" s="1728"/>
      <c r="AI34" s="1728"/>
      <c r="AJ34" s="1728"/>
      <c r="AK34" s="1728"/>
      <c r="AL34" s="1728"/>
      <c r="AM34" s="1728"/>
      <c r="AN34" s="1728"/>
      <c r="AO34" s="1728"/>
      <c r="AP34" s="1728"/>
      <c r="AQ34" s="1728"/>
      <c r="AR34" s="1728"/>
      <c r="AS34" s="1728"/>
      <c r="AT34" s="1728"/>
      <c r="AU34" s="1728"/>
      <c r="AV34" s="1728"/>
      <c r="AW34" s="1728"/>
      <c r="AX34" s="1728"/>
      <c r="AY34" s="1728"/>
      <c r="AZ34" s="207"/>
      <c r="BA34" s="2131"/>
      <c r="BB34" s="151" t="s">
        <v>48</v>
      </c>
      <c r="BC34" s="1054" t="s">
        <v>35</v>
      </c>
      <c r="BD34" s="1073" t="s">
        <v>35</v>
      </c>
      <c r="BE34" s="1073" t="s">
        <v>35</v>
      </c>
      <c r="BF34" s="1073" t="s">
        <v>35</v>
      </c>
      <c r="BG34" s="1093" t="s">
        <v>35</v>
      </c>
      <c r="BH34" s="1113" t="s">
        <v>35</v>
      </c>
      <c r="BI34" s="1073" t="s">
        <v>35</v>
      </c>
      <c r="BJ34" s="1073" t="s">
        <v>35</v>
      </c>
      <c r="BK34" s="1073" t="s">
        <v>35</v>
      </c>
      <c r="BL34" s="1093" t="s">
        <v>35</v>
      </c>
      <c r="BM34" s="1113" t="s">
        <v>35</v>
      </c>
      <c r="BN34" s="1073" t="s">
        <v>35</v>
      </c>
      <c r="BO34" s="1073" t="s">
        <v>35</v>
      </c>
      <c r="BP34" s="1073" t="s">
        <v>35</v>
      </c>
      <c r="BQ34" s="1093" t="s">
        <v>35</v>
      </c>
      <c r="BR34" s="1113" t="s">
        <v>35</v>
      </c>
      <c r="BS34" s="1073" t="s">
        <v>35</v>
      </c>
      <c r="BT34" s="1073" t="s">
        <v>35</v>
      </c>
      <c r="BU34" s="1073" t="s">
        <v>35</v>
      </c>
      <c r="BV34" s="1742" t="s">
        <v>35</v>
      </c>
      <c r="BW34" s="1788"/>
      <c r="BX34" s="1788"/>
      <c r="BY34" s="1789"/>
      <c r="BZ34" s="1789"/>
      <c r="CA34" s="1789"/>
      <c r="CB34" s="1789"/>
      <c r="CC34" s="1789"/>
      <c r="CD34" s="1789"/>
      <c r="CE34" s="1789"/>
      <c r="CF34" s="1789"/>
      <c r="CG34" s="1789"/>
      <c r="CH34" s="1789"/>
      <c r="CI34" s="1789"/>
      <c r="CJ34" s="1789"/>
      <c r="CK34" s="1789"/>
      <c r="CL34" s="1789"/>
      <c r="CM34" s="1789"/>
      <c r="CN34" s="1789"/>
      <c r="CO34" s="1789"/>
      <c r="CP34" s="1789"/>
      <c r="CQ34" s="1789"/>
      <c r="CR34" s="1789"/>
      <c r="CS34" s="1789"/>
      <c r="CT34" s="1789"/>
      <c r="CU34" s="1789"/>
      <c r="CV34" s="1789"/>
      <c r="CW34" s="1789"/>
      <c r="CX34" s="1789"/>
      <c r="CY34" s="1789"/>
      <c r="CZ34" s="1789"/>
    </row>
    <row r="35" s="607" customFormat="true" ht="15" customHeight="true" x14ac:dyDescent="0.2">
      <c r="A35" s="2307" t="s">
        <v>55</v>
      </c>
      <c r="B35" s="1590" t="s">
        <v>49</v>
      </c>
      <c r="C35" s="1490">
        <v>90.331176125421237</v>
      </c>
      <c r="D35" s="1491">
        <v>93.047662021206506</v>
      </c>
      <c r="E35" s="1491">
        <v>92.620989614799626</v>
      </c>
      <c r="F35" s="1491">
        <v>93.688913823131145</v>
      </c>
      <c r="G35" s="1492">
        <v>95.324751842487345</v>
      </c>
      <c r="H35" s="1493">
        <v>95.60618375650354</v>
      </c>
      <c r="I35" s="1491">
        <v>94.153303648169654</v>
      </c>
      <c r="J35" s="1491">
        <v>93.96492941661289</v>
      </c>
      <c r="K35" s="1491">
        <v>94.340508901209589</v>
      </c>
      <c r="L35" s="1494">
        <v>95.997747958600272</v>
      </c>
      <c r="M35" s="1495">
        <v>82.217031837633101</v>
      </c>
      <c r="N35" s="1491">
        <v>86.613823248150695</v>
      </c>
      <c r="O35" s="1491">
        <v>88.817784626450987</v>
      </c>
      <c r="P35" s="1491">
        <v>87.621461680852136</v>
      </c>
      <c r="Q35" s="1492">
        <v>88.57426395639439</v>
      </c>
      <c r="R35" s="1493">
        <v>88.962776693798389</v>
      </c>
      <c r="S35" s="1491">
        <v>91.900337213919954</v>
      </c>
      <c r="T35" s="1491">
        <v>92.864642390666859</v>
      </c>
      <c r="U35" s="1491">
        <v>96.25953472145288</v>
      </c>
      <c r="V35" s="1925">
        <v>94.515697915465438</v>
      </c>
      <c r="W35" s="1726"/>
      <c r="X35" s="1726"/>
      <c r="Y35" s="1726"/>
      <c r="Z35" s="1726"/>
      <c r="AA35" s="1726"/>
      <c r="AB35" s="1726"/>
      <c r="AC35" s="1726"/>
      <c r="AD35" s="1726"/>
      <c r="AE35" s="1726"/>
      <c r="AF35" s="1726"/>
      <c r="AG35" s="1726"/>
      <c r="AH35" s="1726"/>
      <c r="AI35" s="1726"/>
      <c r="AJ35" s="1726"/>
      <c r="AK35" s="1726"/>
      <c r="AL35" s="1726"/>
      <c r="AM35" s="1726"/>
      <c r="AN35" s="1726"/>
      <c r="AO35" s="1726"/>
      <c r="AP35" s="1726"/>
      <c r="AQ35" s="1726"/>
      <c r="AR35" s="1726"/>
      <c r="AS35" s="1726"/>
      <c r="AT35" s="1726"/>
      <c r="AU35" s="1726"/>
      <c r="AV35" s="1726"/>
      <c r="AW35" s="1726"/>
      <c r="AX35" s="1726"/>
      <c r="AY35" s="1726"/>
      <c r="AZ35" s="611"/>
      <c r="BA35" s="2131" t="s">
        <v>55</v>
      </c>
      <c r="BB35" s="151" t="s">
        <v>49</v>
      </c>
      <c r="BC35" s="1054" t="s">
        <v>35</v>
      </c>
      <c r="BD35" s="1073" t="s">
        <v>35</v>
      </c>
      <c r="BE35" s="1073" t="s">
        <v>35</v>
      </c>
      <c r="BF35" s="1073" t="s">
        <v>35</v>
      </c>
      <c r="BG35" s="1093" t="s">
        <v>35</v>
      </c>
      <c r="BH35" s="1113" t="s">
        <v>35</v>
      </c>
      <c r="BI35" s="1073" t="s">
        <v>35</v>
      </c>
      <c r="BJ35" s="1073" t="s">
        <v>35</v>
      </c>
      <c r="BK35" s="1073" t="s">
        <v>35</v>
      </c>
      <c r="BL35" s="1093" t="s">
        <v>35</v>
      </c>
      <c r="BM35" s="1113" t="s">
        <v>35</v>
      </c>
      <c r="BN35" s="1073" t="s">
        <v>35</v>
      </c>
      <c r="BO35" s="1073" t="s">
        <v>35</v>
      </c>
      <c r="BP35" s="1073" t="s">
        <v>35</v>
      </c>
      <c r="BQ35" s="1093" t="s">
        <v>35</v>
      </c>
      <c r="BR35" s="1113" t="s">
        <v>35</v>
      </c>
      <c r="BS35" s="1073" t="s">
        <v>35</v>
      </c>
      <c r="BT35" s="1073" t="s">
        <v>35</v>
      </c>
      <c r="BU35" s="1073" t="s">
        <v>35</v>
      </c>
      <c r="BV35" s="1742" t="s">
        <v>35</v>
      </c>
      <c r="BW35" s="1788"/>
      <c r="BX35" s="1788"/>
      <c r="BY35" s="1789"/>
      <c r="BZ35" s="1789"/>
      <c r="CA35" s="1789"/>
      <c r="CB35" s="1789"/>
      <c r="CC35" s="1789"/>
      <c r="CD35" s="1789"/>
      <c r="CE35" s="1789"/>
      <c r="CF35" s="1789"/>
      <c r="CG35" s="1789"/>
      <c r="CH35" s="1789"/>
      <c r="CI35" s="1789"/>
      <c r="CJ35" s="1789"/>
      <c r="CK35" s="1789"/>
      <c r="CL35" s="1789"/>
      <c r="CM35" s="1789"/>
      <c r="CN35" s="1789"/>
      <c r="CO35" s="1789"/>
      <c r="CP35" s="1789"/>
      <c r="CQ35" s="1789"/>
      <c r="CR35" s="1789"/>
      <c r="CS35" s="1789"/>
      <c r="CT35" s="1789"/>
      <c r="CU35" s="1789"/>
      <c r="CV35" s="1789"/>
      <c r="CW35" s="1789"/>
      <c r="CX35" s="1789"/>
      <c r="CY35" s="1789"/>
      <c r="CZ35" s="1789"/>
    </row>
    <row r="36" s="607" customFormat="true" ht="15" customHeight="true" x14ac:dyDescent="0.2">
      <c r="A36" s="2307"/>
      <c r="B36" s="1590" t="s">
        <v>48</v>
      </c>
      <c r="C36" s="1490">
        <v>9.6688238745788695</v>
      </c>
      <c r="D36" s="1491">
        <v>6.9523379787935591</v>
      </c>
      <c r="E36" s="1491">
        <v>7.3790103852003019</v>
      </c>
      <c r="F36" s="1491">
        <v>6.3110861768689173</v>
      </c>
      <c r="G36" s="1492">
        <v>4.675248157512744</v>
      </c>
      <c r="H36" s="1493">
        <v>4.393816243496425</v>
      </c>
      <c r="I36" s="1491">
        <v>5.846696351830432</v>
      </c>
      <c r="J36" s="1491">
        <v>6.0350705833871077</v>
      </c>
      <c r="K36" s="1491">
        <v>5.6594910987904239</v>
      </c>
      <c r="L36" s="1494">
        <v>4.0022520413997675</v>
      </c>
      <c r="M36" s="1495">
        <v>17.782968162366792</v>
      </c>
      <c r="N36" s="1491">
        <v>13.386176751849291</v>
      </c>
      <c r="O36" s="1491">
        <v>11.182215373549001</v>
      </c>
      <c r="P36" s="1491">
        <v>12.378538319147866</v>
      </c>
      <c r="Q36" s="1492">
        <v>11.425736043605632</v>
      </c>
      <c r="R36" s="1493">
        <v>11.03722330620128</v>
      </c>
      <c r="S36" s="1491">
        <v>8.0996627860799304</v>
      </c>
      <c r="T36" s="1491">
        <v>7.1353576093330302</v>
      </c>
      <c r="U36" s="1491">
        <v>3.7404652785471328</v>
      </c>
      <c r="V36" s="1925">
        <v>5.4843020845346668</v>
      </c>
      <c r="W36" s="1726"/>
      <c r="X36" s="1726"/>
      <c r="Y36" s="1726"/>
      <c r="Z36" s="1726"/>
      <c r="AA36" s="1726"/>
      <c r="AB36" s="1726"/>
      <c r="AC36" s="1726"/>
      <c r="AD36" s="1726"/>
      <c r="AE36" s="1726"/>
      <c r="AF36" s="1726"/>
      <c r="AG36" s="1726"/>
      <c r="AH36" s="1726"/>
      <c r="AI36" s="1726"/>
      <c r="AJ36" s="1726"/>
      <c r="AK36" s="1726"/>
      <c r="AL36" s="1726"/>
      <c r="AM36" s="1726"/>
      <c r="AN36" s="1726"/>
      <c r="AO36" s="1726"/>
      <c r="AP36" s="1726"/>
      <c r="AQ36" s="1726"/>
      <c r="AR36" s="1726"/>
      <c r="AS36" s="1726"/>
      <c r="AT36" s="1726"/>
      <c r="AU36" s="1726"/>
      <c r="AV36" s="1726"/>
      <c r="AW36" s="1726"/>
      <c r="AX36" s="1726"/>
      <c r="AY36" s="1726"/>
      <c r="AZ36" s="611"/>
      <c r="BA36" s="2131"/>
      <c r="BB36" s="151" t="s">
        <v>48</v>
      </c>
      <c r="BC36" s="1054" t="s">
        <v>35</v>
      </c>
      <c r="BD36" s="1073" t="s">
        <v>35</v>
      </c>
      <c r="BE36" s="1073" t="s">
        <v>35</v>
      </c>
      <c r="BF36" s="1073" t="s">
        <v>35</v>
      </c>
      <c r="BG36" s="1093" t="s">
        <v>35</v>
      </c>
      <c r="BH36" s="1113" t="s">
        <v>35</v>
      </c>
      <c r="BI36" s="1073" t="s">
        <v>35</v>
      </c>
      <c r="BJ36" s="1073" t="s">
        <v>35</v>
      </c>
      <c r="BK36" s="1073" t="s">
        <v>35</v>
      </c>
      <c r="BL36" s="1093" t="s">
        <v>35</v>
      </c>
      <c r="BM36" s="1113" t="s">
        <v>35</v>
      </c>
      <c r="BN36" s="1073" t="s">
        <v>35</v>
      </c>
      <c r="BO36" s="1073" t="s">
        <v>35</v>
      </c>
      <c r="BP36" s="1073" t="s">
        <v>35</v>
      </c>
      <c r="BQ36" s="1093" t="s">
        <v>35</v>
      </c>
      <c r="BR36" s="1113" t="s">
        <v>35</v>
      </c>
      <c r="BS36" s="1073" t="s">
        <v>35</v>
      </c>
      <c r="BT36" s="1073" t="s">
        <v>35</v>
      </c>
      <c r="BU36" s="1073" t="s">
        <v>35</v>
      </c>
      <c r="BV36" s="1742" t="s">
        <v>35</v>
      </c>
      <c r="BW36" s="1788"/>
      <c r="BX36" s="1788"/>
      <c r="BY36" s="1789"/>
      <c r="BZ36" s="1789"/>
      <c r="CA36" s="1789"/>
      <c r="CB36" s="1789"/>
      <c r="CC36" s="1789"/>
      <c r="CD36" s="1789"/>
      <c r="CE36" s="1789"/>
      <c r="CF36" s="1789"/>
      <c r="CG36" s="1789"/>
      <c r="CH36" s="1789"/>
      <c r="CI36" s="1789"/>
      <c r="CJ36" s="1789"/>
      <c r="CK36" s="1789"/>
      <c r="CL36" s="1789"/>
      <c r="CM36" s="1789"/>
      <c r="CN36" s="1789"/>
      <c r="CO36" s="1789"/>
      <c r="CP36" s="1789"/>
      <c r="CQ36" s="1789"/>
      <c r="CR36" s="1789"/>
      <c r="CS36" s="1789"/>
      <c r="CT36" s="1789"/>
      <c r="CU36" s="1789"/>
      <c r="CV36" s="1789"/>
      <c r="CW36" s="1789"/>
      <c r="CX36" s="1789"/>
      <c r="CY36" s="1789"/>
      <c r="CZ36" s="1789"/>
    </row>
    <row r="37" s="607" customFormat="true" ht="15" customHeight="true" x14ac:dyDescent="0.2">
      <c r="A37" s="2307" t="s">
        <v>153</v>
      </c>
      <c r="B37" s="1590" t="s">
        <v>49</v>
      </c>
      <c r="C37" s="1490">
        <v>91.135395095863998</v>
      </c>
      <c r="D37" s="1491">
        <v>93.831217018569973</v>
      </c>
      <c r="E37" s="1491">
        <v>93.059431840301627</v>
      </c>
      <c r="F37" s="1491">
        <v>94.105670327766845</v>
      </c>
      <c r="G37" s="1492">
        <v>95.469973822504187</v>
      </c>
      <c r="H37" s="1493">
        <v>95.840661518732546</v>
      </c>
      <c r="I37" s="1491">
        <v>94.636495424792216</v>
      </c>
      <c r="J37" s="1491">
        <v>94.200389707769119</v>
      </c>
      <c r="K37" s="1491">
        <v>94.903978585787357</v>
      </c>
      <c r="L37" s="1494">
        <v>96.07949578765475</v>
      </c>
      <c r="M37" s="1495">
        <v>84.542066025994103</v>
      </c>
      <c r="N37" s="1491">
        <v>87.109175031614072</v>
      </c>
      <c r="O37" s="1491">
        <v>89.58454309374217</v>
      </c>
      <c r="P37" s="1491">
        <v>89.115871500259516</v>
      </c>
      <c r="Q37" s="1492">
        <v>88.81952227877818</v>
      </c>
      <c r="R37" s="1493">
        <v>89.753480783642459</v>
      </c>
      <c r="S37" s="1491">
        <v>92.816456122518602</v>
      </c>
      <c r="T37" s="1491">
        <v>93.144596072296764</v>
      </c>
      <c r="U37" s="1491">
        <v>96.667745706091225</v>
      </c>
      <c r="V37" s="1925">
        <v>94.804398744418208</v>
      </c>
      <c r="W37" s="1726"/>
      <c r="X37" s="1726"/>
      <c r="Y37" s="1726"/>
      <c r="Z37" s="1726"/>
      <c r="AA37" s="1726"/>
      <c r="AB37" s="1726"/>
      <c r="AC37" s="1726"/>
      <c r="AD37" s="1726"/>
      <c r="AE37" s="1726"/>
      <c r="AF37" s="1726"/>
      <c r="AG37" s="1726"/>
      <c r="AH37" s="1726"/>
      <c r="AI37" s="1726"/>
      <c r="AJ37" s="1726"/>
      <c r="AK37" s="1726"/>
      <c r="AL37" s="1726"/>
      <c r="AM37" s="1726"/>
      <c r="AN37" s="1726"/>
      <c r="AO37" s="1726"/>
      <c r="AP37" s="1726"/>
      <c r="AQ37" s="1726"/>
      <c r="AR37" s="1726"/>
      <c r="AS37" s="1726"/>
      <c r="AT37" s="1726"/>
      <c r="AU37" s="1726"/>
      <c r="AV37" s="1726"/>
      <c r="AW37" s="1726"/>
      <c r="AX37" s="1726"/>
      <c r="AY37" s="1726"/>
      <c r="AZ37" s="611"/>
      <c r="BA37" s="2131" t="s">
        <v>125</v>
      </c>
      <c r="BB37" s="151" t="s">
        <v>49</v>
      </c>
      <c r="BC37" s="1054" t="s">
        <v>35</v>
      </c>
      <c r="BD37" s="1073" t="s">
        <v>35</v>
      </c>
      <c r="BE37" s="1073" t="s">
        <v>35</v>
      </c>
      <c r="BF37" s="1073" t="s">
        <v>35</v>
      </c>
      <c r="BG37" s="1093" t="s">
        <v>35</v>
      </c>
      <c r="BH37" s="1113" t="s">
        <v>35</v>
      </c>
      <c r="BI37" s="1073" t="s">
        <v>35</v>
      </c>
      <c r="BJ37" s="1073" t="s">
        <v>35</v>
      </c>
      <c r="BK37" s="1073" t="s">
        <v>35</v>
      </c>
      <c r="BL37" s="1093" t="s">
        <v>35</v>
      </c>
      <c r="BM37" s="1113" t="s">
        <v>35</v>
      </c>
      <c r="BN37" s="1073" t="s">
        <v>35</v>
      </c>
      <c r="BO37" s="1073" t="s">
        <v>35</v>
      </c>
      <c r="BP37" s="1073" t="s">
        <v>35</v>
      </c>
      <c r="BQ37" s="1093" t="s">
        <v>35</v>
      </c>
      <c r="BR37" s="1113" t="s">
        <v>35</v>
      </c>
      <c r="BS37" s="1073" t="s">
        <v>35</v>
      </c>
      <c r="BT37" s="1073" t="s">
        <v>35</v>
      </c>
      <c r="BU37" s="1073" t="s">
        <v>35</v>
      </c>
      <c r="BV37" s="1742" t="s">
        <v>35</v>
      </c>
      <c r="BW37" s="1788"/>
      <c r="BX37" s="1788"/>
      <c r="BY37" s="1789"/>
      <c r="BZ37" s="1789"/>
      <c r="CA37" s="1789"/>
      <c r="CB37" s="1789"/>
      <c r="CC37" s="1789"/>
      <c r="CD37" s="1789"/>
      <c r="CE37" s="1789"/>
      <c r="CF37" s="1789"/>
      <c r="CG37" s="1789"/>
      <c r="CH37" s="1789"/>
      <c r="CI37" s="1789"/>
      <c r="CJ37" s="1789"/>
      <c r="CK37" s="1789"/>
      <c r="CL37" s="1789"/>
      <c r="CM37" s="1789"/>
      <c r="CN37" s="1789"/>
      <c r="CO37" s="1789"/>
      <c r="CP37" s="1789"/>
      <c r="CQ37" s="1789"/>
      <c r="CR37" s="1789"/>
      <c r="CS37" s="1789"/>
      <c r="CT37" s="1789"/>
      <c r="CU37" s="1789"/>
      <c r="CV37" s="1789"/>
      <c r="CW37" s="1789"/>
      <c r="CX37" s="1789"/>
      <c r="CY37" s="1789"/>
      <c r="CZ37" s="1789"/>
    </row>
    <row r="38" s="607" customFormat="true" ht="15" customHeight="true" x14ac:dyDescent="0.2">
      <c r="A38" s="2307"/>
      <c r="B38" s="1590" t="s">
        <v>48</v>
      </c>
      <c r="C38" s="1490">
        <v>8.864604904135998</v>
      </c>
      <c r="D38" s="1491">
        <v>6.1687829814299979</v>
      </c>
      <c r="E38" s="1491">
        <v>6.9405681596983317</v>
      </c>
      <c r="F38" s="1491">
        <v>5.894329672233237</v>
      </c>
      <c r="G38" s="1492">
        <v>4.5300261774958868</v>
      </c>
      <c r="H38" s="1493">
        <v>4.1593384812674037</v>
      </c>
      <c r="I38" s="1491">
        <v>5.3635045752078838</v>
      </c>
      <c r="J38" s="1491">
        <v>5.799610292230895</v>
      </c>
      <c r="K38" s="1491">
        <v>5.0960214142126734</v>
      </c>
      <c r="L38" s="1494">
        <v>3.9205042123452931</v>
      </c>
      <c r="M38" s="1495">
        <v>15.457933974005886</v>
      </c>
      <c r="N38" s="1491">
        <v>12.890824968385903</v>
      </c>
      <c r="O38" s="1491">
        <v>10.415456906257893</v>
      </c>
      <c r="P38" s="1491">
        <v>10.884128499740479</v>
      </c>
      <c r="Q38" s="1492">
        <v>11.180477721221877</v>
      </c>
      <c r="R38" s="1493">
        <v>10.246519216357154</v>
      </c>
      <c r="S38" s="1491">
        <v>7.1835438774812914</v>
      </c>
      <c r="T38" s="1491">
        <v>6.8554039277031533</v>
      </c>
      <c r="U38" s="1491">
        <v>3.3322542939088082</v>
      </c>
      <c r="V38" s="1925">
        <v>5.1956012555818747</v>
      </c>
      <c r="W38" s="1726"/>
      <c r="X38" s="1726"/>
      <c r="Y38" s="1726"/>
      <c r="Z38" s="1726"/>
      <c r="AA38" s="1726"/>
      <c r="AB38" s="1726"/>
      <c r="AC38" s="1726"/>
      <c r="AD38" s="1726"/>
      <c r="AE38" s="1726"/>
      <c r="AF38" s="1726"/>
      <c r="AG38" s="1726"/>
      <c r="AH38" s="1726"/>
      <c r="AI38" s="1726"/>
      <c r="AJ38" s="1726"/>
      <c r="AK38" s="1726"/>
      <c r="AL38" s="1726"/>
      <c r="AM38" s="1726"/>
      <c r="AN38" s="1726"/>
      <c r="AO38" s="1726"/>
      <c r="AP38" s="1726"/>
      <c r="AQ38" s="1726"/>
      <c r="AR38" s="1726"/>
      <c r="AS38" s="1726"/>
      <c r="AT38" s="1726"/>
      <c r="AU38" s="1726"/>
      <c r="AV38" s="1726"/>
      <c r="AW38" s="1726"/>
      <c r="AX38" s="1726"/>
      <c r="AY38" s="1726"/>
      <c r="AZ38" s="611"/>
      <c r="BA38" s="2131"/>
      <c r="BB38" s="151" t="s">
        <v>48</v>
      </c>
      <c r="BC38" s="1054" t="s">
        <v>35</v>
      </c>
      <c r="BD38" s="1073" t="s">
        <v>35</v>
      </c>
      <c r="BE38" s="1073" t="s">
        <v>35</v>
      </c>
      <c r="BF38" s="1073" t="s">
        <v>35</v>
      </c>
      <c r="BG38" s="1093" t="s">
        <v>35</v>
      </c>
      <c r="BH38" s="1113" t="s">
        <v>35</v>
      </c>
      <c r="BI38" s="1073" t="s">
        <v>35</v>
      </c>
      <c r="BJ38" s="1073" t="s">
        <v>35</v>
      </c>
      <c r="BK38" s="1073" t="s">
        <v>35</v>
      </c>
      <c r="BL38" s="1093" t="s">
        <v>35</v>
      </c>
      <c r="BM38" s="1113" t="s">
        <v>35</v>
      </c>
      <c r="BN38" s="1073" t="s">
        <v>35</v>
      </c>
      <c r="BO38" s="1073" t="s">
        <v>35</v>
      </c>
      <c r="BP38" s="1073" t="s">
        <v>35</v>
      </c>
      <c r="BQ38" s="1093" t="s">
        <v>35</v>
      </c>
      <c r="BR38" s="1113" t="s">
        <v>35</v>
      </c>
      <c r="BS38" s="1073" t="s">
        <v>35</v>
      </c>
      <c r="BT38" s="1073" t="s">
        <v>35</v>
      </c>
      <c r="BU38" s="1073" t="s">
        <v>35</v>
      </c>
      <c r="BV38" s="1742" t="s">
        <v>35</v>
      </c>
      <c r="BW38" s="1788"/>
      <c r="BX38" s="1788"/>
      <c r="BY38" s="1789"/>
      <c r="BZ38" s="1789"/>
      <c r="CA38" s="1789"/>
      <c r="CB38" s="1789"/>
      <c r="CC38" s="1789"/>
      <c r="CD38" s="1789"/>
      <c r="CE38" s="1789"/>
      <c r="CF38" s="1789"/>
      <c r="CG38" s="1789"/>
      <c r="CH38" s="1789"/>
      <c r="CI38" s="1789"/>
      <c r="CJ38" s="1789"/>
      <c r="CK38" s="1789"/>
      <c r="CL38" s="1789"/>
      <c r="CM38" s="1789"/>
      <c r="CN38" s="1789"/>
      <c r="CO38" s="1789"/>
      <c r="CP38" s="1789"/>
      <c r="CQ38" s="1789"/>
      <c r="CR38" s="1789"/>
      <c r="CS38" s="1789"/>
      <c r="CT38" s="1789"/>
      <c r="CU38" s="1789"/>
      <c r="CV38" s="1789"/>
      <c r="CW38" s="1789"/>
      <c r="CX38" s="1789"/>
      <c r="CY38" s="1789"/>
      <c r="CZ38" s="1789"/>
    </row>
    <row r="39" s="130" customFormat="true" ht="15" customHeight="true" x14ac:dyDescent="0.2">
      <c r="A39" s="2097" t="s">
        <v>122</v>
      </c>
      <c r="B39" s="241" t="s">
        <v>49</v>
      </c>
      <c r="C39" s="988" t="s">
        <v>35</v>
      </c>
      <c r="D39" s="999" t="s">
        <v>35</v>
      </c>
      <c r="E39" s="999" t="s">
        <v>35</v>
      </c>
      <c r="F39" s="999" t="s">
        <v>35</v>
      </c>
      <c r="G39" s="1010" t="s">
        <v>35</v>
      </c>
      <c r="H39" s="1021" t="s">
        <v>35</v>
      </c>
      <c r="I39" s="999" t="s">
        <v>35</v>
      </c>
      <c r="J39" s="999" t="s">
        <v>35</v>
      </c>
      <c r="K39" s="999" t="s">
        <v>35</v>
      </c>
      <c r="L39" s="1032" t="s">
        <v>35</v>
      </c>
      <c r="M39" s="1041" t="s">
        <v>35</v>
      </c>
      <c r="N39" s="999" t="s">
        <v>35</v>
      </c>
      <c r="O39" s="999" t="s">
        <v>35</v>
      </c>
      <c r="P39" s="999" t="s">
        <v>35</v>
      </c>
      <c r="Q39" s="1010" t="s">
        <v>35</v>
      </c>
      <c r="R39" s="1021" t="s">
        <v>35</v>
      </c>
      <c r="S39" s="999" t="s">
        <v>35</v>
      </c>
      <c r="T39" s="999" t="s">
        <v>35</v>
      </c>
      <c r="U39" s="999" t="s">
        <v>35</v>
      </c>
      <c r="V39" s="1693" t="s">
        <v>35</v>
      </c>
      <c r="W39" s="1727"/>
      <c r="X39" s="1727"/>
      <c r="Y39" s="1728"/>
      <c r="Z39" s="1728"/>
      <c r="AA39" s="1728"/>
      <c r="AB39" s="1728"/>
      <c r="AC39" s="1728"/>
      <c r="AD39" s="1728"/>
      <c r="AE39" s="1728"/>
      <c r="AF39" s="1728"/>
      <c r="AG39" s="1728"/>
      <c r="AH39" s="1728"/>
      <c r="AI39" s="1728"/>
      <c r="AJ39" s="1728"/>
      <c r="AK39" s="1728"/>
      <c r="AL39" s="1728"/>
      <c r="AM39" s="1728"/>
      <c r="AN39" s="1728"/>
      <c r="AO39" s="1728"/>
      <c r="AP39" s="1728"/>
      <c r="AQ39" s="1728"/>
      <c r="AR39" s="1728"/>
      <c r="AS39" s="1728"/>
      <c r="AT39" s="1728"/>
      <c r="AU39" s="1728"/>
      <c r="AV39" s="1728"/>
      <c r="AW39" s="1728"/>
      <c r="AX39" s="1728"/>
      <c r="AY39" s="1728"/>
      <c r="AZ39" s="207"/>
      <c r="BA39" s="2131" t="s">
        <v>122</v>
      </c>
      <c r="BB39" s="151" t="s">
        <v>49</v>
      </c>
      <c r="BC39" s="1054" t="s">
        <v>35</v>
      </c>
      <c r="BD39" s="1073" t="s">
        <v>35</v>
      </c>
      <c r="BE39" s="1073" t="s">
        <v>35</v>
      </c>
      <c r="BF39" s="1073" t="s">
        <v>35</v>
      </c>
      <c r="BG39" s="1093" t="s">
        <v>35</v>
      </c>
      <c r="BH39" s="1113" t="s">
        <v>35</v>
      </c>
      <c r="BI39" s="1073" t="s">
        <v>35</v>
      </c>
      <c r="BJ39" s="1073" t="s">
        <v>35</v>
      </c>
      <c r="BK39" s="1073" t="s">
        <v>35</v>
      </c>
      <c r="BL39" s="1093" t="s">
        <v>35</v>
      </c>
      <c r="BM39" s="1113" t="s">
        <v>35</v>
      </c>
      <c r="BN39" s="1073" t="s">
        <v>35</v>
      </c>
      <c r="BO39" s="1073" t="s">
        <v>35</v>
      </c>
      <c r="BP39" s="1073" t="s">
        <v>35</v>
      </c>
      <c r="BQ39" s="1093" t="s">
        <v>35</v>
      </c>
      <c r="BR39" s="1113" t="s">
        <v>35</v>
      </c>
      <c r="BS39" s="1073" t="s">
        <v>35</v>
      </c>
      <c r="BT39" s="1073" t="s">
        <v>35</v>
      </c>
      <c r="BU39" s="1073" t="s">
        <v>35</v>
      </c>
      <c r="BV39" s="1742" t="s">
        <v>35</v>
      </c>
      <c r="BW39" s="1788"/>
      <c r="BX39" s="1788"/>
      <c r="BY39" s="1789"/>
      <c r="BZ39" s="1789"/>
      <c r="CA39" s="1789"/>
      <c r="CB39" s="1789"/>
      <c r="CC39" s="1789"/>
      <c r="CD39" s="1789"/>
      <c r="CE39" s="1789"/>
      <c r="CF39" s="1789"/>
      <c r="CG39" s="1789"/>
      <c r="CH39" s="1789"/>
      <c r="CI39" s="1789"/>
      <c r="CJ39" s="1789"/>
      <c r="CK39" s="1789"/>
      <c r="CL39" s="1789"/>
      <c r="CM39" s="1789"/>
      <c r="CN39" s="1789"/>
      <c r="CO39" s="1789"/>
      <c r="CP39" s="1789"/>
      <c r="CQ39" s="1789"/>
      <c r="CR39" s="1789"/>
      <c r="CS39" s="1789"/>
      <c r="CT39" s="1789"/>
      <c r="CU39" s="1789"/>
      <c r="CV39" s="1789"/>
      <c r="CW39" s="1789"/>
      <c r="CX39" s="1789"/>
      <c r="CY39" s="1789"/>
      <c r="CZ39" s="1789"/>
    </row>
    <row r="40" s="130" customFormat="true" ht="15" customHeight="true" x14ac:dyDescent="0.2">
      <c r="A40" s="2097"/>
      <c r="B40" s="241" t="s">
        <v>48</v>
      </c>
      <c r="C40" s="988" t="s">
        <v>35</v>
      </c>
      <c r="D40" s="999" t="s">
        <v>35</v>
      </c>
      <c r="E40" s="999" t="s">
        <v>35</v>
      </c>
      <c r="F40" s="999" t="s">
        <v>35</v>
      </c>
      <c r="G40" s="1010" t="s">
        <v>35</v>
      </c>
      <c r="H40" s="1021" t="s">
        <v>35</v>
      </c>
      <c r="I40" s="999" t="s">
        <v>35</v>
      </c>
      <c r="J40" s="999" t="s">
        <v>35</v>
      </c>
      <c r="K40" s="999" t="s">
        <v>35</v>
      </c>
      <c r="L40" s="1032" t="s">
        <v>35</v>
      </c>
      <c r="M40" s="1041" t="s">
        <v>35</v>
      </c>
      <c r="N40" s="999" t="s">
        <v>35</v>
      </c>
      <c r="O40" s="999" t="s">
        <v>35</v>
      </c>
      <c r="P40" s="999" t="s">
        <v>35</v>
      </c>
      <c r="Q40" s="1010" t="s">
        <v>35</v>
      </c>
      <c r="R40" s="1021" t="s">
        <v>35</v>
      </c>
      <c r="S40" s="999" t="s">
        <v>35</v>
      </c>
      <c r="T40" s="999" t="s">
        <v>35</v>
      </c>
      <c r="U40" s="999" t="s">
        <v>35</v>
      </c>
      <c r="V40" s="1693" t="s">
        <v>35</v>
      </c>
      <c r="W40" s="1727"/>
      <c r="X40" s="1727"/>
      <c r="Y40" s="1728"/>
      <c r="Z40" s="1728"/>
      <c r="AA40" s="1728"/>
      <c r="AB40" s="1728"/>
      <c r="AC40" s="1728"/>
      <c r="AD40" s="1728"/>
      <c r="AE40" s="1728"/>
      <c r="AF40" s="1728"/>
      <c r="AG40" s="1728"/>
      <c r="AH40" s="1728"/>
      <c r="AI40" s="1728"/>
      <c r="AJ40" s="1728"/>
      <c r="AK40" s="1728"/>
      <c r="AL40" s="1728"/>
      <c r="AM40" s="1728"/>
      <c r="AN40" s="1728"/>
      <c r="AO40" s="1728"/>
      <c r="AP40" s="1728"/>
      <c r="AQ40" s="1728"/>
      <c r="AR40" s="1728"/>
      <c r="AS40" s="1728"/>
      <c r="AT40" s="1728"/>
      <c r="AU40" s="1728"/>
      <c r="AV40" s="1728"/>
      <c r="AW40" s="1728"/>
      <c r="AX40" s="1728"/>
      <c r="AY40" s="1728"/>
      <c r="AZ40" s="207"/>
      <c r="BA40" s="2131"/>
      <c r="BB40" s="151" t="s">
        <v>48</v>
      </c>
      <c r="BC40" s="1054" t="s">
        <v>35</v>
      </c>
      <c r="BD40" s="1073" t="s">
        <v>35</v>
      </c>
      <c r="BE40" s="1073" t="s">
        <v>35</v>
      </c>
      <c r="BF40" s="1073" t="s">
        <v>35</v>
      </c>
      <c r="BG40" s="1093" t="s">
        <v>35</v>
      </c>
      <c r="BH40" s="1113" t="s">
        <v>35</v>
      </c>
      <c r="BI40" s="1073" t="s">
        <v>35</v>
      </c>
      <c r="BJ40" s="1073" t="s">
        <v>35</v>
      </c>
      <c r="BK40" s="1073" t="s">
        <v>35</v>
      </c>
      <c r="BL40" s="1093" t="s">
        <v>35</v>
      </c>
      <c r="BM40" s="1113" t="s">
        <v>35</v>
      </c>
      <c r="BN40" s="1073" t="s">
        <v>35</v>
      </c>
      <c r="BO40" s="1073" t="s">
        <v>35</v>
      </c>
      <c r="BP40" s="1073" t="s">
        <v>35</v>
      </c>
      <c r="BQ40" s="1093" t="s">
        <v>35</v>
      </c>
      <c r="BR40" s="1113" t="s">
        <v>35</v>
      </c>
      <c r="BS40" s="1073" t="s">
        <v>35</v>
      </c>
      <c r="BT40" s="1073" t="s">
        <v>35</v>
      </c>
      <c r="BU40" s="1073" t="s">
        <v>35</v>
      </c>
      <c r="BV40" s="1742" t="s">
        <v>35</v>
      </c>
      <c r="BW40" s="1788"/>
      <c r="BX40" s="1788"/>
      <c r="BY40" s="1789"/>
      <c r="BZ40" s="1789"/>
      <c r="CA40" s="1789"/>
      <c r="CB40" s="1789"/>
      <c r="CC40" s="1789"/>
      <c r="CD40" s="1789"/>
      <c r="CE40" s="1789"/>
      <c r="CF40" s="1789"/>
      <c r="CG40" s="1789"/>
      <c r="CH40" s="1789"/>
      <c r="CI40" s="1789"/>
      <c r="CJ40" s="1789"/>
      <c r="CK40" s="1789"/>
      <c r="CL40" s="1789"/>
      <c r="CM40" s="1789"/>
      <c r="CN40" s="1789"/>
      <c r="CO40" s="1789"/>
      <c r="CP40" s="1789"/>
      <c r="CQ40" s="1789"/>
      <c r="CR40" s="1789"/>
      <c r="CS40" s="1789"/>
      <c r="CT40" s="1789"/>
      <c r="CU40" s="1789"/>
      <c r="CV40" s="1789"/>
      <c r="CW40" s="1789"/>
      <c r="CX40" s="1789"/>
      <c r="CY40" s="1789"/>
      <c r="CZ40" s="1789"/>
    </row>
    <row r="41" s="607" customFormat="true" ht="15" customHeight="true" x14ac:dyDescent="0.2">
      <c r="A41" s="2307" t="s">
        <v>56</v>
      </c>
      <c r="B41" s="1590" t="s">
        <v>49</v>
      </c>
      <c r="C41" s="1490">
        <v>1.5887094803264241</v>
      </c>
      <c r="D41" s="1491">
        <v>1.31768375610875</v>
      </c>
      <c r="E41" s="1491">
        <v>1.4344710218988499</v>
      </c>
      <c r="F41" s="1491">
        <v>1.9294691022906831</v>
      </c>
      <c r="G41" s="1492">
        <v>0.58748187620330972</v>
      </c>
      <c r="H41" s="1493">
        <v>0.90969975702944561</v>
      </c>
      <c r="I41" s="1491">
        <v>1.3545331428186453</v>
      </c>
      <c r="J41" s="1491">
        <v>0.97881831730756308</v>
      </c>
      <c r="K41" s="1491">
        <v>1.9803066998202046</v>
      </c>
      <c r="L41" s="1494">
        <v>0.33912604075008967</v>
      </c>
      <c r="M41" s="1495">
        <v>2.9377239499165757</v>
      </c>
      <c r="N41" s="1491">
        <v>2.2293027019863065</v>
      </c>
      <c r="O41" s="1491">
        <v>1.0617943449876242</v>
      </c>
      <c r="P41" s="1491">
        <v>3.1259423802082775</v>
      </c>
      <c r="Q41" s="1492">
        <v>2.0119344092975888</v>
      </c>
      <c r="R41" s="1493">
        <v>2.2263115170659007</v>
      </c>
      <c r="S41" s="1491">
        <v>1.1882158813928216</v>
      </c>
      <c r="T41" s="1491">
        <v>2.1558060038445821</v>
      </c>
      <c r="U41" s="1491">
        <v>0.58158086669698539</v>
      </c>
      <c r="V41" s="1925">
        <v>1.1404718601518391</v>
      </c>
      <c r="W41" s="1726"/>
      <c r="X41" s="1726"/>
      <c r="Y41" s="1726"/>
      <c r="Z41" s="1726"/>
      <c r="AA41" s="1726"/>
      <c r="AB41" s="1726"/>
      <c r="AC41" s="1726"/>
      <c r="AD41" s="1726"/>
      <c r="AE41" s="1726"/>
      <c r="AF41" s="1726"/>
      <c r="AG41" s="1726"/>
      <c r="AH41" s="1726"/>
      <c r="AI41" s="1726"/>
      <c r="AJ41" s="1726"/>
      <c r="AK41" s="1726"/>
      <c r="AL41" s="1726"/>
      <c r="AM41" s="1726"/>
      <c r="AN41" s="1726"/>
      <c r="AO41" s="1726"/>
      <c r="AP41" s="1726"/>
      <c r="AQ41" s="1726"/>
      <c r="AR41" s="1726"/>
      <c r="AS41" s="1726"/>
      <c r="AT41" s="1726"/>
      <c r="AU41" s="1726"/>
      <c r="AV41" s="1726"/>
      <c r="AW41" s="1726"/>
      <c r="AX41" s="1726"/>
      <c r="AY41" s="1726"/>
      <c r="AZ41" s="611"/>
      <c r="BA41" s="2131" t="s">
        <v>56</v>
      </c>
      <c r="BB41" s="151" t="s">
        <v>49</v>
      </c>
      <c r="BC41" s="1054" t="s">
        <v>35</v>
      </c>
      <c r="BD41" s="1073" t="s">
        <v>35</v>
      </c>
      <c r="BE41" s="1073" t="s">
        <v>35</v>
      </c>
      <c r="BF41" s="1073" t="s">
        <v>35</v>
      </c>
      <c r="BG41" s="1093" t="s">
        <v>35</v>
      </c>
      <c r="BH41" s="1113" t="s">
        <v>35</v>
      </c>
      <c r="BI41" s="1073" t="s">
        <v>35</v>
      </c>
      <c r="BJ41" s="1073" t="s">
        <v>35</v>
      </c>
      <c r="BK41" s="1073" t="s">
        <v>35</v>
      </c>
      <c r="BL41" s="1093" t="s">
        <v>35</v>
      </c>
      <c r="BM41" s="1113" t="s">
        <v>35</v>
      </c>
      <c r="BN41" s="1073" t="s">
        <v>35</v>
      </c>
      <c r="BO41" s="1073" t="s">
        <v>35</v>
      </c>
      <c r="BP41" s="1073" t="s">
        <v>35</v>
      </c>
      <c r="BQ41" s="1093" t="s">
        <v>35</v>
      </c>
      <c r="BR41" s="1113" t="s">
        <v>35</v>
      </c>
      <c r="BS41" s="1073" t="s">
        <v>35</v>
      </c>
      <c r="BT41" s="1073" t="s">
        <v>35</v>
      </c>
      <c r="BU41" s="1073" t="s">
        <v>35</v>
      </c>
      <c r="BV41" s="1742" t="s">
        <v>35</v>
      </c>
      <c r="BW41" s="1788"/>
      <c r="BX41" s="1788"/>
      <c r="BY41" s="1789"/>
      <c r="BZ41" s="1789"/>
      <c r="CA41" s="1789"/>
      <c r="CB41" s="1789"/>
      <c r="CC41" s="1789"/>
      <c r="CD41" s="1789"/>
      <c r="CE41" s="1789"/>
      <c r="CF41" s="1789"/>
      <c r="CG41" s="1789"/>
      <c r="CH41" s="1789"/>
      <c r="CI41" s="1789"/>
      <c r="CJ41" s="1789"/>
      <c r="CK41" s="1789"/>
      <c r="CL41" s="1789"/>
      <c r="CM41" s="1789"/>
      <c r="CN41" s="1789"/>
      <c r="CO41" s="1789"/>
      <c r="CP41" s="1789"/>
      <c r="CQ41" s="1789"/>
      <c r="CR41" s="1789"/>
      <c r="CS41" s="1789"/>
      <c r="CT41" s="1789"/>
      <c r="CU41" s="1789"/>
      <c r="CV41" s="1789"/>
      <c r="CW41" s="1789"/>
      <c r="CX41" s="1789"/>
      <c r="CY41" s="1789"/>
      <c r="CZ41" s="1789"/>
    </row>
    <row r="42" s="607" customFormat="true" ht="15" customHeight="true" x14ac:dyDescent="0.2">
      <c r="A42" s="2307"/>
      <c r="B42" s="1590" t="s">
        <v>48</v>
      </c>
      <c r="C42" s="1490">
        <v>98.411290519673628</v>
      </c>
      <c r="D42" s="1491">
        <v>98.682316243891293</v>
      </c>
      <c r="E42" s="1491">
        <v>98.565528978101071</v>
      </c>
      <c r="F42" s="1491">
        <v>98.070530897709261</v>
      </c>
      <c r="G42" s="1492">
        <v>99.412518123796659</v>
      </c>
      <c r="H42" s="1493">
        <v>99.0903002429705</v>
      </c>
      <c r="I42" s="1491">
        <v>98.645466857181361</v>
      </c>
      <c r="J42" s="1491">
        <v>99.021181682692429</v>
      </c>
      <c r="K42" s="1491">
        <v>98.01969330017981</v>
      </c>
      <c r="L42" s="1494">
        <v>99.660873959249926</v>
      </c>
      <c r="M42" s="1495">
        <v>97.062276050083412</v>
      </c>
      <c r="N42" s="1491">
        <v>97.770697298013687</v>
      </c>
      <c r="O42" s="1491">
        <v>98.93820565501241</v>
      </c>
      <c r="P42" s="1491">
        <v>96.874057619791671</v>
      </c>
      <c r="Q42" s="1492">
        <v>97.988065590702433</v>
      </c>
      <c r="R42" s="1493">
        <v>97.773688482934062</v>
      </c>
      <c r="S42" s="1491">
        <v>98.811784118607164</v>
      </c>
      <c r="T42" s="1491">
        <v>97.844193996155354</v>
      </c>
      <c r="U42" s="1491">
        <v>99.418419133303004</v>
      </c>
      <c r="V42" s="1925">
        <v>98.85952813984818</v>
      </c>
      <c r="W42" s="1726"/>
      <c r="X42" s="1726"/>
      <c r="Y42" s="1726"/>
      <c r="Z42" s="1726"/>
      <c r="AA42" s="1726"/>
      <c r="AB42" s="1726"/>
      <c r="AC42" s="1726"/>
      <c r="AD42" s="1726"/>
      <c r="AE42" s="1726"/>
      <c r="AF42" s="1726"/>
      <c r="AG42" s="1726"/>
      <c r="AH42" s="1726"/>
      <c r="AI42" s="1726"/>
      <c r="AJ42" s="1726"/>
      <c r="AK42" s="1726"/>
      <c r="AL42" s="1726"/>
      <c r="AM42" s="1726"/>
      <c r="AN42" s="1726"/>
      <c r="AO42" s="1726"/>
      <c r="AP42" s="1726"/>
      <c r="AQ42" s="1726"/>
      <c r="AR42" s="1726"/>
      <c r="AS42" s="1726"/>
      <c r="AT42" s="1726"/>
      <c r="AU42" s="1726"/>
      <c r="AV42" s="1726"/>
      <c r="AW42" s="1726"/>
      <c r="AX42" s="1726"/>
      <c r="AY42" s="1726"/>
      <c r="AZ42" s="611"/>
      <c r="BA42" s="2131"/>
      <c r="BB42" s="151" t="s">
        <v>48</v>
      </c>
      <c r="BC42" s="1054" t="s">
        <v>35</v>
      </c>
      <c r="BD42" s="1073" t="s">
        <v>35</v>
      </c>
      <c r="BE42" s="1073" t="s">
        <v>35</v>
      </c>
      <c r="BF42" s="1073" t="s">
        <v>35</v>
      </c>
      <c r="BG42" s="1093" t="s">
        <v>35</v>
      </c>
      <c r="BH42" s="1113" t="s">
        <v>35</v>
      </c>
      <c r="BI42" s="1073" t="s">
        <v>35</v>
      </c>
      <c r="BJ42" s="1073" t="s">
        <v>35</v>
      </c>
      <c r="BK42" s="1073" t="s">
        <v>35</v>
      </c>
      <c r="BL42" s="1093" t="s">
        <v>35</v>
      </c>
      <c r="BM42" s="1113" t="s">
        <v>35</v>
      </c>
      <c r="BN42" s="1073" t="s">
        <v>35</v>
      </c>
      <c r="BO42" s="1073" t="s">
        <v>35</v>
      </c>
      <c r="BP42" s="1073" t="s">
        <v>35</v>
      </c>
      <c r="BQ42" s="1093" t="s">
        <v>35</v>
      </c>
      <c r="BR42" s="1113" t="s">
        <v>35</v>
      </c>
      <c r="BS42" s="1073" t="s">
        <v>35</v>
      </c>
      <c r="BT42" s="1073" t="s">
        <v>35</v>
      </c>
      <c r="BU42" s="1073" t="s">
        <v>35</v>
      </c>
      <c r="BV42" s="1742" t="s">
        <v>35</v>
      </c>
      <c r="BW42" s="1788"/>
      <c r="BX42" s="1788"/>
      <c r="BY42" s="1789"/>
      <c r="BZ42" s="1789"/>
      <c r="CA42" s="1789"/>
      <c r="CB42" s="1789"/>
      <c r="CC42" s="1789"/>
      <c r="CD42" s="1789"/>
      <c r="CE42" s="1789"/>
      <c r="CF42" s="1789"/>
      <c r="CG42" s="1789"/>
      <c r="CH42" s="1789"/>
      <c r="CI42" s="1789"/>
      <c r="CJ42" s="1789"/>
      <c r="CK42" s="1789"/>
      <c r="CL42" s="1789"/>
      <c r="CM42" s="1789"/>
      <c r="CN42" s="1789"/>
      <c r="CO42" s="1789"/>
      <c r="CP42" s="1789"/>
      <c r="CQ42" s="1789"/>
      <c r="CR42" s="1789"/>
      <c r="CS42" s="1789"/>
      <c r="CT42" s="1789"/>
      <c r="CU42" s="1789"/>
      <c r="CV42" s="1789"/>
      <c r="CW42" s="1789"/>
      <c r="CX42" s="1789"/>
      <c r="CY42" s="1789"/>
      <c r="CZ42" s="1789"/>
    </row>
    <row r="43" s="607" customFormat="true" ht="15" customHeight="true" x14ac:dyDescent="0.2">
      <c r="A43" s="2307" t="s">
        <v>53</v>
      </c>
      <c r="B43" s="1590" t="s">
        <v>49</v>
      </c>
      <c r="C43" s="1614" t="s">
        <v>35</v>
      </c>
      <c r="D43" s="1620" t="s">
        <v>35</v>
      </c>
      <c r="E43" s="1620" t="s">
        <v>35</v>
      </c>
      <c r="F43" s="1620" t="s">
        <v>35</v>
      </c>
      <c r="G43" s="1626" t="s">
        <v>35</v>
      </c>
      <c r="H43" s="1632" t="s">
        <v>35</v>
      </c>
      <c r="I43" s="1620" t="s">
        <v>35</v>
      </c>
      <c r="J43" s="1620" t="s">
        <v>35</v>
      </c>
      <c r="K43" s="1620" t="s">
        <v>35</v>
      </c>
      <c r="L43" s="1638" t="s">
        <v>35</v>
      </c>
      <c r="M43" s="1644" t="s">
        <v>35</v>
      </c>
      <c r="N43" s="1620" t="s">
        <v>35</v>
      </c>
      <c r="O43" s="1620" t="s">
        <v>35</v>
      </c>
      <c r="P43" s="1620" t="s">
        <v>35</v>
      </c>
      <c r="Q43" s="1626" t="s">
        <v>35</v>
      </c>
      <c r="R43" s="1632" t="s">
        <v>35</v>
      </c>
      <c r="S43" s="1620" t="s">
        <v>35</v>
      </c>
      <c r="T43" s="1620" t="s">
        <v>35</v>
      </c>
      <c r="U43" s="1620" t="s">
        <v>35</v>
      </c>
      <c r="V43" s="1927" t="s">
        <v>35</v>
      </c>
      <c r="W43" s="1726"/>
      <c r="X43" s="1726"/>
      <c r="Y43" s="1726"/>
      <c r="Z43" s="1726"/>
      <c r="AA43" s="1726"/>
      <c r="AB43" s="1726"/>
      <c r="AC43" s="1726"/>
      <c r="AD43" s="1726"/>
      <c r="AE43" s="1726"/>
      <c r="AF43" s="1726"/>
      <c r="AG43" s="1726"/>
      <c r="AH43" s="1726"/>
      <c r="AI43" s="1726"/>
      <c r="AJ43" s="1726"/>
      <c r="AK43" s="1726"/>
      <c r="AL43" s="1726"/>
      <c r="AM43" s="1726"/>
      <c r="AN43" s="1726"/>
      <c r="AO43" s="1726"/>
      <c r="AP43" s="1726"/>
      <c r="AQ43" s="1726"/>
      <c r="AR43" s="1726"/>
      <c r="AS43" s="1726"/>
      <c r="AT43" s="1726"/>
      <c r="AU43" s="1726"/>
      <c r="AV43" s="1726"/>
      <c r="AW43" s="1726"/>
      <c r="AX43" s="1726"/>
      <c r="AY43" s="1726"/>
      <c r="AZ43" s="611"/>
      <c r="BA43" s="2131" t="s">
        <v>53</v>
      </c>
      <c r="BB43" s="151" t="s">
        <v>49</v>
      </c>
      <c r="BC43" s="1054" t="s">
        <v>35</v>
      </c>
      <c r="BD43" s="1073" t="s">
        <v>35</v>
      </c>
      <c r="BE43" s="1073" t="s">
        <v>35</v>
      </c>
      <c r="BF43" s="1073" t="s">
        <v>35</v>
      </c>
      <c r="BG43" s="1093" t="s">
        <v>35</v>
      </c>
      <c r="BH43" s="1113" t="s">
        <v>35</v>
      </c>
      <c r="BI43" s="1073" t="s">
        <v>35</v>
      </c>
      <c r="BJ43" s="1073" t="s">
        <v>35</v>
      </c>
      <c r="BK43" s="1073" t="s">
        <v>35</v>
      </c>
      <c r="BL43" s="1093" t="s">
        <v>35</v>
      </c>
      <c r="BM43" s="1113" t="s">
        <v>35</v>
      </c>
      <c r="BN43" s="1073" t="s">
        <v>35</v>
      </c>
      <c r="BO43" s="1073" t="s">
        <v>35</v>
      </c>
      <c r="BP43" s="1073" t="s">
        <v>35</v>
      </c>
      <c r="BQ43" s="1093" t="s">
        <v>35</v>
      </c>
      <c r="BR43" s="1113" t="s">
        <v>35</v>
      </c>
      <c r="BS43" s="1073" t="s">
        <v>35</v>
      </c>
      <c r="BT43" s="1073" t="s">
        <v>35</v>
      </c>
      <c r="BU43" s="1073" t="s">
        <v>35</v>
      </c>
      <c r="BV43" s="1742" t="s">
        <v>35</v>
      </c>
      <c r="BW43" s="1788"/>
      <c r="BX43" s="1788"/>
      <c r="BY43" s="1789"/>
      <c r="BZ43" s="1789"/>
      <c r="CA43" s="1789"/>
      <c r="CB43" s="1789"/>
      <c r="CC43" s="1789"/>
      <c r="CD43" s="1789"/>
      <c r="CE43" s="1789"/>
      <c r="CF43" s="1789"/>
      <c r="CG43" s="1789"/>
      <c r="CH43" s="1789"/>
      <c r="CI43" s="1789"/>
      <c r="CJ43" s="1789"/>
      <c r="CK43" s="1789"/>
      <c r="CL43" s="1789"/>
      <c r="CM43" s="1789"/>
      <c r="CN43" s="1789"/>
      <c r="CO43" s="1789"/>
      <c r="CP43" s="1789"/>
      <c r="CQ43" s="1789"/>
      <c r="CR43" s="1789"/>
      <c r="CS43" s="1789"/>
      <c r="CT43" s="1789"/>
      <c r="CU43" s="1789"/>
      <c r="CV43" s="1789"/>
      <c r="CW43" s="1789"/>
      <c r="CX43" s="1789"/>
      <c r="CY43" s="1789"/>
      <c r="CZ43" s="1789"/>
    </row>
    <row r="44" s="607" customFormat="true" ht="15" customHeight="true" x14ac:dyDescent="0.2">
      <c r="A44" s="2307"/>
      <c r="B44" s="1590" t="s">
        <v>48</v>
      </c>
      <c r="C44" s="1614" t="s">
        <v>35</v>
      </c>
      <c r="D44" s="1620" t="s">
        <v>35</v>
      </c>
      <c r="E44" s="1620" t="s">
        <v>35</v>
      </c>
      <c r="F44" s="1620" t="s">
        <v>35</v>
      </c>
      <c r="G44" s="1626" t="s">
        <v>35</v>
      </c>
      <c r="H44" s="1632" t="s">
        <v>35</v>
      </c>
      <c r="I44" s="1620" t="s">
        <v>35</v>
      </c>
      <c r="J44" s="1620" t="s">
        <v>35</v>
      </c>
      <c r="K44" s="1620" t="s">
        <v>35</v>
      </c>
      <c r="L44" s="1638" t="s">
        <v>35</v>
      </c>
      <c r="M44" s="1644" t="s">
        <v>35</v>
      </c>
      <c r="N44" s="1620" t="s">
        <v>35</v>
      </c>
      <c r="O44" s="1620" t="s">
        <v>35</v>
      </c>
      <c r="P44" s="1620" t="s">
        <v>35</v>
      </c>
      <c r="Q44" s="1626" t="s">
        <v>35</v>
      </c>
      <c r="R44" s="1632" t="s">
        <v>35</v>
      </c>
      <c r="S44" s="1620" t="s">
        <v>35</v>
      </c>
      <c r="T44" s="1620" t="s">
        <v>35</v>
      </c>
      <c r="U44" s="1620" t="s">
        <v>35</v>
      </c>
      <c r="V44" s="1927" t="s">
        <v>35</v>
      </c>
      <c r="W44" s="1726"/>
      <c r="X44" s="1726"/>
      <c r="Y44" s="1726"/>
      <c r="Z44" s="1726"/>
      <c r="AA44" s="1726"/>
      <c r="AB44" s="1726"/>
      <c r="AC44" s="1726"/>
      <c r="AD44" s="1726"/>
      <c r="AE44" s="1726"/>
      <c r="AF44" s="1726"/>
      <c r="AG44" s="1726"/>
      <c r="AH44" s="1726"/>
      <c r="AI44" s="1726"/>
      <c r="AJ44" s="1726"/>
      <c r="AK44" s="1726"/>
      <c r="AL44" s="1726"/>
      <c r="AM44" s="1726"/>
      <c r="AN44" s="1726"/>
      <c r="AO44" s="1726"/>
      <c r="AP44" s="1726"/>
      <c r="AQ44" s="1726"/>
      <c r="AR44" s="1726"/>
      <c r="AS44" s="1726"/>
      <c r="AT44" s="1726"/>
      <c r="AU44" s="1726"/>
      <c r="AV44" s="1726"/>
      <c r="AW44" s="1726"/>
      <c r="AX44" s="1726"/>
      <c r="AY44" s="1726"/>
      <c r="AZ44" s="611"/>
      <c r="BA44" s="2131"/>
      <c r="BB44" s="151" t="s">
        <v>48</v>
      </c>
      <c r="BC44" s="1054" t="s">
        <v>35</v>
      </c>
      <c r="BD44" s="1073" t="s">
        <v>35</v>
      </c>
      <c r="BE44" s="1073" t="s">
        <v>35</v>
      </c>
      <c r="BF44" s="1073" t="s">
        <v>35</v>
      </c>
      <c r="BG44" s="1093" t="s">
        <v>35</v>
      </c>
      <c r="BH44" s="1113" t="s">
        <v>35</v>
      </c>
      <c r="BI44" s="1073" t="s">
        <v>35</v>
      </c>
      <c r="BJ44" s="1073" t="s">
        <v>35</v>
      </c>
      <c r="BK44" s="1073" t="s">
        <v>35</v>
      </c>
      <c r="BL44" s="1093" t="s">
        <v>35</v>
      </c>
      <c r="BM44" s="1113" t="s">
        <v>35</v>
      </c>
      <c r="BN44" s="1073" t="s">
        <v>35</v>
      </c>
      <c r="BO44" s="1073" t="s">
        <v>35</v>
      </c>
      <c r="BP44" s="1073" t="s">
        <v>35</v>
      </c>
      <c r="BQ44" s="1093" t="s">
        <v>35</v>
      </c>
      <c r="BR44" s="1113" t="s">
        <v>35</v>
      </c>
      <c r="BS44" s="1073" t="s">
        <v>35</v>
      </c>
      <c r="BT44" s="1073" t="s">
        <v>35</v>
      </c>
      <c r="BU44" s="1073" t="s">
        <v>35</v>
      </c>
      <c r="BV44" s="1742" t="s">
        <v>35</v>
      </c>
      <c r="BW44" s="1788"/>
      <c r="BX44" s="1788"/>
      <c r="BY44" s="1789"/>
      <c r="BZ44" s="1789"/>
      <c r="CA44" s="1789"/>
      <c r="CB44" s="1789"/>
      <c r="CC44" s="1789"/>
      <c r="CD44" s="1789"/>
      <c r="CE44" s="1789"/>
      <c r="CF44" s="1789"/>
      <c r="CG44" s="1789"/>
      <c r="CH44" s="1789"/>
      <c r="CI44" s="1789"/>
      <c r="CJ44" s="1789"/>
      <c r="CK44" s="1789"/>
      <c r="CL44" s="1789"/>
      <c r="CM44" s="1789"/>
      <c r="CN44" s="1789"/>
      <c r="CO44" s="1789"/>
      <c r="CP44" s="1789"/>
      <c r="CQ44" s="1789"/>
      <c r="CR44" s="1789"/>
      <c r="CS44" s="1789"/>
      <c r="CT44" s="1789"/>
      <c r="CU44" s="1789"/>
      <c r="CV44" s="1789"/>
      <c r="CW44" s="1789"/>
      <c r="CX44" s="1789"/>
      <c r="CY44" s="1789"/>
      <c r="CZ44" s="1789"/>
    </row>
    <row r="45" s="607" customFormat="true" ht="15" customHeight="true" x14ac:dyDescent="0.2">
      <c r="A45" s="2307" t="s">
        <v>52</v>
      </c>
      <c r="B45" s="1590" t="s">
        <v>49</v>
      </c>
      <c r="C45" s="1614" t="s">
        <v>35</v>
      </c>
      <c r="D45" s="1620" t="s">
        <v>35</v>
      </c>
      <c r="E45" s="1620" t="s">
        <v>35</v>
      </c>
      <c r="F45" s="1620" t="s">
        <v>35</v>
      </c>
      <c r="G45" s="1626" t="s">
        <v>35</v>
      </c>
      <c r="H45" s="1632" t="s">
        <v>35</v>
      </c>
      <c r="I45" s="1620" t="s">
        <v>35</v>
      </c>
      <c r="J45" s="1620" t="s">
        <v>35</v>
      </c>
      <c r="K45" s="1620" t="s">
        <v>35</v>
      </c>
      <c r="L45" s="1638" t="s">
        <v>35</v>
      </c>
      <c r="M45" s="1644" t="s">
        <v>35</v>
      </c>
      <c r="N45" s="1620" t="s">
        <v>35</v>
      </c>
      <c r="O45" s="1620" t="s">
        <v>35</v>
      </c>
      <c r="P45" s="1620" t="s">
        <v>35</v>
      </c>
      <c r="Q45" s="1626" t="s">
        <v>35</v>
      </c>
      <c r="R45" s="1632" t="s">
        <v>35</v>
      </c>
      <c r="S45" s="1620" t="s">
        <v>35</v>
      </c>
      <c r="T45" s="1620" t="s">
        <v>35</v>
      </c>
      <c r="U45" s="1620" t="s">
        <v>35</v>
      </c>
      <c r="V45" s="1927" t="s">
        <v>35</v>
      </c>
      <c r="W45" s="1726"/>
      <c r="X45" s="1726"/>
      <c r="Y45" s="1726"/>
      <c r="Z45" s="1726"/>
      <c r="AA45" s="1726"/>
      <c r="AB45" s="1726"/>
      <c r="AC45" s="1726"/>
      <c r="AD45" s="1726"/>
      <c r="AE45" s="1726"/>
      <c r="AF45" s="1726"/>
      <c r="AG45" s="1726"/>
      <c r="AH45" s="1726"/>
      <c r="AI45" s="1726"/>
      <c r="AJ45" s="1726"/>
      <c r="AK45" s="1726"/>
      <c r="AL45" s="1726"/>
      <c r="AM45" s="1726"/>
      <c r="AN45" s="1726"/>
      <c r="AO45" s="1726"/>
      <c r="AP45" s="1726"/>
      <c r="AQ45" s="1726"/>
      <c r="AR45" s="1726"/>
      <c r="AS45" s="1726"/>
      <c r="AT45" s="1726"/>
      <c r="AU45" s="1726"/>
      <c r="AV45" s="1726"/>
      <c r="AW45" s="1726"/>
      <c r="AX45" s="1726"/>
      <c r="AY45" s="1726"/>
      <c r="AZ45" s="611"/>
      <c r="BA45" s="2131" t="s">
        <v>52</v>
      </c>
      <c r="BB45" s="151" t="s">
        <v>49</v>
      </c>
      <c r="BC45" s="1054" t="s">
        <v>35</v>
      </c>
      <c r="BD45" s="1073" t="s">
        <v>35</v>
      </c>
      <c r="BE45" s="1073" t="s">
        <v>35</v>
      </c>
      <c r="BF45" s="1073" t="s">
        <v>35</v>
      </c>
      <c r="BG45" s="1093" t="s">
        <v>35</v>
      </c>
      <c r="BH45" s="1113" t="s">
        <v>35</v>
      </c>
      <c r="BI45" s="1073" t="s">
        <v>35</v>
      </c>
      <c r="BJ45" s="1073" t="s">
        <v>35</v>
      </c>
      <c r="BK45" s="1073" t="s">
        <v>35</v>
      </c>
      <c r="BL45" s="1093" t="s">
        <v>35</v>
      </c>
      <c r="BM45" s="1113" t="s">
        <v>35</v>
      </c>
      <c r="BN45" s="1073" t="s">
        <v>35</v>
      </c>
      <c r="BO45" s="1073" t="s">
        <v>35</v>
      </c>
      <c r="BP45" s="1073" t="s">
        <v>35</v>
      </c>
      <c r="BQ45" s="1093" t="s">
        <v>35</v>
      </c>
      <c r="BR45" s="1113" t="s">
        <v>35</v>
      </c>
      <c r="BS45" s="1073" t="s">
        <v>35</v>
      </c>
      <c r="BT45" s="1073" t="s">
        <v>35</v>
      </c>
      <c r="BU45" s="1073" t="s">
        <v>35</v>
      </c>
      <c r="BV45" s="1742" t="s">
        <v>35</v>
      </c>
      <c r="BW45" s="1788"/>
      <c r="BX45" s="1788"/>
      <c r="BY45" s="1789"/>
      <c r="BZ45" s="1789"/>
      <c r="CA45" s="1789"/>
      <c r="CB45" s="1789"/>
      <c r="CC45" s="1789"/>
      <c r="CD45" s="1789"/>
      <c r="CE45" s="1789"/>
      <c r="CF45" s="1789"/>
      <c r="CG45" s="1789"/>
      <c r="CH45" s="1789"/>
      <c r="CI45" s="1789"/>
      <c r="CJ45" s="1789"/>
      <c r="CK45" s="1789"/>
      <c r="CL45" s="1789"/>
      <c r="CM45" s="1789"/>
      <c r="CN45" s="1789"/>
      <c r="CO45" s="1789"/>
      <c r="CP45" s="1789"/>
      <c r="CQ45" s="1789"/>
      <c r="CR45" s="1789"/>
      <c r="CS45" s="1789"/>
      <c r="CT45" s="1789"/>
      <c r="CU45" s="1789"/>
      <c r="CV45" s="1789"/>
      <c r="CW45" s="1789"/>
      <c r="CX45" s="1789"/>
      <c r="CY45" s="1789"/>
      <c r="CZ45" s="1789"/>
    </row>
    <row r="46" s="607" customFormat="true" ht="15" customHeight="true" x14ac:dyDescent="0.2">
      <c r="A46" s="2307"/>
      <c r="B46" s="1590" t="s">
        <v>48</v>
      </c>
      <c r="C46" s="1614" t="s">
        <v>35</v>
      </c>
      <c r="D46" s="1620" t="s">
        <v>35</v>
      </c>
      <c r="E46" s="1620" t="s">
        <v>35</v>
      </c>
      <c r="F46" s="1620" t="s">
        <v>35</v>
      </c>
      <c r="G46" s="1626" t="s">
        <v>35</v>
      </c>
      <c r="H46" s="1632" t="s">
        <v>35</v>
      </c>
      <c r="I46" s="1620" t="s">
        <v>35</v>
      </c>
      <c r="J46" s="1620" t="s">
        <v>35</v>
      </c>
      <c r="K46" s="1620" t="s">
        <v>35</v>
      </c>
      <c r="L46" s="1638" t="s">
        <v>35</v>
      </c>
      <c r="M46" s="1644" t="s">
        <v>35</v>
      </c>
      <c r="N46" s="1620" t="s">
        <v>35</v>
      </c>
      <c r="O46" s="1620" t="s">
        <v>35</v>
      </c>
      <c r="P46" s="1620" t="s">
        <v>35</v>
      </c>
      <c r="Q46" s="1626" t="s">
        <v>35</v>
      </c>
      <c r="R46" s="1632" t="s">
        <v>35</v>
      </c>
      <c r="S46" s="1620" t="s">
        <v>35</v>
      </c>
      <c r="T46" s="1620" t="s">
        <v>35</v>
      </c>
      <c r="U46" s="1620" t="s">
        <v>35</v>
      </c>
      <c r="V46" s="1927" t="s">
        <v>35</v>
      </c>
      <c r="W46" s="1726"/>
      <c r="X46" s="1726"/>
      <c r="Y46" s="1726"/>
      <c r="Z46" s="1726"/>
      <c r="AA46" s="1726"/>
      <c r="AB46" s="1726"/>
      <c r="AC46" s="1726"/>
      <c r="AD46" s="1726"/>
      <c r="AE46" s="1726"/>
      <c r="AF46" s="1726"/>
      <c r="AG46" s="1726"/>
      <c r="AH46" s="1726"/>
      <c r="AI46" s="1726"/>
      <c r="AJ46" s="1726"/>
      <c r="AK46" s="1726"/>
      <c r="AL46" s="1726"/>
      <c r="AM46" s="1726"/>
      <c r="AN46" s="1726"/>
      <c r="AO46" s="1726"/>
      <c r="AP46" s="1726"/>
      <c r="AQ46" s="1726"/>
      <c r="AR46" s="1726"/>
      <c r="AS46" s="1726"/>
      <c r="AT46" s="1726"/>
      <c r="AU46" s="1726"/>
      <c r="AV46" s="1726"/>
      <c r="AW46" s="1726"/>
      <c r="AX46" s="1726"/>
      <c r="AY46" s="1726"/>
      <c r="AZ46" s="611"/>
      <c r="BA46" s="2131"/>
      <c r="BB46" s="151" t="s">
        <v>48</v>
      </c>
      <c r="BC46" s="1054" t="s">
        <v>35</v>
      </c>
      <c r="BD46" s="1073" t="s">
        <v>35</v>
      </c>
      <c r="BE46" s="1073" t="s">
        <v>35</v>
      </c>
      <c r="BF46" s="1073" t="s">
        <v>35</v>
      </c>
      <c r="BG46" s="1093" t="s">
        <v>35</v>
      </c>
      <c r="BH46" s="1113" t="s">
        <v>35</v>
      </c>
      <c r="BI46" s="1073" t="s">
        <v>35</v>
      </c>
      <c r="BJ46" s="1073" t="s">
        <v>35</v>
      </c>
      <c r="BK46" s="1073" t="s">
        <v>35</v>
      </c>
      <c r="BL46" s="1093" t="s">
        <v>35</v>
      </c>
      <c r="BM46" s="1113" t="s">
        <v>35</v>
      </c>
      <c r="BN46" s="1073" t="s">
        <v>35</v>
      </c>
      <c r="BO46" s="1073" t="s">
        <v>35</v>
      </c>
      <c r="BP46" s="1073" t="s">
        <v>35</v>
      </c>
      <c r="BQ46" s="1093" t="s">
        <v>35</v>
      </c>
      <c r="BR46" s="1113" t="s">
        <v>35</v>
      </c>
      <c r="BS46" s="1073" t="s">
        <v>35</v>
      </c>
      <c r="BT46" s="1073" t="s">
        <v>35</v>
      </c>
      <c r="BU46" s="1073" t="s">
        <v>35</v>
      </c>
      <c r="BV46" s="1742" t="s">
        <v>35</v>
      </c>
      <c r="BW46" s="1788"/>
      <c r="BX46" s="1788"/>
      <c r="BY46" s="1789"/>
      <c r="BZ46" s="1789"/>
      <c r="CA46" s="1789"/>
      <c r="CB46" s="1789"/>
      <c r="CC46" s="1789"/>
      <c r="CD46" s="1789"/>
      <c r="CE46" s="1789"/>
      <c r="CF46" s="1789"/>
      <c r="CG46" s="1789"/>
      <c r="CH46" s="1789"/>
      <c r="CI46" s="1789"/>
      <c r="CJ46" s="1789"/>
      <c r="CK46" s="1789"/>
      <c r="CL46" s="1789"/>
      <c r="CM46" s="1789"/>
      <c r="CN46" s="1789"/>
      <c r="CO46" s="1789"/>
      <c r="CP46" s="1789"/>
      <c r="CQ46" s="1789"/>
      <c r="CR46" s="1789"/>
      <c r="CS46" s="1789"/>
      <c r="CT46" s="1789"/>
      <c r="CU46" s="1789"/>
      <c r="CV46" s="1789"/>
      <c r="CW46" s="1789"/>
      <c r="CX46" s="1789"/>
      <c r="CY46" s="1789"/>
      <c r="CZ46" s="1789"/>
    </row>
    <row r="47" s="130" customFormat="true" ht="15" customHeight="true" x14ac:dyDescent="0.2">
      <c r="A47" s="2097" t="s">
        <v>101</v>
      </c>
      <c r="B47" s="242" t="s">
        <v>100</v>
      </c>
      <c r="C47" s="988" t="s">
        <v>35</v>
      </c>
      <c r="D47" s="999" t="s">
        <v>35</v>
      </c>
      <c r="E47" s="999" t="s">
        <v>35</v>
      </c>
      <c r="F47" s="999" t="s">
        <v>35</v>
      </c>
      <c r="G47" s="1010" t="s">
        <v>35</v>
      </c>
      <c r="H47" s="1021" t="s">
        <v>35</v>
      </c>
      <c r="I47" s="999" t="s">
        <v>35</v>
      </c>
      <c r="J47" s="999" t="s">
        <v>35</v>
      </c>
      <c r="K47" s="999" t="s">
        <v>35</v>
      </c>
      <c r="L47" s="1032" t="s">
        <v>35</v>
      </c>
      <c r="M47" s="1041" t="s">
        <v>35</v>
      </c>
      <c r="N47" s="999" t="s">
        <v>35</v>
      </c>
      <c r="O47" s="999" t="s">
        <v>35</v>
      </c>
      <c r="P47" s="999" t="s">
        <v>35</v>
      </c>
      <c r="Q47" s="1010" t="s">
        <v>35</v>
      </c>
      <c r="R47" s="1021" t="s">
        <v>35</v>
      </c>
      <c r="S47" s="999" t="s">
        <v>35</v>
      </c>
      <c r="T47" s="999" t="s">
        <v>35</v>
      </c>
      <c r="U47" s="999" t="s">
        <v>35</v>
      </c>
      <c r="V47" s="1693" t="s">
        <v>35</v>
      </c>
      <c r="W47" s="1727"/>
      <c r="X47" s="1727"/>
      <c r="Y47" s="1728"/>
      <c r="Z47" s="1728"/>
      <c r="AA47" s="1728"/>
      <c r="AB47" s="1728"/>
      <c r="AC47" s="1728"/>
      <c r="AD47" s="1728"/>
      <c r="AE47" s="1728"/>
      <c r="AF47" s="1728"/>
      <c r="AG47" s="1728"/>
      <c r="AH47" s="1728"/>
      <c r="AI47" s="1728"/>
      <c r="AJ47" s="1728"/>
      <c r="AK47" s="1728"/>
      <c r="AL47" s="1728"/>
      <c r="AM47" s="1728"/>
      <c r="AN47" s="1728"/>
      <c r="AO47" s="1728"/>
      <c r="AP47" s="1728"/>
      <c r="AQ47" s="1728"/>
      <c r="AR47" s="1728"/>
      <c r="AS47" s="1728"/>
      <c r="AT47" s="1728"/>
      <c r="AU47" s="1728"/>
      <c r="AV47" s="1728"/>
      <c r="AW47" s="1728"/>
      <c r="AX47" s="1728"/>
      <c r="AY47" s="1728"/>
      <c r="AZ47" s="207"/>
      <c r="BA47" s="2131" t="s">
        <v>101</v>
      </c>
      <c r="BB47" s="151" t="s">
        <v>100</v>
      </c>
      <c r="BC47" s="1054" t="s">
        <v>35</v>
      </c>
      <c r="BD47" s="1073" t="s">
        <v>35</v>
      </c>
      <c r="BE47" s="1073" t="s">
        <v>35</v>
      </c>
      <c r="BF47" s="1073" t="s">
        <v>35</v>
      </c>
      <c r="BG47" s="1093" t="s">
        <v>35</v>
      </c>
      <c r="BH47" s="1113" t="s">
        <v>35</v>
      </c>
      <c r="BI47" s="1073" t="s">
        <v>35</v>
      </c>
      <c r="BJ47" s="1073" t="s">
        <v>35</v>
      </c>
      <c r="BK47" s="1073" t="s">
        <v>35</v>
      </c>
      <c r="BL47" s="1093" t="s">
        <v>35</v>
      </c>
      <c r="BM47" s="1113" t="s">
        <v>35</v>
      </c>
      <c r="BN47" s="1073" t="s">
        <v>35</v>
      </c>
      <c r="BO47" s="1073" t="s">
        <v>35</v>
      </c>
      <c r="BP47" s="1073" t="s">
        <v>35</v>
      </c>
      <c r="BQ47" s="1093" t="s">
        <v>35</v>
      </c>
      <c r="BR47" s="1113" t="s">
        <v>35</v>
      </c>
      <c r="BS47" s="1073" t="s">
        <v>35</v>
      </c>
      <c r="BT47" s="1073" t="s">
        <v>35</v>
      </c>
      <c r="BU47" s="1073" t="s">
        <v>35</v>
      </c>
      <c r="BV47" s="1742" t="s">
        <v>35</v>
      </c>
      <c r="BW47" s="1788"/>
      <c r="BX47" s="1788"/>
      <c r="BY47" s="1789"/>
      <c r="BZ47" s="1789"/>
      <c r="CA47" s="1789"/>
      <c r="CB47" s="1789"/>
      <c r="CC47" s="1789"/>
      <c r="CD47" s="1789"/>
      <c r="CE47" s="1789"/>
      <c r="CF47" s="1789"/>
      <c r="CG47" s="1789"/>
      <c r="CH47" s="1789"/>
      <c r="CI47" s="1789"/>
      <c r="CJ47" s="1789"/>
      <c r="CK47" s="1789"/>
      <c r="CL47" s="1789"/>
      <c r="CM47" s="1789"/>
      <c r="CN47" s="1789"/>
      <c r="CO47" s="1789"/>
      <c r="CP47" s="1789"/>
      <c r="CQ47" s="1789"/>
      <c r="CR47" s="1789"/>
      <c r="CS47" s="1789"/>
      <c r="CT47" s="1789"/>
      <c r="CU47" s="1789"/>
      <c r="CV47" s="1789"/>
      <c r="CW47" s="1789"/>
      <c r="CX47" s="1789"/>
      <c r="CY47" s="1789"/>
      <c r="CZ47" s="1789"/>
    </row>
    <row r="48" s="130" customFormat="true" ht="15" customHeight="true" x14ac:dyDescent="0.2">
      <c r="A48" s="2097"/>
      <c r="B48" s="242" t="s">
        <v>99</v>
      </c>
      <c r="C48" s="988" t="s">
        <v>35</v>
      </c>
      <c r="D48" s="999" t="s">
        <v>35</v>
      </c>
      <c r="E48" s="999" t="s">
        <v>35</v>
      </c>
      <c r="F48" s="999" t="s">
        <v>35</v>
      </c>
      <c r="G48" s="1010" t="s">
        <v>35</v>
      </c>
      <c r="H48" s="1021" t="s">
        <v>35</v>
      </c>
      <c r="I48" s="999" t="s">
        <v>35</v>
      </c>
      <c r="J48" s="999" t="s">
        <v>35</v>
      </c>
      <c r="K48" s="999" t="s">
        <v>35</v>
      </c>
      <c r="L48" s="1032" t="s">
        <v>35</v>
      </c>
      <c r="M48" s="1041" t="s">
        <v>35</v>
      </c>
      <c r="N48" s="999" t="s">
        <v>35</v>
      </c>
      <c r="O48" s="999" t="s">
        <v>35</v>
      </c>
      <c r="P48" s="999" t="s">
        <v>35</v>
      </c>
      <c r="Q48" s="1010" t="s">
        <v>35</v>
      </c>
      <c r="R48" s="1021" t="s">
        <v>35</v>
      </c>
      <c r="S48" s="999" t="s">
        <v>35</v>
      </c>
      <c r="T48" s="999" t="s">
        <v>35</v>
      </c>
      <c r="U48" s="999" t="s">
        <v>35</v>
      </c>
      <c r="V48" s="1693" t="s">
        <v>35</v>
      </c>
      <c r="W48" s="1727"/>
      <c r="X48" s="1727"/>
      <c r="Y48" s="1728"/>
      <c r="Z48" s="1728"/>
      <c r="AA48" s="1728"/>
      <c r="AB48" s="1728"/>
      <c r="AC48" s="1728"/>
      <c r="AD48" s="1728"/>
      <c r="AE48" s="1728"/>
      <c r="AF48" s="1728"/>
      <c r="AG48" s="1728"/>
      <c r="AH48" s="1728"/>
      <c r="AI48" s="1728"/>
      <c r="AJ48" s="1728"/>
      <c r="AK48" s="1728"/>
      <c r="AL48" s="1728"/>
      <c r="AM48" s="1728"/>
      <c r="AN48" s="1728"/>
      <c r="AO48" s="1728"/>
      <c r="AP48" s="1728"/>
      <c r="AQ48" s="1728"/>
      <c r="AR48" s="1728"/>
      <c r="AS48" s="1728"/>
      <c r="AT48" s="1728"/>
      <c r="AU48" s="1728"/>
      <c r="AV48" s="1728"/>
      <c r="AW48" s="1728"/>
      <c r="AX48" s="1728"/>
      <c r="AY48" s="1728"/>
      <c r="AZ48" s="207"/>
      <c r="BA48" s="2131"/>
      <c r="BB48" s="151" t="s">
        <v>99</v>
      </c>
      <c r="BC48" s="1054" t="s">
        <v>35</v>
      </c>
      <c r="BD48" s="1073" t="s">
        <v>35</v>
      </c>
      <c r="BE48" s="1073" t="s">
        <v>35</v>
      </c>
      <c r="BF48" s="1073" t="s">
        <v>35</v>
      </c>
      <c r="BG48" s="1093" t="s">
        <v>35</v>
      </c>
      <c r="BH48" s="1113" t="s">
        <v>35</v>
      </c>
      <c r="BI48" s="1073" t="s">
        <v>35</v>
      </c>
      <c r="BJ48" s="1073" t="s">
        <v>35</v>
      </c>
      <c r="BK48" s="1073" t="s">
        <v>35</v>
      </c>
      <c r="BL48" s="1093" t="s">
        <v>35</v>
      </c>
      <c r="BM48" s="1113" t="s">
        <v>35</v>
      </c>
      <c r="BN48" s="1073" t="s">
        <v>35</v>
      </c>
      <c r="BO48" s="1073" t="s">
        <v>35</v>
      </c>
      <c r="BP48" s="1073" t="s">
        <v>35</v>
      </c>
      <c r="BQ48" s="1093" t="s">
        <v>35</v>
      </c>
      <c r="BR48" s="1113" t="s">
        <v>35</v>
      </c>
      <c r="BS48" s="1073" t="s">
        <v>35</v>
      </c>
      <c r="BT48" s="1073" t="s">
        <v>35</v>
      </c>
      <c r="BU48" s="1073" t="s">
        <v>35</v>
      </c>
      <c r="BV48" s="1742" t="s">
        <v>35</v>
      </c>
      <c r="BW48" s="1788"/>
      <c r="BX48" s="1788"/>
      <c r="BY48" s="1789"/>
      <c r="BZ48" s="1789"/>
      <c r="CA48" s="1789"/>
      <c r="CB48" s="1789"/>
      <c r="CC48" s="1789"/>
      <c r="CD48" s="1789"/>
      <c r="CE48" s="1789"/>
      <c r="CF48" s="1789"/>
      <c r="CG48" s="1789"/>
      <c r="CH48" s="1789"/>
      <c r="CI48" s="1789"/>
      <c r="CJ48" s="1789"/>
      <c r="CK48" s="1789"/>
      <c r="CL48" s="1789"/>
      <c r="CM48" s="1789"/>
      <c r="CN48" s="1789"/>
      <c r="CO48" s="1789"/>
      <c r="CP48" s="1789"/>
      <c r="CQ48" s="1789"/>
      <c r="CR48" s="1789"/>
      <c r="CS48" s="1789"/>
      <c r="CT48" s="1789"/>
      <c r="CU48" s="1789"/>
      <c r="CV48" s="1789"/>
      <c r="CW48" s="1789"/>
      <c r="CX48" s="1789"/>
      <c r="CY48" s="1789"/>
      <c r="CZ48" s="1789"/>
    </row>
    <row r="49" s="130" customFormat="true" ht="15" customHeight="true" x14ac:dyDescent="0.2">
      <c r="A49" s="2097"/>
      <c r="B49" s="242" t="s">
        <v>68</v>
      </c>
      <c r="C49" s="988" t="s">
        <v>35</v>
      </c>
      <c r="D49" s="999" t="s">
        <v>35</v>
      </c>
      <c r="E49" s="999" t="s">
        <v>35</v>
      </c>
      <c r="F49" s="999" t="s">
        <v>35</v>
      </c>
      <c r="G49" s="1010" t="s">
        <v>35</v>
      </c>
      <c r="H49" s="1021" t="s">
        <v>35</v>
      </c>
      <c r="I49" s="999" t="s">
        <v>35</v>
      </c>
      <c r="J49" s="999" t="s">
        <v>35</v>
      </c>
      <c r="K49" s="999" t="s">
        <v>35</v>
      </c>
      <c r="L49" s="1032" t="s">
        <v>35</v>
      </c>
      <c r="M49" s="1041" t="s">
        <v>35</v>
      </c>
      <c r="N49" s="999" t="s">
        <v>35</v>
      </c>
      <c r="O49" s="999" t="s">
        <v>35</v>
      </c>
      <c r="P49" s="999" t="s">
        <v>35</v>
      </c>
      <c r="Q49" s="1010" t="s">
        <v>35</v>
      </c>
      <c r="R49" s="1021" t="s">
        <v>35</v>
      </c>
      <c r="S49" s="999" t="s">
        <v>35</v>
      </c>
      <c r="T49" s="999" t="s">
        <v>35</v>
      </c>
      <c r="U49" s="999" t="s">
        <v>35</v>
      </c>
      <c r="V49" s="1693" t="s">
        <v>35</v>
      </c>
      <c r="W49" s="1727"/>
      <c r="X49" s="1727"/>
      <c r="Y49" s="1728"/>
      <c r="Z49" s="1728"/>
      <c r="AA49" s="1728"/>
      <c r="AB49" s="1728"/>
      <c r="AC49" s="1728"/>
      <c r="AD49" s="1728"/>
      <c r="AE49" s="1728"/>
      <c r="AF49" s="1728"/>
      <c r="AG49" s="1728"/>
      <c r="AH49" s="1728"/>
      <c r="AI49" s="1728"/>
      <c r="AJ49" s="1728"/>
      <c r="AK49" s="1728"/>
      <c r="AL49" s="1728"/>
      <c r="AM49" s="1728"/>
      <c r="AN49" s="1728"/>
      <c r="AO49" s="1728"/>
      <c r="AP49" s="1728"/>
      <c r="AQ49" s="1728"/>
      <c r="AR49" s="1728"/>
      <c r="AS49" s="1728"/>
      <c r="AT49" s="1728"/>
      <c r="AU49" s="1728"/>
      <c r="AV49" s="1728"/>
      <c r="AW49" s="1728"/>
      <c r="AX49" s="1728"/>
      <c r="AY49" s="1728"/>
      <c r="AZ49" s="207"/>
      <c r="BA49" s="2131"/>
      <c r="BB49" s="151" t="s">
        <v>68</v>
      </c>
      <c r="BC49" s="1054" t="s">
        <v>35</v>
      </c>
      <c r="BD49" s="1073" t="s">
        <v>35</v>
      </c>
      <c r="BE49" s="1073" t="s">
        <v>35</v>
      </c>
      <c r="BF49" s="1073" t="s">
        <v>35</v>
      </c>
      <c r="BG49" s="1093" t="s">
        <v>35</v>
      </c>
      <c r="BH49" s="1113" t="s">
        <v>35</v>
      </c>
      <c r="BI49" s="1073" t="s">
        <v>35</v>
      </c>
      <c r="BJ49" s="1073" t="s">
        <v>35</v>
      </c>
      <c r="BK49" s="1073" t="s">
        <v>35</v>
      </c>
      <c r="BL49" s="1093" t="s">
        <v>35</v>
      </c>
      <c r="BM49" s="1113" t="s">
        <v>35</v>
      </c>
      <c r="BN49" s="1073" t="s">
        <v>35</v>
      </c>
      <c r="BO49" s="1073" t="s">
        <v>35</v>
      </c>
      <c r="BP49" s="1073" t="s">
        <v>35</v>
      </c>
      <c r="BQ49" s="1093" t="s">
        <v>35</v>
      </c>
      <c r="BR49" s="1113" t="s">
        <v>35</v>
      </c>
      <c r="BS49" s="1073" t="s">
        <v>35</v>
      </c>
      <c r="BT49" s="1073" t="s">
        <v>35</v>
      </c>
      <c r="BU49" s="1073" t="s">
        <v>35</v>
      </c>
      <c r="BV49" s="1742" t="s">
        <v>35</v>
      </c>
      <c r="BW49" s="1788"/>
      <c r="BX49" s="1788"/>
      <c r="BY49" s="1789"/>
      <c r="BZ49" s="1789"/>
      <c r="CA49" s="1789"/>
      <c r="CB49" s="1789"/>
      <c r="CC49" s="1789"/>
      <c r="CD49" s="1789"/>
      <c r="CE49" s="1789"/>
      <c r="CF49" s="1789"/>
      <c r="CG49" s="1789"/>
      <c r="CH49" s="1789"/>
      <c r="CI49" s="1789"/>
      <c r="CJ49" s="1789"/>
      <c r="CK49" s="1789"/>
      <c r="CL49" s="1789"/>
      <c r="CM49" s="1789"/>
      <c r="CN49" s="1789"/>
      <c r="CO49" s="1789"/>
      <c r="CP49" s="1789"/>
      <c r="CQ49" s="1789"/>
      <c r="CR49" s="1789"/>
      <c r="CS49" s="1789"/>
      <c r="CT49" s="1789"/>
      <c r="CU49" s="1789"/>
      <c r="CV49" s="1789"/>
      <c r="CW49" s="1789"/>
      <c r="CX49" s="1789"/>
      <c r="CY49" s="1789"/>
      <c r="CZ49" s="1789"/>
    </row>
    <row r="50" s="130" customFormat="true" ht="15" customHeight="true" x14ac:dyDescent="0.2">
      <c r="A50" s="2097" t="s">
        <v>102</v>
      </c>
      <c r="B50" s="242" t="s">
        <v>100</v>
      </c>
      <c r="C50" s="988" t="s">
        <v>35</v>
      </c>
      <c r="D50" s="999" t="s">
        <v>35</v>
      </c>
      <c r="E50" s="999" t="s">
        <v>35</v>
      </c>
      <c r="F50" s="999" t="s">
        <v>35</v>
      </c>
      <c r="G50" s="1010" t="s">
        <v>35</v>
      </c>
      <c r="H50" s="1021" t="s">
        <v>35</v>
      </c>
      <c r="I50" s="999" t="s">
        <v>35</v>
      </c>
      <c r="J50" s="999" t="s">
        <v>35</v>
      </c>
      <c r="K50" s="999" t="s">
        <v>35</v>
      </c>
      <c r="L50" s="1032" t="s">
        <v>35</v>
      </c>
      <c r="M50" s="1041" t="s">
        <v>35</v>
      </c>
      <c r="N50" s="999" t="s">
        <v>35</v>
      </c>
      <c r="O50" s="999" t="s">
        <v>35</v>
      </c>
      <c r="P50" s="999" t="s">
        <v>35</v>
      </c>
      <c r="Q50" s="1010" t="s">
        <v>35</v>
      </c>
      <c r="R50" s="1021" t="s">
        <v>35</v>
      </c>
      <c r="S50" s="999" t="s">
        <v>35</v>
      </c>
      <c r="T50" s="999" t="s">
        <v>35</v>
      </c>
      <c r="U50" s="999" t="s">
        <v>35</v>
      </c>
      <c r="V50" s="1693" t="s">
        <v>35</v>
      </c>
      <c r="W50" s="1727"/>
      <c r="X50" s="1727"/>
      <c r="Y50" s="1728"/>
      <c r="Z50" s="1728"/>
      <c r="AA50" s="1728"/>
      <c r="AB50" s="1728"/>
      <c r="AC50" s="1728"/>
      <c r="AD50" s="1728"/>
      <c r="AE50" s="1728"/>
      <c r="AF50" s="1728"/>
      <c r="AG50" s="1728"/>
      <c r="AH50" s="1728"/>
      <c r="AI50" s="1728"/>
      <c r="AJ50" s="1728"/>
      <c r="AK50" s="1728"/>
      <c r="AL50" s="1728"/>
      <c r="AM50" s="1728"/>
      <c r="AN50" s="1728"/>
      <c r="AO50" s="1728"/>
      <c r="AP50" s="1728"/>
      <c r="AQ50" s="1728"/>
      <c r="AR50" s="1728"/>
      <c r="AS50" s="1728"/>
      <c r="AT50" s="1728"/>
      <c r="AU50" s="1728"/>
      <c r="AV50" s="1728"/>
      <c r="AW50" s="1728"/>
      <c r="AX50" s="1728"/>
      <c r="AY50" s="1728"/>
      <c r="AZ50" s="207"/>
      <c r="BA50" s="2131" t="s">
        <v>102</v>
      </c>
      <c r="BB50" s="151" t="s">
        <v>100</v>
      </c>
      <c r="BC50" s="1054" t="s">
        <v>35</v>
      </c>
      <c r="BD50" s="1073" t="s">
        <v>35</v>
      </c>
      <c r="BE50" s="1073" t="s">
        <v>35</v>
      </c>
      <c r="BF50" s="1073" t="s">
        <v>35</v>
      </c>
      <c r="BG50" s="1093" t="s">
        <v>35</v>
      </c>
      <c r="BH50" s="1113" t="s">
        <v>35</v>
      </c>
      <c r="BI50" s="1073" t="s">
        <v>35</v>
      </c>
      <c r="BJ50" s="1073" t="s">
        <v>35</v>
      </c>
      <c r="BK50" s="1073" t="s">
        <v>35</v>
      </c>
      <c r="BL50" s="1093" t="s">
        <v>35</v>
      </c>
      <c r="BM50" s="1113" t="s">
        <v>35</v>
      </c>
      <c r="BN50" s="1073" t="s">
        <v>35</v>
      </c>
      <c r="BO50" s="1073" t="s">
        <v>35</v>
      </c>
      <c r="BP50" s="1073" t="s">
        <v>35</v>
      </c>
      <c r="BQ50" s="1093" t="s">
        <v>35</v>
      </c>
      <c r="BR50" s="1113" t="s">
        <v>35</v>
      </c>
      <c r="BS50" s="1073" t="s">
        <v>35</v>
      </c>
      <c r="BT50" s="1073" t="s">
        <v>35</v>
      </c>
      <c r="BU50" s="1073" t="s">
        <v>35</v>
      </c>
      <c r="BV50" s="1742" t="s">
        <v>35</v>
      </c>
      <c r="BW50" s="1788"/>
      <c r="BX50" s="1788"/>
      <c r="BY50" s="1789"/>
      <c r="BZ50" s="1789"/>
      <c r="CA50" s="1789"/>
      <c r="CB50" s="1789"/>
      <c r="CC50" s="1789"/>
      <c r="CD50" s="1789"/>
      <c r="CE50" s="1789"/>
      <c r="CF50" s="1789"/>
      <c r="CG50" s="1789"/>
      <c r="CH50" s="1789"/>
      <c r="CI50" s="1789"/>
      <c r="CJ50" s="1789"/>
      <c r="CK50" s="1789"/>
      <c r="CL50" s="1789"/>
      <c r="CM50" s="1789"/>
      <c r="CN50" s="1789"/>
      <c r="CO50" s="1789"/>
      <c r="CP50" s="1789"/>
      <c r="CQ50" s="1789"/>
      <c r="CR50" s="1789"/>
      <c r="CS50" s="1789"/>
      <c r="CT50" s="1789"/>
      <c r="CU50" s="1789"/>
      <c r="CV50" s="1789"/>
      <c r="CW50" s="1789"/>
      <c r="CX50" s="1789"/>
      <c r="CY50" s="1789"/>
      <c r="CZ50" s="1789"/>
    </row>
    <row r="51" s="130" customFormat="true" ht="15" customHeight="true" x14ac:dyDescent="0.2">
      <c r="A51" s="2097"/>
      <c r="B51" s="242" t="s">
        <v>99</v>
      </c>
      <c r="C51" s="988" t="s">
        <v>35</v>
      </c>
      <c r="D51" s="999" t="s">
        <v>35</v>
      </c>
      <c r="E51" s="999" t="s">
        <v>35</v>
      </c>
      <c r="F51" s="999" t="s">
        <v>35</v>
      </c>
      <c r="G51" s="1010" t="s">
        <v>35</v>
      </c>
      <c r="H51" s="1021" t="s">
        <v>35</v>
      </c>
      <c r="I51" s="999" t="s">
        <v>35</v>
      </c>
      <c r="J51" s="999" t="s">
        <v>35</v>
      </c>
      <c r="K51" s="999" t="s">
        <v>35</v>
      </c>
      <c r="L51" s="1032" t="s">
        <v>35</v>
      </c>
      <c r="M51" s="1041" t="s">
        <v>35</v>
      </c>
      <c r="N51" s="999" t="s">
        <v>35</v>
      </c>
      <c r="O51" s="999" t="s">
        <v>35</v>
      </c>
      <c r="P51" s="999" t="s">
        <v>35</v>
      </c>
      <c r="Q51" s="1010" t="s">
        <v>35</v>
      </c>
      <c r="R51" s="1021" t="s">
        <v>35</v>
      </c>
      <c r="S51" s="999" t="s">
        <v>35</v>
      </c>
      <c r="T51" s="999" t="s">
        <v>35</v>
      </c>
      <c r="U51" s="999" t="s">
        <v>35</v>
      </c>
      <c r="V51" s="1693" t="s">
        <v>35</v>
      </c>
      <c r="W51" s="1727"/>
      <c r="X51" s="1727"/>
      <c r="Y51" s="1728"/>
      <c r="Z51" s="1728"/>
      <c r="AA51" s="1728"/>
      <c r="AB51" s="1728"/>
      <c r="AC51" s="1728"/>
      <c r="AD51" s="1728"/>
      <c r="AE51" s="1728"/>
      <c r="AF51" s="1728"/>
      <c r="AG51" s="1728"/>
      <c r="AH51" s="1728"/>
      <c r="AI51" s="1728"/>
      <c r="AJ51" s="1728"/>
      <c r="AK51" s="1728"/>
      <c r="AL51" s="1728"/>
      <c r="AM51" s="1728"/>
      <c r="AN51" s="1728"/>
      <c r="AO51" s="1728"/>
      <c r="AP51" s="1728"/>
      <c r="AQ51" s="1728"/>
      <c r="AR51" s="1728"/>
      <c r="AS51" s="1728"/>
      <c r="AT51" s="1728"/>
      <c r="AU51" s="1728"/>
      <c r="AV51" s="1728"/>
      <c r="AW51" s="1728"/>
      <c r="AX51" s="1728"/>
      <c r="AY51" s="1728"/>
      <c r="AZ51" s="207"/>
      <c r="BA51" s="2131"/>
      <c r="BB51" s="151" t="s">
        <v>99</v>
      </c>
      <c r="BC51" s="1054" t="s">
        <v>35</v>
      </c>
      <c r="BD51" s="1073" t="s">
        <v>35</v>
      </c>
      <c r="BE51" s="1073" t="s">
        <v>35</v>
      </c>
      <c r="BF51" s="1073" t="s">
        <v>35</v>
      </c>
      <c r="BG51" s="1093" t="s">
        <v>35</v>
      </c>
      <c r="BH51" s="1113" t="s">
        <v>35</v>
      </c>
      <c r="BI51" s="1073" t="s">
        <v>35</v>
      </c>
      <c r="BJ51" s="1073" t="s">
        <v>35</v>
      </c>
      <c r="BK51" s="1073" t="s">
        <v>35</v>
      </c>
      <c r="BL51" s="1093" t="s">
        <v>35</v>
      </c>
      <c r="BM51" s="1113" t="s">
        <v>35</v>
      </c>
      <c r="BN51" s="1073" t="s">
        <v>35</v>
      </c>
      <c r="BO51" s="1073" t="s">
        <v>35</v>
      </c>
      <c r="BP51" s="1073" t="s">
        <v>35</v>
      </c>
      <c r="BQ51" s="1093" t="s">
        <v>35</v>
      </c>
      <c r="BR51" s="1113" t="s">
        <v>35</v>
      </c>
      <c r="BS51" s="1073" t="s">
        <v>35</v>
      </c>
      <c r="BT51" s="1073" t="s">
        <v>35</v>
      </c>
      <c r="BU51" s="1073" t="s">
        <v>35</v>
      </c>
      <c r="BV51" s="1742" t="s">
        <v>35</v>
      </c>
      <c r="BW51" s="1788"/>
      <c r="BX51" s="1788"/>
      <c r="BY51" s="1789"/>
      <c r="BZ51" s="1789"/>
      <c r="CA51" s="1789"/>
      <c r="CB51" s="1789"/>
      <c r="CC51" s="1789"/>
      <c r="CD51" s="1789"/>
      <c r="CE51" s="1789"/>
      <c r="CF51" s="1789"/>
      <c r="CG51" s="1789"/>
      <c r="CH51" s="1789"/>
      <c r="CI51" s="1789"/>
      <c r="CJ51" s="1789"/>
      <c r="CK51" s="1789"/>
      <c r="CL51" s="1789"/>
      <c r="CM51" s="1789"/>
      <c r="CN51" s="1789"/>
      <c r="CO51" s="1789"/>
      <c r="CP51" s="1789"/>
      <c r="CQ51" s="1789"/>
      <c r="CR51" s="1789"/>
      <c r="CS51" s="1789"/>
      <c r="CT51" s="1789"/>
      <c r="CU51" s="1789"/>
      <c r="CV51" s="1789"/>
      <c r="CW51" s="1789"/>
      <c r="CX51" s="1789"/>
      <c r="CY51" s="1789"/>
      <c r="CZ51" s="1789"/>
    </row>
    <row r="52" s="130" customFormat="true" ht="15" customHeight="true" x14ac:dyDescent="0.2">
      <c r="A52" s="2097"/>
      <c r="B52" s="242" t="s">
        <v>68</v>
      </c>
      <c r="C52" s="988" t="s">
        <v>35</v>
      </c>
      <c r="D52" s="999" t="s">
        <v>35</v>
      </c>
      <c r="E52" s="999" t="s">
        <v>35</v>
      </c>
      <c r="F52" s="999" t="s">
        <v>35</v>
      </c>
      <c r="G52" s="1010" t="s">
        <v>35</v>
      </c>
      <c r="H52" s="1021" t="s">
        <v>35</v>
      </c>
      <c r="I52" s="999" t="s">
        <v>35</v>
      </c>
      <c r="J52" s="999" t="s">
        <v>35</v>
      </c>
      <c r="K52" s="999" t="s">
        <v>35</v>
      </c>
      <c r="L52" s="1032" t="s">
        <v>35</v>
      </c>
      <c r="M52" s="1041" t="s">
        <v>35</v>
      </c>
      <c r="N52" s="999" t="s">
        <v>35</v>
      </c>
      <c r="O52" s="999" t="s">
        <v>35</v>
      </c>
      <c r="P52" s="999" t="s">
        <v>35</v>
      </c>
      <c r="Q52" s="1010" t="s">
        <v>35</v>
      </c>
      <c r="R52" s="1021" t="s">
        <v>35</v>
      </c>
      <c r="S52" s="999" t="s">
        <v>35</v>
      </c>
      <c r="T52" s="999" t="s">
        <v>35</v>
      </c>
      <c r="U52" s="999" t="s">
        <v>35</v>
      </c>
      <c r="V52" s="1693" t="s">
        <v>35</v>
      </c>
      <c r="W52" s="1727"/>
      <c r="X52" s="1727"/>
      <c r="Y52" s="1728"/>
      <c r="Z52" s="1728"/>
      <c r="AA52" s="1728"/>
      <c r="AB52" s="1728"/>
      <c r="AC52" s="1728"/>
      <c r="AD52" s="1728"/>
      <c r="AE52" s="1728"/>
      <c r="AF52" s="1728"/>
      <c r="AG52" s="1728"/>
      <c r="AH52" s="1728"/>
      <c r="AI52" s="1728"/>
      <c r="AJ52" s="1728"/>
      <c r="AK52" s="1728"/>
      <c r="AL52" s="1728"/>
      <c r="AM52" s="1728"/>
      <c r="AN52" s="1728"/>
      <c r="AO52" s="1728"/>
      <c r="AP52" s="1728"/>
      <c r="AQ52" s="1728"/>
      <c r="AR52" s="1728"/>
      <c r="AS52" s="1728"/>
      <c r="AT52" s="1728"/>
      <c r="AU52" s="1728"/>
      <c r="AV52" s="1728"/>
      <c r="AW52" s="1728"/>
      <c r="AX52" s="1728"/>
      <c r="AY52" s="1728"/>
      <c r="AZ52" s="207"/>
      <c r="BA52" s="2131"/>
      <c r="BB52" s="151" t="s">
        <v>68</v>
      </c>
      <c r="BC52" s="1054" t="s">
        <v>35</v>
      </c>
      <c r="BD52" s="1073" t="s">
        <v>35</v>
      </c>
      <c r="BE52" s="1073" t="s">
        <v>35</v>
      </c>
      <c r="BF52" s="1073" t="s">
        <v>35</v>
      </c>
      <c r="BG52" s="1093" t="s">
        <v>35</v>
      </c>
      <c r="BH52" s="1113" t="s">
        <v>35</v>
      </c>
      <c r="BI52" s="1073" t="s">
        <v>35</v>
      </c>
      <c r="BJ52" s="1073" t="s">
        <v>35</v>
      </c>
      <c r="BK52" s="1073" t="s">
        <v>35</v>
      </c>
      <c r="BL52" s="1093" t="s">
        <v>35</v>
      </c>
      <c r="BM52" s="1113" t="s">
        <v>35</v>
      </c>
      <c r="BN52" s="1073" t="s">
        <v>35</v>
      </c>
      <c r="BO52" s="1073" t="s">
        <v>35</v>
      </c>
      <c r="BP52" s="1073" t="s">
        <v>35</v>
      </c>
      <c r="BQ52" s="1093" t="s">
        <v>35</v>
      </c>
      <c r="BR52" s="1113" t="s">
        <v>35</v>
      </c>
      <c r="BS52" s="1073" t="s">
        <v>35</v>
      </c>
      <c r="BT52" s="1073" t="s">
        <v>35</v>
      </c>
      <c r="BU52" s="1073" t="s">
        <v>35</v>
      </c>
      <c r="BV52" s="1742" t="s">
        <v>35</v>
      </c>
      <c r="BW52" s="1788"/>
      <c r="BX52" s="1788"/>
      <c r="BY52" s="1789"/>
      <c r="BZ52" s="1789"/>
      <c r="CA52" s="1789"/>
      <c r="CB52" s="1789"/>
      <c r="CC52" s="1789"/>
      <c r="CD52" s="1789"/>
      <c r="CE52" s="1789"/>
      <c r="CF52" s="1789"/>
      <c r="CG52" s="1789"/>
      <c r="CH52" s="1789"/>
      <c r="CI52" s="1789"/>
      <c r="CJ52" s="1789"/>
      <c r="CK52" s="1789"/>
      <c r="CL52" s="1789"/>
      <c r="CM52" s="1789"/>
      <c r="CN52" s="1789"/>
      <c r="CO52" s="1789"/>
      <c r="CP52" s="1789"/>
      <c r="CQ52" s="1789"/>
      <c r="CR52" s="1789"/>
      <c r="CS52" s="1789"/>
      <c r="CT52" s="1789"/>
      <c r="CU52" s="1789"/>
      <c r="CV52" s="1789"/>
      <c r="CW52" s="1789"/>
      <c r="CX52" s="1789"/>
      <c r="CY52" s="1789"/>
      <c r="CZ52" s="1789"/>
    </row>
    <row r="53" s="130" customFormat="true" ht="15" customHeight="true" x14ac:dyDescent="0.2">
      <c r="A53" s="2097" t="s">
        <v>105</v>
      </c>
      <c r="B53" s="242" t="s">
        <v>100</v>
      </c>
      <c r="C53" s="988" t="s">
        <v>35</v>
      </c>
      <c r="D53" s="999" t="s">
        <v>35</v>
      </c>
      <c r="E53" s="999" t="s">
        <v>35</v>
      </c>
      <c r="F53" s="999" t="s">
        <v>35</v>
      </c>
      <c r="G53" s="1010" t="s">
        <v>35</v>
      </c>
      <c r="H53" s="1021" t="s">
        <v>35</v>
      </c>
      <c r="I53" s="999" t="s">
        <v>35</v>
      </c>
      <c r="J53" s="999" t="s">
        <v>35</v>
      </c>
      <c r="K53" s="999" t="s">
        <v>35</v>
      </c>
      <c r="L53" s="1032" t="s">
        <v>35</v>
      </c>
      <c r="M53" s="1041" t="s">
        <v>35</v>
      </c>
      <c r="N53" s="999" t="s">
        <v>35</v>
      </c>
      <c r="O53" s="999" t="s">
        <v>35</v>
      </c>
      <c r="P53" s="999" t="s">
        <v>35</v>
      </c>
      <c r="Q53" s="1010" t="s">
        <v>35</v>
      </c>
      <c r="R53" s="1021" t="s">
        <v>35</v>
      </c>
      <c r="S53" s="999" t="s">
        <v>35</v>
      </c>
      <c r="T53" s="999" t="s">
        <v>35</v>
      </c>
      <c r="U53" s="999" t="s">
        <v>35</v>
      </c>
      <c r="V53" s="1693" t="s">
        <v>35</v>
      </c>
      <c r="W53" s="1727"/>
      <c r="X53" s="1727"/>
      <c r="Y53" s="1728"/>
      <c r="Z53" s="1728"/>
      <c r="AA53" s="1728"/>
      <c r="AB53" s="1728"/>
      <c r="AC53" s="1728"/>
      <c r="AD53" s="1728"/>
      <c r="AE53" s="1728"/>
      <c r="AF53" s="1728"/>
      <c r="AG53" s="1728"/>
      <c r="AH53" s="1728"/>
      <c r="AI53" s="1728"/>
      <c r="AJ53" s="1728"/>
      <c r="AK53" s="1728"/>
      <c r="AL53" s="1728"/>
      <c r="AM53" s="1728"/>
      <c r="AN53" s="1728"/>
      <c r="AO53" s="1728"/>
      <c r="AP53" s="1728"/>
      <c r="AQ53" s="1728"/>
      <c r="AR53" s="1728"/>
      <c r="AS53" s="1728"/>
      <c r="AT53" s="1728"/>
      <c r="AU53" s="1728"/>
      <c r="AV53" s="1728"/>
      <c r="AW53" s="1728"/>
      <c r="AX53" s="1728"/>
      <c r="AY53" s="1728"/>
      <c r="AZ53" s="207"/>
      <c r="BA53" s="2131" t="s">
        <v>105</v>
      </c>
      <c r="BB53" s="151" t="s">
        <v>100</v>
      </c>
      <c r="BC53" s="1054" t="s">
        <v>35</v>
      </c>
      <c r="BD53" s="1073" t="s">
        <v>35</v>
      </c>
      <c r="BE53" s="1073" t="s">
        <v>35</v>
      </c>
      <c r="BF53" s="1073" t="s">
        <v>35</v>
      </c>
      <c r="BG53" s="1093" t="s">
        <v>35</v>
      </c>
      <c r="BH53" s="1113" t="s">
        <v>35</v>
      </c>
      <c r="BI53" s="1073" t="s">
        <v>35</v>
      </c>
      <c r="BJ53" s="1073" t="s">
        <v>35</v>
      </c>
      <c r="BK53" s="1073" t="s">
        <v>35</v>
      </c>
      <c r="BL53" s="1093" t="s">
        <v>35</v>
      </c>
      <c r="BM53" s="1113" t="s">
        <v>35</v>
      </c>
      <c r="BN53" s="1073" t="s">
        <v>35</v>
      </c>
      <c r="BO53" s="1073" t="s">
        <v>35</v>
      </c>
      <c r="BP53" s="1073" t="s">
        <v>35</v>
      </c>
      <c r="BQ53" s="1093" t="s">
        <v>35</v>
      </c>
      <c r="BR53" s="1113" t="s">
        <v>35</v>
      </c>
      <c r="BS53" s="1073" t="s">
        <v>35</v>
      </c>
      <c r="BT53" s="1073" t="s">
        <v>35</v>
      </c>
      <c r="BU53" s="1073" t="s">
        <v>35</v>
      </c>
      <c r="BV53" s="1742" t="s">
        <v>35</v>
      </c>
      <c r="BW53" s="1788"/>
      <c r="BX53" s="1788"/>
      <c r="BY53" s="1789"/>
      <c r="BZ53" s="1789"/>
      <c r="CA53" s="1789"/>
      <c r="CB53" s="1789"/>
      <c r="CC53" s="1789"/>
      <c r="CD53" s="1789"/>
      <c r="CE53" s="1789"/>
      <c r="CF53" s="1789"/>
      <c r="CG53" s="1789"/>
      <c r="CH53" s="1789"/>
      <c r="CI53" s="1789"/>
      <c r="CJ53" s="1789"/>
      <c r="CK53" s="1789"/>
      <c r="CL53" s="1789"/>
      <c r="CM53" s="1789"/>
      <c r="CN53" s="1789"/>
      <c r="CO53" s="1789"/>
      <c r="CP53" s="1789"/>
      <c r="CQ53" s="1789"/>
      <c r="CR53" s="1789"/>
      <c r="CS53" s="1789"/>
      <c r="CT53" s="1789"/>
      <c r="CU53" s="1789"/>
      <c r="CV53" s="1789"/>
      <c r="CW53" s="1789"/>
      <c r="CX53" s="1789"/>
      <c r="CY53" s="1789"/>
      <c r="CZ53" s="1789"/>
    </row>
    <row r="54" s="130" customFormat="true" ht="15" customHeight="true" x14ac:dyDescent="0.2">
      <c r="A54" s="2097"/>
      <c r="B54" s="242" t="s">
        <v>99</v>
      </c>
      <c r="C54" s="988" t="s">
        <v>35</v>
      </c>
      <c r="D54" s="999" t="s">
        <v>35</v>
      </c>
      <c r="E54" s="999" t="s">
        <v>35</v>
      </c>
      <c r="F54" s="999" t="s">
        <v>35</v>
      </c>
      <c r="G54" s="1010" t="s">
        <v>35</v>
      </c>
      <c r="H54" s="1021" t="s">
        <v>35</v>
      </c>
      <c r="I54" s="999" t="s">
        <v>35</v>
      </c>
      <c r="J54" s="999" t="s">
        <v>35</v>
      </c>
      <c r="K54" s="999" t="s">
        <v>35</v>
      </c>
      <c r="L54" s="1032" t="s">
        <v>35</v>
      </c>
      <c r="M54" s="1041" t="s">
        <v>35</v>
      </c>
      <c r="N54" s="999" t="s">
        <v>35</v>
      </c>
      <c r="O54" s="999" t="s">
        <v>35</v>
      </c>
      <c r="P54" s="999" t="s">
        <v>35</v>
      </c>
      <c r="Q54" s="1010" t="s">
        <v>35</v>
      </c>
      <c r="R54" s="1021" t="s">
        <v>35</v>
      </c>
      <c r="S54" s="999" t="s">
        <v>35</v>
      </c>
      <c r="T54" s="999" t="s">
        <v>35</v>
      </c>
      <c r="U54" s="999" t="s">
        <v>35</v>
      </c>
      <c r="V54" s="1693" t="s">
        <v>35</v>
      </c>
      <c r="W54" s="1727"/>
      <c r="X54" s="1727"/>
      <c r="Y54" s="1728"/>
      <c r="Z54" s="1728"/>
      <c r="AA54" s="1728"/>
      <c r="AB54" s="1728"/>
      <c r="AC54" s="1728"/>
      <c r="AD54" s="1728"/>
      <c r="AE54" s="1728"/>
      <c r="AF54" s="1728"/>
      <c r="AG54" s="1728"/>
      <c r="AH54" s="1728"/>
      <c r="AI54" s="1728"/>
      <c r="AJ54" s="1728"/>
      <c r="AK54" s="1728"/>
      <c r="AL54" s="1728"/>
      <c r="AM54" s="1728"/>
      <c r="AN54" s="1728"/>
      <c r="AO54" s="1728"/>
      <c r="AP54" s="1728"/>
      <c r="AQ54" s="1728"/>
      <c r="AR54" s="1728"/>
      <c r="AS54" s="1728"/>
      <c r="AT54" s="1728"/>
      <c r="AU54" s="1728"/>
      <c r="AV54" s="1728"/>
      <c r="AW54" s="1728"/>
      <c r="AX54" s="1728"/>
      <c r="AY54" s="1728"/>
      <c r="AZ54" s="207"/>
      <c r="BA54" s="2131"/>
      <c r="BB54" s="151" t="s">
        <v>99</v>
      </c>
      <c r="BC54" s="1054" t="s">
        <v>35</v>
      </c>
      <c r="BD54" s="1073" t="s">
        <v>35</v>
      </c>
      <c r="BE54" s="1073" t="s">
        <v>35</v>
      </c>
      <c r="BF54" s="1073" t="s">
        <v>35</v>
      </c>
      <c r="BG54" s="1093" t="s">
        <v>35</v>
      </c>
      <c r="BH54" s="1113" t="s">
        <v>35</v>
      </c>
      <c r="BI54" s="1073" t="s">
        <v>35</v>
      </c>
      <c r="BJ54" s="1073" t="s">
        <v>35</v>
      </c>
      <c r="BK54" s="1073" t="s">
        <v>35</v>
      </c>
      <c r="BL54" s="1093" t="s">
        <v>35</v>
      </c>
      <c r="BM54" s="1113" t="s">
        <v>35</v>
      </c>
      <c r="BN54" s="1073" t="s">
        <v>35</v>
      </c>
      <c r="BO54" s="1073" t="s">
        <v>35</v>
      </c>
      <c r="BP54" s="1073" t="s">
        <v>35</v>
      </c>
      <c r="BQ54" s="1093" t="s">
        <v>35</v>
      </c>
      <c r="BR54" s="1113" t="s">
        <v>35</v>
      </c>
      <c r="BS54" s="1073" t="s">
        <v>35</v>
      </c>
      <c r="BT54" s="1073" t="s">
        <v>35</v>
      </c>
      <c r="BU54" s="1073" t="s">
        <v>35</v>
      </c>
      <c r="BV54" s="1742" t="s">
        <v>35</v>
      </c>
      <c r="BW54" s="1788"/>
      <c r="BX54" s="1788"/>
      <c r="BY54" s="1789"/>
      <c r="BZ54" s="1789"/>
      <c r="CA54" s="1789"/>
      <c r="CB54" s="1789"/>
      <c r="CC54" s="1789"/>
      <c r="CD54" s="1789"/>
      <c r="CE54" s="1789"/>
      <c r="CF54" s="1789"/>
      <c r="CG54" s="1789"/>
      <c r="CH54" s="1789"/>
      <c r="CI54" s="1789"/>
      <c r="CJ54" s="1789"/>
      <c r="CK54" s="1789"/>
      <c r="CL54" s="1789"/>
      <c r="CM54" s="1789"/>
      <c r="CN54" s="1789"/>
      <c r="CO54" s="1789"/>
      <c r="CP54" s="1789"/>
      <c r="CQ54" s="1789"/>
      <c r="CR54" s="1789"/>
      <c r="CS54" s="1789"/>
      <c r="CT54" s="1789"/>
      <c r="CU54" s="1789"/>
      <c r="CV54" s="1789"/>
      <c r="CW54" s="1789"/>
      <c r="CX54" s="1789"/>
      <c r="CY54" s="1789"/>
      <c r="CZ54" s="1789"/>
    </row>
    <row r="55" s="130" customFormat="true" ht="15" customHeight="true" x14ac:dyDescent="0.2">
      <c r="A55" s="2132"/>
      <c r="B55" s="243" t="s">
        <v>68</v>
      </c>
      <c r="C55" s="990" t="s">
        <v>35</v>
      </c>
      <c r="D55" s="1001" t="s">
        <v>35</v>
      </c>
      <c r="E55" s="1001" t="s">
        <v>35</v>
      </c>
      <c r="F55" s="1001" t="s">
        <v>35</v>
      </c>
      <c r="G55" s="1012" t="s">
        <v>35</v>
      </c>
      <c r="H55" s="1023" t="s">
        <v>35</v>
      </c>
      <c r="I55" s="1001" t="s">
        <v>35</v>
      </c>
      <c r="J55" s="1001" t="s">
        <v>35</v>
      </c>
      <c r="K55" s="1001" t="s">
        <v>35</v>
      </c>
      <c r="L55" s="1034" t="s">
        <v>35</v>
      </c>
      <c r="M55" s="1043" t="s">
        <v>35</v>
      </c>
      <c r="N55" s="1001" t="s">
        <v>35</v>
      </c>
      <c r="O55" s="1001" t="s">
        <v>35</v>
      </c>
      <c r="P55" s="1001" t="s">
        <v>35</v>
      </c>
      <c r="Q55" s="1012" t="s">
        <v>35</v>
      </c>
      <c r="R55" s="1659" t="s">
        <v>35</v>
      </c>
      <c r="S55" s="1660" t="s">
        <v>35</v>
      </c>
      <c r="T55" s="1660" t="s">
        <v>35</v>
      </c>
      <c r="U55" s="1660" t="s">
        <v>35</v>
      </c>
      <c r="V55" s="1695" t="s">
        <v>35</v>
      </c>
      <c r="W55" s="1729"/>
      <c r="X55" s="1729"/>
      <c r="Y55" s="1729"/>
      <c r="Z55" s="1729"/>
      <c r="AA55" s="1729"/>
      <c r="AB55" s="1729"/>
      <c r="AC55" s="1729"/>
      <c r="AD55" s="1729"/>
      <c r="AE55" s="1729"/>
      <c r="AF55" s="1729"/>
      <c r="AG55" s="1729"/>
      <c r="AH55" s="1729"/>
      <c r="AI55" s="1729"/>
      <c r="AJ55" s="1729"/>
      <c r="AK55" s="1729"/>
      <c r="AL55" s="1729"/>
      <c r="AM55" s="1729"/>
      <c r="AN55" s="1729"/>
      <c r="AO55" s="1729"/>
      <c r="AP55" s="1729"/>
      <c r="AQ55" s="1729"/>
      <c r="AR55" s="1729"/>
      <c r="AS55" s="1729"/>
      <c r="AT55" s="1729"/>
      <c r="AU55" s="1729"/>
      <c r="AV55" s="1729"/>
      <c r="AW55" s="1729"/>
      <c r="AX55" s="1729"/>
      <c r="AY55" s="1729"/>
      <c r="AZ55" s="207"/>
      <c r="BA55" s="2133"/>
      <c r="BB55" s="152" t="s">
        <v>68</v>
      </c>
      <c r="BC55" s="1055" t="s">
        <v>35</v>
      </c>
      <c r="BD55" s="1074" t="s">
        <v>35</v>
      </c>
      <c r="BE55" s="1074" t="s">
        <v>35</v>
      </c>
      <c r="BF55" s="1074" t="s">
        <v>35</v>
      </c>
      <c r="BG55" s="1094" t="s">
        <v>35</v>
      </c>
      <c r="BH55" s="1114" t="s">
        <v>35</v>
      </c>
      <c r="BI55" s="1074" t="s">
        <v>35</v>
      </c>
      <c r="BJ55" s="1074" t="s">
        <v>35</v>
      </c>
      <c r="BK55" s="1074" t="s">
        <v>35</v>
      </c>
      <c r="BL55" s="1094" t="s">
        <v>35</v>
      </c>
      <c r="BM55" s="1114" t="s">
        <v>35</v>
      </c>
      <c r="BN55" s="1074" t="s">
        <v>35</v>
      </c>
      <c r="BO55" s="1074" t="s">
        <v>35</v>
      </c>
      <c r="BP55" s="1074" t="s">
        <v>35</v>
      </c>
      <c r="BQ55" s="1094" t="s">
        <v>35</v>
      </c>
      <c r="BR55" s="1661" t="s">
        <v>35</v>
      </c>
      <c r="BS55" s="1662" t="s">
        <v>35</v>
      </c>
      <c r="BT55" s="1662" t="s">
        <v>35</v>
      </c>
      <c r="BU55" s="1662" t="s">
        <v>35</v>
      </c>
      <c r="BV55" s="1662" t="s">
        <v>35</v>
      </c>
      <c r="BW55" s="1790"/>
      <c r="BX55" s="1790"/>
      <c r="BY55" s="1790"/>
      <c r="BZ55" s="1791"/>
      <c r="CA55" s="1791"/>
      <c r="CB55" s="1791"/>
      <c r="CC55" s="1791"/>
      <c r="CD55" s="1791"/>
      <c r="CE55" s="1791"/>
      <c r="CF55" s="1791"/>
      <c r="CG55" s="1791"/>
      <c r="CH55" s="1791"/>
      <c r="CI55" s="1791"/>
      <c r="CJ55" s="1791"/>
      <c r="CK55" s="1791"/>
      <c r="CL55" s="1791"/>
      <c r="CM55" s="1791"/>
      <c r="CN55" s="1791"/>
      <c r="CO55" s="1791"/>
      <c r="CP55" s="1791"/>
      <c r="CQ55" s="1791"/>
      <c r="CR55" s="1791"/>
      <c r="CS55" s="1791"/>
      <c r="CT55" s="1791"/>
      <c r="CU55" s="1791"/>
      <c r="CV55" s="1791"/>
      <c r="CW55" s="1791"/>
      <c r="CX55" s="1791"/>
      <c r="CY55" s="1791"/>
      <c r="CZ55" s="1791"/>
    </row>
    <row r="56" s="607" customFormat="true" ht="15" customHeight="true" x14ac:dyDescent="0.2">
      <c r="A56" s="132"/>
      <c r="B56" s="177"/>
      <c r="C56" s="2098" t="s">
        <v>114</v>
      </c>
      <c r="D56" s="2099"/>
      <c r="E56" s="2099"/>
      <c r="F56" s="2099"/>
      <c r="G56" s="2100"/>
      <c r="H56" s="2302" t="s">
        <v>38</v>
      </c>
      <c r="I56" s="2303"/>
      <c r="J56" s="2303"/>
      <c r="K56" s="2303"/>
      <c r="L56" s="2304"/>
      <c r="M56" s="2305" t="s">
        <v>37</v>
      </c>
      <c r="N56" s="2303"/>
      <c r="O56" s="2303"/>
      <c r="P56" s="2303"/>
      <c r="Q56" s="2304"/>
      <c r="R56" s="1905" t="s">
        <v>137</v>
      </c>
      <c r="S56" s="1913"/>
      <c r="T56" s="1913"/>
      <c r="U56" s="1913"/>
      <c r="V56" s="1914"/>
      <c r="W56" s="1726"/>
      <c r="X56" s="1726"/>
      <c r="Y56" s="1726"/>
      <c r="Z56" s="1726"/>
      <c r="AA56" s="1726"/>
      <c r="AB56" s="1726"/>
      <c r="AC56" s="1726"/>
      <c r="AD56" s="1726"/>
      <c r="AE56" s="1726"/>
      <c r="AF56" s="1726"/>
      <c r="AG56" s="1726"/>
      <c r="AH56" s="1726"/>
      <c r="AI56" s="1726"/>
      <c r="AJ56" s="1726"/>
      <c r="AK56" s="1726"/>
      <c r="AL56" s="1726"/>
      <c r="AM56" s="1726"/>
      <c r="AN56" s="1726"/>
      <c r="AO56" s="1726"/>
      <c r="AP56" s="1726"/>
      <c r="AQ56" s="1726"/>
      <c r="AR56" s="1726"/>
      <c r="AS56" s="1726"/>
      <c r="AT56" s="1726"/>
      <c r="AU56" s="1726"/>
      <c r="AV56" s="1726"/>
      <c r="AW56" s="1726"/>
      <c r="AX56" s="1726"/>
      <c r="AY56" s="1726"/>
      <c r="AZ56" s="611"/>
      <c r="BA56" s="209" t="s">
        <v>128</v>
      </c>
      <c r="BB56" s="115" t="s">
        <v>95</v>
      </c>
      <c r="BC56" s="2175" t="s">
        <v>114</v>
      </c>
      <c r="BD56" s="2176"/>
      <c r="BE56" s="2176"/>
      <c r="BF56" s="2176"/>
      <c r="BG56" s="2177"/>
      <c r="BH56" s="2178" t="s">
        <v>38</v>
      </c>
      <c r="BI56" s="2176"/>
      <c r="BJ56" s="2176"/>
      <c r="BK56" s="2176"/>
      <c r="BL56" s="2177"/>
      <c r="BM56" s="2178" t="s">
        <v>37</v>
      </c>
      <c r="BN56" s="2176"/>
      <c r="BO56" s="2176"/>
      <c r="BP56" s="2176"/>
      <c r="BQ56" s="2179"/>
      <c r="BR56" s="1656" t="s">
        <v>137</v>
      </c>
      <c r="BS56" s="289"/>
      <c r="BT56" s="289"/>
      <c r="BU56" s="289"/>
      <c r="BV56" s="289"/>
      <c r="BW56" s="1792"/>
      <c r="BX56" s="1792"/>
      <c r="BY56" s="179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607" customFormat="true" ht="12.75" x14ac:dyDescent="0.2">
      <c r="A57" s="178" t="s">
        <v>69</v>
      </c>
      <c r="B57" s="236"/>
      <c r="C57" s="267" t="s">
        <v>0</v>
      </c>
      <c r="D57" s="268" t="s">
        <v>1</v>
      </c>
      <c r="E57" s="268" t="s">
        <v>2</v>
      </c>
      <c r="F57" s="268" t="s">
        <v>3</v>
      </c>
      <c r="G57" s="269" t="s">
        <v>4</v>
      </c>
      <c r="H57" s="1435" t="s">
        <v>0</v>
      </c>
      <c r="I57" s="1399" t="s">
        <v>1</v>
      </c>
      <c r="J57" s="1399" t="s">
        <v>2</v>
      </c>
      <c r="K57" s="1399" t="s">
        <v>3</v>
      </c>
      <c r="L57" s="1400" t="s">
        <v>4</v>
      </c>
      <c r="M57" s="1425" t="s">
        <v>0</v>
      </c>
      <c r="N57" s="1399" t="s">
        <v>1</v>
      </c>
      <c r="O57" s="1399" t="s">
        <v>2</v>
      </c>
      <c r="P57" s="1399" t="s">
        <v>3</v>
      </c>
      <c r="Q57" s="1445" t="s">
        <v>4</v>
      </c>
      <c r="R57" s="1435" t="s">
        <v>148</v>
      </c>
      <c r="S57" s="1399" t="s">
        <v>149</v>
      </c>
      <c r="T57" s="1399" t="s">
        <v>150</v>
      </c>
      <c r="U57" s="1399" t="s">
        <v>151</v>
      </c>
      <c r="V57" s="1401" t="s">
        <v>152</v>
      </c>
      <c r="W57" s="1726"/>
      <c r="X57" s="1726"/>
      <c r="Y57" s="1726"/>
      <c r="Z57" s="1726"/>
      <c r="AA57" s="1726"/>
      <c r="AB57" s="1726"/>
      <c r="AC57" s="1726"/>
      <c r="AD57" s="1726"/>
      <c r="AE57" s="1726"/>
      <c r="AF57" s="1726"/>
      <c r="AG57" s="1726"/>
      <c r="AH57" s="1726"/>
      <c r="AI57" s="1726"/>
      <c r="AJ57" s="1726"/>
      <c r="AK57" s="1726"/>
      <c r="AL57" s="1726"/>
      <c r="AM57" s="1726"/>
      <c r="AN57" s="1726"/>
      <c r="AO57" s="1726"/>
      <c r="AP57" s="1726"/>
      <c r="AQ57" s="1726"/>
      <c r="AR57" s="1726"/>
      <c r="AS57" s="1726"/>
      <c r="AT57" s="1726"/>
      <c r="AU57" s="1726"/>
      <c r="AV57" s="1726"/>
      <c r="AW57" s="1726"/>
      <c r="AX57" s="1726"/>
      <c r="AY57" s="1726"/>
      <c r="AZ57" s="611"/>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148</v>
      </c>
      <c r="BS57" s="168" t="s">
        <v>149</v>
      </c>
      <c r="BT57" s="168" t="s">
        <v>150</v>
      </c>
      <c r="BU57" s="168" t="s">
        <v>151</v>
      </c>
      <c r="BV57" s="1743" t="s">
        <v>152</v>
      </c>
      <c r="BW57" s="1794"/>
      <c r="BX57" s="1794"/>
      <c r="BY57" s="1795"/>
      <c r="BZ57" s="1795"/>
      <c r="CA57" s="1795"/>
      <c r="CB57" s="1795"/>
      <c r="CC57" s="1795"/>
      <c r="CD57" s="1795"/>
      <c r="CE57" s="1795"/>
      <c r="CF57" s="1795"/>
      <c r="CG57" s="1795"/>
      <c r="CH57" s="1795"/>
      <c r="CI57" s="1795"/>
      <c r="CJ57" s="1795"/>
      <c r="CK57" s="1795"/>
      <c r="CL57" s="1795"/>
      <c r="CM57" s="1795"/>
      <c r="CN57" s="1795"/>
      <c r="CO57" s="1795"/>
      <c r="CP57" s="1795"/>
      <c r="CQ57" s="1795"/>
      <c r="CR57" s="1795"/>
      <c r="CS57" s="1795"/>
      <c r="CT57" s="1795"/>
      <c r="CU57" s="1795"/>
      <c r="CV57" s="1795"/>
      <c r="CW57" s="1795"/>
      <c r="CX57" s="1795"/>
      <c r="CY57" s="1795"/>
      <c r="CZ57" s="1795"/>
    </row>
    <row r="58" s="607" customFormat="true" ht="15" customHeight="true" x14ac:dyDescent="0.2">
      <c r="A58" s="2311" t="s">
        <v>154</v>
      </c>
      <c r="B58" s="1591" t="s">
        <v>261</v>
      </c>
      <c r="C58" s="1502">
        <v>58.680123839517805</v>
      </c>
      <c r="D58" s="1503">
        <v>63.055627850923926</v>
      </c>
      <c r="E58" s="1503">
        <v>57.496564200271486</v>
      </c>
      <c r="F58" s="1503">
        <v>50.851648757273026</v>
      </c>
      <c r="G58" s="1504">
        <v>37.974418158523179</v>
      </c>
      <c r="H58" s="1505">
        <v>77.265593128724618</v>
      </c>
      <c r="I58" s="1503">
        <v>62.393805987589289</v>
      </c>
      <c r="J58" s="1503">
        <v>55.062444331483086</v>
      </c>
      <c r="K58" s="1503">
        <v>48.931269099746402</v>
      </c>
      <c r="L58" s="1506">
        <v>36.680196051147107</v>
      </c>
      <c r="M58" s="1507">
        <v>40.006719631818868</v>
      </c>
      <c r="N58" s="1503">
        <v>41.203375845407642</v>
      </c>
      <c r="O58" s="1503">
        <v>48.874354383264368</v>
      </c>
      <c r="P58" s="1503">
        <v>48.02892644181258</v>
      </c>
      <c r="Q58" s="1504">
        <v>47.61947297288512</v>
      </c>
      <c r="R58" s="1505">
        <v>53.771165945918753</v>
      </c>
      <c r="S58" s="1503">
        <v>66.274903676295622</v>
      </c>
      <c r="T58" s="1503">
        <v>50.565810648297351</v>
      </c>
      <c r="U58" s="1503">
        <v>74.790926471589898</v>
      </c>
      <c r="V58" s="1928">
        <v>41.741351628958903</v>
      </c>
      <c r="W58" s="1726"/>
      <c r="X58" s="1726"/>
      <c r="Y58" s="1726"/>
      <c r="Z58" s="1726"/>
      <c r="AA58" s="1726"/>
      <c r="AB58" s="1726"/>
      <c r="AC58" s="1726"/>
      <c r="AD58" s="1726"/>
      <c r="AE58" s="1726"/>
      <c r="AF58" s="1726"/>
      <c r="AG58" s="1726"/>
      <c r="AH58" s="1726"/>
      <c r="AI58" s="1726"/>
      <c r="AJ58" s="1726"/>
      <c r="AK58" s="1726"/>
      <c r="AL58" s="1726"/>
      <c r="AM58" s="1726"/>
      <c r="AN58" s="1726"/>
      <c r="AO58" s="1726"/>
      <c r="AP58" s="1726"/>
      <c r="AQ58" s="1726"/>
      <c r="AR58" s="1726"/>
      <c r="AS58" s="1726"/>
      <c r="AT58" s="1726"/>
      <c r="AU58" s="1726"/>
      <c r="AV58" s="1726"/>
      <c r="AW58" s="1726"/>
      <c r="AX58" s="1726"/>
      <c r="AY58" s="1726"/>
      <c r="AZ58" s="611"/>
      <c r="BA58" s="228"/>
      <c r="BB58" s="153"/>
      <c r="BC58" s="306"/>
      <c r="BD58" s="292"/>
      <c r="BE58" s="292"/>
      <c r="BF58" s="292"/>
      <c r="BG58" s="307"/>
      <c r="BH58" s="315"/>
      <c r="BI58" s="292"/>
      <c r="BJ58" s="292"/>
      <c r="BK58" s="292"/>
      <c r="BL58" s="307"/>
      <c r="BM58" s="315"/>
      <c r="BN58" s="292"/>
      <c r="BO58" s="292"/>
      <c r="BP58" s="292"/>
      <c r="BQ58" s="307"/>
      <c r="BR58" s="315"/>
      <c r="BS58" s="292"/>
      <c r="BT58" s="292"/>
      <c r="BU58" s="292"/>
      <c r="BV58" s="1744"/>
      <c r="BW58" s="1796"/>
      <c r="BX58" s="1796"/>
      <c r="BY58" s="1797"/>
      <c r="BZ58" s="1797"/>
      <c r="CA58" s="1797"/>
      <c r="CB58" s="1797"/>
      <c r="CC58" s="1797"/>
      <c r="CD58" s="1797"/>
      <c r="CE58" s="1797"/>
      <c r="CF58" s="1797"/>
      <c r="CG58" s="1797"/>
      <c r="CH58" s="1797"/>
      <c r="CI58" s="1797"/>
      <c r="CJ58" s="1797"/>
      <c r="CK58" s="1797"/>
      <c r="CL58" s="1797"/>
      <c r="CM58" s="1797"/>
      <c r="CN58" s="1797"/>
      <c r="CO58" s="1797"/>
      <c r="CP58" s="1797"/>
      <c r="CQ58" s="1797"/>
      <c r="CR58" s="1797"/>
      <c r="CS58" s="1797"/>
      <c r="CT58" s="1797"/>
      <c r="CU58" s="1797"/>
      <c r="CV58" s="1797"/>
      <c r="CW58" s="1797"/>
      <c r="CX58" s="1797"/>
      <c r="CY58" s="1797"/>
      <c r="CZ58" s="1797"/>
    </row>
    <row r="59" s="607" customFormat="true" ht="15" customHeight="true" x14ac:dyDescent="0.2">
      <c r="A59" s="2312"/>
      <c r="B59" s="1592" t="s">
        <v>262</v>
      </c>
      <c r="C59" s="1508">
        <v>1.5836780980743228</v>
      </c>
      <c r="D59" s="1509">
        <v>0.31710439064182255</v>
      </c>
      <c r="E59" s="1509">
        <v>6.77009491542922E-2</v>
      </c>
      <c r="F59" s="1509">
        <v>4.334312283985222E-2</v>
      </c>
      <c r="G59" s="1510">
        <v>2.5997080695314829E-2</v>
      </c>
      <c r="H59" s="1511">
        <v>0.42777426057318119</v>
      </c>
      <c r="I59" s="1509">
        <v>9.2867083764001365E-2</v>
      </c>
      <c r="J59" s="1509">
        <v>0</v>
      </c>
      <c r="K59" s="1509">
        <v>5.5872264718139615E-2</v>
      </c>
      <c r="L59" s="1512">
        <v>3.3552814991043511E-2</v>
      </c>
      <c r="M59" s="1513">
        <v>3.9245020459285582</v>
      </c>
      <c r="N59" s="1509">
        <v>1.6027746196382826</v>
      </c>
      <c r="O59" s="1509">
        <v>0.72488178641457135</v>
      </c>
      <c r="P59" s="1509">
        <v>0.47773640693388852</v>
      </c>
      <c r="Q59" s="1510">
        <v>0.2230540798220399</v>
      </c>
      <c r="R59" s="1511">
        <v>0.31401904712408041</v>
      </c>
      <c r="S59" s="1509">
        <v>1.243060961975867</v>
      </c>
      <c r="T59" s="1509">
        <v>0</v>
      </c>
      <c r="U59" s="1509">
        <v>0.12814667725424492</v>
      </c>
      <c r="V59" s="1929">
        <v>0.22213110300452008</v>
      </c>
      <c r="W59" s="1726"/>
      <c r="X59" s="1726"/>
      <c r="Y59" s="1726"/>
      <c r="Z59" s="1726"/>
      <c r="AA59" s="1726"/>
      <c r="AB59" s="1726"/>
      <c r="AC59" s="1726"/>
      <c r="AD59" s="1726"/>
      <c r="AE59" s="1726"/>
      <c r="AF59" s="1726"/>
      <c r="AG59" s="1726"/>
      <c r="AH59" s="1726"/>
      <c r="AI59" s="1726"/>
      <c r="AJ59" s="1726"/>
      <c r="AK59" s="1726"/>
      <c r="AL59" s="1726"/>
      <c r="AM59" s="1726"/>
      <c r="AN59" s="1726"/>
      <c r="AO59" s="1726"/>
      <c r="AP59" s="1726"/>
      <c r="AQ59" s="1726"/>
      <c r="AR59" s="1726"/>
      <c r="AS59" s="1726"/>
      <c r="AT59" s="1726"/>
      <c r="AU59" s="1726"/>
      <c r="AV59" s="1726"/>
      <c r="AW59" s="1726"/>
      <c r="AX59" s="1726"/>
      <c r="AY59" s="1726"/>
      <c r="AZ59" s="611"/>
      <c r="BA59" s="229"/>
      <c r="BB59" s="154"/>
      <c r="BC59" s="308"/>
      <c r="BD59" s="293"/>
      <c r="BE59" s="293"/>
      <c r="BF59" s="293"/>
      <c r="BG59" s="309"/>
      <c r="BH59" s="316"/>
      <c r="BI59" s="293"/>
      <c r="BJ59" s="293"/>
      <c r="BK59" s="293"/>
      <c r="BL59" s="309"/>
      <c r="BM59" s="316"/>
      <c r="BN59" s="293"/>
      <c r="BO59" s="293"/>
      <c r="BP59" s="293"/>
      <c r="BQ59" s="309"/>
      <c r="BR59" s="316"/>
      <c r="BS59" s="293"/>
      <c r="BT59" s="293"/>
      <c r="BU59" s="293"/>
      <c r="BV59" s="1745"/>
      <c r="BW59" s="1798"/>
      <c r="BX59" s="1798"/>
      <c r="BY59" s="1799"/>
      <c r="BZ59" s="1799"/>
      <c r="CA59" s="1799"/>
      <c r="CB59" s="1799"/>
      <c r="CC59" s="1799"/>
      <c r="CD59" s="1799"/>
      <c r="CE59" s="1799"/>
      <c r="CF59" s="1799"/>
      <c r="CG59" s="1799"/>
      <c r="CH59" s="1799"/>
      <c r="CI59" s="1799"/>
      <c r="CJ59" s="1799"/>
      <c r="CK59" s="1799"/>
      <c r="CL59" s="1799"/>
      <c r="CM59" s="1799"/>
      <c r="CN59" s="1799"/>
      <c r="CO59" s="1799"/>
      <c r="CP59" s="1799"/>
      <c r="CQ59" s="1799"/>
      <c r="CR59" s="1799"/>
      <c r="CS59" s="1799"/>
      <c r="CT59" s="1799"/>
      <c r="CU59" s="1799"/>
      <c r="CV59" s="1799"/>
      <c r="CW59" s="1799"/>
      <c r="CX59" s="1799"/>
      <c r="CY59" s="1799"/>
      <c r="CZ59" s="1799"/>
    </row>
    <row r="60" s="607" customFormat="true" ht="15" customHeight="true" x14ac:dyDescent="0.2">
      <c r="A60" s="2312"/>
      <c r="B60" s="1592" t="s">
        <v>263</v>
      </c>
      <c r="C60" s="1508">
        <v>5.3763908491149444</v>
      </c>
      <c r="D60" s="1509">
        <v>1.8070466547750206</v>
      </c>
      <c r="E60" s="1509">
        <v>1.3739531831048084</v>
      </c>
      <c r="F60" s="1509">
        <v>0.78683651682880718</v>
      </c>
      <c r="G60" s="1510">
        <v>1.1581812885340765</v>
      </c>
      <c r="H60" s="1511">
        <v>1.2569977139891479</v>
      </c>
      <c r="I60" s="1509">
        <v>0.5659703309728622</v>
      </c>
      <c r="J60" s="1509">
        <v>0.73967392302767243</v>
      </c>
      <c r="K60" s="1509">
        <v>0.49706507276121642</v>
      </c>
      <c r="L60" s="1512">
        <v>0.83138432848215649</v>
      </c>
      <c r="M60" s="1513">
        <v>10.9068190428848</v>
      </c>
      <c r="N60" s="1509">
        <v>6.6593054888424295</v>
      </c>
      <c r="O60" s="1509">
        <v>6.8771209141585867</v>
      </c>
      <c r="P60" s="1509">
        <v>4.3227749349780229</v>
      </c>
      <c r="Q60" s="1510">
        <v>4.5102018909068446</v>
      </c>
      <c r="R60" s="1511">
        <v>0.90572652951604138</v>
      </c>
      <c r="S60" s="1509">
        <v>5.2149954230832716</v>
      </c>
      <c r="T60" s="1509">
        <v>3.2770486684720734</v>
      </c>
      <c r="U60" s="1509">
        <v>0.60113128660854342</v>
      </c>
      <c r="V60" s="1929">
        <v>1.4709666082405961</v>
      </c>
      <c r="W60" s="1726"/>
      <c r="X60" s="1726"/>
      <c r="Y60" s="1726"/>
      <c r="Z60" s="1726"/>
      <c r="AA60" s="1726"/>
      <c r="AB60" s="1726"/>
      <c r="AC60" s="1726"/>
      <c r="AD60" s="1726"/>
      <c r="AE60" s="1726"/>
      <c r="AF60" s="1726"/>
      <c r="AG60" s="1726"/>
      <c r="AH60" s="1726"/>
      <c r="AI60" s="1726"/>
      <c r="AJ60" s="1726"/>
      <c r="AK60" s="1726"/>
      <c r="AL60" s="1726"/>
      <c r="AM60" s="1726"/>
      <c r="AN60" s="1726"/>
      <c r="AO60" s="1726"/>
      <c r="AP60" s="1726"/>
      <c r="AQ60" s="1726"/>
      <c r="AR60" s="1726"/>
      <c r="AS60" s="1726"/>
      <c r="AT60" s="1726"/>
      <c r="AU60" s="1726"/>
      <c r="AV60" s="1726"/>
      <c r="AW60" s="1726"/>
      <c r="AX60" s="1726"/>
      <c r="AY60" s="1726"/>
      <c r="AZ60" s="611"/>
      <c r="BA60" s="229"/>
      <c r="BB60" s="154"/>
      <c r="BC60" s="308"/>
      <c r="BD60" s="293"/>
      <c r="BE60" s="293"/>
      <c r="BF60" s="293"/>
      <c r="BG60" s="309"/>
      <c r="BH60" s="316"/>
      <c r="BI60" s="293"/>
      <c r="BJ60" s="293"/>
      <c r="BK60" s="293"/>
      <c r="BL60" s="309"/>
      <c r="BM60" s="316"/>
      <c r="BN60" s="293"/>
      <c r="BO60" s="293"/>
      <c r="BP60" s="293"/>
      <c r="BQ60" s="309"/>
      <c r="BR60" s="316"/>
      <c r="BS60" s="293"/>
      <c r="BT60" s="293"/>
      <c r="BU60" s="293"/>
      <c r="BV60" s="1745"/>
      <c r="BW60" s="1798"/>
      <c r="BX60" s="1798"/>
      <c r="BY60" s="1799"/>
      <c r="BZ60" s="1799"/>
      <c r="CA60" s="1799"/>
      <c r="CB60" s="1799"/>
      <c r="CC60" s="1799"/>
      <c r="CD60" s="1799"/>
      <c r="CE60" s="1799"/>
      <c r="CF60" s="1799"/>
      <c r="CG60" s="1799"/>
      <c r="CH60" s="1799"/>
      <c r="CI60" s="1799"/>
      <c r="CJ60" s="1799"/>
      <c r="CK60" s="1799"/>
      <c r="CL60" s="1799"/>
      <c r="CM60" s="1799"/>
      <c r="CN60" s="1799"/>
      <c r="CO60" s="1799"/>
      <c r="CP60" s="1799"/>
      <c r="CQ60" s="1799"/>
      <c r="CR60" s="1799"/>
      <c r="CS60" s="1799"/>
      <c r="CT60" s="1799"/>
      <c r="CU60" s="1799"/>
      <c r="CV60" s="1799"/>
      <c r="CW60" s="1799"/>
      <c r="CX60" s="1799"/>
      <c r="CY60" s="1799"/>
      <c r="CZ60" s="1799"/>
    </row>
    <row r="61" s="607" customFormat="true" ht="15" customHeight="true" x14ac:dyDescent="0.2">
      <c r="A61" s="2312"/>
      <c r="B61" s="1592" t="s">
        <v>264</v>
      </c>
      <c r="C61" s="1508">
        <v>8.9041278706701039</v>
      </c>
      <c r="D61" s="1509">
        <v>3.3957197466632381</v>
      </c>
      <c r="E61" s="1509">
        <v>1.0568348767975249</v>
      </c>
      <c r="F61" s="1509">
        <v>0.75170964002020135</v>
      </c>
      <c r="G61" s="1510">
        <v>0.67966585278477543</v>
      </c>
      <c r="H61" s="1511">
        <v>0.58004801423034758</v>
      </c>
      <c r="I61" s="1509">
        <v>4.6432821027373346E-2</v>
      </c>
      <c r="J61" s="1509">
        <v>0.29982468003210277</v>
      </c>
      <c r="K61" s="1509">
        <v>0.10758926678231949</v>
      </c>
      <c r="L61" s="1512">
        <v>4.135018407597605E-2</v>
      </c>
      <c r="M61" s="1513">
        <v>14.80914198068225</v>
      </c>
      <c r="N61" s="1509">
        <v>20.072554183709752</v>
      </c>
      <c r="O61" s="1509">
        <v>11.409795380170934</v>
      </c>
      <c r="P61" s="1509">
        <v>8.2272469808722448</v>
      </c>
      <c r="Q61" s="1510">
        <v>7.5433786270004672</v>
      </c>
      <c r="R61" s="1511">
        <v>2.1692245107925348</v>
      </c>
      <c r="S61" s="1509">
        <v>9.8135514293519002</v>
      </c>
      <c r="T61" s="1509">
        <v>0.24879071363557104</v>
      </c>
      <c r="U61" s="1509">
        <v>1.4239417267814711</v>
      </c>
      <c r="V61" s="1929">
        <v>1.10004396479359</v>
      </c>
      <c r="W61" s="1726"/>
      <c r="X61" s="1726"/>
      <c r="Y61" s="1726"/>
      <c r="Z61" s="1726"/>
      <c r="AA61" s="1726"/>
      <c r="AB61" s="1726"/>
      <c r="AC61" s="1726"/>
      <c r="AD61" s="1726"/>
      <c r="AE61" s="1726"/>
      <c r="AF61" s="1726"/>
      <c r="AG61" s="1726"/>
      <c r="AH61" s="1726"/>
      <c r="AI61" s="1726"/>
      <c r="AJ61" s="1726"/>
      <c r="AK61" s="1726"/>
      <c r="AL61" s="1726"/>
      <c r="AM61" s="1726"/>
      <c r="AN61" s="1726"/>
      <c r="AO61" s="1726"/>
      <c r="AP61" s="1726"/>
      <c r="AQ61" s="1726"/>
      <c r="AR61" s="1726"/>
      <c r="AS61" s="1726"/>
      <c r="AT61" s="1726"/>
      <c r="AU61" s="1726"/>
      <c r="AV61" s="1726"/>
      <c r="AW61" s="1726"/>
      <c r="AX61" s="1726"/>
      <c r="AY61" s="1726"/>
      <c r="AZ61" s="611"/>
      <c r="BA61" s="229"/>
      <c r="BB61" s="154"/>
      <c r="BC61" s="308"/>
      <c r="BD61" s="293"/>
      <c r="BE61" s="293"/>
      <c r="BF61" s="293"/>
      <c r="BG61" s="309"/>
      <c r="BH61" s="316"/>
      <c r="BI61" s="293"/>
      <c r="BJ61" s="293"/>
      <c r="BK61" s="293"/>
      <c r="BL61" s="309"/>
      <c r="BM61" s="316"/>
      <c r="BN61" s="293"/>
      <c r="BO61" s="293"/>
      <c r="BP61" s="293"/>
      <c r="BQ61" s="309"/>
      <c r="BR61" s="316"/>
      <c r="BS61" s="293"/>
      <c r="BT61" s="293"/>
      <c r="BU61" s="293"/>
      <c r="BV61" s="1745"/>
      <c r="BW61" s="1798"/>
      <c r="BX61" s="1798"/>
      <c r="BY61" s="1799"/>
      <c r="BZ61" s="1799"/>
      <c r="CA61" s="1799"/>
      <c r="CB61" s="1799"/>
      <c r="CC61" s="1799"/>
      <c r="CD61" s="1799"/>
      <c r="CE61" s="1799"/>
      <c r="CF61" s="1799"/>
      <c r="CG61" s="1799"/>
      <c r="CH61" s="1799"/>
      <c r="CI61" s="1799"/>
      <c r="CJ61" s="1799"/>
      <c r="CK61" s="1799"/>
      <c r="CL61" s="1799"/>
      <c r="CM61" s="1799"/>
      <c r="CN61" s="1799"/>
      <c r="CO61" s="1799"/>
      <c r="CP61" s="1799"/>
      <c r="CQ61" s="1799"/>
      <c r="CR61" s="1799"/>
      <c r="CS61" s="1799"/>
      <c r="CT61" s="1799"/>
      <c r="CU61" s="1799"/>
      <c r="CV61" s="1799"/>
      <c r="CW61" s="1799"/>
      <c r="CX61" s="1799"/>
      <c r="CY61" s="1799"/>
      <c r="CZ61" s="1799"/>
    </row>
    <row r="62" s="607" customFormat="true" ht="15" customHeight="true" x14ac:dyDescent="0.2">
      <c r="A62" s="2312"/>
      <c r="B62" s="1592" t="s">
        <v>265</v>
      </c>
      <c r="C62" s="1508">
        <v>2.2983389798108127</v>
      </c>
      <c r="D62" s="1509">
        <v>2.1073937659283217</v>
      </c>
      <c r="E62" s="1509">
        <v>1.0298247121947093</v>
      </c>
      <c r="F62" s="1509">
        <v>1.215415482049311</v>
      </c>
      <c r="G62" s="1510">
        <v>0.49960434931671283</v>
      </c>
      <c r="H62" s="1511">
        <v>0.99498665233278949</v>
      </c>
      <c r="I62" s="1509">
        <v>1.0686881693214123</v>
      </c>
      <c r="J62" s="1509">
        <v>1.0382327000578802</v>
      </c>
      <c r="K62" s="1509">
        <v>0.57335532156794311</v>
      </c>
      <c r="L62" s="1512">
        <v>0.32877436182067021</v>
      </c>
      <c r="M62" s="1513">
        <v>3.2453985670954046</v>
      </c>
      <c r="N62" s="1509">
        <v>4.0097842624057831</v>
      </c>
      <c r="O62" s="1509">
        <v>2.6996428211161834</v>
      </c>
      <c r="P62" s="1509">
        <v>4.6050737669709587</v>
      </c>
      <c r="Q62" s="1510">
        <v>3.4402761573822058</v>
      </c>
      <c r="R62" s="1511">
        <v>1.4807670680049285</v>
      </c>
      <c r="S62" s="1509">
        <v>2.9092440411945262</v>
      </c>
      <c r="T62" s="1509">
        <v>1.2556789963638864</v>
      </c>
      <c r="U62" s="1509">
        <v>1.458903373135505</v>
      </c>
      <c r="V62" s="1929">
        <v>0.73875598686996713</v>
      </c>
      <c r="W62" s="1726"/>
      <c r="X62" s="1726"/>
      <c r="Y62" s="1726"/>
      <c r="Z62" s="1726"/>
      <c r="AA62" s="1726"/>
      <c r="AB62" s="1726"/>
      <c r="AC62" s="1726"/>
      <c r="AD62" s="1726"/>
      <c r="AE62" s="1726"/>
      <c r="AF62" s="1726"/>
      <c r="AG62" s="1726"/>
      <c r="AH62" s="1726"/>
      <c r="AI62" s="1726"/>
      <c r="AJ62" s="1726"/>
      <c r="AK62" s="1726"/>
      <c r="AL62" s="1726"/>
      <c r="AM62" s="1726"/>
      <c r="AN62" s="1726"/>
      <c r="AO62" s="1726"/>
      <c r="AP62" s="1726"/>
      <c r="AQ62" s="1726"/>
      <c r="AR62" s="1726"/>
      <c r="AS62" s="1726"/>
      <c r="AT62" s="1726"/>
      <c r="AU62" s="1726"/>
      <c r="AV62" s="1726"/>
      <c r="AW62" s="1726"/>
      <c r="AX62" s="1726"/>
      <c r="AY62" s="1726"/>
      <c r="AZ62" s="611"/>
      <c r="BA62" s="229"/>
      <c r="BB62" s="154"/>
      <c r="BC62" s="308"/>
      <c r="BD62" s="293"/>
      <c r="BE62" s="293"/>
      <c r="BF62" s="293"/>
      <c r="BG62" s="309"/>
      <c r="BH62" s="316"/>
      <c r="BI62" s="293"/>
      <c r="BJ62" s="293"/>
      <c r="BK62" s="293"/>
      <c r="BL62" s="309"/>
      <c r="BM62" s="316"/>
      <c r="BN62" s="293"/>
      <c r="BO62" s="293"/>
      <c r="BP62" s="293"/>
      <c r="BQ62" s="309"/>
      <c r="BR62" s="316"/>
      <c r="BS62" s="293"/>
      <c r="BT62" s="293"/>
      <c r="BU62" s="293"/>
      <c r="BV62" s="1745"/>
      <c r="BW62" s="1798"/>
      <c r="BX62" s="1798"/>
      <c r="BY62" s="1799"/>
      <c r="BZ62" s="1799"/>
      <c r="CA62" s="1799"/>
      <c r="CB62" s="1799"/>
      <c r="CC62" s="1799"/>
      <c r="CD62" s="1799"/>
      <c r="CE62" s="1799"/>
      <c r="CF62" s="1799"/>
      <c r="CG62" s="1799"/>
      <c r="CH62" s="1799"/>
      <c r="CI62" s="1799"/>
      <c r="CJ62" s="1799"/>
      <c r="CK62" s="1799"/>
      <c r="CL62" s="1799"/>
      <c r="CM62" s="1799"/>
      <c r="CN62" s="1799"/>
      <c r="CO62" s="1799"/>
      <c r="CP62" s="1799"/>
      <c r="CQ62" s="1799"/>
      <c r="CR62" s="1799"/>
      <c r="CS62" s="1799"/>
      <c r="CT62" s="1799"/>
      <c r="CU62" s="1799"/>
      <c r="CV62" s="1799"/>
      <c r="CW62" s="1799"/>
      <c r="CX62" s="1799"/>
      <c r="CY62" s="1799"/>
      <c r="CZ62" s="1799"/>
    </row>
    <row r="63" s="607" customFormat="true" ht="15" customHeight="true" x14ac:dyDescent="0.2">
      <c r="A63" s="2312"/>
      <c r="B63" s="1592" t="s">
        <v>266</v>
      </c>
      <c r="C63" s="1508">
        <v>0.45925286976324353</v>
      </c>
      <c r="D63" s="1509">
        <v>0.13870206720750872</v>
      </c>
      <c r="E63" s="1509">
        <v>0.10724771288123125</v>
      </c>
      <c r="F63" s="1509">
        <v>2.8192349050340765E-2</v>
      </c>
      <c r="G63" s="1510">
        <v>4.0846113748061824E-2</v>
      </c>
      <c r="H63" s="1511">
        <v>9.7159860952323554E-2</v>
      </c>
      <c r="I63" s="1509">
        <v>0</v>
      </c>
      <c r="J63" s="1509">
        <v>5.6022939792508566E-2</v>
      </c>
      <c r="K63" s="1509">
        <v>0</v>
      </c>
      <c r="L63" s="1512">
        <v>3.1418730638994391E-2</v>
      </c>
      <c r="M63" s="1513">
        <v>0.91010569854172785</v>
      </c>
      <c r="N63" s="1509">
        <v>1.1325640953673828</v>
      </c>
      <c r="O63" s="1509">
        <v>0.17066441343775254</v>
      </c>
      <c r="P63" s="1509">
        <v>0.39470897851601167</v>
      </c>
      <c r="Q63" s="1510">
        <v>0.19896982787336756</v>
      </c>
      <c r="R63" s="1511">
        <v>4.3508105111531213E-2</v>
      </c>
      <c r="S63" s="1509">
        <v>0.4881805685236611</v>
      </c>
      <c r="T63" s="1509">
        <v>4.4444070662261442E-2</v>
      </c>
      <c r="U63" s="1509">
        <v>0.19499999990761907</v>
      </c>
      <c r="V63" s="1929">
        <v>6.1236074707461174E-2</v>
      </c>
      <c r="W63" s="1726"/>
      <c r="X63" s="1726"/>
      <c r="Y63" s="1726"/>
      <c r="Z63" s="1726"/>
      <c r="AA63" s="1726"/>
      <c r="AB63" s="1726"/>
      <c r="AC63" s="1726"/>
      <c r="AD63" s="1726"/>
      <c r="AE63" s="1726"/>
      <c r="AF63" s="1726"/>
      <c r="AG63" s="1726"/>
      <c r="AH63" s="1726"/>
      <c r="AI63" s="1726"/>
      <c r="AJ63" s="1726"/>
      <c r="AK63" s="1726"/>
      <c r="AL63" s="1726"/>
      <c r="AM63" s="1726"/>
      <c r="AN63" s="1726"/>
      <c r="AO63" s="1726"/>
      <c r="AP63" s="1726"/>
      <c r="AQ63" s="1726"/>
      <c r="AR63" s="1726"/>
      <c r="AS63" s="1726"/>
      <c r="AT63" s="1726"/>
      <c r="AU63" s="1726"/>
      <c r="AV63" s="1726"/>
      <c r="AW63" s="1726"/>
      <c r="AX63" s="1726"/>
      <c r="AY63" s="1726"/>
      <c r="AZ63" s="611"/>
      <c r="BA63" s="229"/>
      <c r="BB63" s="154"/>
      <c r="BC63" s="308"/>
      <c r="BD63" s="293"/>
      <c r="BE63" s="293"/>
      <c r="BF63" s="293"/>
      <c r="BG63" s="309"/>
      <c r="BH63" s="316"/>
      <c r="BI63" s="293"/>
      <c r="BJ63" s="293"/>
      <c r="BK63" s="293"/>
      <c r="BL63" s="309"/>
      <c r="BM63" s="316"/>
      <c r="BN63" s="293"/>
      <c r="BO63" s="293"/>
      <c r="BP63" s="293"/>
      <c r="BQ63" s="309"/>
      <c r="BR63" s="316"/>
      <c r="BS63" s="293"/>
      <c r="BT63" s="293"/>
      <c r="BU63" s="293"/>
      <c r="BV63" s="1745"/>
      <c r="BW63" s="1798"/>
      <c r="BX63" s="1798"/>
      <c r="BY63" s="1799"/>
      <c r="BZ63" s="1799"/>
      <c r="CA63" s="1799"/>
      <c r="CB63" s="1799"/>
      <c r="CC63" s="1799"/>
      <c r="CD63" s="1799"/>
      <c r="CE63" s="1799"/>
      <c r="CF63" s="1799"/>
      <c r="CG63" s="1799"/>
      <c r="CH63" s="1799"/>
      <c r="CI63" s="1799"/>
      <c r="CJ63" s="1799"/>
      <c r="CK63" s="1799"/>
      <c r="CL63" s="1799"/>
      <c r="CM63" s="1799"/>
      <c r="CN63" s="1799"/>
      <c r="CO63" s="1799"/>
      <c r="CP63" s="1799"/>
      <c r="CQ63" s="1799"/>
      <c r="CR63" s="1799"/>
      <c r="CS63" s="1799"/>
      <c r="CT63" s="1799"/>
      <c r="CU63" s="1799"/>
      <c r="CV63" s="1799"/>
      <c r="CW63" s="1799"/>
      <c r="CX63" s="1799"/>
      <c r="CY63" s="1799"/>
      <c r="CZ63" s="1799"/>
    </row>
    <row r="64" s="607" customFormat="true" ht="15" customHeight="true" x14ac:dyDescent="0.2">
      <c r="A64" s="2312"/>
      <c r="B64" s="1592" t="s">
        <v>267</v>
      </c>
      <c r="C64" s="1508">
        <v>12.886083583980771</v>
      </c>
      <c r="D64" s="1509">
        <v>8.8105812396757024</v>
      </c>
      <c r="E64" s="1509">
        <v>7.5760954127833822</v>
      </c>
      <c r="F64" s="1509">
        <v>6.1576909574786471</v>
      </c>
      <c r="G64" s="1510">
        <v>3.9865590957943358</v>
      </c>
      <c r="H64" s="1511">
        <v>2.7517450307759845</v>
      </c>
      <c r="I64" s="1509">
        <v>4.2060672357369961</v>
      </c>
      <c r="J64" s="1509">
        <v>4.5253395836609638</v>
      </c>
      <c r="K64" s="1509">
        <v>4.3387316063932646</v>
      </c>
      <c r="L64" s="1512">
        <v>3.2857227627532293</v>
      </c>
      <c r="M64" s="1513">
        <v>20.407007885541287</v>
      </c>
      <c r="N64" s="1509">
        <v>20.983553308828203</v>
      </c>
      <c r="O64" s="1509">
        <v>23.503934336006939</v>
      </c>
      <c r="P64" s="1509">
        <v>25.624480873614132</v>
      </c>
      <c r="Q64" s="1510">
        <v>18.881189329952445</v>
      </c>
      <c r="R64" s="1511">
        <v>13.233835634549578</v>
      </c>
      <c r="S64" s="1509">
        <v>6.1823669748516714</v>
      </c>
      <c r="T64" s="1509">
        <v>27.119225604117641</v>
      </c>
      <c r="U64" s="1509">
        <v>4.1389079475462047</v>
      </c>
      <c r="V64" s="1929">
        <v>3.7344823925078803</v>
      </c>
      <c r="W64" s="1726"/>
      <c r="X64" s="1726"/>
      <c r="Y64" s="1726"/>
      <c r="Z64" s="1726"/>
      <c r="AA64" s="1726"/>
      <c r="AB64" s="1726"/>
      <c r="AC64" s="1726"/>
      <c r="AD64" s="1726"/>
      <c r="AE64" s="1726"/>
      <c r="AF64" s="1726"/>
      <c r="AG64" s="1726"/>
      <c r="AH64" s="1726"/>
      <c r="AI64" s="1726"/>
      <c r="AJ64" s="1726"/>
      <c r="AK64" s="1726"/>
      <c r="AL64" s="1726"/>
      <c r="AM64" s="1726"/>
      <c r="AN64" s="1726"/>
      <c r="AO64" s="1726"/>
      <c r="AP64" s="1726"/>
      <c r="AQ64" s="1726"/>
      <c r="AR64" s="1726"/>
      <c r="AS64" s="1726"/>
      <c r="AT64" s="1726"/>
      <c r="AU64" s="1726"/>
      <c r="AV64" s="1726"/>
      <c r="AW64" s="1726"/>
      <c r="AX64" s="1726"/>
      <c r="AY64" s="1726"/>
      <c r="AZ64" s="611"/>
      <c r="BA64" s="229"/>
      <c r="BB64" s="154"/>
      <c r="BC64" s="308"/>
      <c r="BD64" s="293"/>
      <c r="BE64" s="293"/>
      <c r="BF64" s="293"/>
      <c r="BG64" s="309"/>
      <c r="BH64" s="316"/>
      <c r="BI64" s="293"/>
      <c r="BJ64" s="293"/>
      <c r="BK64" s="293"/>
      <c r="BL64" s="309"/>
      <c r="BM64" s="316"/>
      <c r="BN64" s="293"/>
      <c r="BO64" s="293"/>
      <c r="BP64" s="293"/>
      <c r="BQ64" s="309"/>
      <c r="BR64" s="316"/>
      <c r="BS64" s="293"/>
      <c r="BT64" s="293"/>
      <c r="BU64" s="293"/>
      <c r="BV64" s="1745"/>
      <c r="BW64" s="1798"/>
      <c r="BX64" s="1798"/>
      <c r="BY64" s="1799"/>
      <c r="BZ64" s="1799"/>
      <c r="CA64" s="1799"/>
      <c r="CB64" s="1799"/>
      <c r="CC64" s="1799"/>
      <c r="CD64" s="1799"/>
      <c r="CE64" s="1799"/>
      <c r="CF64" s="1799"/>
      <c r="CG64" s="1799"/>
      <c r="CH64" s="1799"/>
      <c r="CI64" s="1799"/>
      <c r="CJ64" s="1799"/>
      <c r="CK64" s="1799"/>
      <c r="CL64" s="1799"/>
      <c r="CM64" s="1799"/>
      <c r="CN64" s="1799"/>
      <c r="CO64" s="1799"/>
      <c r="CP64" s="1799"/>
      <c r="CQ64" s="1799"/>
      <c r="CR64" s="1799"/>
      <c r="CS64" s="1799"/>
      <c r="CT64" s="1799"/>
      <c r="CU64" s="1799"/>
      <c r="CV64" s="1799"/>
      <c r="CW64" s="1799"/>
      <c r="CX64" s="1799"/>
      <c r="CY64" s="1799"/>
      <c r="CZ64" s="1799"/>
    </row>
    <row r="65" s="607" customFormat="true" ht="15" customHeight="true" x14ac:dyDescent="0.2">
      <c r="A65" s="2312"/>
      <c r="B65" s="1592" t="s">
        <v>268</v>
      </c>
      <c r="C65" s="1508">
        <v>0.94376514055477434</v>
      </c>
      <c r="D65" s="1509">
        <v>0.90952535683591851</v>
      </c>
      <c r="E65" s="1509">
        <v>0.15624657140542858</v>
      </c>
      <c r="F65" s="1509">
        <v>0.24908078592153657</v>
      </c>
      <c r="G65" s="1510">
        <v>0.14170062900920974</v>
      </c>
      <c r="H65" s="1511">
        <v>0.21129209366366322</v>
      </c>
      <c r="I65" s="1509">
        <v>0.22615975387415047</v>
      </c>
      <c r="J65" s="1509">
        <v>3.5881081651827434E-2</v>
      </c>
      <c r="K65" s="1509">
        <v>0.36974634861060796</v>
      </c>
      <c r="L65" s="1512">
        <v>5.3664801892385393E-2</v>
      </c>
      <c r="M65" s="1513">
        <v>3.4188049618389305</v>
      </c>
      <c r="N65" s="1509">
        <v>0.54253974338157018</v>
      </c>
      <c r="O65" s="1509">
        <v>0.8419186660228003</v>
      </c>
      <c r="P65" s="1509">
        <v>2.4943813084711874</v>
      </c>
      <c r="Q65" s="1510">
        <v>0.27776726100429133</v>
      </c>
      <c r="R65" s="1511">
        <v>0.82785189236217416</v>
      </c>
      <c r="S65" s="1509">
        <v>0.66076921529788168</v>
      </c>
      <c r="T65" s="1509">
        <v>0.24406661694946591</v>
      </c>
      <c r="U65" s="1509">
        <v>0.88054076432139072</v>
      </c>
      <c r="V65" s="1929">
        <v>0.14820531287363073</v>
      </c>
      <c r="W65" s="1726"/>
      <c r="X65" s="1726"/>
      <c r="Y65" s="1726"/>
      <c r="Z65" s="1726"/>
      <c r="AA65" s="1726"/>
      <c r="AB65" s="1726"/>
      <c r="AC65" s="1726"/>
      <c r="AD65" s="1726"/>
      <c r="AE65" s="1726"/>
      <c r="AF65" s="1726"/>
      <c r="AG65" s="1726"/>
      <c r="AH65" s="1726"/>
      <c r="AI65" s="1726"/>
      <c r="AJ65" s="1726"/>
      <c r="AK65" s="1726"/>
      <c r="AL65" s="1726"/>
      <c r="AM65" s="1726"/>
      <c r="AN65" s="1726"/>
      <c r="AO65" s="1726"/>
      <c r="AP65" s="1726"/>
      <c r="AQ65" s="1726"/>
      <c r="AR65" s="1726"/>
      <c r="AS65" s="1726"/>
      <c r="AT65" s="1726"/>
      <c r="AU65" s="1726"/>
      <c r="AV65" s="1726"/>
      <c r="AW65" s="1726"/>
      <c r="AX65" s="1726"/>
      <c r="AY65" s="1726"/>
      <c r="AZ65" s="611"/>
      <c r="BA65" s="229"/>
      <c r="BB65" s="154"/>
      <c r="BC65" s="308"/>
      <c r="BD65" s="293"/>
      <c r="BE65" s="293"/>
      <c r="BF65" s="293"/>
      <c r="BG65" s="309"/>
      <c r="BH65" s="316"/>
      <c r="BI65" s="293"/>
      <c r="BJ65" s="293"/>
      <c r="BK65" s="293"/>
      <c r="BL65" s="309"/>
      <c r="BM65" s="316"/>
      <c r="BN65" s="293"/>
      <c r="BO65" s="293"/>
      <c r="BP65" s="293"/>
      <c r="BQ65" s="309"/>
      <c r="BR65" s="316"/>
      <c r="BS65" s="293"/>
      <c r="BT65" s="293"/>
      <c r="BU65" s="293"/>
      <c r="BV65" s="1745"/>
      <c r="BW65" s="1798"/>
      <c r="BX65" s="1798"/>
      <c r="BY65" s="1799"/>
      <c r="BZ65" s="1799"/>
      <c r="CA65" s="1799"/>
      <c r="CB65" s="1799"/>
      <c r="CC65" s="1799"/>
      <c r="CD65" s="1799"/>
      <c r="CE65" s="1799"/>
      <c r="CF65" s="1799"/>
      <c r="CG65" s="1799"/>
      <c r="CH65" s="1799"/>
      <c r="CI65" s="1799"/>
      <c r="CJ65" s="1799"/>
      <c r="CK65" s="1799"/>
      <c r="CL65" s="1799"/>
      <c r="CM65" s="1799"/>
      <c r="CN65" s="1799"/>
      <c r="CO65" s="1799"/>
      <c r="CP65" s="1799"/>
      <c r="CQ65" s="1799"/>
      <c r="CR65" s="1799"/>
      <c r="CS65" s="1799"/>
      <c r="CT65" s="1799"/>
      <c r="CU65" s="1799"/>
      <c r="CV65" s="1799"/>
      <c r="CW65" s="1799"/>
      <c r="CX65" s="1799"/>
      <c r="CY65" s="1799"/>
      <c r="CZ65" s="1799"/>
    </row>
    <row r="66" s="607" customFormat="true" ht="15" customHeight="true" x14ac:dyDescent="0.2">
      <c r="A66" s="2312"/>
      <c r="B66" s="1592" t="s">
        <v>269</v>
      </c>
      <c r="C66" s="1508">
        <v>0.34052886307145824</v>
      </c>
      <c r="D66" s="1509">
        <v>9.9741108923557364E-2</v>
      </c>
      <c r="E66" s="1509">
        <v>2.9407740282105171E-2</v>
      </c>
      <c r="F66" s="1509">
        <v>0.13811205137067548</v>
      </c>
      <c r="G66" s="1510">
        <v>0</v>
      </c>
      <c r="H66" s="1511">
        <v>2.4636307451530663E-2</v>
      </c>
      <c r="I66" s="1509">
        <v>0.16664434817376333</v>
      </c>
      <c r="J66" s="1509">
        <v>0</v>
      </c>
      <c r="K66" s="1509">
        <v>0.14338915632625757</v>
      </c>
      <c r="L66" s="1512">
        <v>0</v>
      </c>
      <c r="M66" s="1513">
        <v>0.82660439435713273</v>
      </c>
      <c r="N66" s="1509">
        <v>0.48243073751192578</v>
      </c>
      <c r="O66" s="1509">
        <v>0.11934677803023307</v>
      </c>
      <c r="P66" s="1509">
        <v>0</v>
      </c>
      <c r="Q66" s="1510">
        <v>0.1196359715900874</v>
      </c>
      <c r="R66" s="1511">
        <v>6.1458929265913655E-2</v>
      </c>
      <c r="S66" s="1509">
        <v>0.22738417023215685</v>
      </c>
      <c r="T66" s="1509">
        <v>0.17318879671000562</v>
      </c>
      <c r="U66" s="1509">
        <v>0.26307828120573756</v>
      </c>
      <c r="V66" s="1929">
        <v>4.9061189800565924E-2</v>
      </c>
      <c r="W66" s="1726"/>
      <c r="X66" s="1726"/>
      <c r="Y66" s="1726"/>
      <c r="Z66" s="1726"/>
      <c r="AA66" s="1726"/>
      <c r="AB66" s="1726"/>
      <c r="AC66" s="1726"/>
      <c r="AD66" s="1726"/>
      <c r="AE66" s="1726"/>
      <c r="AF66" s="1726"/>
      <c r="AG66" s="1726"/>
      <c r="AH66" s="1726"/>
      <c r="AI66" s="1726"/>
      <c r="AJ66" s="1726"/>
      <c r="AK66" s="1726"/>
      <c r="AL66" s="1726"/>
      <c r="AM66" s="1726"/>
      <c r="AN66" s="1726"/>
      <c r="AO66" s="1726"/>
      <c r="AP66" s="1726"/>
      <c r="AQ66" s="1726"/>
      <c r="AR66" s="1726"/>
      <c r="AS66" s="1726"/>
      <c r="AT66" s="1726"/>
      <c r="AU66" s="1726"/>
      <c r="AV66" s="1726"/>
      <c r="AW66" s="1726"/>
      <c r="AX66" s="1726"/>
      <c r="AY66" s="1726"/>
      <c r="AZ66" s="611"/>
      <c r="BA66" s="229"/>
      <c r="BB66" s="154"/>
      <c r="BC66" s="308"/>
      <c r="BD66" s="293"/>
      <c r="BE66" s="293"/>
      <c r="BF66" s="293"/>
      <c r="BG66" s="309"/>
      <c r="BH66" s="316"/>
      <c r="BI66" s="293"/>
      <c r="BJ66" s="293"/>
      <c r="BK66" s="293"/>
      <c r="BL66" s="309"/>
      <c r="BM66" s="316"/>
      <c r="BN66" s="293"/>
      <c r="BO66" s="293"/>
      <c r="BP66" s="293"/>
      <c r="BQ66" s="309"/>
      <c r="BR66" s="316"/>
      <c r="BS66" s="293"/>
      <c r="BT66" s="293"/>
      <c r="BU66" s="293"/>
      <c r="BV66" s="1745"/>
      <c r="BW66" s="1798"/>
      <c r="BX66" s="1798"/>
      <c r="BY66" s="1799"/>
      <c r="BZ66" s="1799"/>
      <c r="CA66" s="1799"/>
      <c r="CB66" s="1799"/>
      <c r="CC66" s="1799"/>
      <c r="CD66" s="1799"/>
      <c r="CE66" s="1799"/>
      <c r="CF66" s="1799"/>
      <c r="CG66" s="1799"/>
      <c r="CH66" s="1799"/>
      <c r="CI66" s="1799"/>
      <c r="CJ66" s="1799"/>
      <c r="CK66" s="1799"/>
      <c r="CL66" s="1799"/>
      <c r="CM66" s="1799"/>
      <c r="CN66" s="1799"/>
      <c r="CO66" s="1799"/>
      <c r="CP66" s="1799"/>
      <c r="CQ66" s="1799"/>
      <c r="CR66" s="1799"/>
      <c r="CS66" s="1799"/>
      <c r="CT66" s="1799"/>
      <c r="CU66" s="1799"/>
      <c r="CV66" s="1799"/>
      <c r="CW66" s="1799"/>
      <c r="CX66" s="1799"/>
      <c r="CY66" s="1799"/>
      <c r="CZ66" s="1799"/>
    </row>
    <row r="67" s="607" customFormat="true" ht="15" customHeight="true" x14ac:dyDescent="0.2">
      <c r="A67" s="2312"/>
      <c r="B67" s="1592" t="s">
        <v>163</v>
      </c>
      <c r="C67" s="1508">
        <v>0.34788886947849973</v>
      </c>
      <c r="D67" s="1509">
        <v>0.23308070766469771</v>
      </c>
      <c r="E67" s="1509">
        <v>0.10544266240625377</v>
      </c>
      <c r="F67" s="1509">
        <v>2.4762189223426028E-2</v>
      </c>
      <c r="G67" s="1510">
        <v>2.4753816724767105E-2</v>
      </c>
      <c r="H67" s="1511">
        <v>3.6954461177295991E-2</v>
      </c>
      <c r="I67" s="1509">
        <v>3.2505497710357018E-2</v>
      </c>
      <c r="J67" s="1509">
        <v>0</v>
      </c>
      <c r="K67" s="1509">
        <v>0</v>
      </c>
      <c r="L67" s="1512">
        <v>0</v>
      </c>
      <c r="M67" s="1513">
        <v>0.4039286884578327</v>
      </c>
      <c r="N67" s="1509">
        <v>0.77355637812606859</v>
      </c>
      <c r="O67" s="1509">
        <v>1.0954354379941393</v>
      </c>
      <c r="P67" s="1509">
        <v>0.53938522288168833</v>
      </c>
      <c r="Q67" s="1510">
        <v>0.22044188593462336</v>
      </c>
      <c r="R67" s="1511">
        <v>8.5730944962968583E-2</v>
      </c>
      <c r="S67" s="1509">
        <v>0.15177178192292212</v>
      </c>
      <c r="T67" s="1509">
        <v>0.35555256529809154</v>
      </c>
      <c r="U67" s="1509">
        <v>0.59874876198425642</v>
      </c>
      <c r="V67" s="1929">
        <v>0</v>
      </c>
      <c r="W67" s="1726"/>
      <c r="X67" s="1726"/>
      <c r="Y67" s="1726"/>
      <c r="Z67" s="1726"/>
      <c r="AA67" s="1726"/>
      <c r="AB67" s="1726"/>
      <c r="AC67" s="1726"/>
      <c r="AD67" s="1726"/>
      <c r="AE67" s="1726"/>
      <c r="AF67" s="1726"/>
      <c r="AG67" s="1726"/>
      <c r="AH67" s="1726"/>
      <c r="AI67" s="1726"/>
      <c r="AJ67" s="1726"/>
      <c r="AK67" s="1726"/>
      <c r="AL67" s="1726"/>
      <c r="AM67" s="1726"/>
      <c r="AN67" s="1726"/>
      <c r="AO67" s="1726"/>
      <c r="AP67" s="1726"/>
      <c r="AQ67" s="1726"/>
      <c r="AR67" s="1726"/>
      <c r="AS67" s="1726"/>
      <c r="AT67" s="1726"/>
      <c r="AU67" s="1726"/>
      <c r="AV67" s="1726"/>
      <c r="AW67" s="1726"/>
      <c r="AX67" s="1726"/>
      <c r="AY67" s="1726"/>
      <c r="AZ67" s="611"/>
      <c r="BA67" s="229"/>
      <c r="BB67" s="154"/>
      <c r="BC67" s="308"/>
      <c r="BD67" s="293"/>
      <c r="BE67" s="293"/>
      <c r="BF67" s="293"/>
      <c r="BG67" s="309"/>
      <c r="BH67" s="316"/>
      <c r="BI67" s="293"/>
      <c r="BJ67" s="293"/>
      <c r="BK67" s="293"/>
      <c r="BL67" s="309"/>
      <c r="BM67" s="316"/>
      <c r="BN67" s="293"/>
      <c r="BO67" s="293"/>
      <c r="BP67" s="293"/>
      <c r="BQ67" s="309"/>
      <c r="BR67" s="316"/>
      <c r="BS67" s="293"/>
      <c r="BT67" s="293"/>
      <c r="BU67" s="293"/>
      <c r="BV67" s="1745"/>
      <c r="BW67" s="1798"/>
      <c r="BX67" s="1798"/>
      <c r="BY67" s="1799"/>
      <c r="BZ67" s="1799"/>
      <c r="CA67" s="1799"/>
      <c r="CB67" s="1799"/>
      <c r="CC67" s="1799"/>
      <c r="CD67" s="1799"/>
      <c r="CE67" s="1799"/>
      <c r="CF67" s="1799"/>
      <c r="CG67" s="1799"/>
      <c r="CH67" s="1799"/>
      <c r="CI67" s="1799"/>
      <c r="CJ67" s="1799"/>
      <c r="CK67" s="1799"/>
      <c r="CL67" s="1799"/>
      <c r="CM67" s="1799"/>
      <c r="CN67" s="1799"/>
      <c r="CO67" s="1799"/>
      <c r="CP67" s="1799"/>
      <c r="CQ67" s="1799"/>
      <c r="CR67" s="1799"/>
      <c r="CS67" s="1799"/>
      <c r="CT67" s="1799"/>
      <c r="CU67" s="1799"/>
      <c r="CV67" s="1799"/>
      <c r="CW67" s="1799"/>
      <c r="CX67" s="1799"/>
      <c r="CY67" s="1799"/>
      <c r="CZ67" s="1799"/>
    </row>
    <row r="68" s="607" customFormat="true" ht="15" customHeight="true" x14ac:dyDescent="0.2">
      <c r="A68" s="2312"/>
      <c r="B68" s="1592" t="s">
        <v>270</v>
      </c>
      <c r="C68" s="1508">
        <v>0</v>
      </c>
      <c r="D68" s="1509">
        <v>9.624895918236448E-2</v>
      </c>
      <c r="E68" s="1509">
        <v>1.3893338872225953E-2</v>
      </c>
      <c r="F68" s="1509">
        <v>0</v>
      </c>
      <c r="G68" s="1510">
        <v>0</v>
      </c>
      <c r="H68" s="1511">
        <v>3.5791921601996464E-2</v>
      </c>
      <c r="I68" s="1509">
        <v>1.7898570304273203E-2</v>
      </c>
      <c r="J68" s="1509">
        <v>0</v>
      </c>
      <c r="K68" s="1509">
        <v>0</v>
      </c>
      <c r="L68" s="1512">
        <v>0</v>
      </c>
      <c r="M68" s="1513">
        <v>0</v>
      </c>
      <c r="N68" s="1509">
        <v>0</v>
      </c>
      <c r="O68" s="1509">
        <v>0</v>
      </c>
      <c r="P68" s="1509">
        <v>0.30475080497311885</v>
      </c>
      <c r="Q68" s="1510">
        <v>0</v>
      </c>
      <c r="R68" s="1511">
        <v>4.1778721331838832E-2</v>
      </c>
      <c r="S68" s="1509">
        <v>0</v>
      </c>
      <c r="T68" s="1509">
        <v>0.11111017665565361</v>
      </c>
      <c r="U68" s="1509">
        <v>4.3810885023238273E-2</v>
      </c>
      <c r="V68" s="1929">
        <v>0</v>
      </c>
      <c r="W68" s="1726"/>
      <c r="X68" s="1726"/>
      <c r="Y68" s="1726"/>
      <c r="Z68" s="1726"/>
      <c r="AA68" s="1726"/>
      <c r="AB68" s="1726"/>
      <c r="AC68" s="1726"/>
      <c r="AD68" s="1726"/>
      <c r="AE68" s="1726"/>
      <c r="AF68" s="1726"/>
      <c r="AG68" s="1726"/>
      <c r="AH68" s="1726"/>
      <c r="AI68" s="1726"/>
      <c r="AJ68" s="1726"/>
      <c r="AK68" s="1726"/>
      <c r="AL68" s="1726"/>
      <c r="AM68" s="1726"/>
      <c r="AN68" s="1726"/>
      <c r="AO68" s="1726"/>
      <c r="AP68" s="1726"/>
      <c r="AQ68" s="1726"/>
      <c r="AR68" s="1726"/>
      <c r="AS68" s="1726"/>
      <c r="AT68" s="1726"/>
      <c r="AU68" s="1726"/>
      <c r="AV68" s="1726"/>
      <c r="AW68" s="1726"/>
      <c r="AX68" s="1726"/>
      <c r="AY68" s="1726"/>
      <c r="AZ68" s="611"/>
      <c r="BA68" s="229"/>
      <c r="BB68" s="154"/>
      <c r="BC68" s="308"/>
      <c r="BD68" s="293"/>
      <c r="BE68" s="293"/>
      <c r="BF68" s="293"/>
      <c r="BG68" s="309"/>
      <c r="BH68" s="316"/>
      <c r="BI68" s="293"/>
      <c r="BJ68" s="293"/>
      <c r="BK68" s="293"/>
      <c r="BL68" s="309"/>
      <c r="BM68" s="316"/>
      <c r="BN68" s="293"/>
      <c r="BO68" s="293"/>
      <c r="BP68" s="293"/>
      <c r="BQ68" s="309"/>
      <c r="BR68" s="316"/>
      <c r="BS68" s="293"/>
      <c r="BT68" s="293"/>
      <c r="BU68" s="293"/>
      <c r="BV68" s="1745"/>
      <c r="BW68" s="1798"/>
      <c r="BX68" s="1798"/>
      <c r="BY68" s="1799"/>
      <c r="BZ68" s="1799"/>
      <c r="CA68" s="1799"/>
      <c r="CB68" s="1799"/>
      <c r="CC68" s="1799"/>
      <c r="CD68" s="1799"/>
      <c r="CE68" s="1799"/>
      <c r="CF68" s="1799"/>
      <c r="CG68" s="1799"/>
      <c r="CH68" s="1799"/>
      <c r="CI68" s="1799"/>
      <c r="CJ68" s="1799"/>
      <c r="CK68" s="1799"/>
      <c r="CL68" s="1799"/>
      <c r="CM68" s="1799"/>
      <c r="CN68" s="1799"/>
      <c r="CO68" s="1799"/>
      <c r="CP68" s="1799"/>
      <c r="CQ68" s="1799"/>
      <c r="CR68" s="1799"/>
      <c r="CS68" s="1799"/>
      <c r="CT68" s="1799"/>
      <c r="CU68" s="1799"/>
      <c r="CV68" s="1799"/>
      <c r="CW68" s="1799"/>
      <c r="CX68" s="1799"/>
      <c r="CY68" s="1799"/>
      <c r="CZ68" s="1799"/>
    </row>
    <row r="69" s="607" customFormat="true" ht="15" customHeight="true" x14ac:dyDescent="0.2">
      <c r="A69" s="2312"/>
      <c r="B69" s="1592" t="s">
        <v>164</v>
      </c>
      <c r="C69" s="1508">
        <v>7.8922468575999325</v>
      </c>
      <c r="D69" s="1509">
        <v>18.823510231249937</v>
      </c>
      <c r="E69" s="1509">
        <v>30.746774422905119</v>
      </c>
      <c r="F69" s="1509">
        <v>39.718250666392194</v>
      </c>
      <c r="G69" s="1510">
        <v>55.458613515400359</v>
      </c>
      <c r="H69" s="1511">
        <v>16.278373140956241</v>
      </c>
      <c r="I69" s="1509">
        <v>30.999462801772417</v>
      </c>
      <c r="J69" s="1509">
        <v>38.151454830937091</v>
      </c>
      <c r="K69" s="1509">
        <v>44.925462522346365</v>
      </c>
      <c r="L69" s="1512">
        <v>58.71393596419847</v>
      </c>
      <c r="M69" s="1513">
        <v>0.560304060506292</v>
      </c>
      <c r="N69" s="1509">
        <v>1.9167740670162519</v>
      </c>
      <c r="O69" s="1509">
        <v>3.0659895701946773</v>
      </c>
      <c r="P69" s="1509">
        <v>4.618922028383424</v>
      </c>
      <c r="Q69" s="1510">
        <v>16.965611995648494</v>
      </c>
      <c r="R69" s="1511">
        <v>27.064932671059509</v>
      </c>
      <c r="S69" s="1509">
        <v>6.2895331675123609</v>
      </c>
      <c r="T69" s="1509">
        <v>16.489624641189042</v>
      </c>
      <c r="U69" s="1509">
        <v>15.337258857663183</v>
      </c>
      <c r="V69" s="1929">
        <v>50.671833774408903</v>
      </c>
      <c r="W69" s="1726"/>
      <c r="X69" s="1726"/>
      <c r="Y69" s="1726"/>
      <c r="Z69" s="1726"/>
      <c r="AA69" s="1726"/>
      <c r="AB69" s="1726"/>
      <c r="AC69" s="1726"/>
      <c r="AD69" s="1726"/>
      <c r="AE69" s="1726"/>
      <c r="AF69" s="1726"/>
      <c r="AG69" s="1726"/>
      <c r="AH69" s="1726"/>
      <c r="AI69" s="1726"/>
      <c r="AJ69" s="1726"/>
      <c r="AK69" s="1726"/>
      <c r="AL69" s="1726"/>
      <c r="AM69" s="1726"/>
      <c r="AN69" s="1726"/>
      <c r="AO69" s="1726"/>
      <c r="AP69" s="1726"/>
      <c r="AQ69" s="1726"/>
      <c r="AR69" s="1726"/>
      <c r="AS69" s="1726"/>
      <c r="AT69" s="1726"/>
      <c r="AU69" s="1726"/>
      <c r="AV69" s="1726"/>
      <c r="AW69" s="1726"/>
      <c r="AX69" s="1726"/>
      <c r="AY69" s="1726"/>
      <c r="AZ69" s="611"/>
      <c r="BA69" s="229"/>
      <c r="BB69" s="154"/>
      <c r="BC69" s="308"/>
      <c r="BD69" s="293"/>
      <c r="BE69" s="293"/>
      <c r="BF69" s="293"/>
      <c r="BG69" s="309"/>
      <c r="BH69" s="316"/>
      <c r="BI69" s="293"/>
      <c r="BJ69" s="293"/>
      <c r="BK69" s="293"/>
      <c r="BL69" s="309"/>
      <c r="BM69" s="316"/>
      <c r="BN69" s="293"/>
      <c r="BO69" s="293"/>
      <c r="BP69" s="293"/>
      <c r="BQ69" s="309"/>
      <c r="BR69" s="316"/>
      <c r="BS69" s="293"/>
      <c r="BT69" s="293"/>
      <c r="BU69" s="293"/>
      <c r="BV69" s="1745"/>
      <c r="BW69" s="1798"/>
      <c r="BX69" s="1798"/>
      <c r="BY69" s="1799"/>
      <c r="BZ69" s="1799"/>
      <c r="CA69" s="1799"/>
      <c r="CB69" s="1799"/>
      <c r="CC69" s="1799"/>
      <c r="CD69" s="1799"/>
      <c r="CE69" s="1799"/>
      <c r="CF69" s="1799"/>
      <c r="CG69" s="1799"/>
      <c r="CH69" s="1799"/>
      <c r="CI69" s="1799"/>
      <c r="CJ69" s="1799"/>
      <c r="CK69" s="1799"/>
      <c r="CL69" s="1799"/>
      <c r="CM69" s="1799"/>
      <c r="CN69" s="1799"/>
      <c r="CO69" s="1799"/>
      <c r="CP69" s="1799"/>
      <c r="CQ69" s="1799"/>
      <c r="CR69" s="1799"/>
      <c r="CS69" s="1799"/>
      <c r="CT69" s="1799"/>
      <c r="CU69" s="1799"/>
      <c r="CV69" s="1799"/>
      <c r="CW69" s="1799"/>
      <c r="CX69" s="1799"/>
      <c r="CY69" s="1799"/>
      <c r="CZ69" s="1799"/>
    </row>
    <row r="70" s="607" customFormat="true" ht="15" customHeight="true" x14ac:dyDescent="0.2">
      <c r="A70" s="2312"/>
      <c r="B70" s="1592" t="s">
        <v>46</v>
      </c>
      <c r="C70" s="1508">
        <v>0.28757417836352578</v>
      </c>
      <c r="D70" s="1509">
        <v>0.20571792032814312</v>
      </c>
      <c r="E70" s="1509">
        <v>0.24001421694158889</v>
      </c>
      <c r="F70" s="1509">
        <v>3.4957481552224091E-2</v>
      </c>
      <c r="G70" s="1510">
        <v>9.6600994695611887E-3</v>
      </c>
      <c r="H70" s="1511">
        <v>3.8647413570781143E-2</v>
      </c>
      <c r="I70" s="1509">
        <v>0.18349739975334317</v>
      </c>
      <c r="J70" s="1509">
        <v>9.1125929357153107E-2</v>
      </c>
      <c r="K70" s="1509">
        <v>5.7519340747704865E-2</v>
      </c>
      <c r="L70" s="1512">
        <v>0</v>
      </c>
      <c r="M70" s="1513">
        <v>0.58066304234685218</v>
      </c>
      <c r="N70" s="1509">
        <v>0.62078726976466703</v>
      </c>
      <c r="O70" s="1509">
        <v>0.61691551318874926</v>
      </c>
      <c r="P70" s="1509">
        <v>0.3616122515928229</v>
      </c>
      <c r="Q70" s="1510">
        <v>0</v>
      </c>
      <c r="R70" s="1511">
        <v>0</v>
      </c>
      <c r="S70" s="1509">
        <v>0.54423858975813544</v>
      </c>
      <c r="T70" s="1509">
        <v>0.11545850164878667</v>
      </c>
      <c r="U70" s="1509">
        <v>0.13960496697911362</v>
      </c>
      <c r="V70" s="1929">
        <v>6.1931963834059314E-2</v>
      </c>
      <c r="W70" s="1726"/>
      <c r="X70" s="1726"/>
      <c r="Y70" s="1726"/>
      <c r="Z70" s="1726"/>
      <c r="AA70" s="1726"/>
      <c r="AB70" s="1726"/>
      <c r="AC70" s="1726"/>
      <c r="AD70" s="1726"/>
      <c r="AE70" s="1726"/>
      <c r="AF70" s="1726"/>
      <c r="AG70" s="1726"/>
      <c r="AH70" s="1726"/>
      <c r="AI70" s="1726"/>
      <c r="AJ70" s="1726"/>
      <c r="AK70" s="1726"/>
      <c r="AL70" s="1726"/>
      <c r="AM70" s="1726"/>
      <c r="AN70" s="1726"/>
      <c r="AO70" s="1726"/>
      <c r="AP70" s="1726"/>
      <c r="AQ70" s="1726"/>
      <c r="AR70" s="1726"/>
      <c r="AS70" s="1726"/>
      <c r="AT70" s="1726"/>
      <c r="AU70" s="1726"/>
      <c r="AV70" s="1726"/>
      <c r="AW70" s="1726"/>
      <c r="AX70" s="1726"/>
      <c r="AY70" s="1726"/>
      <c r="AZ70" s="611"/>
      <c r="BA70" s="229"/>
      <c r="BB70" s="154"/>
      <c r="BC70" s="308"/>
      <c r="BD70" s="293"/>
      <c r="BE70" s="293"/>
      <c r="BF70" s="293"/>
      <c r="BG70" s="309"/>
      <c r="BH70" s="316"/>
      <c r="BI70" s="293"/>
      <c r="BJ70" s="293"/>
      <c r="BK70" s="293"/>
      <c r="BL70" s="309"/>
      <c r="BM70" s="316"/>
      <c r="BN70" s="293"/>
      <c r="BO70" s="293"/>
      <c r="BP70" s="293"/>
      <c r="BQ70" s="309"/>
      <c r="BR70" s="316"/>
      <c r="BS70" s="293"/>
      <c r="BT70" s="293"/>
      <c r="BU70" s="293"/>
      <c r="BV70" s="1745"/>
      <c r="BW70" s="1798"/>
      <c r="BX70" s="1798"/>
      <c r="BY70" s="1799"/>
      <c r="BZ70" s="1799"/>
      <c r="CA70" s="1799"/>
      <c r="CB70" s="1799"/>
      <c r="CC70" s="1799"/>
      <c r="CD70" s="1799"/>
      <c r="CE70" s="1799"/>
      <c r="CF70" s="1799"/>
      <c r="CG70" s="1799"/>
      <c r="CH70" s="1799"/>
      <c r="CI70" s="1799"/>
      <c r="CJ70" s="1799"/>
      <c r="CK70" s="1799"/>
      <c r="CL70" s="1799"/>
      <c r="CM70" s="1799"/>
      <c r="CN70" s="1799"/>
      <c r="CO70" s="1799"/>
      <c r="CP70" s="1799"/>
      <c r="CQ70" s="1799"/>
      <c r="CR70" s="1799"/>
      <c r="CS70" s="1799"/>
      <c r="CT70" s="1799"/>
      <c r="CU70" s="1799"/>
      <c r="CV70" s="1799"/>
      <c r="CW70" s="1799"/>
      <c r="CX70" s="1799"/>
      <c r="CY70" s="1799"/>
      <c r="CZ70" s="1799"/>
    </row>
    <row r="71" s="607" customFormat="true" ht="15" customHeight="true" x14ac:dyDescent="0.2">
      <c r="A71" s="1453"/>
      <c r="B71" s="1593"/>
      <c r="C71" s="1508"/>
      <c r="D71" s="1509"/>
      <c r="E71" s="1509"/>
      <c r="F71" s="1509"/>
      <c r="G71" s="1510"/>
      <c r="H71" s="1511"/>
      <c r="I71" s="1509"/>
      <c r="J71" s="1509"/>
      <c r="K71" s="1509"/>
      <c r="L71" s="1512"/>
      <c r="M71" s="1513"/>
      <c r="N71" s="1509"/>
      <c r="O71" s="1509"/>
      <c r="P71" s="1509"/>
      <c r="Q71" s="1510"/>
      <c r="R71" s="1511"/>
      <c r="S71" s="1509"/>
      <c r="T71" s="1509"/>
      <c r="U71" s="1509"/>
      <c r="V71" s="1929"/>
      <c r="W71" s="1726"/>
      <c r="X71" s="1726"/>
      <c r="Y71" s="1726"/>
      <c r="Z71" s="1726"/>
      <c r="AA71" s="1726"/>
      <c r="AB71" s="1726"/>
      <c r="AC71" s="1726"/>
      <c r="AD71" s="1726"/>
      <c r="AE71" s="1726"/>
      <c r="AF71" s="1726"/>
      <c r="AG71" s="1726"/>
      <c r="AH71" s="1726"/>
      <c r="AI71" s="1726"/>
      <c r="AJ71" s="1726"/>
      <c r="AK71" s="1726"/>
      <c r="AL71" s="1726"/>
      <c r="AM71" s="1726"/>
      <c r="AN71" s="1726"/>
      <c r="AO71" s="1726"/>
      <c r="AP71" s="1726"/>
      <c r="AQ71" s="1726"/>
      <c r="AR71" s="1726"/>
      <c r="AS71" s="1726"/>
      <c r="AT71" s="1726"/>
      <c r="AU71" s="1726"/>
      <c r="AV71" s="1726"/>
      <c r="AW71" s="1726"/>
      <c r="AX71" s="1726"/>
      <c r="AY71" s="1726"/>
      <c r="AZ71" s="611"/>
      <c r="BA71" s="229"/>
      <c r="BB71" s="154"/>
      <c r="BC71" s="308"/>
      <c r="BD71" s="293"/>
      <c r="BE71" s="293"/>
      <c r="BF71" s="293"/>
      <c r="BG71" s="309"/>
      <c r="BH71" s="316"/>
      <c r="BI71" s="293"/>
      <c r="BJ71" s="293"/>
      <c r="BK71" s="293"/>
      <c r="BL71" s="309"/>
      <c r="BM71" s="316"/>
      <c r="BN71" s="293"/>
      <c r="BO71" s="293"/>
      <c r="BP71" s="293"/>
      <c r="BQ71" s="309"/>
      <c r="BR71" s="316"/>
      <c r="BS71" s="293"/>
      <c r="BT71" s="293"/>
      <c r="BU71" s="293"/>
      <c r="BV71" s="1745"/>
      <c r="BW71" s="1798"/>
      <c r="BX71" s="1798"/>
      <c r="BY71" s="1799"/>
      <c r="BZ71" s="1799"/>
      <c r="CA71" s="1799"/>
      <c r="CB71" s="1799"/>
      <c r="CC71" s="1799"/>
      <c r="CD71" s="1799"/>
      <c r="CE71" s="1799"/>
      <c r="CF71" s="1799"/>
      <c r="CG71" s="1799"/>
      <c r="CH71" s="1799"/>
      <c r="CI71" s="1799"/>
      <c r="CJ71" s="1799"/>
      <c r="CK71" s="1799"/>
      <c r="CL71" s="1799"/>
      <c r="CM71" s="1799"/>
      <c r="CN71" s="1799"/>
      <c r="CO71" s="1799"/>
      <c r="CP71" s="1799"/>
      <c r="CQ71" s="1799"/>
      <c r="CR71" s="1799"/>
      <c r="CS71" s="1799"/>
      <c r="CT71" s="1799"/>
      <c r="CU71" s="1799"/>
      <c r="CV71" s="1799"/>
      <c r="CW71" s="1799"/>
      <c r="CX71" s="1799"/>
      <c r="CY71" s="1799"/>
      <c r="CZ71" s="1799"/>
    </row>
    <row r="72" s="607" customFormat="true" ht="15" customHeight="true" x14ac:dyDescent="0.2">
      <c r="A72" s="1453"/>
      <c r="B72" s="1593"/>
      <c r="C72" s="1508"/>
      <c r="D72" s="1509"/>
      <c r="E72" s="1509"/>
      <c r="F72" s="1509"/>
      <c r="G72" s="1510"/>
      <c r="H72" s="1511"/>
      <c r="I72" s="1509"/>
      <c r="J72" s="1509"/>
      <c r="K72" s="1509"/>
      <c r="L72" s="1512"/>
      <c r="M72" s="1513"/>
      <c r="N72" s="1509"/>
      <c r="O72" s="1509"/>
      <c r="P72" s="1509"/>
      <c r="Q72" s="1510"/>
      <c r="R72" s="1511"/>
      <c r="S72" s="1509"/>
      <c r="T72" s="1509"/>
      <c r="U72" s="1509"/>
      <c r="V72" s="1929"/>
      <c r="W72" s="1726"/>
      <c r="X72" s="1726"/>
      <c r="Y72" s="1726"/>
      <c r="Z72" s="1726"/>
      <c r="AA72" s="1726"/>
      <c r="AB72" s="1726"/>
      <c r="AC72" s="1726"/>
      <c r="AD72" s="1726"/>
      <c r="AE72" s="1726"/>
      <c r="AF72" s="1726"/>
      <c r="AG72" s="1726"/>
      <c r="AH72" s="1726"/>
      <c r="AI72" s="1726"/>
      <c r="AJ72" s="1726"/>
      <c r="AK72" s="1726"/>
      <c r="AL72" s="1726"/>
      <c r="AM72" s="1726"/>
      <c r="AN72" s="1726"/>
      <c r="AO72" s="1726"/>
      <c r="AP72" s="1726"/>
      <c r="AQ72" s="1726"/>
      <c r="AR72" s="1726"/>
      <c r="AS72" s="1726"/>
      <c r="AT72" s="1726"/>
      <c r="AU72" s="1726"/>
      <c r="AV72" s="1726"/>
      <c r="AW72" s="1726"/>
      <c r="AX72" s="1726"/>
      <c r="AY72" s="1726"/>
      <c r="AZ72" s="611"/>
      <c r="BA72" s="229"/>
      <c r="BB72" s="154"/>
      <c r="BC72" s="308"/>
      <c r="BD72" s="293"/>
      <c r="BE72" s="293"/>
      <c r="BF72" s="293"/>
      <c r="BG72" s="309"/>
      <c r="BH72" s="316"/>
      <c r="BI72" s="293"/>
      <c r="BJ72" s="293"/>
      <c r="BK72" s="293"/>
      <c r="BL72" s="309"/>
      <c r="BM72" s="316"/>
      <c r="BN72" s="293"/>
      <c r="BO72" s="293"/>
      <c r="BP72" s="293"/>
      <c r="BQ72" s="309"/>
      <c r="BR72" s="316"/>
      <c r="BS72" s="293"/>
      <c r="BT72" s="293"/>
      <c r="BU72" s="293"/>
      <c r="BV72" s="1745"/>
      <c r="BW72" s="1798"/>
      <c r="BX72" s="1798"/>
      <c r="BY72" s="1799"/>
      <c r="BZ72" s="1799"/>
      <c r="CA72" s="1799"/>
      <c r="CB72" s="1799"/>
      <c r="CC72" s="1799"/>
      <c r="CD72" s="1799"/>
      <c r="CE72" s="1799"/>
      <c r="CF72" s="1799"/>
      <c r="CG72" s="1799"/>
      <c r="CH72" s="1799"/>
      <c r="CI72" s="1799"/>
      <c r="CJ72" s="1799"/>
      <c r="CK72" s="1799"/>
      <c r="CL72" s="1799"/>
      <c r="CM72" s="1799"/>
      <c r="CN72" s="1799"/>
      <c r="CO72" s="1799"/>
      <c r="CP72" s="1799"/>
      <c r="CQ72" s="1799"/>
      <c r="CR72" s="1799"/>
      <c r="CS72" s="1799"/>
      <c r="CT72" s="1799"/>
      <c r="CU72" s="1799"/>
      <c r="CV72" s="1799"/>
      <c r="CW72" s="1799"/>
      <c r="CX72" s="1799"/>
      <c r="CY72" s="1799"/>
      <c r="CZ72" s="1799"/>
    </row>
    <row r="73" s="607" customFormat="true" ht="15" customHeight="true" x14ac:dyDescent="0.2">
      <c r="A73" s="1453"/>
      <c r="B73" s="1593"/>
      <c r="C73" s="1508"/>
      <c r="D73" s="1509"/>
      <c r="E73" s="1509"/>
      <c r="F73" s="1509"/>
      <c r="G73" s="1510"/>
      <c r="H73" s="1511"/>
      <c r="I73" s="1509"/>
      <c r="J73" s="1509"/>
      <c r="K73" s="1509"/>
      <c r="L73" s="1512"/>
      <c r="M73" s="1513"/>
      <c r="N73" s="1509"/>
      <c r="O73" s="1509"/>
      <c r="P73" s="1509"/>
      <c r="Q73" s="1510"/>
      <c r="R73" s="1511"/>
      <c r="S73" s="1509"/>
      <c r="T73" s="1509"/>
      <c r="U73" s="1509"/>
      <c r="V73" s="1929"/>
      <c r="W73" s="1726"/>
      <c r="X73" s="1726"/>
      <c r="Y73" s="1726"/>
      <c r="Z73" s="1726"/>
      <c r="AA73" s="1726"/>
      <c r="AB73" s="1726"/>
      <c r="AC73" s="1726"/>
      <c r="AD73" s="1726"/>
      <c r="AE73" s="1726"/>
      <c r="AF73" s="1726"/>
      <c r="AG73" s="1726"/>
      <c r="AH73" s="1726"/>
      <c r="AI73" s="1726"/>
      <c r="AJ73" s="1726"/>
      <c r="AK73" s="1726"/>
      <c r="AL73" s="1726"/>
      <c r="AM73" s="1726"/>
      <c r="AN73" s="1726"/>
      <c r="AO73" s="1726"/>
      <c r="AP73" s="1726"/>
      <c r="AQ73" s="1726"/>
      <c r="AR73" s="1726"/>
      <c r="AS73" s="1726"/>
      <c r="AT73" s="1726"/>
      <c r="AU73" s="1726"/>
      <c r="AV73" s="1726"/>
      <c r="AW73" s="1726"/>
      <c r="AX73" s="1726"/>
      <c r="AY73" s="1726"/>
      <c r="AZ73" s="611"/>
      <c r="BA73" s="229"/>
      <c r="BB73" s="154"/>
      <c r="BC73" s="308"/>
      <c r="BD73" s="293"/>
      <c r="BE73" s="293"/>
      <c r="BF73" s="293"/>
      <c r="BG73" s="309"/>
      <c r="BH73" s="316"/>
      <c r="BI73" s="293"/>
      <c r="BJ73" s="293"/>
      <c r="BK73" s="293"/>
      <c r="BL73" s="309"/>
      <c r="BM73" s="316"/>
      <c r="BN73" s="293"/>
      <c r="BO73" s="293"/>
      <c r="BP73" s="293"/>
      <c r="BQ73" s="309"/>
      <c r="BR73" s="316"/>
      <c r="BS73" s="293"/>
      <c r="BT73" s="293"/>
      <c r="BU73" s="293"/>
      <c r="BV73" s="1745"/>
      <c r="BW73" s="1798"/>
      <c r="BX73" s="1798"/>
      <c r="BY73" s="1799"/>
      <c r="BZ73" s="1799"/>
      <c r="CA73" s="1799"/>
      <c r="CB73" s="1799"/>
      <c r="CC73" s="1799"/>
      <c r="CD73" s="1799"/>
      <c r="CE73" s="1799"/>
      <c r="CF73" s="1799"/>
      <c r="CG73" s="1799"/>
      <c r="CH73" s="1799"/>
      <c r="CI73" s="1799"/>
      <c r="CJ73" s="1799"/>
      <c r="CK73" s="1799"/>
      <c r="CL73" s="1799"/>
      <c r="CM73" s="1799"/>
      <c r="CN73" s="1799"/>
      <c r="CO73" s="1799"/>
      <c r="CP73" s="1799"/>
      <c r="CQ73" s="1799"/>
      <c r="CR73" s="1799"/>
      <c r="CS73" s="1799"/>
      <c r="CT73" s="1799"/>
      <c r="CU73" s="1799"/>
      <c r="CV73" s="1799"/>
      <c r="CW73" s="1799"/>
      <c r="CX73" s="1799"/>
      <c r="CY73" s="1799"/>
      <c r="CZ73" s="1799"/>
    </row>
    <row r="74" s="607" customFormat="true" ht="15" customHeight="true" x14ac:dyDescent="0.2">
      <c r="A74" s="1453"/>
      <c r="B74" s="1593"/>
      <c r="C74" s="1508"/>
      <c r="D74" s="1509"/>
      <c r="E74" s="1509"/>
      <c r="F74" s="1509"/>
      <c r="G74" s="1510"/>
      <c r="H74" s="1511"/>
      <c r="I74" s="1509"/>
      <c r="J74" s="1509"/>
      <c r="K74" s="1509"/>
      <c r="L74" s="1512"/>
      <c r="M74" s="1513"/>
      <c r="N74" s="1509"/>
      <c r="O74" s="1509"/>
      <c r="P74" s="1509"/>
      <c r="Q74" s="1510"/>
      <c r="R74" s="1511"/>
      <c r="S74" s="1509"/>
      <c r="T74" s="1509"/>
      <c r="U74" s="1509"/>
      <c r="V74" s="1929"/>
      <c r="W74" s="1726"/>
      <c r="X74" s="1726"/>
      <c r="Y74" s="1726"/>
      <c r="Z74" s="1726"/>
      <c r="AA74" s="1726"/>
      <c r="AB74" s="1726"/>
      <c r="AC74" s="1726"/>
      <c r="AD74" s="1726"/>
      <c r="AE74" s="1726"/>
      <c r="AF74" s="1726"/>
      <c r="AG74" s="1726"/>
      <c r="AH74" s="1726"/>
      <c r="AI74" s="1726"/>
      <c r="AJ74" s="1726"/>
      <c r="AK74" s="1726"/>
      <c r="AL74" s="1726"/>
      <c r="AM74" s="1726"/>
      <c r="AN74" s="1726"/>
      <c r="AO74" s="1726"/>
      <c r="AP74" s="1726"/>
      <c r="AQ74" s="1726"/>
      <c r="AR74" s="1726"/>
      <c r="AS74" s="1726"/>
      <c r="AT74" s="1726"/>
      <c r="AU74" s="1726"/>
      <c r="AV74" s="1726"/>
      <c r="AW74" s="1726"/>
      <c r="AX74" s="1726"/>
      <c r="AY74" s="1726"/>
      <c r="AZ74" s="611"/>
      <c r="BA74" s="229"/>
      <c r="BB74" s="154"/>
      <c r="BC74" s="308"/>
      <c r="BD74" s="293"/>
      <c r="BE74" s="293"/>
      <c r="BF74" s="293"/>
      <c r="BG74" s="309"/>
      <c r="BH74" s="316"/>
      <c r="BI74" s="293"/>
      <c r="BJ74" s="293"/>
      <c r="BK74" s="293"/>
      <c r="BL74" s="309"/>
      <c r="BM74" s="316"/>
      <c r="BN74" s="293"/>
      <c r="BO74" s="293"/>
      <c r="BP74" s="293"/>
      <c r="BQ74" s="309"/>
      <c r="BR74" s="316"/>
      <c r="BS74" s="293"/>
      <c r="BT74" s="293"/>
      <c r="BU74" s="293"/>
      <c r="BV74" s="1745"/>
      <c r="BW74" s="1798"/>
      <c r="BX74" s="1798"/>
      <c r="BY74" s="1799"/>
      <c r="BZ74" s="1799"/>
      <c r="CA74" s="1799"/>
      <c r="CB74" s="1799"/>
      <c r="CC74" s="1799"/>
      <c r="CD74" s="1799"/>
      <c r="CE74" s="1799"/>
      <c r="CF74" s="1799"/>
      <c r="CG74" s="1799"/>
      <c r="CH74" s="1799"/>
      <c r="CI74" s="1799"/>
      <c r="CJ74" s="1799"/>
      <c r="CK74" s="1799"/>
      <c r="CL74" s="1799"/>
      <c r="CM74" s="1799"/>
      <c r="CN74" s="1799"/>
      <c r="CO74" s="1799"/>
      <c r="CP74" s="1799"/>
      <c r="CQ74" s="1799"/>
      <c r="CR74" s="1799"/>
      <c r="CS74" s="1799"/>
      <c r="CT74" s="1799"/>
      <c r="CU74" s="1799"/>
      <c r="CV74" s="1799"/>
      <c r="CW74" s="1799"/>
      <c r="CX74" s="1799"/>
      <c r="CY74" s="1799"/>
      <c r="CZ74" s="1799"/>
    </row>
    <row r="75" s="607" customFormat="true" ht="15" customHeight="true" x14ac:dyDescent="0.2">
      <c r="A75" s="1453"/>
      <c r="B75" s="1593"/>
      <c r="C75" s="1508"/>
      <c r="D75" s="1509"/>
      <c r="E75" s="1509"/>
      <c r="F75" s="1509"/>
      <c r="G75" s="1510"/>
      <c r="H75" s="1511"/>
      <c r="I75" s="1509"/>
      <c r="J75" s="1509"/>
      <c r="K75" s="1509"/>
      <c r="L75" s="1512"/>
      <c r="M75" s="1513"/>
      <c r="N75" s="1509"/>
      <c r="O75" s="1509"/>
      <c r="P75" s="1509"/>
      <c r="Q75" s="1510"/>
      <c r="R75" s="1511"/>
      <c r="S75" s="1509"/>
      <c r="T75" s="1509"/>
      <c r="U75" s="1509"/>
      <c r="V75" s="1929"/>
      <c r="W75" s="1726"/>
      <c r="X75" s="1726"/>
      <c r="Y75" s="1726"/>
      <c r="Z75" s="1726"/>
      <c r="AA75" s="1726"/>
      <c r="AB75" s="1726"/>
      <c r="AC75" s="1726"/>
      <c r="AD75" s="1726"/>
      <c r="AE75" s="1726"/>
      <c r="AF75" s="1726"/>
      <c r="AG75" s="1726"/>
      <c r="AH75" s="1726"/>
      <c r="AI75" s="1726"/>
      <c r="AJ75" s="1726"/>
      <c r="AK75" s="1726"/>
      <c r="AL75" s="1726"/>
      <c r="AM75" s="1726"/>
      <c r="AN75" s="1726"/>
      <c r="AO75" s="1726"/>
      <c r="AP75" s="1726"/>
      <c r="AQ75" s="1726"/>
      <c r="AR75" s="1726"/>
      <c r="AS75" s="1726"/>
      <c r="AT75" s="1726"/>
      <c r="AU75" s="1726"/>
      <c r="AV75" s="1726"/>
      <c r="AW75" s="1726"/>
      <c r="AX75" s="1726"/>
      <c r="AY75" s="1726"/>
      <c r="AZ75" s="611"/>
      <c r="BA75" s="229"/>
      <c r="BB75" s="154"/>
      <c r="BC75" s="308"/>
      <c r="BD75" s="293"/>
      <c r="BE75" s="293"/>
      <c r="BF75" s="293"/>
      <c r="BG75" s="309"/>
      <c r="BH75" s="316"/>
      <c r="BI75" s="293"/>
      <c r="BJ75" s="293"/>
      <c r="BK75" s="293"/>
      <c r="BL75" s="309"/>
      <c r="BM75" s="316"/>
      <c r="BN75" s="293"/>
      <c r="BO75" s="293"/>
      <c r="BP75" s="293"/>
      <c r="BQ75" s="309"/>
      <c r="BR75" s="316"/>
      <c r="BS75" s="293"/>
      <c r="BT75" s="293"/>
      <c r="BU75" s="293"/>
      <c r="BV75" s="1745"/>
      <c r="BW75" s="1798"/>
      <c r="BX75" s="1798"/>
      <c r="BY75" s="1799"/>
      <c r="BZ75" s="1799"/>
      <c r="CA75" s="1799"/>
      <c r="CB75" s="1799"/>
      <c r="CC75" s="1799"/>
      <c r="CD75" s="1799"/>
      <c r="CE75" s="1799"/>
      <c r="CF75" s="1799"/>
      <c r="CG75" s="1799"/>
      <c r="CH75" s="1799"/>
      <c r="CI75" s="1799"/>
      <c r="CJ75" s="1799"/>
      <c r="CK75" s="1799"/>
      <c r="CL75" s="1799"/>
      <c r="CM75" s="1799"/>
      <c r="CN75" s="1799"/>
      <c r="CO75" s="1799"/>
      <c r="CP75" s="1799"/>
      <c r="CQ75" s="1799"/>
      <c r="CR75" s="1799"/>
      <c r="CS75" s="1799"/>
      <c r="CT75" s="1799"/>
      <c r="CU75" s="1799"/>
      <c r="CV75" s="1799"/>
      <c r="CW75" s="1799"/>
      <c r="CX75" s="1799"/>
      <c r="CY75" s="1799"/>
      <c r="CZ75" s="1799"/>
    </row>
    <row r="76" s="607" customFormat="true" ht="15" customHeight="true" x14ac:dyDescent="0.2">
      <c r="A76" s="1453"/>
      <c r="B76" s="1593"/>
      <c r="C76" s="1508"/>
      <c r="D76" s="1509"/>
      <c r="E76" s="1509"/>
      <c r="F76" s="1509"/>
      <c r="G76" s="1510"/>
      <c r="H76" s="1511"/>
      <c r="I76" s="1509"/>
      <c r="J76" s="1509"/>
      <c r="K76" s="1509"/>
      <c r="L76" s="1512"/>
      <c r="M76" s="1513"/>
      <c r="N76" s="1509"/>
      <c r="O76" s="1509"/>
      <c r="P76" s="1509"/>
      <c r="Q76" s="1510"/>
      <c r="R76" s="1511"/>
      <c r="S76" s="1509"/>
      <c r="T76" s="1509"/>
      <c r="U76" s="1509"/>
      <c r="V76" s="1929"/>
      <c r="W76" s="1726"/>
      <c r="X76" s="1726"/>
      <c r="Y76" s="1726"/>
      <c r="Z76" s="1726"/>
      <c r="AA76" s="1726"/>
      <c r="AB76" s="1726"/>
      <c r="AC76" s="1726"/>
      <c r="AD76" s="1726"/>
      <c r="AE76" s="1726"/>
      <c r="AF76" s="1726"/>
      <c r="AG76" s="1726"/>
      <c r="AH76" s="1726"/>
      <c r="AI76" s="1726"/>
      <c r="AJ76" s="1726"/>
      <c r="AK76" s="1726"/>
      <c r="AL76" s="1726"/>
      <c r="AM76" s="1726"/>
      <c r="AN76" s="1726"/>
      <c r="AO76" s="1726"/>
      <c r="AP76" s="1726"/>
      <c r="AQ76" s="1726"/>
      <c r="AR76" s="1726"/>
      <c r="AS76" s="1726"/>
      <c r="AT76" s="1726"/>
      <c r="AU76" s="1726"/>
      <c r="AV76" s="1726"/>
      <c r="AW76" s="1726"/>
      <c r="AX76" s="1726"/>
      <c r="AY76" s="1726"/>
      <c r="AZ76" s="611"/>
      <c r="BA76" s="229"/>
      <c r="BB76" s="154"/>
      <c r="BC76" s="308"/>
      <c r="BD76" s="293"/>
      <c r="BE76" s="293"/>
      <c r="BF76" s="293"/>
      <c r="BG76" s="309"/>
      <c r="BH76" s="316"/>
      <c r="BI76" s="293"/>
      <c r="BJ76" s="293"/>
      <c r="BK76" s="293"/>
      <c r="BL76" s="309"/>
      <c r="BM76" s="316"/>
      <c r="BN76" s="293"/>
      <c r="BO76" s="293"/>
      <c r="BP76" s="293"/>
      <c r="BQ76" s="309"/>
      <c r="BR76" s="316"/>
      <c r="BS76" s="293"/>
      <c r="BT76" s="293"/>
      <c r="BU76" s="293"/>
      <c r="BV76" s="1745"/>
      <c r="BW76" s="1798"/>
      <c r="BX76" s="1798"/>
      <c r="BY76" s="1799"/>
      <c r="BZ76" s="1799"/>
      <c r="CA76" s="1799"/>
      <c r="CB76" s="1799"/>
      <c r="CC76" s="1799"/>
      <c r="CD76" s="1799"/>
      <c r="CE76" s="1799"/>
      <c r="CF76" s="1799"/>
      <c r="CG76" s="1799"/>
      <c r="CH76" s="1799"/>
      <c r="CI76" s="1799"/>
      <c r="CJ76" s="1799"/>
      <c r="CK76" s="1799"/>
      <c r="CL76" s="1799"/>
      <c r="CM76" s="1799"/>
      <c r="CN76" s="1799"/>
      <c r="CO76" s="1799"/>
      <c r="CP76" s="1799"/>
      <c r="CQ76" s="1799"/>
      <c r="CR76" s="1799"/>
      <c r="CS76" s="1799"/>
      <c r="CT76" s="1799"/>
      <c r="CU76" s="1799"/>
      <c r="CV76" s="1799"/>
      <c r="CW76" s="1799"/>
      <c r="CX76" s="1799"/>
      <c r="CY76" s="1799"/>
      <c r="CZ76" s="1799"/>
    </row>
    <row r="77" s="607" customFormat="true" ht="15" customHeight="true" x14ac:dyDescent="0.2">
      <c r="A77" s="1453"/>
      <c r="B77" s="1593"/>
      <c r="C77" s="1508"/>
      <c r="D77" s="1509"/>
      <c r="E77" s="1509"/>
      <c r="F77" s="1509"/>
      <c r="G77" s="1510"/>
      <c r="H77" s="1511"/>
      <c r="I77" s="1509"/>
      <c r="J77" s="1509"/>
      <c r="K77" s="1509"/>
      <c r="L77" s="1512"/>
      <c r="M77" s="1513"/>
      <c r="N77" s="1509"/>
      <c r="O77" s="1509"/>
      <c r="P77" s="1509"/>
      <c r="Q77" s="1510"/>
      <c r="R77" s="1511"/>
      <c r="S77" s="1509"/>
      <c r="T77" s="1509"/>
      <c r="U77" s="1509"/>
      <c r="V77" s="1929"/>
      <c r="W77" s="1726"/>
      <c r="X77" s="1726"/>
      <c r="Y77" s="1726"/>
      <c r="Z77" s="1726"/>
      <c r="AA77" s="1726"/>
      <c r="AB77" s="1726"/>
      <c r="AC77" s="1726"/>
      <c r="AD77" s="1726"/>
      <c r="AE77" s="1726"/>
      <c r="AF77" s="1726"/>
      <c r="AG77" s="1726"/>
      <c r="AH77" s="1726"/>
      <c r="AI77" s="1726"/>
      <c r="AJ77" s="1726"/>
      <c r="AK77" s="1726"/>
      <c r="AL77" s="1726"/>
      <c r="AM77" s="1726"/>
      <c r="AN77" s="1726"/>
      <c r="AO77" s="1726"/>
      <c r="AP77" s="1726"/>
      <c r="AQ77" s="1726"/>
      <c r="AR77" s="1726"/>
      <c r="AS77" s="1726"/>
      <c r="AT77" s="1726"/>
      <c r="AU77" s="1726"/>
      <c r="AV77" s="1726"/>
      <c r="AW77" s="1726"/>
      <c r="AX77" s="1726"/>
      <c r="AY77" s="1726"/>
      <c r="AZ77" s="611"/>
      <c r="BA77" s="229"/>
      <c r="BB77" s="154"/>
      <c r="BC77" s="308"/>
      <c r="BD77" s="293"/>
      <c r="BE77" s="293"/>
      <c r="BF77" s="293"/>
      <c r="BG77" s="309"/>
      <c r="BH77" s="316"/>
      <c r="BI77" s="293"/>
      <c r="BJ77" s="293"/>
      <c r="BK77" s="293"/>
      <c r="BL77" s="309"/>
      <c r="BM77" s="316"/>
      <c r="BN77" s="293"/>
      <c r="BO77" s="293"/>
      <c r="BP77" s="293"/>
      <c r="BQ77" s="309"/>
      <c r="BR77" s="316"/>
      <c r="BS77" s="293"/>
      <c r="BT77" s="293"/>
      <c r="BU77" s="293"/>
      <c r="BV77" s="1745"/>
      <c r="BW77" s="1798"/>
      <c r="BX77" s="1798"/>
      <c r="BY77" s="1799"/>
      <c r="BZ77" s="1799"/>
      <c r="CA77" s="1799"/>
      <c r="CB77" s="1799"/>
      <c r="CC77" s="1799"/>
      <c r="CD77" s="1799"/>
      <c r="CE77" s="1799"/>
      <c r="CF77" s="1799"/>
      <c r="CG77" s="1799"/>
      <c r="CH77" s="1799"/>
      <c r="CI77" s="1799"/>
      <c r="CJ77" s="1799"/>
      <c r="CK77" s="1799"/>
      <c r="CL77" s="1799"/>
      <c r="CM77" s="1799"/>
      <c r="CN77" s="1799"/>
      <c r="CO77" s="1799"/>
      <c r="CP77" s="1799"/>
      <c r="CQ77" s="1799"/>
      <c r="CR77" s="1799"/>
      <c r="CS77" s="1799"/>
      <c r="CT77" s="1799"/>
      <c r="CU77" s="1799"/>
      <c r="CV77" s="1799"/>
      <c r="CW77" s="1799"/>
      <c r="CX77" s="1799"/>
      <c r="CY77" s="1799"/>
      <c r="CZ77" s="1799"/>
    </row>
    <row r="78" s="607" customFormat="true" ht="15" customHeight="true" x14ac:dyDescent="0.2">
      <c r="A78" s="1453"/>
      <c r="B78" s="1593"/>
      <c r="C78" s="1508"/>
      <c r="D78" s="1509"/>
      <c r="E78" s="1509"/>
      <c r="F78" s="1509"/>
      <c r="G78" s="1510"/>
      <c r="H78" s="1511"/>
      <c r="I78" s="1509"/>
      <c r="J78" s="1509"/>
      <c r="K78" s="1509"/>
      <c r="L78" s="1512"/>
      <c r="M78" s="1513"/>
      <c r="N78" s="1509"/>
      <c r="O78" s="1509"/>
      <c r="P78" s="1509"/>
      <c r="Q78" s="1510"/>
      <c r="R78" s="1511"/>
      <c r="S78" s="1509"/>
      <c r="T78" s="1509"/>
      <c r="U78" s="1509"/>
      <c r="V78" s="1929"/>
      <c r="W78" s="1726"/>
      <c r="X78" s="1726"/>
      <c r="Y78" s="1726"/>
      <c r="Z78" s="1726"/>
      <c r="AA78" s="1726"/>
      <c r="AB78" s="1726"/>
      <c r="AC78" s="1726"/>
      <c r="AD78" s="1726"/>
      <c r="AE78" s="1726"/>
      <c r="AF78" s="1726"/>
      <c r="AG78" s="1726"/>
      <c r="AH78" s="1726"/>
      <c r="AI78" s="1726"/>
      <c r="AJ78" s="1726"/>
      <c r="AK78" s="1726"/>
      <c r="AL78" s="1726"/>
      <c r="AM78" s="1726"/>
      <c r="AN78" s="1726"/>
      <c r="AO78" s="1726"/>
      <c r="AP78" s="1726"/>
      <c r="AQ78" s="1726"/>
      <c r="AR78" s="1726"/>
      <c r="AS78" s="1726"/>
      <c r="AT78" s="1726"/>
      <c r="AU78" s="1726"/>
      <c r="AV78" s="1726"/>
      <c r="AW78" s="1726"/>
      <c r="AX78" s="1726"/>
      <c r="AY78" s="1726"/>
      <c r="AZ78" s="611"/>
      <c r="BA78" s="229"/>
      <c r="BB78" s="154"/>
      <c r="BC78" s="308"/>
      <c r="BD78" s="293"/>
      <c r="BE78" s="293"/>
      <c r="BF78" s="293"/>
      <c r="BG78" s="309"/>
      <c r="BH78" s="316"/>
      <c r="BI78" s="293"/>
      <c r="BJ78" s="293"/>
      <c r="BK78" s="293"/>
      <c r="BL78" s="309"/>
      <c r="BM78" s="316"/>
      <c r="BN78" s="293"/>
      <c r="BO78" s="293"/>
      <c r="BP78" s="293"/>
      <c r="BQ78" s="309"/>
      <c r="BR78" s="316"/>
      <c r="BS78" s="293"/>
      <c r="BT78" s="293"/>
      <c r="BU78" s="293"/>
      <c r="BV78" s="1745"/>
      <c r="BW78" s="1798"/>
      <c r="BX78" s="1798"/>
      <c r="BY78" s="1799"/>
      <c r="BZ78" s="1799"/>
      <c r="CA78" s="1799"/>
      <c r="CB78" s="1799"/>
      <c r="CC78" s="1799"/>
      <c r="CD78" s="1799"/>
      <c r="CE78" s="1799"/>
      <c r="CF78" s="1799"/>
      <c r="CG78" s="1799"/>
      <c r="CH78" s="1799"/>
      <c r="CI78" s="1799"/>
      <c r="CJ78" s="1799"/>
      <c r="CK78" s="1799"/>
      <c r="CL78" s="1799"/>
      <c r="CM78" s="1799"/>
      <c r="CN78" s="1799"/>
      <c r="CO78" s="1799"/>
      <c r="CP78" s="1799"/>
      <c r="CQ78" s="1799"/>
      <c r="CR78" s="1799"/>
      <c r="CS78" s="1799"/>
      <c r="CT78" s="1799"/>
      <c r="CU78" s="1799"/>
      <c r="CV78" s="1799"/>
      <c r="CW78" s="1799"/>
      <c r="CX78" s="1799"/>
      <c r="CY78" s="1799"/>
      <c r="CZ78" s="1799"/>
    </row>
    <row r="79" s="607" customFormat="true" ht="15" customHeight="true" x14ac:dyDescent="0.2">
      <c r="A79" s="1453"/>
      <c r="B79" s="1593"/>
      <c r="C79" s="1508"/>
      <c r="D79" s="1509"/>
      <c r="E79" s="1509"/>
      <c r="F79" s="1509"/>
      <c r="G79" s="1510"/>
      <c r="H79" s="1511"/>
      <c r="I79" s="1509"/>
      <c r="J79" s="1509"/>
      <c r="K79" s="1509"/>
      <c r="L79" s="1512"/>
      <c r="M79" s="1513"/>
      <c r="N79" s="1509"/>
      <c r="O79" s="1509"/>
      <c r="P79" s="1509"/>
      <c r="Q79" s="1510"/>
      <c r="R79" s="1511"/>
      <c r="S79" s="1509"/>
      <c r="T79" s="1509"/>
      <c r="U79" s="1509"/>
      <c r="V79" s="1929"/>
      <c r="W79" s="1726"/>
      <c r="X79" s="1726"/>
      <c r="Y79" s="1726"/>
      <c r="Z79" s="1726"/>
      <c r="AA79" s="1726"/>
      <c r="AB79" s="1726"/>
      <c r="AC79" s="1726"/>
      <c r="AD79" s="1726"/>
      <c r="AE79" s="1726"/>
      <c r="AF79" s="1726"/>
      <c r="AG79" s="1726"/>
      <c r="AH79" s="1726"/>
      <c r="AI79" s="1726"/>
      <c r="AJ79" s="1726"/>
      <c r="AK79" s="1726"/>
      <c r="AL79" s="1726"/>
      <c r="AM79" s="1726"/>
      <c r="AN79" s="1726"/>
      <c r="AO79" s="1726"/>
      <c r="AP79" s="1726"/>
      <c r="AQ79" s="1726"/>
      <c r="AR79" s="1726"/>
      <c r="AS79" s="1726"/>
      <c r="AT79" s="1726"/>
      <c r="AU79" s="1726"/>
      <c r="AV79" s="1726"/>
      <c r="AW79" s="1726"/>
      <c r="AX79" s="1726"/>
      <c r="AY79" s="1726"/>
      <c r="AZ79" s="611"/>
      <c r="BA79" s="229"/>
      <c r="BB79" s="154"/>
      <c r="BC79" s="308"/>
      <c r="BD79" s="293"/>
      <c r="BE79" s="293"/>
      <c r="BF79" s="293"/>
      <c r="BG79" s="309"/>
      <c r="BH79" s="316"/>
      <c r="BI79" s="293"/>
      <c r="BJ79" s="293"/>
      <c r="BK79" s="293"/>
      <c r="BL79" s="309"/>
      <c r="BM79" s="316"/>
      <c r="BN79" s="293"/>
      <c r="BO79" s="293"/>
      <c r="BP79" s="293"/>
      <c r="BQ79" s="309"/>
      <c r="BR79" s="316"/>
      <c r="BS79" s="293"/>
      <c r="BT79" s="293"/>
      <c r="BU79" s="293"/>
      <c r="BV79" s="1745"/>
      <c r="BW79" s="1798"/>
      <c r="BX79" s="1798"/>
      <c r="BY79" s="1799"/>
      <c r="BZ79" s="1799"/>
      <c r="CA79" s="1799"/>
      <c r="CB79" s="1799"/>
      <c r="CC79" s="1799"/>
      <c r="CD79" s="1799"/>
      <c r="CE79" s="1799"/>
      <c r="CF79" s="1799"/>
      <c r="CG79" s="1799"/>
      <c r="CH79" s="1799"/>
      <c r="CI79" s="1799"/>
      <c r="CJ79" s="1799"/>
      <c r="CK79" s="1799"/>
      <c r="CL79" s="1799"/>
      <c r="CM79" s="1799"/>
      <c r="CN79" s="1799"/>
      <c r="CO79" s="1799"/>
      <c r="CP79" s="1799"/>
      <c r="CQ79" s="1799"/>
      <c r="CR79" s="1799"/>
      <c r="CS79" s="1799"/>
      <c r="CT79" s="1799"/>
      <c r="CU79" s="1799"/>
      <c r="CV79" s="1799"/>
      <c r="CW79" s="1799"/>
      <c r="CX79" s="1799"/>
      <c r="CY79" s="1799"/>
      <c r="CZ79" s="1799"/>
    </row>
    <row r="80" s="607" customFormat="true" ht="15" customHeight="true" x14ac:dyDescent="0.2">
      <c r="A80" s="1453"/>
      <c r="B80" s="1593"/>
      <c r="C80" s="1508"/>
      <c r="D80" s="1509"/>
      <c r="E80" s="1509"/>
      <c r="F80" s="1509"/>
      <c r="G80" s="1510"/>
      <c r="H80" s="1511"/>
      <c r="I80" s="1509"/>
      <c r="J80" s="1509"/>
      <c r="K80" s="1509"/>
      <c r="L80" s="1512"/>
      <c r="M80" s="1513"/>
      <c r="N80" s="1509"/>
      <c r="O80" s="1509"/>
      <c r="P80" s="1509"/>
      <c r="Q80" s="1510"/>
      <c r="R80" s="1511"/>
      <c r="S80" s="1509"/>
      <c r="T80" s="1509"/>
      <c r="U80" s="1509"/>
      <c r="V80" s="1929"/>
      <c r="W80" s="1726"/>
      <c r="X80" s="1726"/>
      <c r="Y80" s="1726"/>
      <c r="Z80" s="1726"/>
      <c r="AA80" s="1726"/>
      <c r="AB80" s="1726"/>
      <c r="AC80" s="1726"/>
      <c r="AD80" s="1726"/>
      <c r="AE80" s="1726"/>
      <c r="AF80" s="1726"/>
      <c r="AG80" s="1726"/>
      <c r="AH80" s="1726"/>
      <c r="AI80" s="1726"/>
      <c r="AJ80" s="1726"/>
      <c r="AK80" s="1726"/>
      <c r="AL80" s="1726"/>
      <c r="AM80" s="1726"/>
      <c r="AN80" s="1726"/>
      <c r="AO80" s="1726"/>
      <c r="AP80" s="1726"/>
      <c r="AQ80" s="1726"/>
      <c r="AR80" s="1726"/>
      <c r="AS80" s="1726"/>
      <c r="AT80" s="1726"/>
      <c r="AU80" s="1726"/>
      <c r="AV80" s="1726"/>
      <c r="AW80" s="1726"/>
      <c r="AX80" s="1726"/>
      <c r="AY80" s="1726"/>
      <c r="AZ80" s="611"/>
      <c r="BA80" s="229"/>
      <c r="BB80" s="154"/>
      <c r="BC80" s="308"/>
      <c r="BD80" s="293"/>
      <c r="BE80" s="293"/>
      <c r="BF80" s="293"/>
      <c r="BG80" s="309"/>
      <c r="BH80" s="316"/>
      <c r="BI80" s="293"/>
      <c r="BJ80" s="293"/>
      <c r="BK80" s="293"/>
      <c r="BL80" s="309"/>
      <c r="BM80" s="316"/>
      <c r="BN80" s="293"/>
      <c r="BO80" s="293"/>
      <c r="BP80" s="293"/>
      <c r="BQ80" s="309"/>
      <c r="BR80" s="316"/>
      <c r="BS80" s="293"/>
      <c r="BT80" s="293"/>
      <c r="BU80" s="293"/>
      <c r="BV80" s="1745"/>
      <c r="BW80" s="1798"/>
      <c r="BX80" s="1798"/>
      <c r="BY80" s="1799"/>
      <c r="BZ80" s="1799"/>
      <c r="CA80" s="1799"/>
      <c r="CB80" s="1799"/>
      <c r="CC80" s="1799"/>
      <c r="CD80" s="1799"/>
      <c r="CE80" s="1799"/>
      <c r="CF80" s="1799"/>
      <c r="CG80" s="1799"/>
      <c r="CH80" s="1799"/>
      <c r="CI80" s="1799"/>
      <c r="CJ80" s="1799"/>
      <c r="CK80" s="1799"/>
      <c r="CL80" s="1799"/>
      <c r="CM80" s="1799"/>
      <c r="CN80" s="1799"/>
      <c r="CO80" s="1799"/>
      <c r="CP80" s="1799"/>
      <c r="CQ80" s="1799"/>
      <c r="CR80" s="1799"/>
      <c r="CS80" s="1799"/>
      <c r="CT80" s="1799"/>
      <c r="CU80" s="1799"/>
      <c r="CV80" s="1799"/>
      <c r="CW80" s="1799"/>
      <c r="CX80" s="1799"/>
      <c r="CY80" s="1799"/>
      <c r="CZ80" s="1799"/>
    </row>
    <row r="81" s="607" customFormat="true" ht="15" customHeight="true" x14ac:dyDescent="0.2">
      <c r="A81" s="1453"/>
      <c r="B81" s="1593"/>
      <c r="C81" s="1508"/>
      <c r="D81" s="1509"/>
      <c r="E81" s="1509"/>
      <c r="F81" s="1509"/>
      <c r="G81" s="1510"/>
      <c r="H81" s="1511"/>
      <c r="I81" s="1509"/>
      <c r="J81" s="1509"/>
      <c r="K81" s="1509"/>
      <c r="L81" s="1512"/>
      <c r="M81" s="1513"/>
      <c r="N81" s="1509"/>
      <c r="O81" s="1509"/>
      <c r="P81" s="1509"/>
      <c r="Q81" s="1510"/>
      <c r="R81" s="1511"/>
      <c r="S81" s="1509"/>
      <c r="T81" s="1509"/>
      <c r="U81" s="1509"/>
      <c r="V81" s="1929"/>
      <c r="W81" s="1726"/>
      <c r="X81" s="1726"/>
      <c r="Y81" s="1726"/>
      <c r="Z81" s="1726"/>
      <c r="AA81" s="1726"/>
      <c r="AB81" s="1726"/>
      <c r="AC81" s="1726"/>
      <c r="AD81" s="1726"/>
      <c r="AE81" s="1726"/>
      <c r="AF81" s="1726"/>
      <c r="AG81" s="1726"/>
      <c r="AH81" s="1726"/>
      <c r="AI81" s="1726"/>
      <c r="AJ81" s="1726"/>
      <c r="AK81" s="1726"/>
      <c r="AL81" s="1726"/>
      <c r="AM81" s="1726"/>
      <c r="AN81" s="1726"/>
      <c r="AO81" s="1726"/>
      <c r="AP81" s="1726"/>
      <c r="AQ81" s="1726"/>
      <c r="AR81" s="1726"/>
      <c r="AS81" s="1726"/>
      <c r="AT81" s="1726"/>
      <c r="AU81" s="1726"/>
      <c r="AV81" s="1726"/>
      <c r="AW81" s="1726"/>
      <c r="AX81" s="1726"/>
      <c r="AY81" s="1726"/>
      <c r="AZ81" s="611"/>
      <c r="BA81" s="229"/>
      <c r="BB81" s="154"/>
      <c r="BC81" s="308"/>
      <c r="BD81" s="293"/>
      <c r="BE81" s="293"/>
      <c r="BF81" s="293"/>
      <c r="BG81" s="309"/>
      <c r="BH81" s="316"/>
      <c r="BI81" s="293"/>
      <c r="BJ81" s="293"/>
      <c r="BK81" s="293"/>
      <c r="BL81" s="309"/>
      <c r="BM81" s="316"/>
      <c r="BN81" s="293"/>
      <c r="BO81" s="293"/>
      <c r="BP81" s="293"/>
      <c r="BQ81" s="309"/>
      <c r="BR81" s="316"/>
      <c r="BS81" s="293"/>
      <c r="BT81" s="293"/>
      <c r="BU81" s="293"/>
      <c r="BV81" s="1745"/>
      <c r="BW81" s="1798"/>
      <c r="BX81" s="1798"/>
      <c r="BY81" s="1799"/>
      <c r="BZ81" s="1799"/>
      <c r="CA81" s="1799"/>
      <c r="CB81" s="1799"/>
      <c r="CC81" s="1799"/>
      <c r="CD81" s="1799"/>
      <c r="CE81" s="1799"/>
      <c r="CF81" s="1799"/>
      <c r="CG81" s="1799"/>
      <c r="CH81" s="1799"/>
      <c r="CI81" s="1799"/>
      <c r="CJ81" s="1799"/>
      <c r="CK81" s="1799"/>
      <c r="CL81" s="1799"/>
      <c r="CM81" s="1799"/>
      <c r="CN81" s="1799"/>
      <c r="CO81" s="1799"/>
      <c r="CP81" s="1799"/>
      <c r="CQ81" s="1799"/>
      <c r="CR81" s="1799"/>
      <c r="CS81" s="1799"/>
      <c r="CT81" s="1799"/>
      <c r="CU81" s="1799"/>
      <c r="CV81" s="1799"/>
      <c r="CW81" s="1799"/>
      <c r="CX81" s="1799"/>
      <c r="CY81" s="1799"/>
      <c r="CZ81" s="1799"/>
    </row>
    <row r="82" s="607" customFormat="true" ht="15" customHeight="true" x14ac:dyDescent="0.2">
      <c r="A82" s="1453"/>
      <c r="B82" s="1593"/>
      <c r="C82" s="1508"/>
      <c r="D82" s="1509"/>
      <c r="E82" s="1509"/>
      <c r="F82" s="1509"/>
      <c r="G82" s="1510"/>
      <c r="H82" s="1511"/>
      <c r="I82" s="1509"/>
      <c r="J82" s="1509"/>
      <c r="K82" s="1509"/>
      <c r="L82" s="1512"/>
      <c r="M82" s="1513"/>
      <c r="N82" s="1509"/>
      <c r="O82" s="1509"/>
      <c r="P82" s="1509"/>
      <c r="Q82" s="1510"/>
      <c r="R82" s="1511"/>
      <c r="S82" s="1509"/>
      <c r="T82" s="1509"/>
      <c r="U82" s="1509"/>
      <c r="V82" s="1929"/>
      <c r="W82" s="1726"/>
      <c r="X82" s="1726"/>
      <c r="Y82" s="1726"/>
      <c r="Z82" s="1726"/>
      <c r="AA82" s="1726"/>
      <c r="AB82" s="1726"/>
      <c r="AC82" s="1726"/>
      <c r="AD82" s="1726"/>
      <c r="AE82" s="1726"/>
      <c r="AF82" s="1726"/>
      <c r="AG82" s="1726"/>
      <c r="AH82" s="1726"/>
      <c r="AI82" s="1726"/>
      <c r="AJ82" s="1726"/>
      <c r="AK82" s="1726"/>
      <c r="AL82" s="1726"/>
      <c r="AM82" s="1726"/>
      <c r="AN82" s="1726"/>
      <c r="AO82" s="1726"/>
      <c r="AP82" s="1726"/>
      <c r="AQ82" s="1726"/>
      <c r="AR82" s="1726"/>
      <c r="AS82" s="1726"/>
      <c r="AT82" s="1726"/>
      <c r="AU82" s="1726"/>
      <c r="AV82" s="1726"/>
      <c r="AW82" s="1726"/>
      <c r="AX82" s="1726"/>
      <c r="AY82" s="1726"/>
      <c r="AZ82" s="611"/>
      <c r="BA82" s="229"/>
      <c r="BB82" s="154"/>
      <c r="BC82" s="308"/>
      <c r="BD82" s="293"/>
      <c r="BE82" s="293"/>
      <c r="BF82" s="293"/>
      <c r="BG82" s="309"/>
      <c r="BH82" s="316"/>
      <c r="BI82" s="293"/>
      <c r="BJ82" s="293"/>
      <c r="BK82" s="293"/>
      <c r="BL82" s="309"/>
      <c r="BM82" s="316"/>
      <c r="BN82" s="293"/>
      <c r="BO82" s="293"/>
      <c r="BP82" s="293"/>
      <c r="BQ82" s="309"/>
      <c r="BR82" s="316"/>
      <c r="BS82" s="293"/>
      <c r="BT82" s="293"/>
      <c r="BU82" s="293"/>
      <c r="BV82" s="1745"/>
      <c r="BW82" s="1798"/>
      <c r="BX82" s="1798"/>
      <c r="BY82" s="1799"/>
      <c r="BZ82" s="1799"/>
      <c r="CA82" s="1799"/>
      <c r="CB82" s="1799"/>
      <c r="CC82" s="1799"/>
      <c r="CD82" s="1799"/>
      <c r="CE82" s="1799"/>
      <c r="CF82" s="1799"/>
      <c r="CG82" s="1799"/>
      <c r="CH82" s="1799"/>
      <c r="CI82" s="1799"/>
      <c r="CJ82" s="1799"/>
      <c r="CK82" s="1799"/>
      <c r="CL82" s="1799"/>
      <c r="CM82" s="1799"/>
      <c r="CN82" s="1799"/>
      <c r="CO82" s="1799"/>
      <c r="CP82" s="1799"/>
      <c r="CQ82" s="1799"/>
      <c r="CR82" s="1799"/>
      <c r="CS82" s="1799"/>
      <c r="CT82" s="1799"/>
      <c r="CU82" s="1799"/>
      <c r="CV82" s="1799"/>
      <c r="CW82" s="1799"/>
      <c r="CX82" s="1799"/>
      <c r="CY82" s="1799"/>
      <c r="CZ82" s="1799"/>
    </row>
    <row r="83" s="607" customFormat="true" ht="15" customHeight="true" x14ac:dyDescent="0.2">
      <c r="A83" s="1453"/>
      <c r="B83" s="1593"/>
      <c r="C83" s="1508"/>
      <c r="D83" s="1509"/>
      <c r="E83" s="1509"/>
      <c r="F83" s="1509"/>
      <c r="G83" s="1510"/>
      <c r="H83" s="1511"/>
      <c r="I83" s="1509"/>
      <c r="J83" s="1509"/>
      <c r="K83" s="1509"/>
      <c r="L83" s="1512"/>
      <c r="M83" s="1513"/>
      <c r="N83" s="1509"/>
      <c r="O83" s="1509"/>
      <c r="P83" s="1509"/>
      <c r="Q83" s="1510"/>
      <c r="R83" s="1511"/>
      <c r="S83" s="1509"/>
      <c r="T83" s="1509"/>
      <c r="U83" s="1509"/>
      <c r="V83" s="1929"/>
      <c r="W83" s="1726"/>
      <c r="X83" s="1726"/>
      <c r="Y83" s="1726"/>
      <c r="Z83" s="1726"/>
      <c r="AA83" s="1726"/>
      <c r="AB83" s="1726"/>
      <c r="AC83" s="1726"/>
      <c r="AD83" s="1726"/>
      <c r="AE83" s="1726"/>
      <c r="AF83" s="1726"/>
      <c r="AG83" s="1726"/>
      <c r="AH83" s="1726"/>
      <c r="AI83" s="1726"/>
      <c r="AJ83" s="1726"/>
      <c r="AK83" s="1726"/>
      <c r="AL83" s="1726"/>
      <c r="AM83" s="1726"/>
      <c r="AN83" s="1726"/>
      <c r="AO83" s="1726"/>
      <c r="AP83" s="1726"/>
      <c r="AQ83" s="1726"/>
      <c r="AR83" s="1726"/>
      <c r="AS83" s="1726"/>
      <c r="AT83" s="1726"/>
      <c r="AU83" s="1726"/>
      <c r="AV83" s="1726"/>
      <c r="AW83" s="1726"/>
      <c r="AX83" s="1726"/>
      <c r="AY83" s="1726"/>
      <c r="AZ83" s="611"/>
      <c r="BA83" s="229"/>
      <c r="BB83" s="154"/>
      <c r="BC83" s="308"/>
      <c r="BD83" s="293"/>
      <c r="BE83" s="293"/>
      <c r="BF83" s="293"/>
      <c r="BG83" s="309"/>
      <c r="BH83" s="316"/>
      <c r="BI83" s="293"/>
      <c r="BJ83" s="293"/>
      <c r="BK83" s="293"/>
      <c r="BL83" s="309"/>
      <c r="BM83" s="316"/>
      <c r="BN83" s="293"/>
      <c r="BO83" s="293"/>
      <c r="BP83" s="293"/>
      <c r="BQ83" s="309"/>
      <c r="BR83" s="316"/>
      <c r="BS83" s="293"/>
      <c r="BT83" s="293"/>
      <c r="BU83" s="293"/>
      <c r="BV83" s="1745"/>
      <c r="BW83" s="1798"/>
      <c r="BX83" s="1798"/>
      <c r="BY83" s="1799"/>
      <c r="BZ83" s="1799"/>
      <c r="CA83" s="1799"/>
      <c r="CB83" s="1799"/>
      <c r="CC83" s="1799"/>
      <c r="CD83" s="1799"/>
      <c r="CE83" s="1799"/>
      <c r="CF83" s="1799"/>
      <c r="CG83" s="1799"/>
      <c r="CH83" s="1799"/>
      <c r="CI83" s="1799"/>
      <c r="CJ83" s="1799"/>
      <c r="CK83" s="1799"/>
      <c r="CL83" s="1799"/>
      <c r="CM83" s="1799"/>
      <c r="CN83" s="1799"/>
      <c r="CO83" s="1799"/>
      <c r="CP83" s="1799"/>
      <c r="CQ83" s="1799"/>
      <c r="CR83" s="1799"/>
      <c r="CS83" s="1799"/>
      <c r="CT83" s="1799"/>
      <c r="CU83" s="1799"/>
      <c r="CV83" s="1799"/>
      <c r="CW83" s="1799"/>
      <c r="CX83" s="1799"/>
      <c r="CY83" s="1799"/>
      <c r="CZ83" s="1799"/>
    </row>
    <row r="84" s="607" customFormat="true" ht="15" customHeight="true" x14ac:dyDescent="0.2">
      <c r="A84" s="1453"/>
      <c r="B84" s="1593"/>
      <c r="C84" s="1508"/>
      <c r="D84" s="1509"/>
      <c r="E84" s="1509"/>
      <c r="F84" s="1509"/>
      <c r="G84" s="1510"/>
      <c r="H84" s="1511"/>
      <c r="I84" s="1509"/>
      <c r="J84" s="1509"/>
      <c r="K84" s="1509"/>
      <c r="L84" s="1512"/>
      <c r="M84" s="1513"/>
      <c r="N84" s="1509"/>
      <c r="O84" s="1509"/>
      <c r="P84" s="1509"/>
      <c r="Q84" s="1510"/>
      <c r="R84" s="1511"/>
      <c r="S84" s="1509"/>
      <c r="T84" s="1509"/>
      <c r="U84" s="1509"/>
      <c r="V84" s="1929"/>
      <c r="W84" s="1726"/>
      <c r="X84" s="1726"/>
      <c r="Y84" s="1726"/>
      <c r="Z84" s="1726"/>
      <c r="AA84" s="1726"/>
      <c r="AB84" s="1726"/>
      <c r="AC84" s="1726"/>
      <c r="AD84" s="1726"/>
      <c r="AE84" s="1726"/>
      <c r="AF84" s="1726"/>
      <c r="AG84" s="1726"/>
      <c r="AH84" s="1726"/>
      <c r="AI84" s="1726"/>
      <c r="AJ84" s="1726"/>
      <c r="AK84" s="1726"/>
      <c r="AL84" s="1726"/>
      <c r="AM84" s="1726"/>
      <c r="AN84" s="1726"/>
      <c r="AO84" s="1726"/>
      <c r="AP84" s="1726"/>
      <c r="AQ84" s="1726"/>
      <c r="AR84" s="1726"/>
      <c r="AS84" s="1726"/>
      <c r="AT84" s="1726"/>
      <c r="AU84" s="1726"/>
      <c r="AV84" s="1726"/>
      <c r="AW84" s="1726"/>
      <c r="AX84" s="1726"/>
      <c r="AY84" s="1726"/>
      <c r="AZ84" s="611"/>
      <c r="BA84" s="229"/>
      <c r="BB84" s="154"/>
      <c r="BC84" s="308"/>
      <c r="BD84" s="293"/>
      <c r="BE84" s="293"/>
      <c r="BF84" s="293"/>
      <c r="BG84" s="309"/>
      <c r="BH84" s="316"/>
      <c r="BI84" s="293"/>
      <c r="BJ84" s="293"/>
      <c r="BK84" s="293"/>
      <c r="BL84" s="309"/>
      <c r="BM84" s="316"/>
      <c r="BN84" s="293"/>
      <c r="BO84" s="293"/>
      <c r="BP84" s="293"/>
      <c r="BQ84" s="309"/>
      <c r="BR84" s="316"/>
      <c r="BS84" s="293"/>
      <c r="BT84" s="293"/>
      <c r="BU84" s="293"/>
      <c r="BV84" s="1745"/>
      <c r="BW84" s="1798"/>
      <c r="BX84" s="1798"/>
      <c r="BY84" s="1799"/>
      <c r="BZ84" s="1799"/>
      <c r="CA84" s="1799"/>
      <c r="CB84" s="1799"/>
      <c r="CC84" s="1799"/>
      <c r="CD84" s="1799"/>
      <c r="CE84" s="1799"/>
      <c r="CF84" s="1799"/>
      <c r="CG84" s="1799"/>
      <c r="CH84" s="1799"/>
      <c r="CI84" s="1799"/>
      <c r="CJ84" s="1799"/>
      <c r="CK84" s="1799"/>
      <c r="CL84" s="1799"/>
      <c r="CM84" s="1799"/>
      <c r="CN84" s="1799"/>
      <c r="CO84" s="1799"/>
      <c r="CP84" s="1799"/>
      <c r="CQ84" s="1799"/>
      <c r="CR84" s="1799"/>
      <c r="CS84" s="1799"/>
      <c r="CT84" s="1799"/>
      <c r="CU84" s="1799"/>
      <c r="CV84" s="1799"/>
      <c r="CW84" s="1799"/>
      <c r="CX84" s="1799"/>
      <c r="CY84" s="1799"/>
      <c r="CZ84" s="1799"/>
    </row>
    <row r="85" s="607" customFormat="true" ht="15" customHeight="true" x14ac:dyDescent="0.2">
      <c r="A85" s="1454"/>
      <c r="B85" s="1594"/>
      <c r="C85" s="1514"/>
      <c r="D85" s="1515"/>
      <c r="E85" s="1515"/>
      <c r="F85" s="1515"/>
      <c r="G85" s="1516"/>
      <c r="H85" s="1517"/>
      <c r="I85" s="1515"/>
      <c r="J85" s="1515"/>
      <c r="K85" s="1515"/>
      <c r="L85" s="1518"/>
      <c r="M85" s="1519"/>
      <c r="N85" s="1515"/>
      <c r="O85" s="1515"/>
      <c r="P85" s="1515"/>
      <c r="Q85" s="1516"/>
      <c r="R85" s="1517"/>
      <c r="S85" s="1515"/>
      <c r="T85" s="1515"/>
      <c r="U85" s="1515"/>
      <c r="V85" s="1930"/>
      <c r="W85" s="1726"/>
      <c r="X85" s="1726"/>
      <c r="Y85" s="1726"/>
      <c r="Z85" s="1726"/>
      <c r="AA85" s="1726"/>
      <c r="AB85" s="1726"/>
      <c r="AC85" s="1726"/>
      <c r="AD85" s="1726"/>
      <c r="AE85" s="1726"/>
      <c r="AF85" s="1726"/>
      <c r="AG85" s="1726"/>
      <c r="AH85" s="1726"/>
      <c r="AI85" s="1726"/>
      <c r="AJ85" s="1726"/>
      <c r="AK85" s="1726"/>
      <c r="AL85" s="1726"/>
      <c r="AM85" s="1726"/>
      <c r="AN85" s="1726"/>
      <c r="AO85" s="1726"/>
      <c r="AP85" s="1726"/>
      <c r="AQ85" s="1726"/>
      <c r="AR85" s="1726"/>
      <c r="AS85" s="1726"/>
      <c r="AT85" s="1726"/>
      <c r="AU85" s="1726"/>
      <c r="AV85" s="1726"/>
      <c r="AW85" s="1726"/>
      <c r="AX85" s="1726"/>
      <c r="AY85" s="1726"/>
      <c r="AZ85" s="611"/>
      <c r="BA85" s="229"/>
      <c r="BB85" s="154"/>
      <c r="BC85" s="308"/>
      <c r="BD85" s="293"/>
      <c r="BE85" s="293"/>
      <c r="BF85" s="293"/>
      <c r="BG85" s="309"/>
      <c r="BH85" s="316"/>
      <c r="BI85" s="293"/>
      <c r="BJ85" s="293"/>
      <c r="BK85" s="293"/>
      <c r="BL85" s="309"/>
      <c r="BM85" s="316"/>
      <c r="BN85" s="293"/>
      <c r="BO85" s="293"/>
      <c r="BP85" s="293"/>
      <c r="BQ85" s="309"/>
      <c r="BR85" s="316"/>
      <c r="BS85" s="293"/>
      <c r="BT85" s="293"/>
      <c r="BU85" s="293"/>
      <c r="BV85" s="1745"/>
      <c r="BW85" s="1798"/>
      <c r="BX85" s="1798"/>
      <c r="BY85" s="1799"/>
      <c r="BZ85" s="1799"/>
      <c r="CA85" s="1799"/>
      <c r="CB85" s="1799"/>
      <c r="CC85" s="1799"/>
      <c r="CD85" s="1799"/>
      <c r="CE85" s="1799"/>
      <c r="CF85" s="1799"/>
      <c r="CG85" s="1799"/>
      <c r="CH85" s="1799"/>
      <c r="CI85" s="1799"/>
      <c r="CJ85" s="1799"/>
      <c r="CK85" s="1799"/>
      <c r="CL85" s="1799"/>
      <c r="CM85" s="1799"/>
      <c r="CN85" s="1799"/>
      <c r="CO85" s="1799"/>
      <c r="CP85" s="1799"/>
      <c r="CQ85" s="1799"/>
      <c r="CR85" s="1799"/>
      <c r="CS85" s="1799"/>
      <c r="CT85" s="1799"/>
      <c r="CU85" s="1799"/>
      <c r="CV85" s="1799"/>
      <c r="CW85" s="1799"/>
      <c r="CX85" s="1799"/>
      <c r="CY85" s="1799"/>
      <c r="CZ85" s="1799"/>
    </row>
    <row r="86" s="608" customFormat="true" ht="15" customHeight="true" x14ac:dyDescent="0.2">
      <c r="A86" s="750"/>
      <c r="B86" s="769"/>
      <c r="C86" s="835"/>
      <c r="D86" s="836"/>
      <c r="E86" s="836"/>
      <c r="F86" s="836"/>
      <c r="G86" s="837"/>
      <c r="H86" s="838"/>
      <c r="I86" s="836"/>
      <c r="J86" s="836"/>
      <c r="K86" s="836"/>
      <c r="L86" s="839"/>
      <c r="M86" s="840"/>
      <c r="N86" s="836"/>
      <c r="O86" s="836"/>
      <c r="P86" s="836"/>
      <c r="Q86" s="837"/>
      <c r="R86" s="838"/>
      <c r="S86" s="836"/>
      <c r="T86" s="836"/>
      <c r="U86" s="836"/>
      <c r="V86" s="1699"/>
      <c r="W86" s="574"/>
      <c r="X86" s="574"/>
      <c r="Y86" s="574"/>
      <c r="Z86" s="574"/>
      <c r="AA86" s="574"/>
      <c r="AB86" s="574"/>
      <c r="AC86" s="574"/>
      <c r="AD86" s="574"/>
      <c r="AE86" s="574"/>
      <c r="AF86" s="574"/>
      <c r="AG86" s="574"/>
      <c r="AH86" s="574"/>
      <c r="AI86" s="574"/>
      <c r="AJ86" s="574"/>
      <c r="AK86" s="574"/>
      <c r="AL86" s="574"/>
      <c r="AM86" s="574"/>
      <c r="AN86" s="574"/>
      <c r="AO86" s="574"/>
      <c r="AP86" s="574"/>
      <c r="AQ86" s="574"/>
      <c r="AR86" s="574"/>
      <c r="AS86" s="574"/>
      <c r="AT86" s="574"/>
      <c r="AU86" s="574"/>
      <c r="AV86" s="574"/>
      <c r="AW86" s="574"/>
      <c r="AX86" s="574"/>
      <c r="AY86" s="574"/>
      <c r="AZ86" s="208"/>
      <c r="BA86" s="229"/>
      <c r="BB86" s="154"/>
      <c r="BC86" s="308"/>
      <c r="BD86" s="293"/>
      <c r="BE86" s="293"/>
      <c r="BF86" s="293"/>
      <c r="BG86" s="309"/>
      <c r="BH86" s="316"/>
      <c r="BI86" s="293"/>
      <c r="BJ86" s="293"/>
      <c r="BK86" s="293"/>
      <c r="BL86" s="309"/>
      <c r="BM86" s="316"/>
      <c r="BN86" s="293"/>
      <c r="BO86" s="293"/>
      <c r="BP86" s="293"/>
      <c r="BQ86" s="309"/>
      <c r="BR86" s="316"/>
      <c r="BS86" s="293"/>
      <c r="BT86" s="293"/>
      <c r="BU86" s="293"/>
      <c r="BV86" s="1745"/>
      <c r="BW86" s="1798"/>
      <c r="BX86" s="1798"/>
      <c r="BY86" s="1799"/>
      <c r="BZ86" s="1799"/>
      <c r="CA86" s="1799"/>
      <c r="CB86" s="1799"/>
      <c r="CC86" s="1799"/>
      <c r="CD86" s="1799"/>
      <c r="CE86" s="1799"/>
      <c r="CF86" s="1799"/>
      <c r="CG86" s="1799"/>
      <c r="CH86" s="1799"/>
      <c r="CI86" s="1799"/>
      <c r="CJ86" s="1799"/>
      <c r="CK86" s="1799"/>
      <c r="CL86" s="1799"/>
      <c r="CM86" s="1799"/>
      <c r="CN86" s="1799"/>
      <c r="CO86" s="1799"/>
      <c r="CP86" s="1799"/>
      <c r="CQ86" s="1799"/>
      <c r="CR86" s="1799"/>
      <c r="CS86" s="1799"/>
      <c r="CT86" s="1799"/>
      <c r="CU86" s="1799"/>
      <c r="CV86" s="1799"/>
      <c r="CW86" s="1799"/>
      <c r="CX86" s="1799"/>
      <c r="CY86" s="1799"/>
      <c r="CZ86" s="1799"/>
    </row>
    <row r="87" s="608" customFormat="true" ht="15" customHeight="true" x14ac:dyDescent="0.2">
      <c r="A87" s="750"/>
      <c r="B87" s="769"/>
      <c r="C87" s="835"/>
      <c r="D87" s="836"/>
      <c r="E87" s="836"/>
      <c r="F87" s="836"/>
      <c r="G87" s="837"/>
      <c r="H87" s="838"/>
      <c r="I87" s="836"/>
      <c r="J87" s="836"/>
      <c r="K87" s="836"/>
      <c r="L87" s="839"/>
      <c r="M87" s="840"/>
      <c r="N87" s="836"/>
      <c r="O87" s="836"/>
      <c r="P87" s="836"/>
      <c r="Q87" s="837"/>
      <c r="R87" s="838"/>
      <c r="S87" s="836"/>
      <c r="T87" s="836"/>
      <c r="U87" s="836"/>
      <c r="V87" s="1699"/>
      <c r="W87" s="574"/>
      <c r="X87" s="574"/>
      <c r="Y87" s="574"/>
      <c r="Z87" s="574"/>
      <c r="AA87" s="574"/>
      <c r="AB87" s="574"/>
      <c r="AC87" s="574"/>
      <c r="AD87" s="574"/>
      <c r="AE87" s="574"/>
      <c r="AF87" s="574"/>
      <c r="AG87" s="574"/>
      <c r="AH87" s="574"/>
      <c r="AI87" s="574"/>
      <c r="AJ87" s="574"/>
      <c r="AK87" s="574"/>
      <c r="AL87" s="574"/>
      <c r="AM87" s="574"/>
      <c r="AN87" s="574"/>
      <c r="AO87" s="574"/>
      <c r="AP87" s="574"/>
      <c r="AQ87" s="574"/>
      <c r="AR87" s="574"/>
      <c r="AS87" s="574"/>
      <c r="AT87" s="574"/>
      <c r="AU87" s="574"/>
      <c r="AV87" s="574"/>
      <c r="AW87" s="574"/>
      <c r="AX87" s="574"/>
      <c r="AY87" s="574"/>
      <c r="AZ87" s="208"/>
      <c r="BA87" s="229"/>
      <c r="BB87" s="154"/>
      <c r="BC87" s="308"/>
      <c r="BD87" s="293"/>
      <c r="BE87" s="293"/>
      <c r="BF87" s="293"/>
      <c r="BG87" s="309"/>
      <c r="BH87" s="316"/>
      <c r="BI87" s="293"/>
      <c r="BJ87" s="293"/>
      <c r="BK87" s="293"/>
      <c r="BL87" s="309"/>
      <c r="BM87" s="316"/>
      <c r="BN87" s="293"/>
      <c r="BO87" s="293"/>
      <c r="BP87" s="293"/>
      <c r="BQ87" s="309"/>
      <c r="BR87" s="316"/>
      <c r="BS87" s="293"/>
      <c r="BT87" s="293"/>
      <c r="BU87" s="293"/>
      <c r="BV87" s="1745"/>
      <c r="BW87" s="1798"/>
      <c r="BX87" s="1798"/>
      <c r="BY87" s="1799"/>
      <c r="BZ87" s="1799"/>
      <c r="CA87" s="1799"/>
      <c r="CB87" s="1799"/>
      <c r="CC87" s="1799"/>
      <c r="CD87" s="1799"/>
      <c r="CE87" s="1799"/>
      <c r="CF87" s="1799"/>
      <c r="CG87" s="1799"/>
      <c r="CH87" s="1799"/>
      <c r="CI87" s="1799"/>
      <c r="CJ87" s="1799"/>
      <c r="CK87" s="1799"/>
      <c r="CL87" s="1799"/>
      <c r="CM87" s="1799"/>
      <c r="CN87" s="1799"/>
      <c r="CO87" s="1799"/>
      <c r="CP87" s="1799"/>
      <c r="CQ87" s="1799"/>
      <c r="CR87" s="1799"/>
      <c r="CS87" s="1799"/>
      <c r="CT87" s="1799"/>
      <c r="CU87" s="1799"/>
      <c r="CV87" s="1799"/>
      <c r="CW87" s="1799"/>
      <c r="CX87" s="1799"/>
      <c r="CY87" s="1799"/>
      <c r="CZ87" s="1799"/>
    </row>
    <row r="88" s="608" customFormat="true" ht="15" customHeight="true" x14ac:dyDescent="0.2">
      <c r="A88" s="750"/>
      <c r="B88" s="769"/>
      <c r="C88" s="835"/>
      <c r="D88" s="836"/>
      <c r="E88" s="836"/>
      <c r="F88" s="836"/>
      <c r="G88" s="837"/>
      <c r="H88" s="838"/>
      <c r="I88" s="836"/>
      <c r="J88" s="836"/>
      <c r="K88" s="836"/>
      <c r="L88" s="839"/>
      <c r="M88" s="840"/>
      <c r="N88" s="836"/>
      <c r="O88" s="836"/>
      <c r="P88" s="836"/>
      <c r="Q88" s="837"/>
      <c r="R88" s="838"/>
      <c r="S88" s="836"/>
      <c r="T88" s="836"/>
      <c r="U88" s="836"/>
      <c r="V88" s="1699"/>
      <c r="W88" s="574"/>
      <c r="X88" s="574"/>
      <c r="Y88" s="574"/>
      <c r="Z88" s="574"/>
      <c r="AA88" s="574"/>
      <c r="AB88" s="574"/>
      <c r="AC88" s="574"/>
      <c r="AD88" s="574"/>
      <c r="AE88" s="574"/>
      <c r="AF88" s="574"/>
      <c r="AG88" s="574"/>
      <c r="AH88" s="574"/>
      <c r="AI88" s="574"/>
      <c r="AJ88" s="574"/>
      <c r="AK88" s="574"/>
      <c r="AL88" s="574"/>
      <c r="AM88" s="574"/>
      <c r="AN88" s="574"/>
      <c r="AO88" s="574"/>
      <c r="AP88" s="574"/>
      <c r="AQ88" s="574"/>
      <c r="AR88" s="574"/>
      <c r="AS88" s="574"/>
      <c r="AT88" s="574"/>
      <c r="AU88" s="574"/>
      <c r="AV88" s="574"/>
      <c r="AW88" s="574"/>
      <c r="AX88" s="574"/>
      <c r="AY88" s="574"/>
      <c r="AZ88" s="208"/>
      <c r="BA88" s="229"/>
      <c r="BB88" s="154"/>
      <c r="BC88" s="308"/>
      <c r="BD88" s="293"/>
      <c r="BE88" s="293"/>
      <c r="BF88" s="293"/>
      <c r="BG88" s="309"/>
      <c r="BH88" s="316"/>
      <c r="BI88" s="293"/>
      <c r="BJ88" s="293"/>
      <c r="BK88" s="293"/>
      <c r="BL88" s="309"/>
      <c r="BM88" s="316"/>
      <c r="BN88" s="293"/>
      <c r="BO88" s="293"/>
      <c r="BP88" s="293"/>
      <c r="BQ88" s="309"/>
      <c r="BR88" s="316"/>
      <c r="BS88" s="293"/>
      <c r="BT88" s="293"/>
      <c r="BU88" s="293"/>
      <c r="BV88" s="1745"/>
      <c r="BW88" s="1798"/>
      <c r="BX88" s="1798"/>
      <c r="BY88" s="1799"/>
      <c r="BZ88" s="1799"/>
      <c r="CA88" s="1799"/>
      <c r="CB88" s="1799"/>
      <c r="CC88" s="1799"/>
      <c r="CD88" s="1799"/>
      <c r="CE88" s="1799"/>
      <c r="CF88" s="1799"/>
      <c r="CG88" s="1799"/>
      <c r="CH88" s="1799"/>
      <c r="CI88" s="1799"/>
      <c r="CJ88" s="1799"/>
      <c r="CK88" s="1799"/>
      <c r="CL88" s="1799"/>
      <c r="CM88" s="1799"/>
      <c r="CN88" s="1799"/>
      <c r="CO88" s="1799"/>
      <c r="CP88" s="1799"/>
      <c r="CQ88" s="1799"/>
      <c r="CR88" s="1799"/>
      <c r="CS88" s="1799"/>
      <c r="CT88" s="1799"/>
      <c r="CU88" s="1799"/>
      <c r="CV88" s="1799"/>
      <c r="CW88" s="1799"/>
      <c r="CX88" s="1799"/>
      <c r="CY88" s="1799"/>
      <c r="CZ88" s="1799"/>
    </row>
    <row r="89" s="608" customFormat="true" ht="15" customHeight="true" x14ac:dyDescent="0.2">
      <c r="A89" s="750"/>
      <c r="B89" s="769"/>
      <c r="C89" s="835"/>
      <c r="D89" s="836"/>
      <c r="E89" s="836"/>
      <c r="F89" s="836"/>
      <c r="G89" s="837"/>
      <c r="H89" s="838"/>
      <c r="I89" s="836"/>
      <c r="J89" s="836"/>
      <c r="K89" s="836"/>
      <c r="L89" s="839"/>
      <c r="M89" s="840"/>
      <c r="N89" s="836"/>
      <c r="O89" s="836"/>
      <c r="P89" s="836"/>
      <c r="Q89" s="837"/>
      <c r="R89" s="838"/>
      <c r="S89" s="836"/>
      <c r="T89" s="836"/>
      <c r="U89" s="836"/>
      <c r="V89" s="1699"/>
      <c r="W89" s="574"/>
      <c r="X89" s="574"/>
      <c r="Y89" s="574"/>
      <c r="Z89" s="574"/>
      <c r="AA89" s="574"/>
      <c r="AB89" s="574"/>
      <c r="AC89" s="574"/>
      <c r="AD89" s="574"/>
      <c r="AE89" s="574"/>
      <c r="AF89" s="574"/>
      <c r="AG89" s="574"/>
      <c r="AH89" s="574"/>
      <c r="AI89" s="574"/>
      <c r="AJ89" s="574"/>
      <c r="AK89" s="574"/>
      <c r="AL89" s="574"/>
      <c r="AM89" s="574"/>
      <c r="AN89" s="574"/>
      <c r="AO89" s="574"/>
      <c r="AP89" s="574"/>
      <c r="AQ89" s="574"/>
      <c r="AR89" s="574"/>
      <c r="AS89" s="574"/>
      <c r="AT89" s="574"/>
      <c r="AU89" s="574"/>
      <c r="AV89" s="574"/>
      <c r="AW89" s="574"/>
      <c r="AX89" s="574"/>
      <c r="AY89" s="574"/>
      <c r="AZ89" s="208"/>
      <c r="BA89" s="229"/>
      <c r="BB89" s="154"/>
      <c r="BC89" s="308"/>
      <c r="BD89" s="293"/>
      <c r="BE89" s="293"/>
      <c r="BF89" s="293"/>
      <c r="BG89" s="309"/>
      <c r="BH89" s="316"/>
      <c r="BI89" s="293"/>
      <c r="BJ89" s="293"/>
      <c r="BK89" s="293"/>
      <c r="BL89" s="309"/>
      <c r="BM89" s="316"/>
      <c r="BN89" s="293"/>
      <c r="BO89" s="293"/>
      <c r="BP89" s="293"/>
      <c r="BQ89" s="309"/>
      <c r="BR89" s="316"/>
      <c r="BS89" s="293"/>
      <c r="BT89" s="293"/>
      <c r="BU89" s="293"/>
      <c r="BV89" s="1745"/>
      <c r="BW89" s="1798"/>
      <c r="BX89" s="1798"/>
      <c r="BY89" s="1799"/>
      <c r="BZ89" s="1799"/>
      <c r="CA89" s="1799"/>
      <c r="CB89" s="1799"/>
      <c r="CC89" s="1799"/>
      <c r="CD89" s="1799"/>
      <c r="CE89" s="1799"/>
      <c r="CF89" s="1799"/>
      <c r="CG89" s="1799"/>
      <c r="CH89" s="1799"/>
      <c r="CI89" s="1799"/>
      <c r="CJ89" s="1799"/>
      <c r="CK89" s="1799"/>
      <c r="CL89" s="1799"/>
      <c r="CM89" s="1799"/>
      <c r="CN89" s="1799"/>
      <c r="CO89" s="1799"/>
      <c r="CP89" s="1799"/>
      <c r="CQ89" s="1799"/>
      <c r="CR89" s="1799"/>
      <c r="CS89" s="1799"/>
      <c r="CT89" s="1799"/>
      <c r="CU89" s="1799"/>
      <c r="CV89" s="1799"/>
      <c r="CW89" s="1799"/>
      <c r="CX89" s="1799"/>
      <c r="CY89" s="1799"/>
      <c r="CZ89" s="1799"/>
    </row>
    <row r="90" s="608" customFormat="true" ht="15" customHeight="true" x14ac:dyDescent="0.2">
      <c r="A90" s="751"/>
      <c r="B90" s="770"/>
      <c r="C90" s="843"/>
      <c r="D90" s="844"/>
      <c r="E90" s="844"/>
      <c r="F90" s="844"/>
      <c r="G90" s="845"/>
      <c r="H90" s="846"/>
      <c r="I90" s="844"/>
      <c r="J90" s="844"/>
      <c r="K90" s="844"/>
      <c r="L90" s="847"/>
      <c r="M90" s="848"/>
      <c r="N90" s="844"/>
      <c r="O90" s="844"/>
      <c r="P90" s="844"/>
      <c r="Q90" s="845"/>
      <c r="R90" s="846"/>
      <c r="S90" s="844"/>
      <c r="T90" s="844"/>
      <c r="U90" s="844"/>
      <c r="V90" s="1700"/>
      <c r="W90" s="574"/>
      <c r="X90" s="574"/>
      <c r="Y90" s="574"/>
      <c r="Z90" s="574"/>
      <c r="AA90" s="574"/>
      <c r="AB90" s="574"/>
      <c r="AC90" s="574"/>
      <c r="AD90" s="574"/>
      <c r="AE90" s="574"/>
      <c r="AF90" s="574"/>
      <c r="AG90" s="574"/>
      <c r="AH90" s="574"/>
      <c r="AI90" s="574"/>
      <c r="AJ90" s="574"/>
      <c r="AK90" s="574"/>
      <c r="AL90" s="574"/>
      <c r="AM90" s="574"/>
      <c r="AN90" s="574"/>
      <c r="AO90" s="574"/>
      <c r="AP90" s="574"/>
      <c r="AQ90" s="574"/>
      <c r="AR90" s="574"/>
      <c r="AS90" s="574"/>
      <c r="AT90" s="574"/>
      <c r="AU90" s="574"/>
      <c r="AV90" s="574"/>
      <c r="AW90" s="574"/>
      <c r="AX90" s="574"/>
      <c r="AY90" s="574"/>
      <c r="AZ90" s="208"/>
      <c r="BA90" s="229"/>
      <c r="BB90" s="154"/>
      <c r="BC90" s="308"/>
      <c r="BD90" s="293"/>
      <c r="BE90" s="293"/>
      <c r="BF90" s="293"/>
      <c r="BG90" s="309"/>
      <c r="BH90" s="316"/>
      <c r="BI90" s="293"/>
      <c r="BJ90" s="293"/>
      <c r="BK90" s="293"/>
      <c r="BL90" s="309"/>
      <c r="BM90" s="316"/>
      <c r="BN90" s="293"/>
      <c r="BO90" s="293"/>
      <c r="BP90" s="293"/>
      <c r="BQ90" s="309"/>
      <c r="BR90" s="316"/>
      <c r="BS90" s="293"/>
      <c r="BT90" s="293"/>
      <c r="BU90" s="293"/>
      <c r="BV90" s="1745"/>
      <c r="BW90" s="1798"/>
      <c r="BX90" s="1798"/>
      <c r="BY90" s="1799"/>
      <c r="BZ90" s="1799"/>
      <c r="CA90" s="1799"/>
      <c r="CB90" s="1799"/>
      <c r="CC90" s="1799"/>
      <c r="CD90" s="1799"/>
      <c r="CE90" s="1799"/>
      <c r="CF90" s="1799"/>
      <c r="CG90" s="1799"/>
      <c r="CH90" s="1799"/>
      <c r="CI90" s="1799"/>
      <c r="CJ90" s="1799"/>
      <c r="CK90" s="1799"/>
      <c r="CL90" s="1799"/>
      <c r="CM90" s="1799"/>
      <c r="CN90" s="1799"/>
      <c r="CO90" s="1799"/>
      <c r="CP90" s="1799"/>
      <c r="CQ90" s="1799"/>
      <c r="CR90" s="1799"/>
      <c r="CS90" s="1799"/>
      <c r="CT90" s="1799"/>
      <c r="CU90" s="1799"/>
      <c r="CV90" s="1799"/>
      <c r="CW90" s="1799"/>
      <c r="CX90" s="1799"/>
      <c r="CY90" s="1799"/>
      <c r="CZ90" s="1799"/>
    </row>
    <row r="91" s="608" customFormat="true" ht="15" customHeight="true" x14ac:dyDescent="0.2">
      <c r="A91" s="684"/>
      <c r="B91" s="771"/>
      <c r="C91" s="849"/>
      <c r="D91" s="841"/>
      <c r="E91" s="841"/>
      <c r="F91" s="841"/>
      <c r="G91" s="842"/>
      <c r="H91" s="850"/>
      <c r="I91" s="841"/>
      <c r="J91" s="841"/>
      <c r="K91" s="841"/>
      <c r="L91" s="851"/>
      <c r="M91" s="849"/>
      <c r="N91" s="841"/>
      <c r="O91" s="841"/>
      <c r="P91" s="841"/>
      <c r="Q91" s="842"/>
      <c r="R91" s="850"/>
      <c r="S91" s="841"/>
      <c r="T91" s="841"/>
      <c r="U91" s="841"/>
      <c r="V91" s="851"/>
      <c r="W91" s="574"/>
      <c r="X91" s="574"/>
      <c r="Y91" s="574"/>
      <c r="Z91" s="574"/>
      <c r="AA91" s="574"/>
      <c r="AB91" s="574"/>
      <c r="AC91" s="574"/>
      <c r="AD91" s="574"/>
      <c r="AE91" s="574"/>
      <c r="AF91" s="574"/>
      <c r="AG91" s="574"/>
      <c r="AH91" s="574"/>
      <c r="AI91" s="574"/>
      <c r="AJ91" s="574"/>
      <c r="AK91" s="574"/>
      <c r="AL91" s="574"/>
      <c r="AM91" s="574"/>
      <c r="AN91" s="574"/>
      <c r="AO91" s="574"/>
      <c r="AP91" s="574"/>
      <c r="AQ91" s="574"/>
      <c r="AR91" s="574"/>
      <c r="AS91" s="574"/>
      <c r="AT91" s="574"/>
      <c r="AU91" s="574"/>
      <c r="AV91" s="574"/>
      <c r="AW91" s="574"/>
      <c r="AX91" s="574"/>
      <c r="AY91" s="574"/>
      <c r="AZ91" s="208"/>
      <c r="BA91" s="229"/>
      <c r="BB91" s="154"/>
      <c r="BC91" s="308"/>
      <c r="BD91" s="293"/>
      <c r="BE91" s="293"/>
      <c r="BF91" s="293"/>
      <c r="BG91" s="309"/>
      <c r="BH91" s="316"/>
      <c r="BI91" s="293"/>
      <c r="BJ91" s="293"/>
      <c r="BK91" s="293"/>
      <c r="BL91" s="309"/>
      <c r="BM91" s="316"/>
      <c r="BN91" s="293"/>
      <c r="BO91" s="293"/>
      <c r="BP91" s="293"/>
      <c r="BQ91" s="309"/>
      <c r="BR91" s="316"/>
      <c r="BS91" s="293"/>
      <c r="BT91" s="293"/>
      <c r="BU91" s="293"/>
      <c r="BV91" s="1745"/>
      <c r="BW91" s="1798"/>
      <c r="BX91" s="1798"/>
      <c r="BY91" s="1799"/>
      <c r="BZ91" s="1799"/>
      <c r="CA91" s="1799"/>
      <c r="CB91" s="1799"/>
      <c r="CC91" s="1799"/>
      <c r="CD91" s="1799"/>
      <c r="CE91" s="1799"/>
      <c r="CF91" s="1799"/>
      <c r="CG91" s="1799"/>
      <c r="CH91" s="1799"/>
      <c r="CI91" s="1799"/>
      <c r="CJ91" s="1799"/>
      <c r="CK91" s="1799"/>
      <c r="CL91" s="1799"/>
      <c r="CM91" s="1799"/>
      <c r="CN91" s="1799"/>
      <c r="CO91" s="1799"/>
      <c r="CP91" s="1799"/>
      <c r="CQ91" s="1799"/>
      <c r="CR91" s="1799"/>
      <c r="CS91" s="1799"/>
      <c r="CT91" s="1799"/>
      <c r="CU91" s="1799"/>
      <c r="CV91" s="1799"/>
      <c r="CW91" s="1799"/>
      <c r="CX91" s="1799"/>
      <c r="CY91" s="1799"/>
      <c r="CZ91" s="1799"/>
    </row>
    <row r="92" s="608" customFormat="true" ht="15" customHeight="true" x14ac:dyDescent="0.2">
      <c r="A92" s="684"/>
      <c r="B92" s="771"/>
      <c r="C92" s="849"/>
      <c r="D92" s="841"/>
      <c r="E92" s="841"/>
      <c r="F92" s="841"/>
      <c r="G92" s="842"/>
      <c r="H92" s="850"/>
      <c r="I92" s="841"/>
      <c r="J92" s="841"/>
      <c r="K92" s="841"/>
      <c r="L92" s="851"/>
      <c r="M92" s="849"/>
      <c r="N92" s="841"/>
      <c r="O92" s="841"/>
      <c r="P92" s="841"/>
      <c r="Q92" s="842"/>
      <c r="R92" s="850"/>
      <c r="S92" s="841"/>
      <c r="T92" s="841"/>
      <c r="U92" s="841"/>
      <c r="V92" s="851"/>
      <c r="W92" s="574"/>
      <c r="X92" s="574"/>
      <c r="Y92" s="574"/>
      <c r="Z92" s="574"/>
      <c r="AA92" s="574"/>
      <c r="AB92" s="574"/>
      <c r="AC92" s="574"/>
      <c r="AD92" s="574"/>
      <c r="AE92" s="574"/>
      <c r="AF92" s="574"/>
      <c r="AG92" s="574"/>
      <c r="AH92" s="574"/>
      <c r="AI92" s="574"/>
      <c r="AJ92" s="574"/>
      <c r="AK92" s="574"/>
      <c r="AL92" s="574"/>
      <c r="AM92" s="574"/>
      <c r="AN92" s="574"/>
      <c r="AO92" s="574"/>
      <c r="AP92" s="574"/>
      <c r="AQ92" s="574"/>
      <c r="AR92" s="574"/>
      <c r="AS92" s="574"/>
      <c r="AT92" s="574"/>
      <c r="AU92" s="574"/>
      <c r="AV92" s="574"/>
      <c r="AW92" s="574"/>
      <c r="AX92" s="574"/>
      <c r="AY92" s="574"/>
      <c r="AZ92" s="208"/>
      <c r="BA92" s="229"/>
      <c r="BB92" s="154"/>
      <c r="BC92" s="308"/>
      <c r="BD92" s="293"/>
      <c r="BE92" s="293"/>
      <c r="BF92" s="293"/>
      <c r="BG92" s="309"/>
      <c r="BH92" s="316"/>
      <c r="BI92" s="293"/>
      <c r="BJ92" s="293"/>
      <c r="BK92" s="293"/>
      <c r="BL92" s="309"/>
      <c r="BM92" s="316"/>
      <c r="BN92" s="293"/>
      <c r="BO92" s="293"/>
      <c r="BP92" s="293"/>
      <c r="BQ92" s="309"/>
      <c r="BR92" s="316"/>
      <c r="BS92" s="293"/>
      <c r="BT92" s="293"/>
      <c r="BU92" s="293"/>
      <c r="BV92" s="1745"/>
      <c r="BW92" s="1798"/>
      <c r="BX92" s="1798"/>
      <c r="BY92" s="1799"/>
      <c r="BZ92" s="1799"/>
      <c r="CA92" s="1799"/>
      <c r="CB92" s="1799"/>
      <c r="CC92" s="1799"/>
      <c r="CD92" s="1799"/>
      <c r="CE92" s="1799"/>
      <c r="CF92" s="1799"/>
      <c r="CG92" s="1799"/>
      <c r="CH92" s="1799"/>
      <c r="CI92" s="1799"/>
      <c r="CJ92" s="1799"/>
      <c r="CK92" s="1799"/>
      <c r="CL92" s="1799"/>
      <c r="CM92" s="1799"/>
      <c r="CN92" s="1799"/>
      <c r="CO92" s="1799"/>
      <c r="CP92" s="1799"/>
      <c r="CQ92" s="1799"/>
      <c r="CR92" s="1799"/>
      <c r="CS92" s="1799"/>
      <c r="CT92" s="1799"/>
      <c r="CU92" s="1799"/>
      <c r="CV92" s="1799"/>
      <c r="CW92" s="1799"/>
      <c r="CX92" s="1799"/>
      <c r="CY92" s="1799"/>
      <c r="CZ92" s="1799"/>
    </row>
    <row r="93" s="608" customFormat="true" ht="15" customHeight="true" x14ac:dyDescent="0.2">
      <c r="A93" s="752"/>
      <c r="B93" s="772"/>
      <c r="C93" s="686"/>
      <c r="D93" s="687"/>
      <c r="E93" s="687"/>
      <c r="F93" s="687"/>
      <c r="G93" s="734"/>
      <c r="H93" s="724"/>
      <c r="I93" s="687"/>
      <c r="J93" s="687"/>
      <c r="K93" s="687"/>
      <c r="L93" s="701"/>
      <c r="M93" s="686"/>
      <c r="N93" s="687"/>
      <c r="O93" s="687"/>
      <c r="P93" s="687"/>
      <c r="Q93" s="734"/>
      <c r="R93" s="724"/>
      <c r="S93" s="687"/>
      <c r="T93" s="687"/>
      <c r="U93" s="687"/>
      <c r="V93" s="701"/>
      <c r="W93" s="574"/>
      <c r="X93" s="574"/>
      <c r="Y93" s="574"/>
      <c r="Z93" s="574"/>
      <c r="AA93" s="574"/>
      <c r="AB93" s="574"/>
      <c r="AC93" s="574"/>
      <c r="AD93" s="574"/>
      <c r="AE93" s="574"/>
      <c r="AF93" s="574"/>
      <c r="AG93" s="574"/>
      <c r="AH93" s="574"/>
      <c r="AI93" s="574"/>
      <c r="AJ93" s="574"/>
      <c r="AK93" s="574"/>
      <c r="AL93" s="574"/>
      <c r="AM93" s="574"/>
      <c r="AN93" s="574"/>
      <c r="AO93" s="574"/>
      <c r="AP93" s="574"/>
      <c r="AQ93" s="574"/>
      <c r="AR93" s="574"/>
      <c r="AS93" s="574"/>
      <c r="AT93" s="574"/>
      <c r="AU93" s="574"/>
      <c r="AV93" s="574"/>
      <c r="AW93" s="574"/>
      <c r="AX93" s="574"/>
      <c r="AY93" s="574"/>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293"/>
      <c r="BV93" s="1745"/>
      <c r="BW93" s="1798"/>
      <c r="BX93" s="1798"/>
      <c r="BY93" s="1799"/>
      <c r="BZ93" s="1799"/>
      <c r="CA93" s="1799"/>
      <c r="CB93" s="1799"/>
      <c r="CC93" s="1799"/>
      <c r="CD93" s="1799"/>
      <c r="CE93" s="1799"/>
      <c r="CF93" s="1799"/>
      <c r="CG93" s="1799"/>
      <c r="CH93" s="1799"/>
      <c r="CI93" s="1799"/>
      <c r="CJ93" s="1799"/>
      <c r="CK93" s="1799"/>
      <c r="CL93" s="1799"/>
      <c r="CM93" s="1799"/>
      <c r="CN93" s="1799"/>
      <c r="CO93" s="1799"/>
      <c r="CP93" s="1799"/>
      <c r="CQ93" s="1799"/>
      <c r="CR93" s="1799"/>
      <c r="CS93" s="1799"/>
      <c r="CT93" s="1799"/>
      <c r="CU93" s="1799"/>
      <c r="CV93" s="1799"/>
      <c r="CW93" s="1799"/>
      <c r="CX93" s="1799"/>
      <c r="CY93" s="1799"/>
      <c r="CZ93" s="1799"/>
    </row>
    <row r="94" s="608" customFormat="true" ht="15" customHeight="true" x14ac:dyDescent="0.2">
      <c r="A94" s="954"/>
      <c r="B94" s="772"/>
      <c r="C94" s="686"/>
      <c r="D94" s="688"/>
      <c r="E94" s="688"/>
      <c r="F94" s="688"/>
      <c r="G94" s="735"/>
      <c r="H94" s="724"/>
      <c r="I94" s="688"/>
      <c r="J94" s="688"/>
      <c r="K94" s="688"/>
      <c r="L94" s="702"/>
      <c r="M94" s="686"/>
      <c r="N94" s="688"/>
      <c r="O94" s="688"/>
      <c r="P94" s="688"/>
      <c r="Q94" s="735"/>
      <c r="R94" s="724"/>
      <c r="S94" s="688"/>
      <c r="T94" s="688"/>
      <c r="U94" s="688"/>
      <c r="V94" s="702"/>
      <c r="W94" s="574"/>
      <c r="X94" s="574"/>
      <c r="Y94" s="574"/>
      <c r="Z94" s="574"/>
      <c r="AA94" s="574"/>
      <c r="AB94" s="574"/>
      <c r="AC94" s="574"/>
      <c r="AD94" s="574"/>
      <c r="AE94" s="574"/>
      <c r="AF94" s="574"/>
      <c r="AG94" s="574"/>
      <c r="AH94" s="574"/>
      <c r="AI94" s="574"/>
      <c r="AJ94" s="574"/>
      <c r="AK94" s="574"/>
      <c r="AL94" s="574"/>
      <c r="AM94" s="574"/>
      <c r="AN94" s="574"/>
      <c r="AO94" s="574"/>
      <c r="AP94" s="574"/>
      <c r="AQ94" s="574"/>
      <c r="AR94" s="574"/>
      <c r="AS94" s="574"/>
      <c r="AT94" s="574"/>
      <c r="AU94" s="574"/>
      <c r="AV94" s="574"/>
      <c r="AW94" s="574"/>
      <c r="AX94" s="574"/>
      <c r="AY94" s="574"/>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293"/>
      <c r="BV94" s="1745"/>
      <c r="BW94" s="1798"/>
      <c r="BX94" s="1798"/>
      <c r="BY94" s="1799"/>
      <c r="BZ94" s="1799"/>
      <c r="CA94" s="1799"/>
      <c r="CB94" s="1799"/>
      <c r="CC94" s="1799"/>
      <c r="CD94" s="1799"/>
      <c r="CE94" s="1799"/>
      <c r="CF94" s="1799"/>
      <c r="CG94" s="1799"/>
      <c r="CH94" s="1799"/>
      <c r="CI94" s="1799"/>
      <c r="CJ94" s="1799"/>
      <c r="CK94" s="1799"/>
      <c r="CL94" s="1799"/>
      <c r="CM94" s="1799"/>
      <c r="CN94" s="1799"/>
      <c r="CO94" s="1799"/>
      <c r="CP94" s="1799"/>
      <c r="CQ94" s="1799"/>
      <c r="CR94" s="1799"/>
      <c r="CS94" s="1799"/>
      <c r="CT94" s="1799"/>
      <c r="CU94" s="1799"/>
      <c r="CV94" s="1799"/>
      <c r="CW94" s="1799"/>
      <c r="CX94" s="1799"/>
      <c r="CY94" s="1799"/>
      <c r="CZ94" s="1799"/>
    </row>
    <row r="95" s="608" customFormat="true" ht="15" customHeight="true" x14ac:dyDescent="0.2">
      <c r="A95" s="752"/>
      <c r="B95" s="773"/>
      <c r="C95" s="852"/>
      <c r="D95" s="853"/>
      <c r="E95" s="853"/>
      <c r="F95" s="853"/>
      <c r="G95" s="854"/>
      <c r="H95" s="855"/>
      <c r="I95" s="853"/>
      <c r="J95" s="853"/>
      <c r="K95" s="853"/>
      <c r="L95" s="856"/>
      <c r="M95" s="852"/>
      <c r="N95" s="853"/>
      <c r="O95" s="853"/>
      <c r="P95" s="853"/>
      <c r="Q95" s="854"/>
      <c r="R95" s="855"/>
      <c r="S95" s="853"/>
      <c r="T95" s="853"/>
      <c r="U95" s="853"/>
      <c r="V95" s="856"/>
      <c r="W95" s="574"/>
      <c r="X95" s="574"/>
      <c r="Y95" s="574"/>
      <c r="Z95" s="574"/>
      <c r="AA95" s="574"/>
      <c r="AB95" s="574"/>
      <c r="AC95" s="574"/>
      <c r="AD95" s="574"/>
      <c r="AE95" s="574"/>
      <c r="AF95" s="574"/>
      <c r="AG95" s="574"/>
      <c r="AH95" s="574"/>
      <c r="AI95" s="574"/>
      <c r="AJ95" s="574"/>
      <c r="AK95" s="574"/>
      <c r="AL95" s="574"/>
      <c r="AM95" s="574"/>
      <c r="AN95" s="574"/>
      <c r="AO95" s="574"/>
      <c r="AP95" s="574"/>
      <c r="AQ95" s="574"/>
      <c r="AR95" s="574"/>
      <c r="AS95" s="574"/>
      <c r="AT95" s="574"/>
      <c r="AU95" s="574"/>
      <c r="AV95" s="574"/>
      <c r="AW95" s="574"/>
      <c r="AX95" s="574"/>
      <c r="AY95" s="574"/>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293"/>
      <c r="BV95" s="1745"/>
      <c r="BW95" s="1798"/>
      <c r="BX95" s="1798"/>
      <c r="BY95" s="1799"/>
      <c r="BZ95" s="1799"/>
      <c r="CA95" s="1799"/>
      <c r="CB95" s="1799"/>
      <c r="CC95" s="1799"/>
      <c r="CD95" s="1799"/>
      <c r="CE95" s="1799"/>
      <c r="CF95" s="1799"/>
      <c r="CG95" s="1799"/>
      <c r="CH95" s="1799"/>
      <c r="CI95" s="1799"/>
      <c r="CJ95" s="1799"/>
      <c r="CK95" s="1799"/>
      <c r="CL95" s="1799"/>
      <c r="CM95" s="1799"/>
      <c r="CN95" s="1799"/>
      <c r="CO95" s="1799"/>
      <c r="CP95" s="1799"/>
      <c r="CQ95" s="1799"/>
      <c r="CR95" s="1799"/>
      <c r="CS95" s="1799"/>
      <c r="CT95" s="1799"/>
      <c r="CU95" s="1799"/>
      <c r="CV95" s="1799"/>
      <c r="CW95" s="1799"/>
      <c r="CX95" s="1799"/>
      <c r="CY95" s="1799"/>
      <c r="CZ95" s="1799"/>
    </row>
    <row r="96" s="131" customFormat="true" ht="15" customHeight="true" x14ac:dyDescent="0.2">
      <c r="A96" s="954"/>
      <c r="B96" s="773"/>
      <c r="C96" s="852"/>
      <c r="D96" s="853"/>
      <c r="E96" s="853"/>
      <c r="F96" s="853"/>
      <c r="G96" s="854"/>
      <c r="H96" s="855"/>
      <c r="I96" s="853"/>
      <c r="J96" s="853"/>
      <c r="K96" s="853"/>
      <c r="L96" s="856"/>
      <c r="M96" s="852"/>
      <c r="N96" s="853"/>
      <c r="O96" s="853"/>
      <c r="P96" s="853"/>
      <c r="Q96" s="854"/>
      <c r="R96" s="855"/>
      <c r="S96" s="853"/>
      <c r="T96" s="853"/>
      <c r="U96" s="853"/>
      <c r="V96" s="856"/>
      <c r="W96" s="574"/>
      <c r="X96" s="574"/>
      <c r="Y96" s="574"/>
      <c r="Z96" s="574"/>
      <c r="AA96" s="574"/>
      <c r="AB96" s="574"/>
      <c r="AC96" s="574"/>
      <c r="AD96" s="574"/>
      <c r="AE96" s="574"/>
      <c r="AF96" s="574"/>
      <c r="AG96" s="574"/>
      <c r="AH96" s="574"/>
      <c r="AI96" s="574"/>
      <c r="AJ96" s="574"/>
      <c r="AK96" s="574"/>
      <c r="AL96" s="574"/>
      <c r="AM96" s="574"/>
      <c r="AN96" s="574"/>
      <c r="AO96" s="574"/>
      <c r="AP96" s="574"/>
      <c r="AQ96" s="574"/>
      <c r="AR96" s="574"/>
      <c r="AS96" s="574"/>
      <c r="AT96" s="574"/>
      <c r="AU96" s="574"/>
      <c r="AV96" s="574"/>
      <c r="AW96" s="574"/>
      <c r="AX96" s="574"/>
      <c r="AY96" s="574"/>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293"/>
      <c r="BV96" s="1745"/>
      <c r="BW96" s="1798"/>
      <c r="BX96" s="1798"/>
      <c r="BY96" s="1799"/>
      <c r="BZ96" s="1799"/>
      <c r="CA96" s="1799"/>
      <c r="CB96" s="1799"/>
      <c r="CC96" s="1799"/>
      <c r="CD96" s="1799"/>
      <c r="CE96" s="1799"/>
      <c r="CF96" s="1799"/>
      <c r="CG96" s="1799"/>
      <c r="CH96" s="1799"/>
      <c r="CI96" s="1799"/>
      <c r="CJ96" s="1799"/>
      <c r="CK96" s="1799"/>
      <c r="CL96" s="1799"/>
      <c r="CM96" s="1799"/>
      <c r="CN96" s="1799"/>
      <c r="CO96" s="1799"/>
      <c r="CP96" s="1799"/>
      <c r="CQ96" s="1799"/>
      <c r="CR96" s="1799"/>
      <c r="CS96" s="1799"/>
      <c r="CT96" s="1799"/>
      <c r="CU96" s="1799"/>
      <c r="CV96" s="1799"/>
      <c r="CW96" s="1799"/>
      <c r="CX96" s="1799"/>
      <c r="CY96" s="1799"/>
      <c r="CZ96" s="1799"/>
    </row>
    <row r="97" s="131" customFormat="true" ht="15" customHeight="true" x14ac:dyDescent="0.2">
      <c r="A97" s="752"/>
      <c r="B97" s="773"/>
      <c r="C97" s="852"/>
      <c r="D97" s="853"/>
      <c r="E97" s="853"/>
      <c r="F97" s="853"/>
      <c r="G97" s="854"/>
      <c r="H97" s="855"/>
      <c r="I97" s="853"/>
      <c r="J97" s="853"/>
      <c r="K97" s="853"/>
      <c r="L97" s="856"/>
      <c r="M97" s="852"/>
      <c r="N97" s="853"/>
      <c r="O97" s="853"/>
      <c r="P97" s="853"/>
      <c r="Q97" s="854"/>
      <c r="R97" s="855"/>
      <c r="S97" s="853"/>
      <c r="T97" s="853"/>
      <c r="U97" s="853"/>
      <c r="V97" s="856"/>
      <c r="W97" s="574"/>
      <c r="X97" s="574"/>
      <c r="Y97" s="574"/>
      <c r="Z97" s="574"/>
      <c r="AA97" s="574"/>
      <c r="AB97" s="574"/>
      <c r="AC97" s="574"/>
      <c r="AD97" s="574"/>
      <c r="AE97" s="574"/>
      <c r="AF97" s="574"/>
      <c r="AG97" s="574"/>
      <c r="AH97" s="574"/>
      <c r="AI97" s="574"/>
      <c r="AJ97" s="574"/>
      <c r="AK97" s="574"/>
      <c r="AL97" s="574"/>
      <c r="AM97" s="574"/>
      <c r="AN97" s="574"/>
      <c r="AO97" s="574"/>
      <c r="AP97" s="574"/>
      <c r="AQ97" s="574"/>
      <c r="AR97" s="574"/>
      <c r="AS97" s="574"/>
      <c r="AT97" s="574"/>
      <c r="AU97" s="574"/>
      <c r="AV97" s="574"/>
      <c r="AW97" s="574"/>
      <c r="AX97" s="574"/>
      <c r="AY97" s="574"/>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293"/>
      <c r="BV97" s="1745"/>
      <c r="BW97" s="1798"/>
      <c r="BX97" s="1798"/>
      <c r="BY97" s="1799"/>
      <c r="BZ97" s="1799"/>
      <c r="CA97" s="1799"/>
      <c r="CB97" s="1799"/>
      <c r="CC97" s="1799"/>
      <c r="CD97" s="1799"/>
      <c r="CE97" s="1799"/>
      <c r="CF97" s="1799"/>
      <c r="CG97" s="1799"/>
      <c r="CH97" s="1799"/>
      <c r="CI97" s="1799"/>
      <c r="CJ97" s="1799"/>
      <c r="CK97" s="1799"/>
      <c r="CL97" s="1799"/>
      <c r="CM97" s="1799"/>
      <c r="CN97" s="1799"/>
      <c r="CO97" s="1799"/>
      <c r="CP97" s="1799"/>
      <c r="CQ97" s="1799"/>
      <c r="CR97" s="1799"/>
      <c r="CS97" s="1799"/>
      <c r="CT97" s="1799"/>
      <c r="CU97" s="1799"/>
      <c r="CV97" s="1799"/>
      <c r="CW97" s="1799"/>
      <c r="CX97" s="1799"/>
      <c r="CY97" s="1799"/>
      <c r="CZ97" s="1799"/>
    </row>
    <row r="98" s="131" customFormat="true" ht="15" customHeight="true" x14ac:dyDescent="0.2">
      <c r="A98" s="954"/>
      <c r="B98" s="773"/>
      <c r="C98" s="852"/>
      <c r="D98" s="853"/>
      <c r="E98" s="853"/>
      <c r="F98" s="853"/>
      <c r="G98" s="854"/>
      <c r="H98" s="855"/>
      <c r="I98" s="853"/>
      <c r="J98" s="853"/>
      <c r="K98" s="853"/>
      <c r="L98" s="856"/>
      <c r="M98" s="852"/>
      <c r="N98" s="853"/>
      <c r="O98" s="853"/>
      <c r="P98" s="853"/>
      <c r="Q98" s="854"/>
      <c r="R98" s="855"/>
      <c r="S98" s="853"/>
      <c r="T98" s="853"/>
      <c r="U98" s="853"/>
      <c r="V98" s="856"/>
      <c r="W98" s="574"/>
      <c r="X98" s="574"/>
      <c r="Y98" s="574"/>
      <c r="Z98" s="574"/>
      <c r="AA98" s="574"/>
      <c r="AB98" s="574"/>
      <c r="AC98" s="574"/>
      <c r="AD98" s="574"/>
      <c r="AE98" s="574"/>
      <c r="AF98" s="574"/>
      <c r="AG98" s="574"/>
      <c r="AH98" s="574"/>
      <c r="AI98" s="574"/>
      <c r="AJ98" s="574"/>
      <c r="AK98" s="574"/>
      <c r="AL98" s="574"/>
      <c r="AM98" s="574"/>
      <c r="AN98" s="574"/>
      <c r="AO98" s="574"/>
      <c r="AP98" s="574"/>
      <c r="AQ98" s="574"/>
      <c r="AR98" s="574"/>
      <c r="AS98" s="574"/>
      <c r="AT98" s="574"/>
      <c r="AU98" s="574"/>
      <c r="AV98" s="574"/>
      <c r="AW98" s="574"/>
      <c r="AX98" s="574"/>
      <c r="AY98" s="574"/>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293"/>
      <c r="BV98" s="1745"/>
      <c r="BW98" s="1798"/>
      <c r="BX98" s="1798"/>
      <c r="BY98" s="1799"/>
      <c r="BZ98" s="1799"/>
      <c r="CA98" s="1799"/>
      <c r="CB98" s="1799"/>
      <c r="CC98" s="1799"/>
      <c r="CD98" s="1799"/>
      <c r="CE98" s="1799"/>
      <c r="CF98" s="1799"/>
      <c r="CG98" s="1799"/>
      <c r="CH98" s="1799"/>
      <c r="CI98" s="1799"/>
      <c r="CJ98" s="1799"/>
      <c r="CK98" s="1799"/>
      <c r="CL98" s="1799"/>
      <c r="CM98" s="1799"/>
      <c r="CN98" s="1799"/>
      <c r="CO98" s="1799"/>
      <c r="CP98" s="1799"/>
      <c r="CQ98" s="1799"/>
      <c r="CR98" s="1799"/>
      <c r="CS98" s="1799"/>
      <c r="CT98" s="1799"/>
      <c r="CU98" s="1799"/>
      <c r="CV98" s="1799"/>
      <c r="CW98" s="1799"/>
      <c r="CX98" s="1799"/>
      <c r="CY98" s="1799"/>
      <c r="CZ98" s="1799"/>
    </row>
    <row r="99" s="131" customFormat="true" ht="15" customHeight="true" x14ac:dyDescent="0.2">
      <c r="A99" s="954"/>
      <c r="B99" s="773"/>
      <c r="C99" s="852"/>
      <c r="D99" s="853"/>
      <c r="E99" s="853"/>
      <c r="F99" s="853"/>
      <c r="G99" s="854"/>
      <c r="H99" s="855"/>
      <c r="I99" s="853"/>
      <c r="J99" s="853"/>
      <c r="K99" s="853"/>
      <c r="L99" s="856"/>
      <c r="M99" s="852"/>
      <c r="N99" s="853"/>
      <c r="O99" s="853"/>
      <c r="P99" s="853"/>
      <c r="Q99" s="854"/>
      <c r="R99" s="855"/>
      <c r="S99" s="853"/>
      <c r="T99" s="853"/>
      <c r="U99" s="853"/>
      <c r="V99" s="856"/>
      <c r="W99" s="574"/>
      <c r="X99" s="574"/>
      <c r="Y99" s="574"/>
      <c r="Z99" s="574"/>
      <c r="AA99" s="574"/>
      <c r="AB99" s="574"/>
      <c r="AC99" s="574"/>
      <c r="AD99" s="574"/>
      <c r="AE99" s="574"/>
      <c r="AF99" s="574"/>
      <c r="AG99" s="574"/>
      <c r="AH99" s="574"/>
      <c r="AI99" s="574"/>
      <c r="AJ99" s="574"/>
      <c r="AK99" s="574"/>
      <c r="AL99" s="574"/>
      <c r="AM99" s="574"/>
      <c r="AN99" s="574"/>
      <c r="AO99" s="574"/>
      <c r="AP99" s="574"/>
      <c r="AQ99" s="574"/>
      <c r="AR99" s="574"/>
      <c r="AS99" s="574"/>
      <c r="AT99" s="574"/>
      <c r="AU99" s="574"/>
      <c r="AV99" s="574"/>
      <c r="AW99" s="574"/>
      <c r="AX99" s="574"/>
      <c r="AY99" s="574"/>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293"/>
      <c r="BV99" s="1745"/>
      <c r="BW99" s="1798"/>
      <c r="BX99" s="1798"/>
      <c r="BY99" s="1799"/>
      <c r="BZ99" s="1799"/>
      <c r="CA99" s="1799"/>
      <c r="CB99" s="1799"/>
      <c r="CC99" s="1799"/>
      <c r="CD99" s="1799"/>
      <c r="CE99" s="1799"/>
      <c r="CF99" s="1799"/>
      <c r="CG99" s="1799"/>
      <c r="CH99" s="1799"/>
      <c r="CI99" s="1799"/>
      <c r="CJ99" s="1799"/>
      <c r="CK99" s="1799"/>
      <c r="CL99" s="1799"/>
      <c r="CM99" s="1799"/>
      <c r="CN99" s="1799"/>
      <c r="CO99" s="1799"/>
      <c r="CP99" s="1799"/>
      <c r="CQ99" s="1799"/>
      <c r="CR99" s="1799"/>
      <c r="CS99" s="1799"/>
      <c r="CT99" s="1799"/>
      <c r="CU99" s="1799"/>
      <c r="CV99" s="1799"/>
      <c r="CW99" s="1799"/>
      <c r="CX99" s="1799"/>
      <c r="CY99" s="1799"/>
      <c r="CZ99" s="1799"/>
    </row>
    <row r="100" s="131" customFormat="true" ht="15" customHeight="true" x14ac:dyDescent="0.2">
      <c r="A100" s="954"/>
      <c r="B100" s="773"/>
      <c r="C100" s="852"/>
      <c r="D100" s="853"/>
      <c r="E100" s="853"/>
      <c r="F100" s="853"/>
      <c r="G100" s="854"/>
      <c r="H100" s="855"/>
      <c r="I100" s="853"/>
      <c r="J100" s="853"/>
      <c r="K100" s="853"/>
      <c r="L100" s="856"/>
      <c r="M100" s="852"/>
      <c r="N100" s="853"/>
      <c r="O100" s="853"/>
      <c r="P100" s="853"/>
      <c r="Q100" s="854"/>
      <c r="R100" s="855"/>
      <c r="S100" s="853"/>
      <c r="T100" s="853"/>
      <c r="U100" s="853"/>
      <c r="V100" s="856"/>
      <c r="W100" s="574"/>
      <c r="X100" s="574"/>
      <c r="Y100" s="574"/>
      <c r="Z100" s="574"/>
      <c r="AA100" s="574"/>
      <c r="AB100" s="574"/>
      <c r="AC100" s="574"/>
      <c r="AD100" s="574"/>
      <c r="AE100" s="574"/>
      <c r="AF100" s="574"/>
      <c r="AG100" s="574"/>
      <c r="AH100" s="574"/>
      <c r="AI100" s="574"/>
      <c r="AJ100" s="574"/>
      <c r="AK100" s="574"/>
      <c r="AL100" s="574"/>
      <c r="AM100" s="574"/>
      <c r="AN100" s="574"/>
      <c r="AO100" s="574"/>
      <c r="AP100" s="574"/>
      <c r="AQ100" s="574"/>
      <c r="AR100" s="574"/>
      <c r="AS100" s="574"/>
      <c r="AT100" s="574"/>
      <c r="AU100" s="574"/>
      <c r="AV100" s="574"/>
      <c r="AW100" s="574"/>
      <c r="AX100" s="574"/>
      <c r="AY100" s="574"/>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293"/>
      <c r="BV100" s="1745"/>
      <c r="BW100" s="1798"/>
      <c r="BX100" s="1798"/>
      <c r="BY100" s="1799"/>
      <c r="BZ100" s="1799"/>
      <c r="CA100" s="1799"/>
      <c r="CB100" s="1799"/>
      <c r="CC100" s="1799"/>
      <c r="CD100" s="1799"/>
      <c r="CE100" s="1799"/>
      <c r="CF100" s="1799"/>
      <c r="CG100" s="1799"/>
      <c r="CH100" s="1799"/>
      <c r="CI100" s="1799"/>
      <c r="CJ100" s="1799"/>
      <c r="CK100" s="1799"/>
      <c r="CL100" s="1799"/>
      <c r="CM100" s="1799"/>
      <c r="CN100" s="1799"/>
      <c r="CO100" s="1799"/>
      <c r="CP100" s="1799"/>
      <c r="CQ100" s="1799"/>
      <c r="CR100" s="1799"/>
      <c r="CS100" s="1799"/>
      <c r="CT100" s="1799"/>
      <c r="CU100" s="1799"/>
      <c r="CV100" s="1799"/>
      <c r="CW100" s="1799"/>
      <c r="CX100" s="1799"/>
      <c r="CY100" s="1799"/>
      <c r="CZ100" s="1799"/>
    </row>
    <row r="101" s="131" customFormat="true" ht="15" customHeight="true" x14ac:dyDescent="0.2">
      <c r="A101" s="752"/>
      <c r="B101" s="773"/>
      <c r="C101" s="852"/>
      <c r="D101" s="853"/>
      <c r="E101" s="853"/>
      <c r="F101" s="853"/>
      <c r="G101" s="854"/>
      <c r="H101" s="855"/>
      <c r="I101" s="853"/>
      <c r="J101" s="853"/>
      <c r="K101" s="853"/>
      <c r="L101" s="856"/>
      <c r="M101" s="852"/>
      <c r="N101" s="853"/>
      <c r="O101" s="853"/>
      <c r="P101" s="853"/>
      <c r="Q101" s="854"/>
      <c r="R101" s="855"/>
      <c r="S101" s="853"/>
      <c r="T101" s="853"/>
      <c r="U101" s="853"/>
      <c r="V101" s="856"/>
      <c r="W101" s="574"/>
      <c r="X101" s="574"/>
      <c r="Y101" s="574"/>
      <c r="Z101" s="574"/>
      <c r="AA101" s="574"/>
      <c r="AB101" s="574"/>
      <c r="AC101" s="574"/>
      <c r="AD101" s="574"/>
      <c r="AE101" s="574"/>
      <c r="AF101" s="574"/>
      <c r="AG101" s="574"/>
      <c r="AH101" s="574"/>
      <c r="AI101" s="574"/>
      <c r="AJ101" s="574"/>
      <c r="AK101" s="574"/>
      <c r="AL101" s="574"/>
      <c r="AM101" s="574"/>
      <c r="AN101" s="574"/>
      <c r="AO101" s="574"/>
      <c r="AP101" s="574"/>
      <c r="AQ101" s="574"/>
      <c r="AR101" s="574"/>
      <c r="AS101" s="574"/>
      <c r="AT101" s="574"/>
      <c r="AU101" s="574"/>
      <c r="AV101" s="574"/>
      <c r="AW101" s="574"/>
      <c r="AX101" s="574"/>
      <c r="AY101" s="574"/>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293"/>
      <c r="BV101" s="1745"/>
      <c r="BW101" s="1798"/>
      <c r="BX101" s="1798"/>
      <c r="BY101" s="1799"/>
      <c r="BZ101" s="1799"/>
      <c r="CA101" s="1799"/>
      <c r="CB101" s="1799"/>
      <c r="CC101" s="1799"/>
      <c r="CD101" s="1799"/>
      <c r="CE101" s="1799"/>
      <c r="CF101" s="1799"/>
      <c r="CG101" s="1799"/>
      <c r="CH101" s="1799"/>
      <c r="CI101" s="1799"/>
      <c r="CJ101" s="1799"/>
      <c r="CK101" s="1799"/>
      <c r="CL101" s="1799"/>
      <c r="CM101" s="1799"/>
      <c r="CN101" s="1799"/>
      <c r="CO101" s="1799"/>
      <c r="CP101" s="1799"/>
      <c r="CQ101" s="1799"/>
      <c r="CR101" s="1799"/>
      <c r="CS101" s="1799"/>
      <c r="CT101" s="1799"/>
      <c r="CU101" s="1799"/>
      <c r="CV101" s="1799"/>
      <c r="CW101" s="1799"/>
      <c r="CX101" s="1799"/>
      <c r="CY101" s="1799"/>
      <c r="CZ101" s="1799"/>
    </row>
    <row r="102" s="131" customFormat="true" ht="15" customHeight="true" x14ac:dyDescent="0.2">
      <c r="A102" s="954"/>
      <c r="B102" s="773"/>
      <c r="C102" s="852"/>
      <c r="D102" s="853"/>
      <c r="E102" s="853"/>
      <c r="F102" s="853"/>
      <c r="G102" s="854"/>
      <c r="H102" s="855"/>
      <c r="I102" s="853"/>
      <c r="J102" s="853"/>
      <c r="K102" s="853"/>
      <c r="L102" s="856"/>
      <c r="M102" s="852"/>
      <c r="N102" s="853"/>
      <c r="O102" s="853"/>
      <c r="P102" s="853"/>
      <c r="Q102" s="854"/>
      <c r="R102" s="855"/>
      <c r="S102" s="853"/>
      <c r="T102" s="853"/>
      <c r="U102" s="853"/>
      <c r="V102" s="856"/>
      <c r="W102" s="574"/>
      <c r="X102" s="574"/>
      <c r="Y102" s="574"/>
      <c r="Z102" s="574"/>
      <c r="AA102" s="574"/>
      <c r="AB102" s="574"/>
      <c r="AC102" s="574"/>
      <c r="AD102" s="574"/>
      <c r="AE102" s="574"/>
      <c r="AF102" s="574"/>
      <c r="AG102" s="574"/>
      <c r="AH102" s="574"/>
      <c r="AI102" s="574"/>
      <c r="AJ102" s="574"/>
      <c r="AK102" s="574"/>
      <c r="AL102" s="574"/>
      <c r="AM102" s="574"/>
      <c r="AN102" s="574"/>
      <c r="AO102" s="574"/>
      <c r="AP102" s="574"/>
      <c r="AQ102" s="574"/>
      <c r="AR102" s="574"/>
      <c r="AS102" s="574"/>
      <c r="AT102" s="574"/>
      <c r="AU102" s="574"/>
      <c r="AV102" s="574"/>
      <c r="AW102" s="574"/>
      <c r="AX102" s="574"/>
      <c r="AY102" s="574"/>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293"/>
      <c r="BV102" s="1745"/>
      <c r="BW102" s="1798"/>
      <c r="BX102" s="1798"/>
      <c r="BY102" s="1799"/>
      <c r="BZ102" s="1799"/>
      <c r="CA102" s="1799"/>
      <c r="CB102" s="1799"/>
      <c r="CC102" s="1799"/>
      <c r="CD102" s="1799"/>
      <c r="CE102" s="1799"/>
      <c r="CF102" s="1799"/>
      <c r="CG102" s="1799"/>
      <c r="CH102" s="1799"/>
      <c r="CI102" s="1799"/>
      <c r="CJ102" s="1799"/>
      <c r="CK102" s="1799"/>
      <c r="CL102" s="1799"/>
      <c r="CM102" s="1799"/>
      <c r="CN102" s="1799"/>
      <c r="CO102" s="1799"/>
      <c r="CP102" s="1799"/>
      <c r="CQ102" s="1799"/>
      <c r="CR102" s="1799"/>
      <c r="CS102" s="1799"/>
      <c r="CT102" s="1799"/>
      <c r="CU102" s="1799"/>
      <c r="CV102" s="1799"/>
      <c r="CW102" s="1799"/>
      <c r="CX102" s="1799"/>
      <c r="CY102" s="1799"/>
      <c r="CZ102" s="1799"/>
    </row>
    <row r="103" s="131" customFormat="true" ht="15" customHeight="true" x14ac:dyDescent="0.2">
      <c r="A103" s="954"/>
      <c r="B103" s="773"/>
      <c r="C103" s="852"/>
      <c r="D103" s="853"/>
      <c r="E103" s="853"/>
      <c r="F103" s="853"/>
      <c r="G103" s="854"/>
      <c r="H103" s="855"/>
      <c r="I103" s="853"/>
      <c r="J103" s="853"/>
      <c r="K103" s="853"/>
      <c r="L103" s="856"/>
      <c r="M103" s="852"/>
      <c r="N103" s="853"/>
      <c r="O103" s="853"/>
      <c r="P103" s="853"/>
      <c r="Q103" s="854"/>
      <c r="R103" s="855"/>
      <c r="S103" s="853"/>
      <c r="T103" s="853"/>
      <c r="U103" s="853"/>
      <c r="V103" s="856"/>
      <c r="W103" s="574"/>
      <c r="X103" s="574"/>
      <c r="Y103" s="574"/>
      <c r="Z103" s="574"/>
      <c r="AA103" s="574"/>
      <c r="AB103" s="574"/>
      <c r="AC103" s="574"/>
      <c r="AD103" s="574"/>
      <c r="AE103" s="574"/>
      <c r="AF103" s="574"/>
      <c r="AG103" s="574"/>
      <c r="AH103" s="574"/>
      <c r="AI103" s="574"/>
      <c r="AJ103" s="574"/>
      <c r="AK103" s="574"/>
      <c r="AL103" s="574"/>
      <c r="AM103" s="574"/>
      <c r="AN103" s="574"/>
      <c r="AO103" s="574"/>
      <c r="AP103" s="574"/>
      <c r="AQ103" s="574"/>
      <c r="AR103" s="574"/>
      <c r="AS103" s="574"/>
      <c r="AT103" s="574"/>
      <c r="AU103" s="574"/>
      <c r="AV103" s="574"/>
      <c r="AW103" s="574"/>
      <c r="AX103" s="574"/>
      <c r="AY103" s="574"/>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293"/>
      <c r="BV103" s="1745"/>
      <c r="BW103" s="1798"/>
      <c r="BX103" s="1798"/>
      <c r="BY103" s="1799"/>
      <c r="BZ103" s="1799"/>
      <c r="CA103" s="1799"/>
      <c r="CB103" s="1799"/>
      <c r="CC103" s="1799"/>
      <c r="CD103" s="1799"/>
      <c r="CE103" s="1799"/>
      <c r="CF103" s="1799"/>
      <c r="CG103" s="1799"/>
      <c r="CH103" s="1799"/>
      <c r="CI103" s="1799"/>
      <c r="CJ103" s="1799"/>
      <c r="CK103" s="1799"/>
      <c r="CL103" s="1799"/>
      <c r="CM103" s="1799"/>
      <c r="CN103" s="1799"/>
      <c r="CO103" s="1799"/>
      <c r="CP103" s="1799"/>
      <c r="CQ103" s="1799"/>
      <c r="CR103" s="1799"/>
      <c r="CS103" s="1799"/>
      <c r="CT103" s="1799"/>
      <c r="CU103" s="1799"/>
      <c r="CV103" s="1799"/>
      <c r="CW103" s="1799"/>
      <c r="CX103" s="1799"/>
      <c r="CY103" s="1799"/>
      <c r="CZ103" s="1799"/>
    </row>
    <row r="104" s="131" customFormat="true" ht="15" customHeight="true" x14ac:dyDescent="0.2">
      <c r="A104" s="954"/>
      <c r="B104" s="773"/>
      <c r="C104" s="852"/>
      <c r="D104" s="853"/>
      <c r="E104" s="853"/>
      <c r="F104" s="853"/>
      <c r="G104" s="854"/>
      <c r="H104" s="855"/>
      <c r="I104" s="853"/>
      <c r="J104" s="853"/>
      <c r="K104" s="853"/>
      <c r="L104" s="856"/>
      <c r="M104" s="852"/>
      <c r="N104" s="853"/>
      <c r="O104" s="853"/>
      <c r="P104" s="853"/>
      <c r="Q104" s="854"/>
      <c r="R104" s="855"/>
      <c r="S104" s="853"/>
      <c r="T104" s="853"/>
      <c r="U104" s="853"/>
      <c r="V104" s="856"/>
      <c r="W104" s="574"/>
      <c r="X104" s="574"/>
      <c r="Y104" s="574"/>
      <c r="Z104" s="574"/>
      <c r="AA104" s="574"/>
      <c r="AB104" s="574"/>
      <c r="AC104" s="574"/>
      <c r="AD104" s="574"/>
      <c r="AE104" s="574"/>
      <c r="AF104" s="574"/>
      <c r="AG104" s="574"/>
      <c r="AH104" s="574"/>
      <c r="AI104" s="574"/>
      <c r="AJ104" s="574"/>
      <c r="AK104" s="574"/>
      <c r="AL104" s="574"/>
      <c r="AM104" s="574"/>
      <c r="AN104" s="574"/>
      <c r="AO104" s="574"/>
      <c r="AP104" s="574"/>
      <c r="AQ104" s="574"/>
      <c r="AR104" s="574"/>
      <c r="AS104" s="574"/>
      <c r="AT104" s="574"/>
      <c r="AU104" s="574"/>
      <c r="AV104" s="574"/>
      <c r="AW104" s="574"/>
      <c r="AX104" s="574"/>
      <c r="AY104" s="574"/>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293"/>
      <c r="BV104" s="1745"/>
      <c r="BW104" s="1798"/>
      <c r="BX104" s="1798"/>
      <c r="BY104" s="1799"/>
      <c r="BZ104" s="1799"/>
      <c r="CA104" s="1799"/>
      <c r="CB104" s="1799"/>
      <c r="CC104" s="1799"/>
      <c r="CD104" s="1799"/>
      <c r="CE104" s="1799"/>
      <c r="CF104" s="1799"/>
      <c r="CG104" s="1799"/>
      <c r="CH104" s="1799"/>
      <c r="CI104" s="1799"/>
      <c r="CJ104" s="1799"/>
      <c r="CK104" s="1799"/>
      <c r="CL104" s="1799"/>
      <c r="CM104" s="1799"/>
      <c r="CN104" s="1799"/>
      <c r="CO104" s="1799"/>
      <c r="CP104" s="1799"/>
      <c r="CQ104" s="1799"/>
      <c r="CR104" s="1799"/>
      <c r="CS104" s="1799"/>
      <c r="CT104" s="1799"/>
      <c r="CU104" s="1799"/>
      <c r="CV104" s="1799"/>
      <c r="CW104" s="1799"/>
      <c r="CX104" s="1799"/>
      <c r="CY104" s="1799"/>
      <c r="CZ104" s="1799"/>
    </row>
    <row r="105" s="131" customFormat="true" ht="15" customHeight="true" x14ac:dyDescent="0.2">
      <c r="A105" s="766"/>
      <c r="B105" s="774"/>
      <c r="C105" s="857"/>
      <c r="D105" s="858"/>
      <c r="E105" s="858"/>
      <c r="F105" s="858"/>
      <c r="G105" s="859"/>
      <c r="H105" s="860"/>
      <c r="I105" s="858"/>
      <c r="J105" s="858"/>
      <c r="K105" s="858"/>
      <c r="L105" s="861"/>
      <c r="M105" s="857"/>
      <c r="N105" s="858"/>
      <c r="O105" s="858"/>
      <c r="P105" s="858"/>
      <c r="Q105" s="859"/>
      <c r="R105" s="860"/>
      <c r="S105" s="858"/>
      <c r="T105" s="858"/>
      <c r="U105" s="858"/>
      <c r="V105" s="861"/>
      <c r="W105" s="574"/>
      <c r="X105" s="574"/>
      <c r="Y105" s="574"/>
      <c r="Z105" s="574"/>
      <c r="AA105" s="574"/>
      <c r="AB105" s="574"/>
      <c r="AC105" s="574"/>
      <c r="AD105" s="574"/>
      <c r="AE105" s="574"/>
      <c r="AF105" s="574"/>
      <c r="AG105" s="574"/>
      <c r="AH105" s="574"/>
      <c r="AI105" s="574"/>
      <c r="AJ105" s="574"/>
      <c r="AK105" s="574"/>
      <c r="AL105" s="574"/>
      <c r="AM105" s="574"/>
      <c r="AN105" s="574"/>
      <c r="AO105" s="574"/>
      <c r="AP105" s="574"/>
      <c r="AQ105" s="574"/>
      <c r="AR105" s="574"/>
      <c r="AS105" s="574"/>
      <c r="AT105" s="574"/>
      <c r="AU105" s="574"/>
      <c r="AV105" s="574"/>
      <c r="AW105" s="574"/>
      <c r="AX105" s="574"/>
      <c r="AY105" s="574"/>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311"/>
      <c r="BV105" s="1746"/>
      <c r="BW105" s="1798"/>
      <c r="BX105" s="1798"/>
      <c r="BY105" s="1799"/>
      <c r="BZ105" s="1799"/>
      <c r="CA105" s="1799"/>
      <c r="CB105" s="1799"/>
      <c r="CC105" s="1799"/>
      <c r="CD105" s="1799"/>
      <c r="CE105" s="1799"/>
      <c r="CF105" s="1799"/>
      <c r="CG105" s="1799"/>
      <c r="CH105" s="1799"/>
      <c r="CI105" s="1799"/>
      <c r="CJ105" s="1799"/>
      <c r="CK105" s="1799"/>
      <c r="CL105" s="1799"/>
      <c r="CM105" s="1799"/>
      <c r="CN105" s="1799"/>
      <c r="CO105" s="1799"/>
      <c r="CP105" s="1799"/>
      <c r="CQ105" s="1799"/>
      <c r="CR105" s="1799"/>
      <c r="CS105" s="1799"/>
      <c r="CT105" s="1799"/>
      <c r="CU105" s="1799"/>
      <c r="CV105" s="1799"/>
      <c r="CW105" s="1799"/>
      <c r="CX105" s="1799"/>
      <c r="CY105" s="1799"/>
      <c r="CZ105" s="1799"/>
    </row>
    <row r="106" s="131" customFormat="true" ht="250.15" customHeight="true" x14ac:dyDescent="0.2">
      <c r="A106" s="369"/>
      <c r="B106" s="619"/>
      <c r="C106" s="620"/>
      <c r="D106" s="620"/>
      <c r="E106" s="620"/>
      <c r="F106" s="620"/>
      <c r="G106" s="620"/>
      <c r="H106" s="620"/>
      <c r="I106" s="620"/>
      <c r="J106" s="620"/>
      <c r="K106" s="620"/>
      <c r="L106" s="620"/>
      <c r="M106" s="620"/>
      <c r="N106" s="620"/>
      <c r="O106" s="620"/>
      <c r="P106" s="620"/>
      <c r="Q106" s="620"/>
      <c r="R106" s="620"/>
      <c r="S106" s="620"/>
      <c r="T106" s="620"/>
      <c r="U106" s="620"/>
      <c r="V106" s="620"/>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0"/>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69"/>
      <c r="B107" s="112"/>
      <c r="C107" s="270"/>
      <c r="D107" s="270"/>
      <c r="E107" s="270"/>
      <c r="F107" s="270"/>
      <c r="G107" s="270"/>
      <c r="H107" s="270"/>
      <c r="I107" s="270"/>
      <c r="J107" s="270"/>
      <c r="K107" s="270"/>
      <c r="L107" s="270"/>
      <c r="M107" s="270"/>
      <c r="N107" s="270"/>
      <c r="O107" s="270"/>
      <c r="P107" s="270"/>
      <c r="Q107" s="270"/>
      <c r="R107" s="270"/>
      <c r="S107" s="270"/>
      <c r="T107" s="270"/>
      <c r="U107" s="270"/>
      <c r="V107" s="270"/>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63" t="str">
        <f>A1026</f>
        <v>Turkey</v>
      </c>
      <c r="B108" s="2064"/>
      <c r="C108" s="113"/>
      <c r="D108" s="113"/>
      <c r="E108" s="113"/>
      <c r="F108" s="113"/>
      <c r="G108" s="113"/>
      <c r="H108" s="113"/>
      <c r="I108" s="113"/>
      <c r="J108" s="113"/>
      <c r="K108" s="113"/>
      <c r="L108" s="113"/>
      <c r="M108" s="113"/>
      <c r="N108" s="113"/>
      <c r="O108" s="113"/>
      <c r="P108" s="113"/>
      <c r="Q108" s="113"/>
      <c r="R108" s="113"/>
      <c r="S108" s="113"/>
      <c r="T108" s="113"/>
      <c r="U108" s="11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2013</v>
      </c>
      <c r="B109" s="139"/>
      <c r="C109" s="113"/>
      <c r="D109" s="113"/>
      <c r="E109" s="113"/>
      <c r="F109" s="113"/>
      <c r="G109" s="113"/>
      <c r="H109" s="113"/>
      <c r="I109" s="113"/>
      <c r="J109" s="113"/>
      <c r="K109" s="113"/>
      <c r="L109" s="113"/>
      <c r="M109" s="113"/>
      <c r="N109" s="113"/>
      <c r="O109" s="113"/>
      <c r="P109" s="113"/>
      <c r="Q109" s="113"/>
      <c r="R109" s="113"/>
      <c r="S109" s="113"/>
      <c r="T109" s="113"/>
      <c r="U109" s="11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65" t="s">
        <v>97</v>
      </c>
      <c r="B112" s="214"/>
      <c r="C112" s="113"/>
      <c r="D112" s="113"/>
      <c r="E112" s="113"/>
      <c r="F112" s="113"/>
      <c r="G112" s="113"/>
      <c r="H112" s="113"/>
      <c r="I112" s="113"/>
      <c r="J112" s="113"/>
      <c r="K112" s="113"/>
      <c r="L112" s="113"/>
      <c r="M112" s="113"/>
      <c r="N112" s="113"/>
      <c r="O112" s="113"/>
      <c r="P112" s="113"/>
      <c r="Q112" s="113"/>
      <c r="R112" s="113"/>
      <c r="S112" s="113"/>
      <c r="T112" s="113"/>
      <c r="U112" s="11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DHS13</v>
      </c>
      <c r="C115" s="113"/>
      <c r="D115" s="113"/>
      <c r="E115" s="113"/>
      <c r="F115" s="113"/>
      <c r="G115" s="113"/>
      <c r="H115" s="113"/>
      <c r="I115" s="113"/>
      <c r="J115" s="113"/>
      <c r="K115" s="113"/>
      <c r="L115" s="113"/>
      <c r="M115" s="113"/>
      <c r="N115" s="113"/>
      <c r="O115" s="113"/>
      <c r="P115" s="113"/>
      <c r="Q115" s="113"/>
      <c r="R115" s="113"/>
      <c r="S115" s="113"/>
      <c r="T115" s="113"/>
      <c r="U115" s="11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3" t="str">
        <f>B1030</f>
        <v/>
      </c>
      <c r="B116" s="614"/>
      <c r="C116" s="113"/>
      <c r="D116" s="113"/>
      <c r="E116" s="113"/>
      <c r="F116" s="113"/>
      <c r="G116" s="113"/>
      <c r="H116" s="113"/>
      <c r="I116" s="113"/>
      <c r="J116" s="113"/>
      <c r="K116" s="113"/>
      <c r="L116" s="113"/>
      <c r="M116" s="113"/>
      <c r="N116" s="113"/>
      <c r="O116" s="113"/>
      <c r="P116" s="113"/>
      <c r="Q116" s="113"/>
      <c r="R116" s="113"/>
      <c r="S116" s="113"/>
      <c r="T116" s="113"/>
      <c r="U116" s="11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3" t="str">
        <f>B1029</f>
        <v/>
      </c>
      <c r="B117" s="615"/>
      <c r="C117" s="113"/>
      <c r="D117" s="113"/>
      <c r="E117" s="113"/>
      <c r="F117" s="113"/>
      <c r="G117" s="113"/>
      <c r="H117" s="113"/>
      <c r="I117" s="113"/>
      <c r="J117" s="113"/>
      <c r="K117" s="113"/>
      <c r="L117" s="113"/>
      <c r="M117" s="113"/>
      <c r="N117" s="113"/>
      <c r="O117" s="113"/>
      <c r="P117" s="113"/>
      <c r="Q117" s="113"/>
      <c r="R117" s="113"/>
      <c r="S117" s="113"/>
      <c r="T117" s="113"/>
      <c r="U117" s="11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6"/>
      <c r="B118" s="614"/>
      <c r="C118" s="113"/>
      <c r="D118" s="113"/>
      <c r="E118" s="113"/>
      <c r="F118" s="113"/>
      <c r="G118" s="113"/>
      <c r="H118" s="113"/>
      <c r="I118" s="113"/>
      <c r="J118" s="113"/>
      <c r="K118" s="113"/>
      <c r="L118" s="113"/>
      <c r="M118" s="113"/>
      <c r="N118" s="113"/>
      <c r="O118" s="113"/>
      <c r="P118" s="113"/>
      <c r="Q118" s="113"/>
      <c r="R118" s="113"/>
      <c r="S118" s="113"/>
      <c r="T118" s="113"/>
      <c r="U118" s="11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7"/>
      <c r="B119" s="618"/>
      <c r="C119" s="113"/>
      <c r="D119" s="113"/>
      <c r="E119" s="113"/>
      <c r="F119" s="113"/>
      <c r="G119" s="113"/>
      <c r="H119" s="113"/>
      <c r="I119" s="113"/>
      <c r="J119" s="113"/>
      <c r="K119" s="113"/>
      <c r="L119" s="113"/>
      <c r="M119" s="113"/>
      <c r="N119" s="113"/>
      <c r="O119" s="113"/>
      <c r="P119" s="113"/>
      <c r="Q119" s="113"/>
      <c r="R119" s="113"/>
      <c r="S119" s="113"/>
      <c r="T119" s="113"/>
      <c r="U119" s="11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607" customFormat="true" ht="15" customHeight="true" x14ac:dyDescent="0.2">
      <c r="A120" s="116" t="s">
        <v>98</v>
      </c>
      <c r="B120" s="199"/>
      <c r="C120" s="2108" t="s">
        <v>114</v>
      </c>
      <c r="D120" s="2109"/>
      <c r="E120" s="2109"/>
      <c r="F120" s="2109"/>
      <c r="G120" s="2110"/>
      <c r="H120" s="2308" t="s">
        <v>38</v>
      </c>
      <c r="I120" s="2309"/>
      <c r="J120" s="2309"/>
      <c r="K120" s="2309"/>
      <c r="L120" s="2310"/>
      <c r="M120" s="2315" t="s">
        <v>37</v>
      </c>
      <c r="N120" s="2316"/>
      <c r="O120" s="2316"/>
      <c r="P120" s="2316"/>
      <c r="Q120" s="2317"/>
      <c r="R120" s="1906" t="s">
        <v>137</v>
      </c>
      <c r="S120" s="1915"/>
      <c r="T120" s="1915"/>
      <c r="U120" s="1915"/>
      <c r="V120" s="1916"/>
      <c r="W120" s="1726"/>
      <c r="X120" s="1726"/>
      <c r="Y120" s="1726"/>
      <c r="Z120" s="1726"/>
      <c r="AA120" s="1726"/>
      <c r="AB120" s="1726"/>
      <c r="AC120" s="1726"/>
      <c r="AD120" s="1726"/>
      <c r="AE120" s="1726"/>
      <c r="AF120" s="1726"/>
      <c r="AG120" s="1726"/>
      <c r="AH120" s="1726"/>
      <c r="AI120" s="1726"/>
      <c r="AJ120" s="1726"/>
      <c r="AK120" s="1726"/>
      <c r="AL120" s="1726"/>
      <c r="AM120" s="1726"/>
      <c r="AN120" s="1726"/>
      <c r="AO120" s="1726"/>
      <c r="AP120" s="1726"/>
      <c r="AQ120" s="1726"/>
      <c r="AR120" s="1726"/>
      <c r="AS120" s="1726"/>
      <c r="AT120" s="1726"/>
      <c r="AU120" s="1726"/>
      <c r="AV120" s="1726"/>
      <c r="AW120" s="1726"/>
      <c r="AX120" s="1726"/>
      <c r="AY120" s="1726"/>
      <c r="AZ120" s="611"/>
      <c r="BA120" s="209" t="s">
        <v>128</v>
      </c>
      <c r="BB120" s="116" t="s">
        <v>98</v>
      </c>
      <c r="BC120" s="2127" t="s">
        <v>114</v>
      </c>
      <c r="BD120" s="2128"/>
      <c r="BE120" s="2128"/>
      <c r="BF120" s="2128"/>
      <c r="BG120" s="2129"/>
      <c r="BH120" s="2130" t="s">
        <v>38</v>
      </c>
      <c r="BI120" s="2128"/>
      <c r="BJ120" s="2128"/>
      <c r="BK120" s="2128"/>
      <c r="BL120" s="2129"/>
      <c r="BM120" s="2130" t="s">
        <v>37</v>
      </c>
      <c r="BN120" s="2128"/>
      <c r="BO120" s="2128"/>
      <c r="BP120" s="2128"/>
      <c r="BQ120" s="2151"/>
      <c r="BR120" s="1667" t="s">
        <v>137</v>
      </c>
      <c r="BS120" s="1668"/>
      <c r="BT120" s="1668"/>
      <c r="BU120" s="1668"/>
      <c r="BV120" s="1668"/>
      <c r="BW120" s="1800"/>
      <c r="BX120" s="1800"/>
      <c r="BY120" s="1801"/>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607" customFormat="true" ht="12.75" x14ac:dyDescent="0.2">
      <c r="A121" s="179" t="s">
        <v>87</v>
      </c>
      <c r="B121" s="237"/>
      <c r="C121" s="271" t="s">
        <v>0</v>
      </c>
      <c r="D121" s="272" t="s">
        <v>1</v>
      </c>
      <c r="E121" s="272" t="s">
        <v>2</v>
      </c>
      <c r="F121" s="272" t="s">
        <v>3</v>
      </c>
      <c r="G121" s="273" t="s">
        <v>4</v>
      </c>
      <c r="H121" s="1436" t="s">
        <v>0</v>
      </c>
      <c r="I121" s="1402" t="s">
        <v>1</v>
      </c>
      <c r="J121" s="1402" t="s">
        <v>2</v>
      </c>
      <c r="K121" s="1402" t="s">
        <v>3</v>
      </c>
      <c r="L121" s="1403" t="s">
        <v>4</v>
      </c>
      <c r="M121" s="1426" t="s">
        <v>0</v>
      </c>
      <c r="N121" s="1402" t="s">
        <v>1</v>
      </c>
      <c r="O121" s="1402" t="s">
        <v>2</v>
      </c>
      <c r="P121" s="1402" t="s">
        <v>3</v>
      </c>
      <c r="Q121" s="1448" t="s">
        <v>4</v>
      </c>
      <c r="R121" s="1436" t="s">
        <v>148</v>
      </c>
      <c r="S121" s="1402" t="s">
        <v>149</v>
      </c>
      <c r="T121" s="1402" t="s">
        <v>150</v>
      </c>
      <c r="U121" s="1402" t="s">
        <v>151</v>
      </c>
      <c r="V121" s="1404" t="s">
        <v>152</v>
      </c>
      <c r="W121" s="1726"/>
      <c r="X121" s="1726"/>
      <c r="Y121" s="1726"/>
      <c r="Z121" s="1726"/>
      <c r="AA121" s="1726"/>
      <c r="AB121" s="1726"/>
      <c r="AC121" s="1726"/>
      <c r="AD121" s="1726"/>
      <c r="AE121" s="1726"/>
      <c r="AF121" s="1726"/>
      <c r="AG121" s="1726"/>
      <c r="AH121" s="1726"/>
      <c r="AI121" s="1726"/>
      <c r="AJ121" s="1726"/>
      <c r="AK121" s="1726"/>
      <c r="AL121" s="1726"/>
      <c r="AM121" s="1726"/>
      <c r="AN121" s="1726"/>
      <c r="AO121" s="1726"/>
      <c r="AP121" s="1726"/>
      <c r="AQ121" s="1726"/>
      <c r="AR121" s="1726"/>
      <c r="AS121" s="1726"/>
      <c r="AT121" s="1726"/>
      <c r="AU121" s="1726"/>
      <c r="AV121" s="1726"/>
      <c r="AW121" s="1726"/>
      <c r="AX121" s="1726"/>
      <c r="AY121" s="1726"/>
      <c r="AZ121" s="611"/>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148</v>
      </c>
      <c r="BS121" s="169" t="s">
        <v>149</v>
      </c>
      <c r="BT121" s="169" t="s">
        <v>150</v>
      </c>
      <c r="BU121" s="169" t="s">
        <v>151</v>
      </c>
      <c r="BV121" s="1747" t="s">
        <v>152</v>
      </c>
      <c r="BW121" s="1802"/>
      <c r="BX121" s="1802"/>
      <c r="BY121" s="1803"/>
      <c r="BZ121" s="1803"/>
      <c r="CA121" s="1803"/>
      <c r="CB121" s="1803"/>
      <c r="CC121" s="1803"/>
      <c r="CD121" s="1803"/>
      <c r="CE121" s="1803"/>
      <c r="CF121" s="1803"/>
      <c r="CG121" s="1803"/>
      <c r="CH121" s="1803"/>
      <c r="CI121" s="1803"/>
      <c r="CJ121" s="1803"/>
      <c r="CK121" s="1803"/>
      <c r="CL121" s="1803"/>
      <c r="CM121" s="1803"/>
      <c r="CN121" s="1803"/>
      <c r="CO121" s="1803"/>
      <c r="CP121" s="1803"/>
      <c r="CQ121" s="1803"/>
      <c r="CR121" s="1803"/>
      <c r="CS121" s="1803"/>
      <c r="CT121" s="1803"/>
      <c r="CU121" s="1803"/>
      <c r="CV121" s="1803"/>
      <c r="CW121" s="1803"/>
      <c r="CX121" s="1803"/>
      <c r="CY121" s="1803"/>
      <c r="CZ121" s="1803"/>
    </row>
    <row r="122" s="607" customFormat="true" ht="15" customHeight="true" x14ac:dyDescent="0.2">
      <c r="A122" s="2318" t="s">
        <v>18</v>
      </c>
      <c r="B122" s="1595" t="s">
        <v>14</v>
      </c>
      <c r="C122" s="1520">
        <v>88.648065481816516</v>
      </c>
      <c r="D122" s="1521">
        <v>96.928473549091606</v>
      </c>
      <c r="E122" s="1521">
        <v>98.324409005850313</v>
      </c>
      <c r="F122" s="1521">
        <v>99.708078368777535</v>
      </c>
      <c r="G122" s="1522">
        <v>99.491724369158675</v>
      </c>
      <c r="H122" s="1523">
        <v>99.026614578843279</v>
      </c>
      <c r="I122" s="1521">
        <v>98.484092433482402</v>
      </c>
      <c r="J122" s="1521">
        <v>99.918413775514139</v>
      </c>
      <c r="K122" s="1521">
        <v>99.799375971602345</v>
      </c>
      <c r="L122" s="1524">
        <v>99.875412121969347</v>
      </c>
      <c r="M122" s="1525">
        <v>76.324733789313782</v>
      </c>
      <c r="N122" s="1521">
        <v>80.393757123603649</v>
      </c>
      <c r="O122" s="1521">
        <v>90.239629075052548</v>
      </c>
      <c r="P122" s="1521">
        <v>91.294491665562902</v>
      </c>
      <c r="Q122" s="1522">
        <v>96.604716041949118</v>
      </c>
      <c r="R122" s="1523">
        <v>97.471285607496355</v>
      </c>
      <c r="S122" s="1521">
        <v>92.224883729631401</v>
      </c>
      <c r="T122" s="1521">
        <v>94.653204303471199</v>
      </c>
      <c r="U122" s="1521">
        <v>97.739999174117898</v>
      </c>
      <c r="V122" s="1931">
        <v>98.27299482688943</v>
      </c>
      <c r="W122" s="1726"/>
      <c r="X122" s="1726"/>
      <c r="Y122" s="1726"/>
      <c r="Z122" s="1726"/>
      <c r="AA122" s="1726"/>
      <c r="AB122" s="1726"/>
      <c r="AC122" s="1726"/>
      <c r="AD122" s="1726"/>
      <c r="AE122" s="1726"/>
      <c r="AF122" s="1726"/>
      <c r="AG122" s="1726"/>
      <c r="AH122" s="1726"/>
      <c r="AI122" s="1726"/>
      <c r="AJ122" s="1726"/>
      <c r="AK122" s="1726"/>
      <c r="AL122" s="1726"/>
      <c r="AM122" s="1726"/>
      <c r="AN122" s="1726"/>
      <c r="AO122" s="1726"/>
      <c r="AP122" s="1726"/>
      <c r="AQ122" s="1726"/>
      <c r="AR122" s="1726"/>
      <c r="AS122" s="1726"/>
      <c r="AT122" s="1726"/>
      <c r="AU122" s="1726"/>
      <c r="AV122" s="1726"/>
      <c r="AW122" s="1726"/>
      <c r="AX122" s="1726"/>
      <c r="AY122" s="1726"/>
      <c r="AZ122" s="611"/>
      <c r="BA122" s="2152" t="s">
        <v>18</v>
      </c>
      <c r="BB122" s="155" t="s">
        <v>14</v>
      </c>
      <c r="BC122" s="350">
        <v>7773.0193609999969</v>
      </c>
      <c r="BD122" s="352">
        <v>8506.6745519999949</v>
      </c>
      <c r="BE122" s="352">
        <v>8614.8386839999785</v>
      </c>
      <c r="BF122" s="352">
        <v>8744.7799729999824</v>
      </c>
      <c r="BG122" s="354">
        <v>8724.2838589999792</v>
      </c>
      <c r="BH122" s="356">
        <v>6732.3028390000172</v>
      </c>
      <c r="BI122" s="352">
        <v>6695.5830479999868</v>
      </c>
      <c r="BJ122" s="352">
        <v>6783.8140929999872</v>
      </c>
      <c r="BK122" s="352">
        <v>6788.1041289999839</v>
      </c>
      <c r="BL122" s="354">
        <v>6785.7371670000066</v>
      </c>
      <c r="BM122" s="356">
        <v>1508.4411109999992</v>
      </c>
      <c r="BN122" s="352">
        <v>1581.6833870000007</v>
      </c>
      <c r="BO122" s="352">
        <v>1781.4320520000017</v>
      </c>
      <c r="BP122" s="352">
        <v>1801.2060549999983</v>
      </c>
      <c r="BQ122" s="354">
        <v>1905.2925479999997</v>
      </c>
      <c r="BR122" s="356">
        <v>8519.9250240000183</v>
      </c>
      <c r="BS122" s="352">
        <v>7740.1778719999947</v>
      </c>
      <c r="BT122" s="352">
        <v>3082.9717939999978</v>
      </c>
      <c r="BU122" s="352">
        <v>5342.9279859999888</v>
      </c>
      <c r="BV122" s="1748">
        <v>17677.59375299999</v>
      </c>
      <c r="BW122" s="1804"/>
      <c r="BX122" s="1804"/>
      <c r="BY122" s="1805"/>
      <c r="BZ122" s="1805"/>
      <c r="CA122" s="1805"/>
      <c r="CB122" s="1805"/>
      <c r="CC122" s="1805"/>
      <c r="CD122" s="1805"/>
      <c r="CE122" s="1805"/>
      <c r="CF122" s="1805"/>
      <c r="CG122" s="1805"/>
      <c r="CH122" s="1805"/>
      <c r="CI122" s="1805"/>
      <c r="CJ122" s="1805"/>
      <c r="CK122" s="1805"/>
      <c r="CL122" s="1805"/>
      <c r="CM122" s="1805"/>
      <c r="CN122" s="1805"/>
      <c r="CO122" s="1805"/>
      <c r="CP122" s="1805"/>
      <c r="CQ122" s="1805"/>
      <c r="CR122" s="1805"/>
      <c r="CS122" s="1805"/>
      <c r="CT122" s="1805"/>
      <c r="CU122" s="1805"/>
      <c r="CV122" s="1805"/>
      <c r="CW122" s="1805"/>
      <c r="CX122" s="1805"/>
      <c r="CY122" s="1805"/>
      <c r="CZ122" s="1806"/>
    </row>
    <row r="123" s="607" customFormat="true" ht="15" customHeight="true" x14ac:dyDescent="0.2">
      <c r="A123" s="2319"/>
      <c r="B123" s="1596" t="s">
        <v>51</v>
      </c>
      <c r="C123" s="1526">
        <v>11.351934518183523</v>
      </c>
      <c r="D123" s="1527">
        <v>3.0715264509084768</v>
      </c>
      <c r="E123" s="1527">
        <v>1.675590994149577</v>
      </c>
      <c r="F123" s="1527">
        <v>0.29192163122248938</v>
      </c>
      <c r="G123" s="1528">
        <v>0.50827563084132577</v>
      </c>
      <c r="H123" s="1529">
        <v>0.97338542115667748</v>
      </c>
      <c r="I123" s="1527">
        <v>1.5159075665175923</v>
      </c>
      <c r="J123" s="1527">
        <v>8.1586224485856076E-2</v>
      </c>
      <c r="K123" s="1527">
        <v>0.2006240283976661</v>
      </c>
      <c r="L123" s="1530">
        <v>0.12458787803065281</v>
      </c>
      <c r="M123" s="1531">
        <v>23.67526621068609</v>
      </c>
      <c r="N123" s="1527">
        <v>19.606242876396347</v>
      </c>
      <c r="O123" s="1527">
        <v>9.7603709249474804</v>
      </c>
      <c r="P123" s="1527">
        <v>8.705508334437063</v>
      </c>
      <c r="Q123" s="1528">
        <v>3.3952839580508707</v>
      </c>
      <c r="R123" s="1529">
        <v>2.5287143925036424</v>
      </c>
      <c r="S123" s="1527">
        <v>7.7751162703684802</v>
      </c>
      <c r="T123" s="1527">
        <v>5.3467956965285852</v>
      </c>
      <c r="U123" s="1527">
        <v>2.2600008258821167</v>
      </c>
      <c r="V123" s="1932">
        <v>1.7270051731106004</v>
      </c>
      <c r="W123" s="1726"/>
      <c r="X123" s="1726"/>
      <c r="Y123" s="1726"/>
      <c r="Z123" s="1726"/>
      <c r="AA123" s="1726"/>
      <c r="AB123" s="1726"/>
      <c r="AC123" s="1726"/>
      <c r="AD123" s="1726"/>
      <c r="AE123" s="1726"/>
      <c r="AF123" s="1726"/>
      <c r="AG123" s="1726"/>
      <c r="AH123" s="1726"/>
      <c r="AI123" s="1726"/>
      <c r="AJ123" s="1726"/>
      <c r="AK123" s="1726"/>
      <c r="AL123" s="1726"/>
      <c r="AM123" s="1726"/>
      <c r="AN123" s="1726"/>
      <c r="AO123" s="1726"/>
      <c r="AP123" s="1726"/>
      <c r="AQ123" s="1726"/>
      <c r="AR123" s="1726"/>
      <c r="AS123" s="1726"/>
      <c r="AT123" s="1726"/>
      <c r="AU123" s="1726"/>
      <c r="AV123" s="1726"/>
      <c r="AW123" s="1726"/>
      <c r="AX123" s="1726"/>
      <c r="AY123" s="1726"/>
      <c r="AZ123" s="611"/>
      <c r="BA123" s="2153"/>
      <c r="BB123" s="156" t="s">
        <v>51</v>
      </c>
      <c r="BC123" s="351">
        <v>995.38333199999988</v>
      </c>
      <c r="BD123" s="353">
        <v>269.564504</v>
      </c>
      <c r="BE123" s="353">
        <v>146.80938600000002</v>
      </c>
      <c r="BF123" s="353">
        <v>25.602644000000002</v>
      </c>
      <c r="BG123" s="355">
        <v>44.569946999999999</v>
      </c>
      <c r="BH123" s="357">
        <v>66.175396000000006</v>
      </c>
      <c r="BI123" s="353">
        <v>103.06116199999998</v>
      </c>
      <c r="BJ123" s="353">
        <v>5.5391770000000005</v>
      </c>
      <c r="BK123" s="353">
        <v>13.645945000000001</v>
      </c>
      <c r="BL123" s="355">
        <v>8.4647520000000007</v>
      </c>
      <c r="BM123" s="357">
        <v>467.90526600000021</v>
      </c>
      <c r="BN123" s="353">
        <v>385.73727300000019</v>
      </c>
      <c r="BO123" s="353">
        <v>192.68072999999995</v>
      </c>
      <c r="BP123" s="353">
        <v>171.75641200000001</v>
      </c>
      <c r="BQ123" s="355">
        <v>66.963700000000003</v>
      </c>
      <c r="BR123" s="357">
        <v>221.033886</v>
      </c>
      <c r="BS123" s="353">
        <v>652.54387399999996</v>
      </c>
      <c r="BT123" s="353">
        <v>174.15174099999996</v>
      </c>
      <c r="BU123" s="353">
        <v>123.54227300000001</v>
      </c>
      <c r="BV123" s="1749">
        <v>310.65803900000003</v>
      </c>
      <c r="BW123" s="1807"/>
      <c r="BX123" s="1807"/>
      <c r="BY123" s="1808"/>
      <c r="BZ123" s="1808"/>
      <c r="CA123" s="1808"/>
      <c r="CB123" s="1808"/>
      <c r="CC123" s="1808"/>
      <c r="CD123" s="1808"/>
      <c r="CE123" s="1808"/>
      <c r="CF123" s="1808"/>
      <c r="CG123" s="1808"/>
      <c r="CH123" s="1808"/>
      <c r="CI123" s="1808"/>
      <c r="CJ123" s="1808"/>
      <c r="CK123" s="1808"/>
      <c r="CL123" s="1808"/>
      <c r="CM123" s="1808"/>
      <c r="CN123" s="1808"/>
      <c r="CO123" s="1808"/>
      <c r="CP123" s="1808"/>
      <c r="CQ123" s="1808"/>
      <c r="CR123" s="1808"/>
      <c r="CS123" s="1808"/>
      <c r="CT123" s="1808"/>
      <c r="CU123" s="1808"/>
      <c r="CV123" s="1808"/>
      <c r="CW123" s="1808"/>
      <c r="CX123" s="1808"/>
      <c r="CY123" s="1808"/>
      <c r="CZ123" s="1809"/>
    </row>
    <row r="124" s="607" customFormat="true" ht="15" customHeight="true" x14ac:dyDescent="0.2">
      <c r="A124" s="2319" t="s">
        <v>50</v>
      </c>
      <c r="B124" s="1596" t="s">
        <v>15</v>
      </c>
      <c r="C124" s="1526">
        <v>85.823263877041185</v>
      </c>
      <c r="D124" s="1527">
        <v>96.325233706197253</v>
      </c>
      <c r="E124" s="1527">
        <v>98.179631677068841</v>
      </c>
      <c r="F124" s="1527">
        <v>99.600941600859571</v>
      </c>
      <c r="G124" s="1528">
        <v>99.437036947869132</v>
      </c>
      <c r="H124" s="1529">
        <v>97.485125622670353</v>
      </c>
      <c r="I124" s="1527">
        <v>98.128266584036012</v>
      </c>
      <c r="J124" s="1527">
        <v>99.918272528021944</v>
      </c>
      <c r="K124" s="1527">
        <v>99.750218431880995</v>
      </c>
      <c r="L124" s="1530">
        <v>99.807806652232173</v>
      </c>
      <c r="M124" s="1531">
        <v>71.602663453563167</v>
      </c>
      <c r="N124" s="1527">
        <v>77.596721921563301</v>
      </c>
      <c r="O124" s="1527">
        <v>89.663701510283261</v>
      </c>
      <c r="P124" s="1527">
        <v>90.280231418725279</v>
      </c>
      <c r="Q124" s="1528">
        <v>96.194155598385478</v>
      </c>
      <c r="R124" s="1529">
        <v>96.726880269453517</v>
      </c>
      <c r="S124" s="1527">
        <v>90.542674528629192</v>
      </c>
      <c r="T124" s="1527">
        <v>94.647533706231513</v>
      </c>
      <c r="U124" s="1527">
        <v>97.064482616193175</v>
      </c>
      <c r="V124" s="1932">
        <v>97.798137883981468</v>
      </c>
      <c r="W124" s="1726"/>
      <c r="X124" s="1726"/>
      <c r="Y124" s="1726"/>
      <c r="Z124" s="1726"/>
      <c r="AA124" s="1726"/>
      <c r="AB124" s="1726"/>
      <c r="AC124" s="1726"/>
      <c r="AD124" s="1726"/>
      <c r="AE124" s="1726"/>
      <c r="AF124" s="1726"/>
      <c r="AG124" s="1726"/>
      <c r="AH124" s="1726"/>
      <c r="AI124" s="1726"/>
      <c r="AJ124" s="1726"/>
      <c r="AK124" s="1726"/>
      <c r="AL124" s="1726"/>
      <c r="AM124" s="1726"/>
      <c r="AN124" s="1726"/>
      <c r="AO124" s="1726"/>
      <c r="AP124" s="1726"/>
      <c r="AQ124" s="1726"/>
      <c r="AR124" s="1726"/>
      <c r="AS124" s="1726"/>
      <c r="AT124" s="1726"/>
      <c r="AU124" s="1726"/>
      <c r="AV124" s="1726"/>
      <c r="AW124" s="1726"/>
      <c r="AX124" s="1726"/>
      <c r="AY124" s="1726"/>
      <c r="AZ124" s="611"/>
      <c r="BA124" s="2153" t="s">
        <v>50</v>
      </c>
      <c r="BB124" s="156" t="s">
        <v>15</v>
      </c>
      <c r="BC124" s="351">
        <v>7495.422349999998</v>
      </c>
      <c r="BD124" s="353">
        <v>8420.0134319999943</v>
      </c>
      <c r="BE124" s="353">
        <v>8592.4688849999748</v>
      </c>
      <c r="BF124" s="353">
        <v>8716.1351789999808</v>
      </c>
      <c r="BG124" s="355">
        <v>8665.2580929999749</v>
      </c>
      <c r="BH124" s="357">
        <v>6588.8874900000146</v>
      </c>
      <c r="BI124" s="353">
        <v>6654.0075089999882</v>
      </c>
      <c r="BJ124" s="353">
        <v>6772.080227999988</v>
      </c>
      <c r="BK124" s="353">
        <v>6773.5719749999844</v>
      </c>
      <c r="BL124" s="355">
        <v>6726.7114010000078</v>
      </c>
      <c r="BM124" s="357">
        <v>1415.1166450000001</v>
      </c>
      <c r="BN124" s="353">
        <v>1522.2737720000002</v>
      </c>
      <c r="BO124" s="353">
        <v>1764.3674230000013</v>
      </c>
      <c r="BP124" s="353">
        <v>1775.0862519999982</v>
      </c>
      <c r="BQ124" s="355">
        <v>1897.1952439999993</v>
      </c>
      <c r="BR124" s="357">
        <v>8429.3172360000208</v>
      </c>
      <c r="BS124" s="353">
        <v>7546.1143339999935</v>
      </c>
      <c r="BT124" s="353">
        <v>3079.5210789999978</v>
      </c>
      <c r="BU124" s="353">
        <v>5299.0413809999882</v>
      </c>
      <c r="BV124" s="1749">
        <v>17535.303908999977</v>
      </c>
      <c r="BW124" s="1807"/>
      <c r="BX124" s="1807"/>
      <c r="BY124" s="1808"/>
      <c r="BZ124" s="1808"/>
      <c r="CA124" s="1808"/>
      <c r="CB124" s="1808"/>
      <c r="CC124" s="1808"/>
      <c r="CD124" s="1808"/>
      <c r="CE124" s="1808"/>
      <c r="CF124" s="1808"/>
      <c r="CG124" s="1808"/>
      <c r="CH124" s="1808"/>
      <c r="CI124" s="1808"/>
      <c r="CJ124" s="1808"/>
      <c r="CK124" s="1808"/>
      <c r="CL124" s="1808"/>
      <c r="CM124" s="1808"/>
      <c r="CN124" s="1808"/>
      <c r="CO124" s="1808"/>
      <c r="CP124" s="1808"/>
      <c r="CQ124" s="1808"/>
      <c r="CR124" s="1808"/>
      <c r="CS124" s="1808"/>
      <c r="CT124" s="1808"/>
      <c r="CU124" s="1808"/>
      <c r="CV124" s="1808"/>
      <c r="CW124" s="1808"/>
      <c r="CX124" s="1808"/>
      <c r="CY124" s="1808"/>
      <c r="CZ124" s="1809"/>
    </row>
    <row r="125" s="607" customFormat="true" ht="15" customHeight="true" x14ac:dyDescent="0.2">
      <c r="A125" s="2319"/>
      <c r="B125" s="1596" t="s">
        <v>16</v>
      </c>
      <c r="C125" s="1526">
        <v>2.77950693799579</v>
      </c>
      <c r="D125" s="1527">
        <v>0.59093940250441579</v>
      </c>
      <c r="E125" s="1527">
        <v>0.14288870244859422</v>
      </c>
      <c r="F125" s="1527">
        <v>0.10649209566964965</v>
      </c>
      <c r="G125" s="1528">
        <v>5.1506449333996805E-2</v>
      </c>
      <c r="H125" s="1529">
        <v>1.5357839311835593</v>
      </c>
      <c r="I125" s="1527">
        <v>0.35186540176085906</v>
      </c>
      <c r="J125" s="1527">
        <v>0</v>
      </c>
      <c r="K125" s="1527">
        <v>4.8826149104754198E-2</v>
      </c>
      <c r="L125" s="1530">
        <v>6.6597305272307936E-2</v>
      </c>
      <c r="M125" s="1531">
        <v>4.7220703357506588</v>
      </c>
      <c r="N125" s="1527">
        <v>2.7406205076911534</v>
      </c>
      <c r="O125" s="1527">
        <v>0.54442224200874778</v>
      </c>
      <c r="P125" s="1527">
        <v>0.98430087904951835</v>
      </c>
      <c r="Q125" s="1528">
        <v>0.41056044356361954</v>
      </c>
      <c r="R125" s="1529">
        <v>0.73674369580610732</v>
      </c>
      <c r="S125" s="1527">
        <v>1.627724038878946</v>
      </c>
      <c r="T125" s="1527">
        <v>0</v>
      </c>
      <c r="U125" s="1527">
        <v>0.67254830170643687</v>
      </c>
      <c r="V125" s="1932">
        <v>0.46925583268532095</v>
      </c>
      <c r="W125" s="1726"/>
      <c r="X125" s="1726"/>
      <c r="Y125" s="1726"/>
      <c r="Z125" s="1726"/>
      <c r="AA125" s="1726"/>
      <c r="AB125" s="1726"/>
      <c r="AC125" s="1726"/>
      <c r="AD125" s="1726"/>
      <c r="AE125" s="1726"/>
      <c r="AF125" s="1726"/>
      <c r="AG125" s="1726"/>
      <c r="AH125" s="1726"/>
      <c r="AI125" s="1726"/>
      <c r="AJ125" s="1726"/>
      <c r="AK125" s="1726"/>
      <c r="AL125" s="1726"/>
      <c r="AM125" s="1726"/>
      <c r="AN125" s="1726"/>
      <c r="AO125" s="1726"/>
      <c r="AP125" s="1726"/>
      <c r="AQ125" s="1726"/>
      <c r="AR125" s="1726"/>
      <c r="AS125" s="1726"/>
      <c r="AT125" s="1726"/>
      <c r="AU125" s="1726"/>
      <c r="AV125" s="1726"/>
      <c r="AW125" s="1726"/>
      <c r="AX125" s="1726"/>
      <c r="AY125" s="1726"/>
      <c r="AZ125" s="611"/>
      <c r="BA125" s="2153"/>
      <c r="BB125" s="156" t="s">
        <v>16</v>
      </c>
      <c r="BC125" s="351">
        <v>242.74978000000007</v>
      </c>
      <c r="BD125" s="353">
        <v>51.655391999999999</v>
      </c>
      <c r="BE125" s="353">
        <v>12.50531</v>
      </c>
      <c r="BF125" s="353">
        <v>9.3191839999999999</v>
      </c>
      <c r="BG125" s="355">
        <v>4.488435</v>
      </c>
      <c r="BH125" s="357">
        <v>103.80155399999998</v>
      </c>
      <c r="BI125" s="353">
        <v>23.859740999999996</v>
      </c>
      <c r="BJ125" s="353">
        <v>0</v>
      </c>
      <c r="BK125" s="353">
        <v>3.3155559999999999</v>
      </c>
      <c r="BL125" s="355">
        <v>4.488435</v>
      </c>
      <c r="BM125" s="357">
        <v>93.324465999999973</v>
      </c>
      <c r="BN125" s="353">
        <v>53.764831999999998</v>
      </c>
      <c r="BO125" s="353">
        <v>10.712929000000001</v>
      </c>
      <c r="BP125" s="353">
        <v>19.353283999999999</v>
      </c>
      <c r="BQ125" s="355">
        <v>8.0973039999999994</v>
      </c>
      <c r="BR125" s="357">
        <v>64.203935000000001</v>
      </c>
      <c r="BS125" s="353">
        <v>135.65969599999997</v>
      </c>
      <c r="BT125" s="353">
        <v>0</v>
      </c>
      <c r="BU125" s="353">
        <v>36.716430000000003</v>
      </c>
      <c r="BV125" s="1749">
        <v>84.13803999999999</v>
      </c>
      <c r="BW125" s="1807"/>
      <c r="BX125" s="1807"/>
      <c r="BY125" s="1808"/>
      <c r="BZ125" s="1808"/>
      <c r="CA125" s="1808"/>
      <c r="CB125" s="1808"/>
      <c r="CC125" s="1808"/>
      <c r="CD125" s="1808"/>
      <c r="CE125" s="1808"/>
      <c r="CF125" s="1808"/>
      <c r="CG125" s="1808"/>
      <c r="CH125" s="1808"/>
      <c r="CI125" s="1808"/>
      <c r="CJ125" s="1808"/>
      <c r="CK125" s="1808"/>
      <c r="CL125" s="1808"/>
      <c r="CM125" s="1808"/>
      <c r="CN125" s="1808"/>
      <c r="CO125" s="1808"/>
      <c r="CP125" s="1808"/>
      <c r="CQ125" s="1808"/>
      <c r="CR125" s="1808"/>
      <c r="CS125" s="1808"/>
      <c r="CT125" s="1808"/>
      <c r="CU125" s="1808"/>
      <c r="CV125" s="1808"/>
      <c r="CW125" s="1808"/>
      <c r="CX125" s="1808"/>
      <c r="CY125" s="1808"/>
      <c r="CZ125" s="1809"/>
    </row>
    <row r="126" s="607" customFormat="true" ht="15" customHeight="true" x14ac:dyDescent="0.2">
      <c r="A126" s="2319"/>
      <c r="B126" s="1596" t="s">
        <v>22</v>
      </c>
      <c r="C126" s="1526">
        <v>11.397229184963074</v>
      </c>
      <c r="D126" s="1527">
        <v>3.0838268912983802</v>
      </c>
      <c r="E126" s="1527">
        <v>1.6774796204824047</v>
      </c>
      <c r="F126" s="1527">
        <v>0.29256630347077406</v>
      </c>
      <c r="G126" s="1528">
        <v>0.51145660279683747</v>
      </c>
      <c r="H126" s="1529">
        <v>0.97909044614600693</v>
      </c>
      <c r="I126" s="1527">
        <v>1.5198680142031291</v>
      </c>
      <c r="J126" s="1527">
        <v>8.172747197804639E-2</v>
      </c>
      <c r="K126" s="1527">
        <v>0.20095541901426944</v>
      </c>
      <c r="L126" s="1530">
        <v>0.12559604249551998</v>
      </c>
      <c r="M126" s="1531">
        <v>23.67526621068609</v>
      </c>
      <c r="N126" s="1527">
        <v>19.66265757074553</v>
      </c>
      <c r="O126" s="1527">
        <v>9.7918762477079948</v>
      </c>
      <c r="P126" s="1527">
        <v>8.7354677022251757</v>
      </c>
      <c r="Q126" s="1528">
        <v>3.3952839580508707</v>
      </c>
      <c r="R126" s="1529">
        <v>2.5363760347403281</v>
      </c>
      <c r="S126" s="1527">
        <v>7.8296014324917422</v>
      </c>
      <c r="T126" s="1527">
        <v>5.3524662937682743</v>
      </c>
      <c r="U126" s="1527">
        <v>2.2629690821003834</v>
      </c>
      <c r="V126" s="1932">
        <v>1.7326062833331268</v>
      </c>
      <c r="W126" s="1726"/>
      <c r="X126" s="1726"/>
      <c r="Y126" s="1726"/>
      <c r="Z126" s="1726"/>
      <c r="AA126" s="1726"/>
      <c r="AB126" s="1726"/>
      <c r="AC126" s="1726"/>
      <c r="AD126" s="1726"/>
      <c r="AE126" s="1726"/>
      <c r="AF126" s="1726"/>
      <c r="AG126" s="1726"/>
      <c r="AH126" s="1726"/>
      <c r="AI126" s="1726"/>
      <c r="AJ126" s="1726"/>
      <c r="AK126" s="1726"/>
      <c r="AL126" s="1726"/>
      <c r="AM126" s="1726"/>
      <c r="AN126" s="1726"/>
      <c r="AO126" s="1726"/>
      <c r="AP126" s="1726"/>
      <c r="AQ126" s="1726"/>
      <c r="AR126" s="1726"/>
      <c r="AS126" s="1726"/>
      <c r="AT126" s="1726"/>
      <c r="AU126" s="1726"/>
      <c r="AV126" s="1726"/>
      <c r="AW126" s="1726"/>
      <c r="AX126" s="1726"/>
      <c r="AY126" s="1726"/>
      <c r="AZ126" s="611"/>
      <c r="BA126" s="2153"/>
      <c r="BB126" s="156" t="s">
        <v>22</v>
      </c>
      <c r="BC126" s="351">
        <v>995.38333199999988</v>
      </c>
      <c r="BD126" s="353">
        <v>269.564504</v>
      </c>
      <c r="BE126" s="353">
        <v>146.80938600000002</v>
      </c>
      <c r="BF126" s="353">
        <v>25.602644000000002</v>
      </c>
      <c r="BG126" s="355">
        <v>44.569946999999999</v>
      </c>
      <c r="BH126" s="357">
        <v>66.175396000000006</v>
      </c>
      <c r="BI126" s="353">
        <v>103.06116199999998</v>
      </c>
      <c r="BJ126" s="353">
        <v>5.5391770000000005</v>
      </c>
      <c r="BK126" s="353">
        <v>13.645945000000001</v>
      </c>
      <c r="BL126" s="355">
        <v>8.4647520000000007</v>
      </c>
      <c r="BM126" s="357">
        <v>467.90526600000021</v>
      </c>
      <c r="BN126" s="353">
        <v>385.73727300000019</v>
      </c>
      <c r="BO126" s="353">
        <v>192.68072999999995</v>
      </c>
      <c r="BP126" s="353">
        <v>171.75641200000001</v>
      </c>
      <c r="BQ126" s="355">
        <v>66.963700000000003</v>
      </c>
      <c r="BR126" s="357">
        <v>221.033886</v>
      </c>
      <c r="BS126" s="353">
        <v>652.54387399999996</v>
      </c>
      <c r="BT126" s="353">
        <v>174.15174099999996</v>
      </c>
      <c r="BU126" s="353">
        <v>123.54227300000001</v>
      </c>
      <c r="BV126" s="1749">
        <v>310.65803900000003</v>
      </c>
      <c r="BW126" s="1807"/>
      <c r="BX126" s="1807"/>
      <c r="BY126" s="1808"/>
      <c r="BZ126" s="1808"/>
      <c r="CA126" s="1808"/>
      <c r="CB126" s="1808"/>
      <c r="CC126" s="1808"/>
      <c r="CD126" s="1808"/>
      <c r="CE126" s="1808"/>
      <c r="CF126" s="1808"/>
      <c r="CG126" s="1808"/>
      <c r="CH126" s="1808"/>
      <c r="CI126" s="1808"/>
      <c r="CJ126" s="1808"/>
      <c r="CK126" s="1808"/>
      <c r="CL126" s="1808"/>
      <c r="CM126" s="1808"/>
      <c r="CN126" s="1808"/>
      <c r="CO126" s="1808"/>
      <c r="CP126" s="1808"/>
      <c r="CQ126" s="1808"/>
      <c r="CR126" s="1808"/>
      <c r="CS126" s="1808"/>
      <c r="CT126" s="1808"/>
      <c r="CU126" s="1808"/>
      <c r="CV126" s="1808"/>
      <c r="CW126" s="1808"/>
      <c r="CX126" s="1808"/>
      <c r="CY126" s="1808"/>
      <c r="CZ126" s="1809"/>
    </row>
    <row r="127" s="607" customFormat="true" ht="15" customHeight="true" x14ac:dyDescent="0.2">
      <c r="A127" s="2319"/>
      <c r="B127" s="1596" t="s">
        <v>19</v>
      </c>
      <c r="C127" s="1526">
        <v>0</v>
      </c>
      <c r="D127" s="1527">
        <v>0</v>
      </c>
      <c r="E127" s="1527">
        <v>0</v>
      </c>
      <c r="F127" s="1527">
        <v>0</v>
      </c>
      <c r="G127" s="1528">
        <v>0</v>
      </c>
      <c r="H127" s="1529">
        <v>0</v>
      </c>
      <c r="I127" s="1527">
        <v>0</v>
      </c>
      <c r="J127" s="1527">
        <v>0</v>
      </c>
      <c r="K127" s="1527">
        <v>0</v>
      </c>
      <c r="L127" s="1530">
        <v>0</v>
      </c>
      <c r="M127" s="1531">
        <v>0</v>
      </c>
      <c r="N127" s="1527">
        <v>0</v>
      </c>
      <c r="O127" s="1527">
        <v>0</v>
      </c>
      <c r="P127" s="1527">
        <v>0</v>
      </c>
      <c r="Q127" s="1528">
        <v>0</v>
      </c>
      <c r="R127" s="1529">
        <v>0</v>
      </c>
      <c r="S127" s="1527">
        <v>0</v>
      </c>
      <c r="T127" s="1527">
        <v>0</v>
      </c>
      <c r="U127" s="1527">
        <v>0</v>
      </c>
      <c r="V127" s="1932">
        <v>0</v>
      </c>
      <c r="W127" s="1726"/>
      <c r="X127" s="1726"/>
      <c r="Y127" s="1726"/>
      <c r="Z127" s="1726"/>
      <c r="AA127" s="1726"/>
      <c r="AB127" s="1726"/>
      <c r="AC127" s="1726"/>
      <c r="AD127" s="1726"/>
      <c r="AE127" s="1726"/>
      <c r="AF127" s="1726"/>
      <c r="AG127" s="1726"/>
      <c r="AH127" s="1726"/>
      <c r="AI127" s="1726"/>
      <c r="AJ127" s="1726"/>
      <c r="AK127" s="1726"/>
      <c r="AL127" s="1726"/>
      <c r="AM127" s="1726"/>
      <c r="AN127" s="1726"/>
      <c r="AO127" s="1726"/>
      <c r="AP127" s="1726"/>
      <c r="AQ127" s="1726"/>
      <c r="AR127" s="1726"/>
      <c r="AS127" s="1726"/>
      <c r="AT127" s="1726"/>
      <c r="AU127" s="1726"/>
      <c r="AV127" s="1726"/>
      <c r="AW127" s="1726"/>
      <c r="AX127" s="1726"/>
      <c r="AY127" s="1726"/>
      <c r="AZ127" s="611"/>
      <c r="BA127" s="2153"/>
      <c r="BB127" s="156" t="s">
        <v>19</v>
      </c>
      <c r="BC127" s="351">
        <v>5197.9558660000057</v>
      </c>
      <c r="BD127" s="353">
        <v>7154.4577179999924</v>
      </c>
      <c r="BE127" s="353">
        <v>7964.8754909999834</v>
      </c>
      <c r="BF127" s="353">
        <v>8308.8557729999866</v>
      </c>
      <c r="BG127" s="355">
        <v>8454.5157669999808</v>
      </c>
      <c r="BH127" s="357">
        <v>6237.1085950000179</v>
      </c>
      <c r="BI127" s="353">
        <v>6503.9647099999893</v>
      </c>
      <c r="BJ127" s="353">
        <v>6649.8142059999864</v>
      </c>
      <c r="BK127" s="353">
        <v>6665.3098429999827</v>
      </c>
      <c r="BL127" s="355">
        <v>6731.3051180000075</v>
      </c>
      <c r="BM127" s="357">
        <v>506.96660599999996</v>
      </c>
      <c r="BN127" s="353">
        <v>697.28687699999978</v>
      </c>
      <c r="BO127" s="353">
        <v>877.66109099999994</v>
      </c>
      <c r="BP127" s="353">
        <v>938.64805100000058</v>
      </c>
      <c r="BQ127" s="355">
        <v>1272.595517999998</v>
      </c>
      <c r="BR127" s="357">
        <v>7810.6380399999825</v>
      </c>
      <c r="BS127" s="353">
        <v>6044.8462259999951</v>
      </c>
      <c r="BT127" s="353">
        <v>2215.1841199999953</v>
      </c>
      <c r="BU127" s="353">
        <v>4182.7903200000101</v>
      </c>
      <c r="BV127" s="1749">
        <v>16827.201909000014</v>
      </c>
      <c r="BW127" s="1807"/>
      <c r="BX127" s="1807"/>
      <c r="BY127" s="1808"/>
      <c r="BZ127" s="1808"/>
      <c r="CA127" s="1808"/>
      <c r="CB127" s="1808"/>
      <c r="CC127" s="1808"/>
      <c r="CD127" s="1808"/>
      <c r="CE127" s="1808"/>
      <c r="CF127" s="1808"/>
      <c r="CG127" s="1808"/>
      <c r="CH127" s="1808"/>
      <c r="CI127" s="1808"/>
      <c r="CJ127" s="1808"/>
      <c r="CK127" s="1808"/>
      <c r="CL127" s="1808"/>
      <c r="CM127" s="1808"/>
      <c r="CN127" s="1808"/>
      <c r="CO127" s="1808"/>
      <c r="CP127" s="1808"/>
      <c r="CQ127" s="1808"/>
      <c r="CR127" s="1808"/>
      <c r="CS127" s="1808"/>
      <c r="CT127" s="1808"/>
      <c r="CU127" s="1808"/>
      <c r="CV127" s="1808"/>
      <c r="CW127" s="1808"/>
      <c r="CX127" s="1808"/>
      <c r="CY127" s="1808"/>
      <c r="CZ127" s="1809"/>
    </row>
    <row r="128" s="607" customFormat="true" ht="15" customHeight="true" x14ac:dyDescent="0.2">
      <c r="A128" s="2319" t="s">
        <v>166</v>
      </c>
      <c r="B128" s="1596" t="s">
        <v>49</v>
      </c>
      <c r="C128" s="1526">
        <v>3.1370429078320363</v>
      </c>
      <c r="D128" s="1527">
        <v>0.6097428154139094</v>
      </c>
      <c r="E128" s="1527">
        <v>0.14532652529354897</v>
      </c>
      <c r="F128" s="1527">
        <v>0.10680456985160233</v>
      </c>
      <c r="G128" s="1528">
        <v>5.177123674266676E-2</v>
      </c>
      <c r="H128" s="1529">
        <v>1.5509693236541131</v>
      </c>
      <c r="I128" s="1527">
        <v>0.35729582674767962</v>
      </c>
      <c r="J128" s="1527">
        <v>0</v>
      </c>
      <c r="K128" s="1527">
        <v>4.8924465469338596E-2</v>
      </c>
      <c r="L128" s="1530">
        <v>6.6681054037273049E-2</v>
      </c>
      <c r="M128" s="1531">
        <v>6.1868153366711063</v>
      </c>
      <c r="N128" s="1527">
        <v>3.4113905499233552</v>
      </c>
      <c r="O128" s="1527">
        <v>0.6035179752809291</v>
      </c>
      <c r="P128" s="1527">
        <v>1.0785141327826839</v>
      </c>
      <c r="Q128" s="1528">
        <v>0.4249900629958272</v>
      </c>
      <c r="R128" s="1529">
        <v>0.75591658285630292</v>
      </c>
      <c r="S128" s="1527">
        <v>1.7659943584672206</v>
      </c>
      <c r="T128" s="1527">
        <v>0</v>
      </c>
      <c r="U128" s="1527">
        <v>0.68812025021650802</v>
      </c>
      <c r="V128" s="1932">
        <v>0.47752953949131949</v>
      </c>
      <c r="W128" s="1726"/>
      <c r="X128" s="1726"/>
      <c r="Y128" s="1726"/>
      <c r="Z128" s="1726"/>
      <c r="AA128" s="1726"/>
      <c r="AB128" s="1726"/>
      <c r="AC128" s="1726"/>
      <c r="AD128" s="1726"/>
      <c r="AE128" s="1726"/>
      <c r="AF128" s="1726"/>
      <c r="AG128" s="1726"/>
      <c r="AH128" s="1726"/>
      <c r="AI128" s="1726"/>
      <c r="AJ128" s="1726"/>
      <c r="AK128" s="1726"/>
      <c r="AL128" s="1726"/>
      <c r="AM128" s="1726"/>
      <c r="AN128" s="1726"/>
      <c r="AO128" s="1726"/>
      <c r="AP128" s="1726"/>
      <c r="AQ128" s="1726"/>
      <c r="AR128" s="1726"/>
      <c r="AS128" s="1726"/>
      <c r="AT128" s="1726"/>
      <c r="AU128" s="1726"/>
      <c r="AV128" s="1726"/>
      <c r="AW128" s="1726"/>
      <c r="AX128" s="1726"/>
      <c r="AY128" s="1726"/>
      <c r="AZ128" s="611"/>
      <c r="BA128" s="2153" t="s">
        <v>108</v>
      </c>
      <c r="BB128" s="156" t="s">
        <v>49</v>
      </c>
      <c r="BC128" s="1056" t="s">
        <v>35</v>
      </c>
      <c r="BD128" s="1075" t="s">
        <v>35</v>
      </c>
      <c r="BE128" s="1075" t="s">
        <v>35</v>
      </c>
      <c r="BF128" s="1075" t="s">
        <v>35</v>
      </c>
      <c r="BG128" s="1095" t="s">
        <v>35</v>
      </c>
      <c r="BH128" s="1115" t="s">
        <v>35</v>
      </c>
      <c r="BI128" s="1075" t="s">
        <v>35</v>
      </c>
      <c r="BJ128" s="1075" t="s">
        <v>35</v>
      </c>
      <c r="BK128" s="1075" t="s">
        <v>35</v>
      </c>
      <c r="BL128" s="1095" t="s">
        <v>35</v>
      </c>
      <c r="BM128" s="1115" t="s">
        <v>35</v>
      </c>
      <c r="BN128" s="1075" t="s">
        <v>35</v>
      </c>
      <c r="BO128" s="1075" t="s">
        <v>35</v>
      </c>
      <c r="BP128" s="1075" t="s">
        <v>35</v>
      </c>
      <c r="BQ128" s="1095" t="s">
        <v>35</v>
      </c>
      <c r="BR128" s="1115" t="s">
        <v>35</v>
      </c>
      <c r="BS128" s="1075" t="s">
        <v>35</v>
      </c>
      <c r="BT128" s="1075" t="s">
        <v>35</v>
      </c>
      <c r="BU128" s="1075" t="s">
        <v>35</v>
      </c>
      <c r="BV128" s="1750" t="s">
        <v>35</v>
      </c>
      <c r="BW128" s="1810"/>
      <c r="BX128" s="1810"/>
      <c r="BY128" s="1809"/>
      <c r="BZ128" s="1809"/>
      <c r="CA128" s="1809"/>
      <c r="CB128" s="1809"/>
      <c r="CC128" s="1809"/>
      <c r="CD128" s="1809"/>
      <c r="CE128" s="1809"/>
      <c r="CF128" s="1809"/>
      <c r="CG128" s="1809"/>
      <c r="CH128" s="1809"/>
      <c r="CI128" s="1809"/>
      <c r="CJ128" s="1809"/>
      <c r="CK128" s="1809"/>
      <c r="CL128" s="1809"/>
      <c r="CM128" s="1809"/>
      <c r="CN128" s="1809"/>
      <c r="CO128" s="1809"/>
      <c r="CP128" s="1809"/>
      <c r="CQ128" s="1809"/>
      <c r="CR128" s="1809"/>
      <c r="CS128" s="1809"/>
      <c r="CT128" s="1809"/>
      <c r="CU128" s="1809"/>
      <c r="CV128" s="1809"/>
      <c r="CW128" s="1809"/>
      <c r="CX128" s="1809"/>
      <c r="CY128" s="1809"/>
      <c r="CZ128" s="1809"/>
    </row>
    <row r="129" s="607" customFormat="true" ht="15" customHeight="true" x14ac:dyDescent="0.2">
      <c r="A129" s="2320"/>
      <c r="B129" s="1597" t="s">
        <v>48</v>
      </c>
      <c r="C129" s="1532">
        <v>96.862957092167989</v>
      </c>
      <c r="D129" s="1533">
        <v>99.39025718458609</v>
      </c>
      <c r="E129" s="1533">
        <v>99.854673474706445</v>
      </c>
      <c r="F129" s="1533">
        <v>99.893195430148367</v>
      </c>
      <c r="G129" s="1534">
        <v>99.948228763257291</v>
      </c>
      <c r="H129" s="1535">
        <v>98.449030676345856</v>
      </c>
      <c r="I129" s="1533">
        <v>99.642704173252312</v>
      </c>
      <c r="J129" s="1533">
        <v>100</v>
      </c>
      <c r="K129" s="1533">
        <v>99.951075534530659</v>
      </c>
      <c r="L129" s="1536">
        <v>99.933318945962725</v>
      </c>
      <c r="M129" s="1537">
        <v>93.813184663328954</v>
      </c>
      <c r="N129" s="1533">
        <v>96.588609450076618</v>
      </c>
      <c r="O129" s="1533">
        <v>99.396482024719049</v>
      </c>
      <c r="P129" s="1533">
        <v>98.921485867217314</v>
      </c>
      <c r="Q129" s="1534">
        <v>99.575009937004154</v>
      </c>
      <c r="R129" s="1535">
        <v>99.244083417143699</v>
      </c>
      <c r="S129" s="1533">
        <v>98.234005641532761</v>
      </c>
      <c r="T129" s="1533">
        <v>100</v>
      </c>
      <c r="U129" s="1533">
        <v>99.311879749783472</v>
      </c>
      <c r="V129" s="1933">
        <v>99.522470460508629</v>
      </c>
      <c r="W129" s="1726"/>
      <c r="X129" s="1726"/>
      <c r="Y129" s="1726"/>
      <c r="Z129" s="1726"/>
      <c r="AA129" s="1726"/>
      <c r="AB129" s="1726"/>
      <c r="AC129" s="1726"/>
      <c r="AD129" s="1726"/>
      <c r="AE129" s="1726"/>
      <c r="AF129" s="1726"/>
      <c r="AG129" s="1726"/>
      <c r="AH129" s="1726"/>
      <c r="AI129" s="1726"/>
      <c r="AJ129" s="1726"/>
      <c r="AK129" s="1726"/>
      <c r="AL129" s="1726"/>
      <c r="AM129" s="1726"/>
      <c r="AN129" s="1726"/>
      <c r="AO129" s="1726"/>
      <c r="AP129" s="1726"/>
      <c r="AQ129" s="1726"/>
      <c r="AR129" s="1726"/>
      <c r="AS129" s="1726"/>
      <c r="AT129" s="1726"/>
      <c r="AU129" s="1726"/>
      <c r="AV129" s="1726"/>
      <c r="AW129" s="1726"/>
      <c r="AX129" s="1726"/>
      <c r="AY129" s="1726"/>
      <c r="AZ129" s="611"/>
      <c r="BA129" s="2154"/>
      <c r="BB129" s="157" t="s">
        <v>48</v>
      </c>
      <c r="BC129" s="1057" t="s">
        <v>35</v>
      </c>
      <c r="BD129" s="1076" t="s">
        <v>35</v>
      </c>
      <c r="BE129" s="1076" t="s">
        <v>35</v>
      </c>
      <c r="BF129" s="1076" t="s">
        <v>35</v>
      </c>
      <c r="BG129" s="1096" t="s">
        <v>35</v>
      </c>
      <c r="BH129" s="1116" t="s">
        <v>35</v>
      </c>
      <c r="BI129" s="1076" t="s">
        <v>35</v>
      </c>
      <c r="BJ129" s="1076" t="s">
        <v>35</v>
      </c>
      <c r="BK129" s="1076" t="s">
        <v>35</v>
      </c>
      <c r="BL129" s="1096" t="s">
        <v>35</v>
      </c>
      <c r="BM129" s="1116" t="s">
        <v>35</v>
      </c>
      <c r="BN129" s="1076" t="s">
        <v>35</v>
      </c>
      <c r="BO129" s="1076" t="s">
        <v>35</v>
      </c>
      <c r="BP129" s="1076" t="s">
        <v>35</v>
      </c>
      <c r="BQ129" s="1096" t="s">
        <v>35</v>
      </c>
      <c r="BR129" s="1116" t="s">
        <v>35</v>
      </c>
      <c r="BS129" s="1076" t="s">
        <v>35</v>
      </c>
      <c r="BT129" s="1076" t="s">
        <v>35</v>
      </c>
      <c r="BU129" s="1076" t="s">
        <v>35</v>
      </c>
      <c r="BV129" s="1751" t="s">
        <v>35</v>
      </c>
      <c r="BW129" s="1811"/>
      <c r="BX129" s="1811"/>
      <c r="BY129" s="1812"/>
      <c r="BZ129" s="1812"/>
      <c r="CA129" s="1812"/>
      <c r="CB129" s="1812"/>
      <c r="CC129" s="1812"/>
      <c r="CD129" s="1812"/>
      <c r="CE129" s="1812"/>
      <c r="CF129" s="1812"/>
      <c r="CG129" s="1812"/>
      <c r="CH129" s="1812"/>
      <c r="CI129" s="1812"/>
      <c r="CJ129" s="1812"/>
      <c r="CK129" s="1812"/>
      <c r="CL129" s="1812"/>
      <c r="CM129" s="1812"/>
      <c r="CN129" s="1812"/>
      <c r="CO129" s="1812"/>
      <c r="CP129" s="1812"/>
      <c r="CQ129" s="1812"/>
      <c r="CR129" s="1812"/>
      <c r="CS129" s="1812"/>
      <c r="CT129" s="1812"/>
      <c r="CU129" s="1812"/>
      <c r="CV129" s="1812"/>
      <c r="CW129" s="1812"/>
      <c r="CX129" s="1812"/>
      <c r="CY129" s="1812"/>
      <c r="CZ129" s="1812"/>
    </row>
    <row r="130" s="131" customFormat="true" ht="15" hidden="true" customHeight="true" x14ac:dyDescent="0.2">
      <c r="A130" s="2053" t="s">
        <v>47</v>
      </c>
      <c r="B130" s="240" t="s">
        <v>42</v>
      </c>
      <c r="C130" s="246"/>
      <c r="D130" s="247"/>
      <c r="E130" s="247"/>
      <c r="F130" s="247"/>
      <c r="G130" s="248"/>
      <c r="H130" s="249"/>
      <c r="I130" s="247"/>
      <c r="J130" s="247"/>
      <c r="K130" s="247"/>
      <c r="L130" s="250"/>
      <c r="M130" s="246"/>
      <c r="N130" s="247"/>
      <c r="O130" s="247"/>
      <c r="P130" s="247"/>
      <c r="Q130" s="248"/>
      <c r="R130" s="249"/>
      <c r="S130" s="247"/>
      <c r="T130" s="247"/>
      <c r="U130" s="247"/>
      <c r="V130" s="250"/>
      <c r="W130" s="574"/>
      <c r="X130" s="574"/>
      <c r="Y130" s="574"/>
      <c r="Z130" s="574"/>
      <c r="AA130" s="574"/>
      <c r="AB130" s="574"/>
      <c r="AC130" s="574"/>
      <c r="AD130" s="574"/>
      <c r="AE130" s="574"/>
      <c r="AF130" s="574"/>
      <c r="AG130" s="574"/>
      <c r="AH130" s="574"/>
      <c r="AI130" s="574"/>
      <c r="AJ130" s="574"/>
      <c r="AK130" s="574"/>
      <c r="AL130" s="574"/>
      <c r="AM130" s="574"/>
      <c r="AN130" s="574"/>
      <c r="AO130" s="574"/>
      <c r="AP130" s="574"/>
      <c r="AQ130" s="574"/>
      <c r="AR130" s="574"/>
      <c r="AS130" s="574"/>
      <c r="AT130" s="574"/>
      <c r="AU130" s="574"/>
      <c r="AV130" s="574"/>
      <c r="AW130" s="574"/>
      <c r="AX130" s="574"/>
      <c r="AY130" s="574"/>
      <c r="AZ130" s="208"/>
      <c r="BB130" s="133"/>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054"/>
      <c r="B131" s="232" t="s">
        <v>46</v>
      </c>
      <c r="C131" s="251"/>
      <c r="D131" s="252"/>
      <c r="E131" s="252"/>
      <c r="F131" s="252"/>
      <c r="G131" s="253"/>
      <c r="H131" s="254"/>
      <c r="I131" s="252"/>
      <c r="J131" s="252"/>
      <c r="K131" s="252"/>
      <c r="L131" s="255"/>
      <c r="M131" s="251"/>
      <c r="N131" s="252"/>
      <c r="O131" s="252"/>
      <c r="P131" s="252"/>
      <c r="Q131" s="253"/>
      <c r="R131" s="254"/>
      <c r="S131" s="252"/>
      <c r="T131" s="252"/>
      <c r="U131" s="252"/>
      <c r="V131" s="255"/>
      <c r="W131" s="574"/>
      <c r="X131" s="574"/>
      <c r="Y131" s="574"/>
      <c r="Z131" s="574"/>
      <c r="AA131" s="574"/>
      <c r="AB131" s="574"/>
      <c r="AC131" s="574"/>
      <c r="AD131" s="574"/>
      <c r="AE131" s="574"/>
      <c r="AF131" s="574"/>
      <c r="AG131" s="574"/>
      <c r="AH131" s="574"/>
      <c r="AI131" s="574"/>
      <c r="AJ131" s="574"/>
      <c r="AK131" s="574"/>
      <c r="AL131" s="574"/>
      <c r="AM131" s="574"/>
      <c r="AN131" s="574"/>
      <c r="AO131" s="574"/>
      <c r="AP131" s="574"/>
      <c r="AQ131" s="574"/>
      <c r="AR131" s="574"/>
      <c r="AS131" s="574"/>
      <c r="AT131" s="574"/>
      <c r="AU131" s="574"/>
      <c r="AV131" s="574"/>
      <c r="AW131" s="574"/>
      <c r="AX131" s="574"/>
      <c r="AY131" s="574"/>
      <c r="AZ131" s="208"/>
      <c r="BB131" s="133"/>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055"/>
      <c r="B132" s="233" t="s">
        <v>46</v>
      </c>
      <c r="C132" s="256"/>
      <c r="D132" s="257"/>
      <c r="E132" s="257"/>
      <c r="F132" s="257"/>
      <c r="G132" s="258"/>
      <c r="H132" s="259"/>
      <c r="I132" s="257"/>
      <c r="J132" s="257"/>
      <c r="K132" s="257"/>
      <c r="L132" s="260"/>
      <c r="M132" s="256"/>
      <c r="N132" s="257"/>
      <c r="O132" s="257"/>
      <c r="P132" s="257"/>
      <c r="Q132" s="258"/>
      <c r="R132" s="1657"/>
      <c r="S132" s="1658"/>
      <c r="T132" s="1658"/>
      <c r="U132" s="1658"/>
      <c r="V132" s="1689"/>
      <c r="W132" s="574"/>
      <c r="X132" s="574"/>
      <c r="Y132" s="574"/>
      <c r="Z132" s="574"/>
      <c r="AA132" s="574"/>
      <c r="AB132" s="574"/>
      <c r="AC132" s="574"/>
      <c r="AD132" s="574"/>
      <c r="AE132" s="574"/>
      <c r="AF132" s="574"/>
      <c r="AG132" s="574"/>
      <c r="AH132" s="574"/>
      <c r="AI132" s="574"/>
      <c r="AJ132" s="574"/>
      <c r="AK132" s="574"/>
      <c r="AL132" s="574"/>
      <c r="AM132" s="574"/>
      <c r="AN132" s="574"/>
      <c r="AO132" s="574"/>
      <c r="AP132" s="574"/>
      <c r="AQ132" s="574"/>
      <c r="AR132" s="574"/>
      <c r="AS132" s="574"/>
      <c r="AT132" s="574"/>
      <c r="AU132" s="574"/>
      <c r="AV132" s="574"/>
      <c r="AW132" s="574"/>
      <c r="AX132" s="574"/>
      <c r="AY132" s="574"/>
      <c r="AZ132" s="208"/>
      <c r="BB132" s="133"/>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607" customFormat="true" ht="15" customHeight="true" x14ac:dyDescent="0.2">
      <c r="A133" s="130"/>
      <c r="B133" s="180"/>
      <c r="C133" s="2056" t="s">
        <v>114</v>
      </c>
      <c r="D133" s="2057"/>
      <c r="E133" s="2057"/>
      <c r="F133" s="2057"/>
      <c r="G133" s="2058"/>
      <c r="H133" s="2277" t="s">
        <v>38</v>
      </c>
      <c r="I133" s="2278"/>
      <c r="J133" s="2278"/>
      <c r="K133" s="2278"/>
      <c r="L133" s="2279"/>
      <c r="M133" s="2313" t="s">
        <v>37</v>
      </c>
      <c r="N133" s="2278"/>
      <c r="O133" s="2278"/>
      <c r="P133" s="2278"/>
      <c r="Q133" s="2279"/>
      <c r="R133" s="1907" t="s">
        <v>137</v>
      </c>
      <c r="S133" s="1917"/>
      <c r="T133" s="1917"/>
      <c r="U133" s="1917"/>
      <c r="V133" s="1918"/>
      <c r="W133" s="1726"/>
      <c r="X133" s="1726"/>
      <c r="Y133" s="1726"/>
      <c r="Z133" s="1726"/>
      <c r="AA133" s="1726"/>
      <c r="AB133" s="1726"/>
      <c r="AC133" s="1726"/>
      <c r="AD133" s="1726"/>
      <c r="AE133" s="1726"/>
      <c r="AF133" s="1726"/>
      <c r="AG133" s="1726"/>
      <c r="AH133" s="1726"/>
      <c r="AI133" s="1726"/>
      <c r="AJ133" s="1726"/>
      <c r="AK133" s="1726"/>
      <c r="AL133" s="1726"/>
      <c r="AM133" s="1726"/>
      <c r="AN133" s="1726"/>
      <c r="AO133" s="1726"/>
      <c r="AP133" s="1726"/>
      <c r="AQ133" s="1726"/>
      <c r="AR133" s="1726"/>
      <c r="AS133" s="1726"/>
      <c r="AT133" s="1726"/>
      <c r="AU133" s="1726"/>
      <c r="AV133" s="1726"/>
      <c r="AW133" s="1726"/>
      <c r="AX133" s="1726"/>
      <c r="AY133" s="1726"/>
      <c r="AZ133" s="611"/>
      <c r="BA133" s="209" t="s">
        <v>128</v>
      </c>
      <c r="BB133" s="116" t="s">
        <v>98</v>
      </c>
      <c r="BC133" s="2155" t="s">
        <v>114</v>
      </c>
      <c r="BD133" s="2156"/>
      <c r="BE133" s="2156"/>
      <c r="BF133" s="2156"/>
      <c r="BG133" s="2157"/>
      <c r="BH133" s="2158" t="s">
        <v>38</v>
      </c>
      <c r="BI133" s="2156"/>
      <c r="BJ133" s="2156"/>
      <c r="BK133" s="2156"/>
      <c r="BL133" s="2157"/>
      <c r="BM133" s="2158" t="s">
        <v>37</v>
      </c>
      <c r="BN133" s="2156"/>
      <c r="BO133" s="2156"/>
      <c r="BP133" s="2156"/>
      <c r="BQ133" s="2159"/>
      <c r="BR133" s="1669" t="s">
        <v>137</v>
      </c>
      <c r="BS133" s="1670"/>
      <c r="BT133" s="1670"/>
      <c r="BU133" s="1670"/>
      <c r="BV133" s="1670"/>
      <c r="BW133" s="1813"/>
      <c r="BX133" s="1813"/>
      <c r="BY133" s="181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607" customFormat="true" ht="12.75" x14ac:dyDescent="0.2">
      <c r="A134" s="181" t="s">
        <v>69</v>
      </c>
      <c r="B134" s="238"/>
      <c r="C134" s="274" t="s">
        <v>0</v>
      </c>
      <c r="D134" s="275" t="s">
        <v>1</v>
      </c>
      <c r="E134" s="275" t="s">
        <v>2</v>
      </c>
      <c r="F134" s="275" t="s">
        <v>3</v>
      </c>
      <c r="G134" s="276" t="s">
        <v>4</v>
      </c>
      <c r="H134" s="1437" t="s">
        <v>0</v>
      </c>
      <c r="I134" s="1405" t="s">
        <v>1</v>
      </c>
      <c r="J134" s="1405" t="s">
        <v>2</v>
      </c>
      <c r="K134" s="1405" t="s">
        <v>3</v>
      </c>
      <c r="L134" s="1406" t="s">
        <v>4</v>
      </c>
      <c r="M134" s="1427" t="s">
        <v>0</v>
      </c>
      <c r="N134" s="1405" t="s">
        <v>1</v>
      </c>
      <c r="O134" s="1405" t="s">
        <v>2</v>
      </c>
      <c r="P134" s="1405" t="s">
        <v>3</v>
      </c>
      <c r="Q134" s="1449" t="s">
        <v>4</v>
      </c>
      <c r="R134" s="1437" t="s">
        <v>148</v>
      </c>
      <c r="S134" s="1405" t="s">
        <v>149</v>
      </c>
      <c r="T134" s="1405" t="s">
        <v>150</v>
      </c>
      <c r="U134" s="1405" t="s">
        <v>151</v>
      </c>
      <c r="V134" s="1407" t="s">
        <v>152</v>
      </c>
      <c r="W134" s="1726"/>
      <c r="X134" s="1726"/>
      <c r="Y134" s="1726"/>
      <c r="Z134" s="1726"/>
      <c r="AA134" s="1726"/>
      <c r="AB134" s="1726"/>
      <c r="AC134" s="1726"/>
      <c r="AD134" s="1726"/>
      <c r="AE134" s="1726"/>
      <c r="AF134" s="1726"/>
      <c r="AG134" s="1726"/>
      <c r="AH134" s="1726"/>
      <c r="AI134" s="1726"/>
      <c r="AJ134" s="1726"/>
      <c r="AK134" s="1726"/>
      <c r="AL134" s="1726"/>
      <c r="AM134" s="1726"/>
      <c r="AN134" s="1726"/>
      <c r="AO134" s="1726"/>
      <c r="AP134" s="1726"/>
      <c r="AQ134" s="1726"/>
      <c r="AR134" s="1726"/>
      <c r="AS134" s="1726"/>
      <c r="AT134" s="1726"/>
      <c r="AU134" s="1726"/>
      <c r="AV134" s="1726"/>
      <c r="AW134" s="1726"/>
      <c r="AX134" s="1726"/>
      <c r="AY134" s="1726"/>
      <c r="AZ134" s="611"/>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148</v>
      </c>
      <c r="BS134" s="170" t="s">
        <v>149</v>
      </c>
      <c r="BT134" s="170" t="s">
        <v>150</v>
      </c>
      <c r="BU134" s="170" t="s">
        <v>151</v>
      </c>
      <c r="BV134" s="1752" t="s">
        <v>152</v>
      </c>
      <c r="BW134" s="1815"/>
      <c r="BX134" s="1815"/>
      <c r="BY134" s="1816"/>
      <c r="BZ134" s="1816"/>
      <c r="CA134" s="1816"/>
      <c r="CB134" s="1816"/>
      <c r="CC134" s="1816"/>
      <c r="CD134" s="1816"/>
      <c r="CE134" s="1816"/>
      <c r="CF134" s="1816"/>
      <c r="CG134" s="1816"/>
      <c r="CH134" s="1816"/>
      <c r="CI134" s="1816"/>
      <c r="CJ134" s="1816"/>
      <c r="CK134" s="1816"/>
      <c r="CL134" s="1816"/>
      <c r="CM134" s="1816"/>
      <c r="CN134" s="1816"/>
      <c r="CO134" s="1816"/>
      <c r="CP134" s="1816"/>
      <c r="CQ134" s="1816"/>
      <c r="CR134" s="1816"/>
      <c r="CS134" s="1816"/>
      <c r="CT134" s="1816"/>
      <c r="CU134" s="1816"/>
      <c r="CV134" s="1816"/>
      <c r="CW134" s="1816"/>
      <c r="CX134" s="1816"/>
      <c r="CY134" s="1816"/>
      <c r="CZ134" s="1816"/>
    </row>
    <row r="135" s="607" customFormat="true" ht="15" customHeight="true" x14ac:dyDescent="0.2">
      <c r="A135" s="2314" t="s">
        <v>45</v>
      </c>
      <c r="B135" s="1598" t="s">
        <v>44</v>
      </c>
      <c r="C135" s="1615" t="s">
        <v>35</v>
      </c>
      <c r="D135" s="1621" t="s">
        <v>35</v>
      </c>
      <c r="E135" s="1621" t="s">
        <v>35</v>
      </c>
      <c r="F135" s="1621" t="s">
        <v>35</v>
      </c>
      <c r="G135" s="1627" t="s">
        <v>35</v>
      </c>
      <c r="H135" s="1633" t="s">
        <v>35</v>
      </c>
      <c r="I135" s="1621" t="s">
        <v>35</v>
      </c>
      <c r="J135" s="1621" t="s">
        <v>35</v>
      </c>
      <c r="K135" s="1621" t="s">
        <v>35</v>
      </c>
      <c r="L135" s="1639" t="s">
        <v>35</v>
      </c>
      <c r="M135" s="1645" t="s">
        <v>35</v>
      </c>
      <c r="N135" s="1621" t="s">
        <v>35</v>
      </c>
      <c r="O135" s="1621" t="s">
        <v>35</v>
      </c>
      <c r="P135" s="1621" t="s">
        <v>35</v>
      </c>
      <c r="Q135" s="1627" t="s">
        <v>35</v>
      </c>
      <c r="R135" s="1633" t="s">
        <v>35</v>
      </c>
      <c r="S135" s="1621" t="s">
        <v>35</v>
      </c>
      <c r="T135" s="1621" t="s">
        <v>35</v>
      </c>
      <c r="U135" s="1621" t="s">
        <v>35</v>
      </c>
      <c r="V135" s="1934" t="s">
        <v>35</v>
      </c>
      <c r="W135" s="1726"/>
      <c r="X135" s="1726"/>
      <c r="Y135" s="1726"/>
      <c r="Z135" s="1726"/>
      <c r="AA135" s="1726"/>
      <c r="AB135" s="1726"/>
      <c r="AC135" s="1726"/>
      <c r="AD135" s="1726"/>
      <c r="AE135" s="1726"/>
      <c r="AF135" s="1726"/>
      <c r="AG135" s="1726"/>
      <c r="AH135" s="1726"/>
      <c r="AI135" s="1726"/>
      <c r="AJ135" s="1726"/>
      <c r="AK135" s="1726"/>
      <c r="AL135" s="1726"/>
      <c r="AM135" s="1726"/>
      <c r="AN135" s="1726"/>
      <c r="AO135" s="1726"/>
      <c r="AP135" s="1726"/>
      <c r="AQ135" s="1726"/>
      <c r="AR135" s="1726"/>
      <c r="AS135" s="1726"/>
      <c r="AT135" s="1726"/>
      <c r="AU135" s="1726"/>
      <c r="AV135" s="1726"/>
      <c r="AW135" s="1726"/>
      <c r="AX135" s="1726"/>
      <c r="AY135" s="1726"/>
      <c r="AZ135" s="611"/>
      <c r="BA135" s="2160" t="s">
        <v>45</v>
      </c>
      <c r="BB135" s="158" t="s">
        <v>44</v>
      </c>
      <c r="BC135" s="1058" t="s">
        <v>35</v>
      </c>
      <c r="BD135" s="1077" t="s">
        <v>35</v>
      </c>
      <c r="BE135" s="1077" t="s">
        <v>35</v>
      </c>
      <c r="BF135" s="1077" t="s">
        <v>35</v>
      </c>
      <c r="BG135" s="1097" t="s">
        <v>35</v>
      </c>
      <c r="BH135" s="1117" t="s">
        <v>35</v>
      </c>
      <c r="BI135" s="1077" t="s">
        <v>35</v>
      </c>
      <c r="BJ135" s="1077" t="s">
        <v>35</v>
      </c>
      <c r="BK135" s="1077" t="s">
        <v>35</v>
      </c>
      <c r="BL135" s="1097" t="s">
        <v>35</v>
      </c>
      <c r="BM135" s="1117" t="s">
        <v>35</v>
      </c>
      <c r="BN135" s="1077" t="s">
        <v>35</v>
      </c>
      <c r="BO135" s="1077" t="s">
        <v>35</v>
      </c>
      <c r="BP135" s="1077" t="s">
        <v>35</v>
      </c>
      <c r="BQ135" s="1097" t="s">
        <v>35</v>
      </c>
      <c r="BR135" s="1117" t="s">
        <v>35</v>
      </c>
      <c r="BS135" s="1077" t="s">
        <v>35</v>
      </c>
      <c r="BT135" s="1077" t="s">
        <v>35</v>
      </c>
      <c r="BU135" s="1077" t="s">
        <v>35</v>
      </c>
      <c r="BV135" s="1753" t="s">
        <v>35</v>
      </c>
      <c r="BW135" s="1817"/>
      <c r="BX135" s="1817"/>
      <c r="BY135" s="1818"/>
      <c r="BZ135" s="1818"/>
      <c r="CA135" s="1818"/>
      <c r="CB135" s="1818"/>
      <c r="CC135" s="1818"/>
      <c r="CD135" s="1818"/>
      <c r="CE135" s="1818"/>
      <c r="CF135" s="1818"/>
      <c r="CG135" s="1818"/>
      <c r="CH135" s="1818"/>
      <c r="CI135" s="1818"/>
      <c r="CJ135" s="1818"/>
      <c r="CK135" s="1818"/>
      <c r="CL135" s="1818"/>
      <c r="CM135" s="1818"/>
      <c r="CN135" s="1818"/>
      <c r="CO135" s="1818"/>
      <c r="CP135" s="1818"/>
      <c r="CQ135" s="1818"/>
      <c r="CR135" s="1818"/>
      <c r="CS135" s="1818"/>
      <c r="CT135" s="1818"/>
      <c r="CU135" s="1818"/>
      <c r="CV135" s="1818"/>
      <c r="CW135" s="1818"/>
      <c r="CX135" s="1818"/>
      <c r="CY135" s="1818"/>
      <c r="CZ135" s="1818"/>
    </row>
    <row r="136" s="607" customFormat="true" ht="15" customHeight="true" x14ac:dyDescent="0.2">
      <c r="A136" s="2276"/>
      <c r="B136" s="1599" t="s">
        <v>43</v>
      </c>
      <c r="C136" s="1616" t="s">
        <v>35</v>
      </c>
      <c r="D136" s="1622" t="s">
        <v>35</v>
      </c>
      <c r="E136" s="1622" t="s">
        <v>35</v>
      </c>
      <c r="F136" s="1622" t="s">
        <v>35</v>
      </c>
      <c r="G136" s="1628" t="s">
        <v>35</v>
      </c>
      <c r="H136" s="1634" t="s">
        <v>35</v>
      </c>
      <c r="I136" s="1622" t="s">
        <v>35</v>
      </c>
      <c r="J136" s="1622" t="s">
        <v>35</v>
      </c>
      <c r="K136" s="1622" t="s">
        <v>35</v>
      </c>
      <c r="L136" s="1640" t="s">
        <v>35</v>
      </c>
      <c r="M136" s="1646" t="s">
        <v>35</v>
      </c>
      <c r="N136" s="1622" t="s">
        <v>35</v>
      </c>
      <c r="O136" s="1622" t="s">
        <v>35</v>
      </c>
      <c r="P136" s="1622" t="s">
        <v>35</v>
      </c>
      <c r="Q136" s="1628" t="s">
        <v>35</v>
      </c>
      <c r="R136" s="1634" t="s">
        <v>35</v>
      </c>
      <c r="S136" s="1622" t="s">
        <v>35</v>
      </c>
      <c r="T136" s="1622" t="s">
        <v>35</v>
      </c>
      <c r="U136" s="1622" t="s">
        <v>35</v>
      </c>
      <c r="V136" s="1935" t="s">
        <v>35</v>
      </c>
      <c r="W136" s="1726"/>
      <c r="X136" s="1726"/>
      <c r="Y136" s="1726"/>
      <c r="Z136" s="1726"/>
      <c r="AA136" s="1726"/>
      <c r="AB136" s="1726"/>
      <c r="AC136" s="1726"/>
      <c r="AD136" s="1726"/>
      <c r="AE136" s="1726"/>
      <c r="AF136" s="1726"/>
      <c r="AG136" s="1726"/>
      <c r="AH136" s="1726"/>
      <c r="AI136" s="1726"/>
      <c r="AJ136" s="1726"/>
      <c r="AK136" s="1726"/>
      <c r="AL136" s="1726"/>
      <c r="AM136" s="1726"/>
      <c r="AN136" s="1726"/>
      <c r="AO136" s="1726"/>
      <c r="AP136" s="1726"/>
      <c r="AQ136" s="1726"/>
      <c r="AR136" s="1726"/>
      <c r="AS136" s="1726"/>
      <c r="AT136" s="1726"/>
      <c r="AU136" s="1726"/>
      <c r="AV136" s="1726"/>
      <c r="AW136" s="1726"/>
      <c r="AX136" s="1726"/>
      <c r="AY136" s="1726"/>
      <c r="AZ136" s="611"/>
      <c r="BA136" s="2120"/>
      <c r="BB136" s="159" t="s">
        <v>43</v>
      </c>
      <c r="BC136" s="1059" t="s">
        <v>35</v>
      </c>
      <c r="BD136" s="1078" t="s">
        <v>35</v>
      </c>
      <c r="BE136" s="1078" t="s">
        <v>35</v>
      </c>
      <c r="BF136" s="1078" t="s">
        <v>35</v>
      </c>
      <c r="BG136" s="1098" t="s">
        <v>35</v>
      </c>
      <c r="BH136" s="1118" t="s">
        <v>35</v>
      </c>
      <c r="BI136" s="1078" t="s">
        <v>35</v>
      </c>
      <c r="BJ136" s="1078" t="s">
        <v>35</v>
      </c>
      <c r="BK136" s="1078" t="s">
        <v>35</v>
      </c>
      <c r="BL136" s="1098" t="s">
        <v>35</v>
      </c>
      <c r="BM136" s="1118" t="s">
        <v>35</v>
      </c>
      <c r="BN136" s="1078" t="s">
        <v>35</v>
      </c>
      <c r="BO136" s="1078" t="s">
        <v>35</v>
      </c>
      <c r="BP136" s="1078" t="s">
        <v>35</v>
      </c>
      <c r="BQ136" s="1098" t="s">
        <v>35</v>
      </c>
      <c r="BR136" s="1118" t="s">
        <v>35</v>
      </c>
      <c r="BS136" s="1078" t="s">
        <v>35</v>
      </c>
      <c r="BT136" s="1078" t="s">
        <v>35</v>
      </c>
      <c r="BU136" s="1078" t="s">
        <v>35</v>
      </c>
      <c r="BV136" s="1754" t="s">
        <v>35</v>
      </c>
      <c r="BW136" s="1819"/>
      <c r="BX136" s="1819"/>
      <c r="BY136" s="1820"/>
      <c r="BZ136" s="1820"/>
      <c r="CA136" s="1820"/>
      <c r="CB136" s="1820"/>
      <c r="CC136" s="1820"/>
      <c r="CD136" s="1820"/>
      <c r="CE136" s="1820"/>
      <c r="CF136" s="1820"/>
      <c r="CG136" s="1820"/>
      <c r="CH136" s="1820"/>
      <c r="CI136" s="1820"/>
      <c r="CJ136" s="1820"/>
      <c r="CK136" s="1820"/>
      <c r="CL136" s="1820"/>
      <c r="CM136" s="1820"/>
      <c r="CN136" s="1820"/>
      <c r="CO136" s="1820"/>
      <c r="CP136" s="1820"/>
      <c r="CQ136" s="1820"/>
      <c r="CR136" s="1820"/>
      <c r="CS136" s="1820"/>
      <c r="CT136" s="1820"/>
      <c r="CU136" s="1820"/>
      <c r="CV136" s="1820"/>
      <c r="CW136" s="1820"/>
      <c r="CX136" s="1820"/>
      <c r="CY136" s="1820"/>
      <c r="CZ136" s="1820"/>
    </row>
    <row r="137" s="607" customFormat="true" ht="15" customHeight="true" x14ac:dyDescent="0.2">
      <c r="A137" s="2276"/>
      <c r="B137" s="1599" t="s">
        <v>42</v>
      </c>
      <c r="C137" s="1616" t="s">
        <v>35</v>
      </c>
      <c r="D137" s="1622" t="s">
        <v>35</v>
      </c>
      <c r="E137" s="1622" t="s">
        <v>35</v>
      </c>
      <c r="F137" s="1622" t="s">
        <v>35</v>
      </c>
      <c r="G137" s="1628" t="s">
        <v>35</v>
      </c>
      <c r="H137" s="1634" t="s">
        <v>35</v>
      </c>
      <c r="I137" s="1622" t="s">
        <v>35</v>
      </c>
      <c r="J137" s="1622" t="s">
        <v>35</v>
      </c>
      <c r="K137" s="1622" t="s">
        <v>35</v>
      </c>
      <c r="L137" s="1640" t="s">
        <v>35</v>
      </c>
      <c r="M137" s="1646" t="s">
        <v>35</v>
      </c>
      <c r="N137" s="1622" t="s">
        <v>35</v>
      </c>
      <c r="O137" s="1622" t="s">
        <v>35</v>
      </c>
      <c r="P137" s="1622" t="s">
        <v>35</v>
      </c>
      <c r="Q137" s="1628" t="s">
        <v>35</v>
      </c>
      <c r="R137" s="1634" t="s">
        <v>35</v>
      </c>
      <c r="S137" s="1622" t="s">
        <v>35</v>
      </c>
      <c r="T137" s="1622" t="s">
        <v>35</v>
      </c>
      <c r="U137" s="1622" t="s">
        <v>35</v>
      </c>
      <c r="V137" s="1935" t="s">
        <v>35</v>
      </c>
      <c r="W137" s="1726"/>
      <c r="X137" s="1726"/>
      <c r="Y137" s="1726"/>
      <c r="Z137" s="1726"/>
      <c r="AA137" s="1726"/>
      <c r="AB137" s="1726"/>
      <c r="AC137" s="1726"/>
      <c r="AD137" s="1726"/>
      <c r="AE137" s="1726"/>
      <c r="AF137" s="1726"/>
      <c r="AG137" s="1726"/>
      <c r="AH137" s="1726"/>
      <c r="AI137" s="1726"/>
      <c r="AJ137" s="1726"/>
      <c r="AK137" s="1726"/>
      <c r="AL137" s="1726"/>
      <c r="AM137" s="1726"/>
      <c r="AN137" s="1726"/>
      <c r="AO137" s="1726"/>
      <c r="AP137" s="1726"/>
      <c r="AQ137" s="1726"/>
      <c r="AR137" s="1726"/>
      <c r="AS137" s="1726"/>
      <c r="AT137" s="1726"/>
      <c r="AU137" s="1726"/>
      <c r="AV137" s="1726"/>
      <c r="AW137" s="1726"/>
      <c r="AX137" s="1726"/>
      <c r="AY137" s="1726"/>
      <c r="AZ137" s="611"/>
      <c r="BA137" s="2120"/>
      <c r="BB137" s="159" t="s">
        <v>42</v>
      </c>
      <c r="BC137" s="1059" t="s">
        <v>35</v>
      </c>
      <c r="BD137" s="1078" t="s">
        <v>35</v>
      </c>
      <c r="BE137" s="1078" t="s">
        <v>35</v>
      </c>
      <c r="BF137" s="1078" t="s">
        <v>35</v>
      </c>
      <c r="BG137" s="1098" t="s">
        <v>35</v>
      </c>
      <c r="BH137" s="1118" t="s">
        <v>35</v>
      </c>
      <c r="BI137" s="1078" t="s">
        <v>35</v>
      </c>
      <c r="BJ137" s="1078" t="s">
        <v>35</v>
      </c>
      <c r="BK137" s="1078" t="s">
        <v>35</v>
      </c>
      <c r="BL137" s="1098" t="s">
        <v>35</v>
      </c>
      <c r="BM137" s="1118" t="s">
        <v>35</v>
      </c>
      <c r="BN137" s="1078" t="s">
        <v>35</v>
      </c>
      <c r="BO137" s="1078" t="s">
        <v>35</v>
      </c>
      <c r="BP137" s="1078" t="s">
        <v>35</v>
      </c>
      <c r="BQ137" s="1098" t="s">
        <v>35</v>
      </c>
      <c r="BR137" s="1118" t="s">
        <v>35</v>
      </c>
      <c r="BS137" s="1078" t="s">
        <v>35</v>
      </c>
      <c r="BT137" s="1078" t="s">
        <v>35</v>
      </c>
      <c r="BU137" s="1078" t="s">
        <v>35</v>
      </c>
      <c r="BV137" s="1754" t="s">
        <v>35</v>
      </c>
      <c r="BW137" s="1819"/>
      <c r="BX137" s="1819"/>
      <c r="BY137" s="1820"/>
      <c r="BZ137" s="1820"/>
      <c r="CA137" s="1820"/>
      <c r="CB137" s="1820"/>
      <c r="CC137" s="1820"/>
      <c r="CD137" s="1820"/>
      <c r="CE137" s="1820"/>
      <c r="CF137" s="1820"/>
      <c r="CG137" s="1820"/>
      <c r="CH137" s="1820"/>
      <c r="CI137" s="1820"/>
      <c r="CJ137" s="1820"/>
      <c r="CK137" s="1820"/>
      <c r="CL137" s="1820"/>
      <c r="CM137" s="1820"/>
      <c r="CN137" s="1820"/>
      <c r="CO137" s="1820"/>
      <c r="CP137" s="1820"/>
      <c r="CQ137" s="1820"/>
      <c r="CR137" s="1820"/>
      <c r="CS137" s="1820"/>
      <c r="CT137" s="1820"/>
      <c r="CU137" s="1820"/>
      <c r="CV137" s="1820"/>
      <c r="CW137" s="1820"/>
      <c r="CX137" s="1820"/>
      <c r="CY137" s="1820"/>
      <c r="CZ137" s="1820"/>
    </row>
    <row r="138" s="607" customFormat="true" ht="15" customHeight="true" x14ac:dyDescent="0.2">
      <c r="A138" s="2276"/>
      <c r="B138" s="1599" t="s">
        <v>41</v>
      </c>
      <c r="C138" s="1616" t="s">
        <v>35</v>
      </c>
      <c r="D138" s="1622" t="s">
        <v>35</v>
      </c>
      <c r="E138" s="1622" t="s">
        <v>35</v>
      </c>
      <c r="F138" s="1622" t="s">
        <v>35</v>
      </c>
      <c r="G138" s="1628" t="s">
        <v>35</v>
      </c>
      <c r="H138" s="1634" t="s">
        <v>35</v>
      </c>
      <c r="I138" s="1622" t="s">
        <v>35</v>
      </c>
      <c r="J138" s="1622" t="s">
        <v>35</v>
      </c>
      <c r="K138" s="1622" t="s">
        <v>35</v>
      </c>
      <c r="L138" s="1640" t="s">
        <v>35</v>
      </c>
      <c r="M138" s="1646" t="s">
        <v>35</v>
      </c>
      <c r="N138" s="1622" t="s">
        <v>35</v>
      </c>
      <c r="O138" s="1622" t="s">
        <v>35</v>
      </c>
      <c r="P138" s="1622" t="s">
        <v>35</v>
      </c>
      <c r="Q138" s="1628" t="s">
        <v>35</v>
      </c>
      <c r="R138" s="1634" t="s">
        <v>35</v>
      </c>
      <c r="S138" s="1622" t="s">
        <v>35</v>
      </c>
      <c r="T138" s="1622" t="s">
        <v>35</v>
      </c>
      <c r="U138" s="1622" t="s">
        <v>35</v>
      </c>
      <c r="V138" s="1935" t="s">
        <v>35</v>
      </c>
      <c r="W138" s="1726"/>
      <c r="X138" s="1726"/>
      <c r="Y138" s="1726"/>
      <c r="Z138" s="1726"/>
      <c r="AA138" s="1726"/>
      <c r="AB138" s="1726"/>
      <c r="AC138" s="1726"/>
      <c r="AD138" s="1726"/>
      <c r="AE138" s="1726"/>
      <c r="AF138" s="1726"/>
      <c r="AG138" s="1726"/>
      <c r="AH138" s="1726"/>
      <c r="AI138" s="1726"/>
      <c r="AJ138" s="1726"/>
      <c r="AK138" s="1726"/>
      <c r="AL138" s="1726"/>
      <c r="AM138" s="1726"/>
      <c r="AN138" s="1726"/>
      <c r="AO138" s="1726"/>
      <c r="AP138" s="1726"/>
      <c r="AQ138" s="1726"/>
      <c r="AR138" s="1726"/>
      <c r="AS138" s="1726"/>
      <c r="AT138" s="1726"/>
      <c r="AU138" s="1726"/>
      <c r="AV138" s="1726"/>
      <c r="AW138" s="1726"/>
      <c r="AX138" s="1726"/>
      <c r="AY138" s="1726"/>
      <c r="AZ138" s="611"/>
      <c r="BA138" s="2120"/>
      <c r="BB138" s="159" t="s">
        <v>41</v>
      </c>
      <c r="BC138" s="1059" t="s">
        <v>35</v>
      </c>
      <c r="BD138" s="1078" t="s">
        <v>35</v>
      </c>
      <c r="BE138" s="1078" t="s">
        <v>35</v>
      </c>
      <c r="BF138" s="1078" t="s">
        <v>35</v>
      </c>
      <c r="BG138" s="1098" t="s">
        <v>35</v>
      </c>
      <c r="BH138" s="1118" t="s">
        <v>35</v>
      </c>
      <c r="BI138" s="1078" t="s">
        <v>35</v>
      </c>
      <c r="BJ138" s="1078" t="s">
        <v>35</v>
      </c>
      <c r="BK138" s="1078" t="s">
        <v>35</v>
      </c>
      <c r="BL138" s="1098" t="s">
        <v>35</v>
      </c>
      <c r="BM138" s="1118" t="s">
        <v>35</v>
      </c>
      <c r="BN138" s="1078" t="s">
        <v>35</v>
      </c>
      <c r="BO138" s="1078" t="s">
        <v>35</v>
      </c>
      <c r="BP138" s="1078" t="s">
        <v>35</v>
      </c>
      <c r="BQ138" s="1098" t="s">
        <v>35</v>
      </c>
      <c r="BR138" s="1118" t="s">
        <v>35</v>
      </c>
      <c r="BS138" s="1078" t="s">
        <v>35</v>
      </c>
      <c r="BT138" s="1078" t="s">
        <v>35</v>
      </c>
      <c r="BU138" s="1078" t="s">
        <v>35</v>
      </c>
      <c r="BV138" s="1754" t="s">
        <v>35</v>
      </c>
      <c r="BW138" s="1819"/>
      <c r="BX138" s="1819"/>
      <c r="BY138" s="1820"/>
      <c r="BZ138" s="1820"/>
      <c r="CA138" s="1820"/>
      <c r="CB138" s="1820"/>
      <c r="CC138" s="1820"/>
      <c r="CD138" s="1820"/>
      <c r="CE138" s="1820"/>
      <c r="CF138" s="1820"/>
      <c r="CG138" s="1820"/>
      <c r="CH138" s="1820"/>
      <c r="CI138" s="1820"/>
      <c r="CJ138" s="1820"/>
      <c r="CK138" s="1820"/>
      <c r="CL138" s="1820"/>
      <c r="CM138" s="1820"/>
      <c r="CN138" s="1820"/>
      <c r="CO138" s="1820"/>
      <c r="CP138" s="1820"/>
      <c r="CQ138" s="1820"/>
      <c r="CR138" s="1820"/>
      <c r="CS138" s="1820"/>
      <c r="CT138" s="1820"/>
      <c r="CU138" s="1820"/>
      <c r="CV138" s="1820"/>
      <c r="CW138" s="1820"/>
      <c r="CX138" s="1820"/>
      <c r="CY138" s="1820"/>
      <c r="CZ138" s="1820"/>
    </row>
    <row r="139" s="607" customFormat="true" ht="15" customHeight="true" x14ac:dyDescent="0.2">
      <c r="A139" s="2276"/>
      <c r="B139" s="1599" t="s">
        <v>19</v>
      </c>
      <c r="C139" s="1538">
        <v>0</v>
      </c>
      <c r="D139" s="1539">
        <v>0</v>
      </c>
      <c r="E139" s="1539">
        <v>0</v>
      </c>
      <c r="F139" s="1539">
        <v>0</v>
      </c>
      <c r="G139" s="1540">
        <v>0</v>
      </c>
      <c r="H139" s="1541">
        <v>0</v>
      </c>
      <c r="I139" s="1539">
        <v>0</v>
      </c>
      <c r="J139" s="1539">
        <v>0</v>
      </c>
      <c r="K139" s="1539">
        <v>0</v>
      </c>
      <c r="L139" s="1542">
        <v>0</v>
      </c>
      <c r="M139" s="1543">
        <v>0</v>
      </c>
      <c r="N139" s="1539">
        <v>0</v>
      </c>
      <c r="O139" s="1539">
        <v>0</v>
      </c>
      <c r="P139" s="1539">
        <v>0</v>
      </c>
      <c r="Q139" s="1540">
        <v>0</v>
      </c>
      <c r="R139" s="1541">
        <v>0</v>
      </c>
      <c r="S139" s="1539">
        <v>0</v>
      </c>
      <c r="T139" s="1539">
        <v>0</v>
      </c>
      <c r="U139" s="1539">
        <v>0</v>
      </c>
      <c r="V139" s="1936">
        <v>0</v>
      </c>
      <c r="W139" s="1726"/>
      <c r="X139" s="1726"/>
      <c r="Y139" s="1726"/>
      <c r="Z139" s="1726"/>
      <c r="AA139" s="1726"/>
      <c r="AB139" s="1726"/>
      <c r="AC139" s="1726"/>
      <c r="AD139" s="1726"/>
      <c r="AE139" s="1726"/>
      <c r="AF139" s="1726"/>
      <c r="AG139" s="1726"/>
      <c r="AH139" s="1726"/>
      <c r="AI139" s="1726"/>
      <c r="AJ139" s="1726"/>
      <c r="AK139" s="1726"/>
      <c r="AL139" s="1726"/>
      <c r="AM139" s="1726"/>
      <c r="AN139" s="1726"/>
      <c r="AO139" s="1726"/>
      <c r="AP139" s="1726"/>
      <c r="AQ139" s="1726"/>
      <c r="AR139" s="1726"/>
      <c r="AS139" s="1726"/>
      <c r="AT139" s="1726"/>
      <c r="AU139" s="1726"/>
      <c r="AV139" s="1726"/>
      <c r="AW139" s="1726"/>
      <c r="AX139" s="1726"/>
      <c r="AY139" s="1726"/>
      <c r="AZ139" s="611"/>
      <c r="BA139" s="2120"/>
      <c r="BB139" s="159" t="s">
        <v>19</v>
      </c>
      <c r="BC139" s="1059" t="s">
        <v>35</v>
      </c>
      <c r="BD139" s="1078" t="s">
        <v>35</v>
      </c>
      <c r="BE139" s="1078" t="s">
        <v>35</v>
      </c>
      <c r="BF139" s="1078" t="s">
        <v>35</v>
      </c>
      <c r="BG139" s="1098" t="s">
        <v>35</v>
      </c>
      <c r="BH139" s="1118" t="s">
        <v>35</v>
      </c>
      <c r="BI139" s="1078" t="s">
        <v>35</v>
      </c>
      <c r="BJ139" s="1078" t="s">
        <v>35</v>
      </c>
      <c r="BK139" s="1078" t="s">
        <v>35</v>
      </c>
      <c r="BL139" s="1098" t="s">
        <v>35</v>
      </c>
      <c r="BM139" s="1118" t="s">
        <v>35</v>
      </c>
      <c r="BN139" s="1078" t="s">
        <v>35</v>
      </c>
      <c r="BO139" s="1078" t="s">
        <v>35</v>
      </c>
      <c r="BP139" s="1078" t="s">
        <v>35</v>
      </c>
      <c r="BQ139" s="1098" t="s">
        <v>35</v>
      </c>
      <c r="BR139" s="1118" t="s">
        <v>35</v>
      </c>
      <c r="BS139" s="1078" t="s">
        <v>35</v>
      </c>
      <c r="BT139" s="1078" t="s">
        <v>35</v>
      </c>
      <c r="BU139" s="1078" t="s">
        <v>35</v>
      </c>
      <c r="BV139" s="1754" t="s">
        <v>35</v>
      </c>
      <c r="BW139" s="1819"/>
      <c r="BX139" s="1819"/>
      <c r="BY139" s="1820"/>
      <c r="BZ139" s="1820"/>
      <c r="CA139" s="1820"/>
      <c r="CB139" s="1820"/>
      <c r="CC139" s="1820"/>
      <c r="CD139" s="1820"/>
      <c r="CE139" s="1820"/>
      <c r="CF139" s="1820"/>
      <c r="CG139" s="1820"/>
      <c r="CH139" s="1820"/>
      <c r="CI139" s="1820"/>
      <c r="CJ139" s="1820"/>
      <c r="CK139" s="1820"/>
      <c r="CL139" s="1820"/>
      <c r="CM139" s="1820"/>
      <c r="CN139" s="1820"/>
      <c r="CO139" s="1820"/>
      <c r="CP139" s="1820"/>
      <c r="CQ139" s="1820"/>
      <c r="CR139" s="1820"/>
      <c r="CS139" s="1820"/>
      <c r="CT139" s="1820"/>
      <c r="CU139" s="1820"/>
      <c r="CV139" s="1820"/>
      <c r="CW139" s="1820"/>
      <c r="CX139" s="1820"/>
      <c r="CY139" s="1820"/>
      <c r="CZ139" s="1820"/>
    </row>
    <row r="140" s="130" customFormat="true" ht="15" customHeight="true" x14ac:dyDescent="0.2">
      <c r="A140" s="2107" t="s">
        <v>106</v>
      </c>
      <c r="B140" s="244" t="s">
        <v>64</v>
      </c>
      <c r="C140" s="993" t="s">
        <v>35</v>
      </c>
      <c r="D140" s="1004" t="s">
        <v>35</v>
      </c>
      <c r="E140" s="1004" t="s">
        <v>35</v>
      </c>
      <c r="F140" s="1004" t="s">
        <v>35</v>
      </c>
      <c r="G140" s="1015" t="s">
        <v>35</v>
      </c>
      <c r="H140" s="1026" t="s">
        <v>35</v>
      </c>
      <c r="I140" s="1004" t="s">
        <v>35</v>
      </c>
      <c r="J140" s="1004" t="s">
        <v>35</v>
      </c>
      <c r="K140" s="1004" t="s">
        <v>35</v>
      </c>
      <c r="L140" s="1037" t="s">
        <v>35</v>
      </c>
      <c r="M140" s="1046" t="s">
        <v>35</v>
      </c>
      <c r="N140" s="1004" t="s">
        <v>35</v>
      </c>
      <c r="O140" s="1004" t="s">
        <v>35</v>
      </c>
      <c r="P140" s="1004" t="s">
        <v>35</v>
      </c>
      <c r="Q140" s="1015" t="s">
        <v>35</v>
      </c>
      <c r="R140" s="1026" t="s">
        <v>35</v>
      </c>
      <c r="S140" s="1004" t="s">
        <v>35</v>
      </c>
      <c r="T140" s="1004" t="s">
        <v>35</v>
      </c>
      <c r="U140" s="1004" t="s">
        <v>35</v>
      </c>
      <c r="V140" s="1707" t="s">
        <v>35</v>
      </c>
      <c r="W140" s="1730"/>
      <c r="X140" s="1730"/>
      <c r="Y140" s="1731"/>
      <c r="Z140" s="1731"/>
      <c r="AA140" s="1731"/>
      <c r="AB140" s="1731"/>
      <c r="AC140" s="1731"/>
      <c r="AD140" s="1731"/>
      <c r="AE140" s="1731"/>
      <c r="AF140" s="1731"/>
      <c r="AG140" s="1731"/>
      <c r="AH140" s="1731"/>
      <c r="AI140" s="1731"/>
      <c r="AJ140" s="1731"/>
      <c r="AK140" s="1731"/>
      <c r="AL140" s="1731"/>
      <c r="AM140" s="1731"/>
      <c r="AN140" s="1731"/>
      <c r="AO140" s="1731"/>
      <c r="AP140" s="1731"/>
      <c r="AQ140" s="1731"/>
      <c r="AR140" s="1731"/>
      <c r="AS140" s="1731"/>
      <c r="AT140" s="1731"/>
      <c r="AU140" s="1731"/>
      <c r="AV140" s="1731"/>
      <c r="AW140" s="1731"/>
      <c r="AX140" s="1731"/>
      <c r="AY140" s="1731"/>
      <c r="AZ140" s="207"/>
      <c r="BA140" s="2120" t="s">
        <v>106</v>
      </c>
      <c r="BB140" s="159" t="s">
        <v>64</v>
      </c>
      <c r="BC140" s="1059" t="s">
        <v>35</v>
      </c>
      <c r="BD140" s="1078" t="s">
        <v>35</v>
      </c>
      <c r="BE140" s="1078" t="s">
        <v>35</v>
      </c>
      <c r="BF140" s="1078" t="s">
        <v>35</v>
      </c>
      <c r="BG140" s="1098" t="s">
        <v>35</v>
      </c>
      <c r="BH140" s="1118" t="s">
        <v>35</v>
      </c>
      <c r="BI140" s="1078" t="s">
        <v>35</v>
      </c>
      <c r="BJ140" s="1078" t="s">
        <v>35</v>
      </c>
      <c r="BK140" s="1078" t="s">
        <v>35</v>
      </c>
      <c r="BL140" s="1098" t="s">
        <v>35</v>
      </c>
      <c r="BM140" s="1118" t="s">
        <v>35</v>
      </c>
      <c r="BN140" s="1078" t="s">
        <v>35</v>
      </c>
      <c r="BO140" s="1078" t="s">
        <v>35</v>
      </c>
      <c r="BP140" s="1078" t="s">
        <v>35</v>
      </c>
      <c r="BQ140" s="1098" t="s">
        <v>35</v>
      </c>
      <c r="BR140" s="1118" t="s">
        <v>35</v>
      </c>
      <c r="BS140" s="1078" t="s">
        <v>35</v>
      </c>
      <c r="BT140" s="1078" t="s">
        <v>35</v>
      </c>
      <c r="BU140" s="1078" t="s">
        <v>35</v>
      </c>
      <c r="BV140" s="1754" t="s">
        <v>35</v>
      </c>
      <c r="BW140" s="1819"/>
      <c r="BX140" s="1819"/>
      <c r="BY140" s="1820"/>
      <c r="BZ140" s="1820"/>
      <c r="CA140" s="1820"/>
      <c r="CB140" s="1820"/>
      <c r="CC140" s="1820"/>
      <c r="CD140" s="1820"/>
      <c r="CE140" s="1820"/>
      <c r="CF140" s="1820"/>
      <c r="CG140" s="1820"/>
      <c r="CH140" s="1820"/>
      <c r="CI140" s="1820"/>
      <c r="CJ140" s="1820"/>
      <c r="CK140" s="1820"/>
      <c r="CL140" s="1820"/>
      <c r="CM140" s="1820"/>
      <c r="CN140" s="1820"/>
      <c r="CO140" s="1820"/>
      <c r="CP140" s="1820"/>
      <c r="CQ140" s="1820"/>
      <c r="CR140" s="1820"/>
      <c r="CS140" s="1820"/>
      <c r="CT140" s="1820"/>
      <c r="CU140" s="1820"/>
      <c r="CV140" s="1820"/>
      <c r="CW140" s="1820"/>
      <c r="CX140" s="1820"/>
      <c r="CY140" s="1820"/>
      <c r="CZ140" s="1820"/>
    </row>
    <row r="141" s="130" customFormat="true" ht="15" customHeight="true" x14ac:dyDescent="0.2">
      <c r="A141" s="2107"/>
      <c r="B141" s="244" t="s">
        <v>65</v>
      </c>
      <c r="C141" s="993" t="s">
        <v>35</v>
      </c>
      <c r="D141" s="1004" t="s">
        <v>35</v>
      </c>
      <c r="E141" s="1004" t="s">
        <v>35</v>
      </c>
      <c r="F141" s="1004" t="s">
        <v>35</v>
      </c>
      <c r="G141" s="1015" t="s">
        <v>35</v>
      </c>
      <c r="H141" s="1026" t="s">
        <v>35</v>
      </c>
      <c r="I141" s="1004" t="s">
        <v>35</v>
      </c>
      <c r="J141" s="1004" t="s">
        <v>35</v>
      </c>
      <c r="K141" s="1004" t="s">
        <v>35</v>
      </c>
      <c r="L141" s="1037" t="s">
        <v>35</v>
      </c>
      <c r="M141" s="1046" t="s">
        <v>35</v>
      </c>
      <c r="N141" s="1004" t="s">
        <v>35</v>
      </c>
      <c r="O141" s="1004" t="s">
        <v>35</v>
      </c>
      <c r="P141" s="1004" t="s">
        <v>35</v>
      </c>
      <c r="Q141" s="1015" t="s">
        <v>35</v>
      </c>
      <c r="R141" s="1026" t="s">
        <v>35</v>
      </c>
      <c r="S141" s="1004" t="s">
        <v>35</v>
      </c>
      <c r="T141" s="1004" t="s">
        <v>35</v>
      </c>
      <c r="U141" s="1004" t="s">
        <v>35</v>
      </c>
      <c r="V141" s="1707" t="s">
        <v>35</v>
      </c>
      <c r="W141" s="1730"/>
      <c r="X141" s="1730"/>
      <c r="Y141" s="1731"/>
      <c r="Z141" s="1731"/>
      <c r="AA141" s="1731"/>
      <c r="AB141" s="1731"/>
      <c r="AC141" s="1731"/>
      <c r="AD141" s="1731"/>
      <c r="AE141" s="1731"/>
      <c r="AF141" s="1731"/>
      <c r="AG141" s="1731"/>
      <c r="AH141" s="1731"/>
      <c r="AI141" s="1731"/>
      <c r="AJ141" s="1731"/>
      <c r="AK141" s="1731"/>
      <c r="AL141" s="1731"/>
      <c r="AM141" s="1731"/>
      <c r="AN141" s="1731"/>
      <c r="AO141" s="1731"/>
      <c r="AP141" s="1731"/>
      <c r="AQ141" s="1731"/>
      <c r="AR141" s="1731"/>
      <c r="AS141" s="1731"/>
      <c r="AT141" s="1731"/>
      <c r="AU141" s="1731"/>
      <c r="AV141" s="1731"/>
      <c r="AW141" s="1731"/>
      <c r="AX141" s="1731"/>
      <c r="AY141" s="1731"/>
      <c r="AZ141" s="207"/>
      <c r="BA141" s="2120"/>
      <c r="BB141" s="159" t="s">
        <v>65</v>
      </c>
      <c r="BC141" s="1059" t="s">
        <v>35</v>
      </c>
      <c r="BD141" s="1078" t="s">
        <v>35</v>
      </c>
      <c r="BE141" s="1078" t="s">
        <v>35</v>
      </c>
      <c r="BF141" s="1078" t="s">
        <v>35</v>
      </c>
      <c r="BG141" s="1098" t="s">
        <v>35</v>
      </c>
      <c r="BH141" s="1118" t="s">
        <v>35</v>
      </c>
      <c r="BI141" s="1078" t="s">
        <v>35</v>
      </c>
      <c r="BJ141" s="1078" t="s">
        <v>35</v>
      </c>
      <c r="BK141" s="1078" t="s">
        <v>35</v>
      </c>
      <c r="BL141" s="1098" t="s">
        <v>35</v>
      </c>
      <c r="BM141" s="1118" t="s">
        <v>35</v>
      </c>
      <c r="BN141" s="1078" t="s">
        <v>35</v>
      </c>
      <c r="BO141" s="1078" t="s">
        <v>35</v>
      </c>
      <c r="BP141" s="1078" t="s">
        <v>35</v>
      </c>
      <c r="BQ141" s="1098" t="s">
        <v>35</v>
      </c>
      <c r="BR141" s="1118" t="s">
        <v>35</v>
      </c>
      <c r="BS141" s="1078" t="s">
        <v>35</v>
      </c>
      <c r="BT141" s="1078" t="s">
        <v>35</v>
      </c>
      <c r="BU141" s="1078" t="s">
        <v>35</v>
      </c>
      <c r="BV141" s="1754" t="s">
        <v>35</v>
      </c>
      <c r="BW141" s="1819"/>
      <c r="BX141" s="1819"/>
      <c r="BY141" s="1820"/>
      <c r="BZ141" s="1820"/>
      <c r="CA141" s="1820"/>
      <c r="CB141" s="1820"/>
      <c r="CC141" s="1820"/>
      <c r="CD141" s="1820"/>
      <c r="CE141" s="1820"/>
      <c r="CF141" s="1820"/>
      <c r="CG141" s="1820"/>
      <c r="CH141" s="1820"/>
      <c r="CI141" s="1820"/>
      <c r="CJ141" s="1820"/>
      <c r="CK141" s="1820"/>
      <c r="CL141" s="1820"/>
      <c r="CM141" s="1820"/>
      <c r="CN141" s="1820"/>
      <c r="CO141" s="1820"/>
      <c r="CP141" s="1820"/>
      <c r="CQ141" s="1820"/>
      <c r="CR141" s="1820"/>
      <c r="CS141" s="1820"/>
      <c r="CT141" s="1820"/>
      <c r="CU141" s="1820"/>
      <c r="CV141" s="1820"/>
      <c r="CW141" s="1820"/>
      <c r="CX141" s="1820"/>
      <c r="CY141" s="1820"/>
      <c r="CZ141" s="1820"/>
    </row>
    <row r="142" s="130" customFormat="true" ht="15" customHeight="true" x14ac:dyDescent="0.2">
      <c r="A142" s="2107"/>
      <c r="B142" s="244" t="s">
        <v>66</v>
      </c>
      <c r="C142" s="993" t="s">
        <v>35</v>
      </c>
      <c r="D142" s="1004" t="s">
        <v>35</v>
      </c>
      <c r="E142" s="1004" t="s">
        <v>35</v>
      </c>
      <c r="F142" s="1004" t="s">
        <v>35</v>
      </c>
      <c r="G142" s="1015" t="s">
        <v>35</v>
      </c>
      <c r="H142" s="1026" t="s">
        <v>35</v>
      </c>
      <c r="I142" s="1004" t="s">
        <v>35</v>
      </c>
      <c r="J142" s="1004" t="s">
        <v>35</v>
      </c>
      <c r="K142" s="1004" t="s">
        <v>35</v>
      </c>
      <c r="L142" s="1037" t="s">
        <v>35</v>
      </c>
      <c r="M142" s="1046" t="s">
        <v>35</v>
      </c>
      <c r="N142" s="1004" t="s">
        <v>35</v>
      </c>
      <c r="O142" s="1004" t="s">
        <v>35</v>
      </c>
      <c r="P142" s="1004" t="s">
        <v>35</v>
      </c>
      <c r="Q142" s="1015" t="s">
        <v>35</v>
      </c>
      <c r="R142" s="1026" t="s">
        <v>35</v>
      </c>
      <c r="S142" s="1004" t="s">
        <v>35</v>
      </c>
      <c r="T142" s="1004" t="s">
        <v>35</v>
      </c>
      <c r="U142" s="1004" t="s">
        <v>35</v>
      </c>
      <c r="V142" s="1707" t="s">
        <v>35</v>
      </c>
      <c r="W142" s="1730"/>
      <c r="X142" s="1730"/>
      <c r="Y142" s="1731"/>
      <c r="Z142" s="1731"/>
      <c r="AA142" s="1731"/>
      <c r="AB142" s="1731"/>
      <c r="AC142" s="1731"/>
      <c r="AD142" s="1731"/>
      <c r="AE142" s="1731"/>
      <c r="AF142" s="1731"/>
      <c r="AG142" s="1731"/>
      <c r="AH142" s="1731"/>
      <c r="AI142" s="1731"/>
      <c r="AJ142" s="1731"/>
      <c r="AK142" s="1731"/>
      <c r="AL142" s="1731"/>
      <c r="AM142" s="1731"/>
      <c r="AN142" s="1731"/>
      <c r="AO142" s="1731"/>
      <c r="AP142" s="1731"/>
      <c r="AQ142" s="1731"/>
      <c r="AR142" s="1731"/>
      <c r="AS142" s="1731"/>
      <c r="AT142" s="1731"/>
      <c r="AU142" s="1731"/>
      <c r="AV142" s="1731"/>
      <c r="AW142" s="1731"/>
      <c r="AX142" s="1731"/>
      <c r="AY142" s="1731"/>
      <c r="AZ142" s="207"/>
      <c r="BA142" s="2120"/>
      <c r="BB142" s="159" t="s">
        <v>66</v>
      </c>
      <c r="BC142" s="1059" t="s">
        <v>35</v>
      </c>
      <c r="BD142" s="1078" t="s">
        <v>35</v>
      </c>
      <c r="BE142" s="1078" t="s">
        <v>35</v>
      </c>
      <c r="BF142" s="1078" t="s">
        <v>35</v>
      </c>
      <c r="BG142" s="1098" t="s">
        <v>35</v>
      </c>
      <c r="BH142" s="1118" t="s">
        <v>35</v>
      </c>
      <c r="BI142" s="1078" t="s">
        <v>35</v>
      </c>
      <c r="BJ142" s="1078" t="s">
        <v>35</v>
      </c>
      <c r="BK142" s="1078" t="s">
        <v>35</v>
      </c>
      <c r="BL142" s="1098" t="s">
        <v>35</v>
      </c>
      <c r="BM142" s="1118" t="s">
        <v>35</v>
      </c>
      <c r="BN142" s="1078" t="s">
        <v>35</v>
      </c>
      <c r="BO142" s="1078" t="s">
        <v>35</v>
      </c>
      <c r="BP142" s="1078" t="s">
        <v>35</v>
      </c>
      <c r="BQ142" s="1098" t="s">
        <v>35</v>
      </c>
      <c r="BR142" s="1118" t="s">
        <v>35</v>
      </c>
      <c r="BS142" s="1078" t="s">
        <v>35</v>
      </c>
      <c r="BT142" s="1078" t="s">
        <v>35</v>
      </c>
      <c r="BU142" s="1078" t="s">
        <v>35</v>
      </c>
      <c r="BV142" s="1754" t="s">
        <v>35</v>
      </c>
      <c r="BW142" s="1819"/>
      <c r="BX142" s="1819"/>
      <c r="BY142" s="1820"/>
      <c r="BZ142" s="1820"/>
      <c r="CA142" s="1820"/>
      <c r="CB142" s="1820"/>
      <c r="CC142" s="1820"/>
      <c r="CD142" s="1820"/>
      <c r="CE142" s="1820"/>
      <c r="CF142" s="1820"/>
      <c r="CG142" s="1820"/>
      <c r="CH142" s="1820"/>
      <c r="CI142" s="1820"/>
      <c r="CJ142" s="1820"/>
      <c r="CK142" s="1820"/>
      <c r="CL142" s="1820"/>
      <c r="CM142" s="1820"/>
      <c r="CN142" s="1820"/>
      <c r="CO142" s="1820"/>
      <c r="CP142" s="1820"/>
      <c r="CQ142" s="1820"/>
      <c r="CR142" s="1820"/>
      <c r="CS142" s="1820"/>
      <c r="CT142" s="1820"/>
      <c r="CU142" s="1820"/>
      <c r="CV142" s="1820"/>
      <c r="CW142" s="1820"/>
      <c r="CX142" s="1820"/>
      <c r="CY142" s="1820"/>
      <c r="CZ142" s="1820"/>
    </row>
    <row r="143" s="130" customFormat="true" ht="15" customHeight="true" x14ac:dyDescent="0.2">
      <c r="A143" s="2107"/>
      <c r="B143" s="244" t="s">
        <v>67</v>
      </c>
      <c r="C143" s="993" t="s">
        <v>35</v>
      </c>
      <c r="D143" s="1004" t="s">
        <v>35</v>
      </c>
      <c r="E143" s="1004" t="s">
        <v>35</v>
      </c>
      <c r="F143" s="1004" t="s">
        <v>35</v>
      </c>
      <c r="G143" s="1015" t="s">
        <v>35</v>
      </c>
      <c r="H143" s="1026" t="s">
        <v>35</v>
      </c>
      <c r="I143" s="1004" t="s">
        <v>35</v>
      </c>
      <c r="J143" s="1004" t="s">
        <v>35</v>
      </c>
      <c r="K143" s="1004" t="s">
        <v>35</v>
      </c>
      <c r="L143" s="1037" t="s">
        <v>35</v>
      </c>
      <c r="M143" s="1046" t="s">
        <v>35</v>
      </c>
      <c r="N143" s="1004" t="s">
        <v>35</v>
      </c>
      <c r="O143" s="1004" t="s">
        <v>35</v>
      </c>
      <c r="P143" s="1004" t="s">
        <v>35</v>
      </c>
      <c r="Q143" s="1015" t="s">
        <v>35</v>
      </c>
      <c r="R143" s="1026" t="s">
        <v>35</v>
      </c>
      <c r="S143" s="1004" t="s">
        <v>35</v>
      </c>
      <c r="T143" s="1004" t="s">
        <v>35</v>
      </c>
      <c r="U143" s="1004" t="s">
        <v>35</v>
      </c>
      <c r="V143" s="1707" t="s">
        <v>35</v>
      </c>
      <c r="W143" s="1730"/>
      <c r="X143" s="1730"/>
      <c r="Y143" s="1731"/>
      <c r="Z143" s="1731"/>
      <c r="AA143" s="1731"/>
      <c r="AB143" s="1731"/>
      <c r="AC143" s="1731"/>
      <c r="AD143" s="1731"/>
      <c r="AE143" s="1731"/>
      <c r="AF143" s="1731"/>
      <c r="AG143" s="1731"/>
      <c r="AH143" s="1731"/>
      <c r="AI143" s="1731"/>
      <c r="AJ143" s="1731"/>
      <c r="AK143" s="1731"/>
      <c r="AL143" s="1731"/>
      <c r="AM143" s="1731"/>
      <c r="AN143" s="1731"/>
      <c r="AO143" s="1731"/>
      <c r="AP143" s="1731"/>
      <c r="AQ143" s="1731"/>
      <c r="AR143" s="1731"/>
      <c r="AS143" s="1731"/>
      <c r="AT143" s="1731"/>
      <c r="AU143" s="1731"/>
      <c r="AV143" s="1731"/>
      <c r="AW143" s="1731"/>
      <c r="AX143" s="1731"/>
      <c r="AY143" s="1731"/>
      <c r="AZ143" s="207"/>
      <c r="BA143" s="2120"/>
      <c r="BB143" s="159" t="s">
        <v>67</v>
      </c>
      <c r="BC143" s="1059" t="s">
        <v>35</v>
      </c>
      <c r="BD143" s="1078" t="s">
        <v>35</v>
      </c>
      <c r="BE143" s="1078" t="s">
        <v>35</v>
      </c>
      <c r="BF143" s="1078" t="s">
        <v>35</v>
      </c>
      <c r="BG143" s="1098" t="s">
        <v>35</v>
      </c>
      <c r="BH143" s="1118" t="s">
        <v>35</v>
      </c>
      <c r="BI143" s="1078" t="s">
        <v>35</v>
      </c>
      <c r="BJ143" s="1078" t="s">
        <v>35</v>
      </c>
      <c r="BK143" s="1078" t="s">
        <v>35</v>
      </c>
      <c r="BL143" s="1098" t="s">
        <v>35</v>
      </c>
      <c r="BM143" s="1118" t="s">
        <v>35</v>
      </c>
      <c r="BN143" s="1078" t="s">
        <v>35</v>
      </c>
      <c r="BO143" s="1078" t="s">
        <v>35</v>
      </c>
      <c r="BP143" s="1078" t="s">
        <v>35</v>
      </c>
      <c r="BQ143" s="1098" t="s">
        <v>35</v>
      </c>
      <c r="BR143" s="1118" t="s">
        <v>35</v>
      </c>
      <c r="BS143" s="1078" t="s">
        <v>35</v>
      </c>
      <c r="BT143" s="1078" t="s">
        <v>35</v>
      </c>
      <c r="BU143" s="1078" t="s">
        <v>35</v>
      </c>
      <c r="BV143" s="1754" t="s">
        <v>35</v>
      </c>
      <c r="BW143" s="1819"/>
      <c r="BX143" s="1819"/>
      <c r="BY143" s="1820"/>
      <c r="BZ143" s="1820"/>
      <c r="CA143" s="1820"/>
      <c r="CB143" s="1820"/>
      <c r="CC143" s="1820"/>
      <c r="CD143" s="1820"/>
      <c r="CE143" s="1820"/>
      <c r="CF143" s="1820"/>
      <c r="CG143" s="1820"/>
      <c r="CH143" s="1820"/>
      <c r="CI143" s="1820"/>
      <c r="CJ143" s="1820"/>
      <c r="CK143" s="1820"/>
      <c r="CL143" s="1820"/>
      <c r="CM143" s="1820"/>
      <c r="CN143" s="1820"/>
      <c r="CO143" s="1820"/>
      <c r="CP143" s="1820"/>
      <c r="CQ143" s="1820"/>
      <c r="CR143" s="1820"/>
      <c r="CS143" s="1820"/>
      <c r="CT143" s="1820"/>
      <c r="CU143" s="1820"/>
      <c r="CV143" s="1820"/>
      <c r="CW143" s="1820"/>
      <c r="CX143" s="1820"/>
      <c r="CY143" s="1820"/>
      <c r="CZ143" s="1820"/>
    </row>
    <row r="144" s="130" customFormat="true" ht="15" customHeight="true" x14ac:dyDescent="0.2">
      <c r="A144" s="2107" t="s">
        <v>107</v>
      </c>
      <c r="B144" s="244" t="s">
        <v>64</v>
      </c>
      <c r="C144" s="993" t="s">
        <v>35</v>
      </c>
      <c r="D144" s="1004" t="s">
        <v>35</v>
      </c>
      <c r="E144" s="1004" t="s">
        <v>35</v>
      </c>
      <c r="F144" s="1004" t="s">
        <v>35</v>
      </c>
      <c r="G144" s="1015" t="s">
        <v>35</v>
      </c>
      <c r="H144" s="1026" t="s">
        <v>35</v>
      </c>
      <c r="I144" s="1004" t="s">
        <v>35</v>
      </c>
      <c r="J144" s="1004" t="s">
        <v>35</v>
      </c>
      <c r="K144" s="1004" t="s">
        <v>35</v>
      </c>
      <c r="L144" s="1037" t="s">
        <v>35</v>
      </c>
      <c r="M144" s="1046" t="s">
        <v>35</v>
      </c>
      <c r="N144" s="1004" t="s">
        <v>35</v>
      </c>
      <c r="O144" s="1004" t="s">
        <v>35</v>
      </c>
      <c r="P144" s="1004" t="s">
        <v>35</v>
      </c>
      <c r="Q144" s="1015" t="s">
        <v>35</v>
      </c>
      <c r="R144" s="1026" t="s">
        <v>35</v>
      </c>
      <c r="S144" s="1004" t="s">
        <v>35</v>
      </c>
      <c r="T144" s="1004" t="s">
        <v>35</v>
      </c>
      <c r="U144" s="1004" t="s">
        <v>35</v>
      </c>
      <c r="V144" s="1707" t="s">
        <v>35</v>
      </c>
      <c r="W144" s="1730"/>
      <c r="X144" s="1730"/>
      <c r="Y144" s="1731"/>
      <c r="Z144" s="1731"/>
      <c r="AA144" s="1731"/>
      <c r="AB144" s="1731"/>
      <c r="AC144" s="1731"/>
      <c r="AD144" s="1731"/>
      <c r="AE144" s="1731"/>
      <c r="AF144" s="1731"/>
      <c r="AG144" s="1731"/>
      <c r="AH144" s="1731"/>
      <c r="AI144" s="1731"/>
      <c r="AJ144" s="1731"/>
      <c r="AK144" s="1731"/>
      <c r="AL144" s="1731"/>
      <c r="AM144" s="1731"/>
      <c r="AN144" s="1731"/>
      <c r="AO144" s="1731"/>
      <c r="AP144" s="1731"/>
      <c r="AQ144" s="1731"/>
      <c r="AR144" s="1731"/>
      <c r="AS144" s="1731"/>
      <c r="AT144" s="1731"/>
      <c r="AU144" s="1731"/>
      <c r="AV144" s="1731"/>
      <c r="AW144" s="1731"/>
      <c r="AX144" s="1731"/>
      <c r="AY144" s="1731"/>
      <c r="AZ144" s="207"/>
      <c r="BA144" s="2120" t="s">
        <v>107</v>
      </c>
      <c r="BB144" s="159" t="s">
        <v>64</v>
      </c>
      <c r="BC144" s="1059" t="s">
        <v>35</v>
      </c>
      <c r="BD144" s="1078" t="s">
        <v>35</v>
      </c>
      <c r="BE144" s="1078" t="s">
        <v>35</v>
      </c>
      <c r="BF144" s="1078" t="s">
        <v>35</v>
      </c>
      <c r="BG144" s="1098" t="s">
        <v>35</v>
      </c>
      <c r="BH144" s="1118" t="s">
        <v>35</v>
      </c>
      <c r="BI144" s="1078" t="s">
        <v>35</v>
      </c>
      <c r="BJ144" s="1078" t="s">
        <v>35</v>
      </c>
      <c r="BK144" s="1078" t="s">
        <v>35</v>
      </c>
      <c r="BL144" s="1098" t="s">
        <v>35</v>
      </c>
      <c r="BM144" s="1118" t="s">
        <v>35</v>
      </c>
      <c r="BN144" s="1078" t="s">
        <v>35</v>
      </c>
      <c r="BO144" s="1078" t="s">
        <v>35</v>
      </c>
      <c r="BP144" s="1078" t="s">
        <v>35</v>
      </c>
      <c r="BQ144" s="1098" t="s">
        <v>35</v>
      </c>
      <c r="BR144" s="1118" t="s">
        <v>35</v>
      </c>
      <c r="BS144" s="1078" t="s">
        <v>35</v>
      </c>
      <c r="BT144" s="1078" t="s">
        <v>35</v>
      </c>
      <c r="BU144" s="1078" t="s">
        <v>35</v>
      </c>
      <c r="BV144" s="1754" t="s">
        <v>35</v>
      </c>
      <c r="BW144" s="1819"/>
      <c r="BX144" s="1819"/>
      <c r="BY144" s="1820"/>
      <c r="BZ144" s="1820"/>
      <c r="CA144" s="1820"/>
      <c r="CB144" s="1820"/>
      <c r="CC144" s="1820"/>
      <c r="CD144" s="1820"/>
      <c r="CE144" s="1820"/>
      <c r="CF144" s="1820"/>
      <c r="CG144" s="1820"/>
      <c r="CH144" s="1820"/>
      <c r="CI144" s="1820"/>
      <c r="CJ144" s="1820"/>
      <c r="CK144" s="1820"/>
      <c r="CL144" s="1820"/>
      <c r="CM144" s="1820"/>
      <c r="CN144" s="1820"/>
      <c r="CO144" s="1820"/>
      <c r="CP144" s="1820"/>
      <c r="CQ144" s="1820"/>
      <c r="CR144" s="1820"/>
      <c r="CS144" s="1820"/>
      <c r="CT144" s="1820"/>
      <c r="CU144" s="1820"/>
      <c r="CV144" s="1820"/>
      <c r="CW144" s="1820"/>
      <c r="CX144" s="1820"/>
      <c r="CY144" s="1820"/>
      <c r="CZ144" s="1820"/>
    </row>
    <row r="145" s="130" customFormat="true" ht="15" customHeight="true" x14ac:dyDescent="0.2">
      <c r="A145" s="2107"/>
      <c r="B145" s="244" t="s">
        <v>65</v>
      </c>
      <c r="C145" s="993" t="s">
        <v>35</v>
      </c>
      <c r="D145" s="1004" t="s">
        <v>35</v>
      </c>
      <c r="E145" s="1004" t="s">
        <v>35</v>
      </c>
      <c r="F145" s="1004" t="s">
        <v>35</v>
      </c>
      <c r="G145" s="1015" t="s">
        <v>35</v>
      </c>
      <c r="H145" s="1026" t="s">
        <v>35</v>
      </c>
      <c r="I145" s="1004" t="s">
        <v>35</v>
      </c>
      <c r="J145" s="1004" t="s">
        <v>35</v>
      </c>
      <c r="K145" s="1004" t="s">
        <v>35</v>
      </c>
      <c r="L145" s="1037" t="s">
        <v>35</v>
      </c>
      <c r="M145" s="1046" t="s">
        <v>35</v>
      </c>
      <c r="N145" s="1004" t="s">
        <v>35</v>
      </c>
      <c r="O145" s="1004" t="s">
        <v>35</v>
      </c>
      <c r="P145" s="1004" t="s">
        <v>35</v>
      </c>
      <c r="Q145" s="1015" t="s">
        <v>35</v>
      </c>
      <c r="R145" s="1026" t="s">
        <v>35</v>
      </c>
      <c r="S145" s="1004" t="s">
        <v>35</v>
      </c>
      <c r="T145" s="1004" t="s">
        <v>35</v>
      </c>
      <c r="U145" s="1004" t="s">
        <v>35</v>
      </c>
      <c r="V145" s="1707" t="s">
        <v>35</v>
      </c>
      <c r="W145" s="1730"/>
      <c r="X145" s="1730"/>
      <c r="Y145" s="1731"/>
      <c r="Z145" s="1731"/>
      <c r="AA145" s="1731"/>
      <c r="AB145" s="1731"/>
      <c r="AC145" s="1731"/>
      <c r="AD145" s="1731"/>
      <c r="AE145" s="1731"/>
      <c r="AF145" s="1731"/>
      <c r="AG145" s="1731"/>
      <c r="AH145" s="1731"/>
      <c r="AI145" s="1731"/>
      <c r="AJ145" s="1731"/>
      <c r="AK145" s="1731"/>
      <c r="AL145" s="1731"/>
      <c r="AM145" s="1731"/>
      <c r="AN145" s="1731"/>
      <c r="AO145" s="1731"/>
      <c r="AP145" s="1731"/>
      <c r="AQ145" s="1731"/>
      <c r="AR145" s="1731"/>
      <c r="AS145" s="1731"/>
      <c r="AT145" s="1731"/>
      <c r="AU145" s="1731"/>
      <c r="AV145" s="1731"/>
      <c r="AW145" s="1731"/>
      <c r="AX145" s="1731"/>
      <c r="AY145" s="1731"/>
      <c r="AZ145" s="207"/>
      <c r="BA145" s="2120"/>
      <c r="BB145" s="159" t="s">
        <v>65</v>
      </c>
      <c r="BC145" s="1059" t="s">
        <v>35</v>
      </c>
      <c r="BD145" s="1078" t="s">
        <v>35</v>
      </c>
      <c r="BE145" s="1078" t="s">
        <v>35</v>
      </c>
      <c r="BF145" s="1078" t="s">
        <v>35</v>
      </c>
      <c r="BG145" s="1098" t="s">
        <v>35</v>
      </c>
      <c r="BH145" s="1118" t="s">
        <v>35</v>
      </c>
      <c r="BI145" s="1078" t="s">
        <v>35</v>
      </c>
      <c r="BJ145" s="1078" t="s">
        <v>35</v>
      </c>
      <c r="BK145" s="1078" t="s">
        <v>35</v>
      </c>
      <c r="BL145" s="1098" t="s">
        <v>35</v>
      </c>
      <c r="BM145" s="1118" t="s">
        <v>35</v>
      </c>
      <c r="BN145" s="1078" t="s">
        <v>35</v>
      </c>
      <c r="BO145" s="1078" t="s">
        <v>35</v>
      </c>
      <c r="BP145" s="1078" t="s">
        <v>35</v>
      </c>
      <c r="BQ145" s="1098" t="s">
        <v>35</v>
      </c>
      <c r="BR145" s="1118" t="s">
        <v>35</v>
      </c>
      <c r="BS145" s="1078" t="s">
        <v>35</v>
      </c>
      <c r="BT145" s="1078" t="s">
        <v>35</v>
      </c>
      <c r="BU145" s="1078" t="s">
        <v>35</v>
      </c>
      <c r="BV145" s="1754" t="s">
        <v>35</v>
      </c>
      <c r="BW145" s="1819"/>
      <c r="BX145" s="1819"/>
      <c r="BY145" s="1820"/>
      <c r="BZ145" s="1820"/>
      <c r="CA145" s="1820"/>
      <c r="CB145" s="1820"/>
      <c r="CC145" s="1820"/>
      <c r="CD145" s="1820"/>
      <c r="CE145" s="1820"/>
      <c r="CF145" s="1820"/>
      <c r="CG145" s="1820"/>
      <c r="CH145" s="1820"/>
      <c r="CI145" s="1820"/>
      <c r="CJ145" s="1820"/>
      <c r="CK145" s="1820"/>
      <c r="CL145" s="1820"/>
      <c r="CM145" s="1820"/>
      <c r="CN145" s="1820"/>
      <c r="CO145" s="1820"/>
      <c r="CP145" s="1820"/>
      <c r="CQ145" s="1820"/>
      <c r="CR145" s="1820"/>
      <c r="CS145" s="1820"/>
      <c r="CT145" s="1820"/>
      <c r="CU145" s="1820"/>
      <c r="CV145" s="1820"/>
      <c r="CW145" s="1820"/>
      <c r="CX145" s="1820"/>
      <c r="CY145" s="1820"/>
      <c r="CZ145" s="1820"/>
    </row>
    <row r="146" s="130" customFormat="true" ht="15" customHeight="true" x14ac:dyDescent="0.2">
      <c r="A146" s="2107"/>
      <c r="B146" s="244" t="s">
        <v>66</v>
      </c>
      <c r="C146" s="993" t="s">
        <v>35</v>
      </c>
      <c r="D146" s="1004" t="s">
        <v>35</v>
      </c>
      <c r="E146" s="1004" t="s">
        <v>35</v>
      </c>
      <c r="F146" s="1004" t="s">
        <v>35</v>
      </c>
      <c r="G146" s="1015" t="s">
        <v>35</v>
      </c>
      <c r="H146" s="1026" t="s">
        <v>35</v>
      </c>
      <c r="I146" s="1004" t="s">
        <v>35</v>
      </c>
      <c r="J146" s="1004" t="s">
        <v>35</v>
      </c>
      <c r="K146" s="1004" t="s">
        <v>35</v>
      </c>
      <c r="L146" s="1037" t="s">
        <v>35</v>
      </c>
      <c r="M146" s="1046" t="s">
        <v>35</v>
      </c>
      <c r="N146" s="1004" t="s">
        <v>35</v>
      </c>
      <c r="O146" s="1004" t="s">
        <v>35</v>
      </c>
      <c r="P146" s="1004" t="s">
        <v>35</v>
      </c>
      <c r="Q146" s="1015" t="s">
        <v>35</v>
      </c>
      <c r="R146" s="1026" t="s">
        <v>35</v>
      </c>
      <c r="S146" s="1004" t="s">
        <v>35</v>
      </c>
      <c r="T146" s="1004" t="s">
        <v>35</v>
      </c>
      <c r="U146" s="1004" t="s">
        <v>35</v>
      </c>
      <c r="V146" s="1707" t="s">
        <v>35</v>
      </c>
      <c r="W146" s="1730"/>
      <c r="X146" s="1730"/>
      <c r="Y146" s="1731"/>
      <c r="Z146" s="1731"/>
      <c r="AA146" s="1731"/>
      <c r="AB146" s="1731"/>
      <c r="AC146" s="1731"/>
      <c r="AD146" s="1731"/>
      <c r="AE146" s="1731"/>
      <c r="AF146" s="1731"/>
      <c r="AG146" s="1731"/>
      <c r="AH146" s="1731"/>
      <c r="AI146" s="1731"/>
      <c r="AJ146" s="1731"/>
      <c r="AK146" s="1731"/>
      <c r="AL146" s="1731"/>
      <c r="AM146" s="1731"/>
      <c r="AN146" s="1731"/>
      <c r="AO146" s="1731"/>
      <c r="AP146" s="1731"/>
      <c r="AQ146" s="1731"/>
      <c r="AR146" s="1731"/>
      <c r="AS146" s="1731"/>
      <c r="AT146" s="1731"/>
      <c r="AU146" s="1731"/>
      <c r="AV146" s="1731"/>
      <c r="AW146" s="1731"/>
      <c r="AX146" s="1731"/>
      <c r="AY146" s="1731"/>
      <c r="AZ146" s="207"/>
      <c r="BA146" s="2120"/>
      <c r="BB146" s="159" t="s">
        <v>66</v>
      </c>
      <c r="BC146" s="1059" t="s">
        <v>35</v>
      </c>
      <c r="BD146" s="1078" t="s">
        <v>35</v>
      </c>
      <c r="BE146" s="1078" t="s">
        <v>35</v>
      </c>
      <c r="BF146" s="1078" t="s">
        <v>35</v>
      </c>
      <c r="BG146" s="1098" t="s">
        <v>35</v>
      </c>
      <c r="BH146" s="1118" t="s">
        <v>35</v>
      </c>
      <c r="BI146" s="1078" t="s">
        <v>35</v>
      </c>
      <c r="BJ146" s="1078" t="s">
        <v>35</v>
      </c>
      <c r="BK146" s="1078" t="s">
        <v>35</v>
      </c>
      <c r="BL146" s="1098" t="s">
        <v>35</v>
      </c>
      <c r="BM146" s="1118" t="s">
        <v>35</v>
      </c>
      <c r="BN146" s="1078" t="s">
        <v>35</v>
      </c>
      <c r="BO146" s="1078" t="s">
        <v>35</v>
      </c>
      <c r="BP146" s="1078" t="s">
        <v>35</v>
      </c>
      <c r="BQ146" s="1098" t="s">
        <v>35</v>
      </c>
      <c r="BR146" s="1118" t="s">
        <v>35</v>
      </c>
      <c r="BS146" s="1078" t="s">
        <v>35</v>
      </c>
      <c r="BT146" s="1078" t="s">
        <v>35</v>
      </c>
      <c r="BU146" s="1078" t="s">
        <v>35</v>
      </c>
      <c r="BV146" s="1754" t="s">
        <v>35</v>
      </c>
      <c r="BW146" s="1819"/>
      <c r="BX146" s="1819"/>
      <c r="BY146" s="1820"/>
      <c r="BZ146" s="1820"/>
      <c r="CA146" s="1820"/>
      <c r="CB146" s="1820"/>
      <c r="CC146" s="1820"/>
      <c r="CD146" s="1820"/>
      <c r="CE146" s="1820"/>
      <c r="CF146" s="1820"/>
      <c r="CG146" s="1820"/>
      <c r="CH146" s="1820"/>
      <c r="CI146" s="1820"/>
      <c r="CJ146" s="1820"/>
      <c r="CK146" s="1820"/>
      <c r="CL146" s="1820"/>
      <c r="CM146" s="1820"/>
      <c r="CN146" s="1820"/>
      <c r="CO146" s="1820"/>
      <c r="CP146" s="1820"/>
      <c r="CQ146" s="1820"/>
      <c r="CR146" s="1820"/>
      <c r="CS146" s="1820"/>
      <c r="CT146" s="1820"/>
      <c r="CU146" s="1820"/>
      <c r="CV146" s="1820"/>
      <c r="CW146" s="1820"/>
      <c r="CX146" s="1820"/>
      <c r="CY146" s="1820"/>
      <c r="CZ146" s="1820"/>
    </row>
    <row r="147" s="130" customFormat="true" ht="15" customHeight="true" x14ac:dyDescent="0.2">
      <c r="A147" s="2107"/>
      <c r="B147" s="244" t="s">
        <v>67</v>
      </c>
      <c r="C147" s="993" t="s">
        <v>35</v>
      </c>
      <c r="D147" s="1004" t="s">
        <v>35</v>
      </c>
      <c r="E147" s="1004" t="s">
        <v>35</v>
      </c>
      <c r="F147" s="1004" t="s">
        <v>35</v>
      </c>
      <c r="G147" s="1015" t="s">
        <v>35</v>
      </c>
      <c r="H147" s="1026" t="s">
        <v>35</v>
      </c>
      <c r="I147" s="1004" t="s">
        <v>35</v>
      </c>
      <c r="J147" s="1004" t="s">
        <v>35</v>
      </c>
      <c r="K147" s="1004" t="s">
        <v>35</v>
      </c>
      <c r="L147" s="1037" t="s">
        <v>35</v>
      </c>
      <c r="M147" s="1046" t="s">
        <v>35</v>
      </c>
      <c r="N147" s="1004" t="s">
        <v>35</v>
      </c>
      <c r="O147" s="1004" t="s">
        <v>35</v>
      </c>
      <c r="P147" s="1004" t="s">
        <v>35</v>
      </c>
      <c r="Q147" s="1015" t="s">
        <v>35</v>
      </c>
      <c r="R147" s="1026" t="s">
        <v>35</v>
      </c>
      <c r="S147" s="1004" t="s">
        <v>35</v>
      </c>
      <c r="T147" s="1004" t="s">
        <v>35</v>
      </c>
      <c r="U147" s="1004" t="s">
        <v>35</v>
      </c>
      <c r="V147" s="1707" t="s">
        <v>35</v>
      </c>
      <c r="W147" s="1730"/>
      <c r="X147" s="1730"/>
      <c r="Y147" s="1731"/>
      <c r="Z147" s="1731"/>
      <c r="AA147" s="1731"/>
      <c r="AB147" s="1731"/>
      <c r="AC147" s="1731"/>
      <c r="AD147" s="1731"/>
      <c r="AE147" s="1731"/>
      <c r="AF147" s="1731"/>
      <c r="AG147" s="1731"/>
      <c r="AH147" s="1731"/>
      <c r="AI147" s="1731"/>
      <c r="AJ147" s="1731"/>
      <c r="AK147" s="1731"/>
      <c r="AL147" s="1731"/>
      <c r="AM147" s="1731"/>
      <c r="AN147" s="1731"/>
      <c r="AO147" s="1731"/>
      <c r="AP147" s="1731"/>
      <c r="AQ147" s="1731"/>
      <c r="AR147" s="1731"/>
      <c r="AS147" s="1731"/>
      <c r="AT147" s="1731"/>
      <c r="AU147" s="1731"/>
      <c r="AV147" s="1731"/>
      <c r="AW147" s="1731"/>
      <c r="AX147" s="1731"/>
      <c r="AY147" s="1731"/>
      <c r="AZ147" s="207"/>
      <c r="BA147" s="2120"/>
      <c r="BB147" s="159" t="s">
        <v>67</v>
      </c>
      <c r="BC147" s="1059" t="s">
        <v>35</v>
      </c>
      <c r="BD147" s="1078" t="s">
        <v>35</v>
      </c>
      <c r="BE147" s="1078" t="s">
        <v>35</v>
      </c>
      <c r="BF147" s="1078" t="s">
        <v>35</v>
      </c>
      <c r="BG147" s="1098" t="s">
        <v>35</v>
      </c>
      <c r="BH147" s="1118" t="s">
        <v>35</v>
      </c>
      <c r="BI147" s="1078" t="s">
        <v>35</v>
      </c>
      <c r="BJ147" s="1078" t="s">
        <v>35</v>
      </c>
      <c r="BK147" s="1078" t="s">
        <v>35</v>
      </c>
      <c r="BL147" s="1098" t="s">
        <v>35</v>
      </c>
      <c r="BM147" s="1118" t="s">
        <v>35</v>
      </c>
      <c r="BN147" s="1078" t="s">
        <v>35</v>
      </c>
      <c r="BO147" s="1078" t="s">
        <v>35</v>
      </c>
      <c r="BP147" s="1078" t="s">
        <v>35</v>
      </c>
      <c r="BQ147" s="1098" t="s">
        <v>35</v>
      </c>
      <c r="BR147" s="1118" t="s">
        <v>35</v>
      </c>
      <c r="BS147" s="1078" t="s">
        <v>35</v>
      </c>
      <c r="BT147" s="1078" t="s">
        <v>35</v>
      </c>
      <c r="BU147" s="1078" t="s">
        <v>35</v>
      </c>
      <c r="BV147" s="1754" t="s">
        <v>35</v>
      </c>
      <c r="BW147" s="1819"/>
      <c r="BX147" s="1819"/>
      <c r="BY147" s="1820"/>
      <c r="BZ147" s="1820"/>
      <c r="CA147" s="1820"/>
      <c r="CB147" s="1820"/>
      <c r="CC147" s="1820"/>
      <c r="CD147" s="1820"/>
      <c r="CE147" s="1820"/>
      <c r="CF147" s="1820"/>
      <c r="CG147" s="1820"/>
      <c r="CH147" s="1820"/>
      <c r="CI147" s="1820"/>
      <c r="CJ147" s="1820"/>
      <c r="CK147" s="1820"/>
      <c r="CL147" s="1820"/>
      <c r="CM147" s="1820"/>
      <c r="CN147" s="1820"/>
      <c r="CO147" s="1820"/>
      <c r="CP147" s="1820"/>
      <c r="CQ147" s="1820"/>
      <c r="CR147" s="1820"/>
      <c r="CS147" s="1820"/>
      <c r="CT147" s="1820"/>
      <c r="CU147" s="1820"/>
      <c r="CV147" s="1820"/>
      <c r="CW147" s="1820"/>
      <c r="CX147" s="1820"/>
      <c r="CY147" s="1820"/>
      <c r="CZ147" s="1820"/>
    </row>
    <row r="148" s="130" customFormat="true" ht="15" customHeight="true" x14ac:dyDescent="0.2">
      <c r="A148" s="2107" t="s">
        <v>108</v>
      </c>
      <c r="B148" s="244" t="s">
        <v>49</v>
      </c>
      <c r="C148" s="689">
        <v>2.7684606706509101</v>
      </c>
      <c r="D148" s="690">
        <v>0.58858232632901142</v>
      </c>
      <c r="E148" s="690">
        <v>0.1427278281447798</v>
      </c>
      <c r="F148" s="690">
        <v>0.10625743946377272</v>
      </c>
      <c r="G148" s="739">
        <v>5.118610823376761E-2</v>
      </c>
      <c r="H148" s="727">
        <v>1.526835130038475</v>
      </c>
      <c r="I148" s="690">
        <v>0.35094851654253639</v>
      </c>
      <c r="J148" s="690">
        <v>0</v>
      </c>
      <c r="K148" s="690">
        <v>4.8745631108585895E-2</v>
      </c>
      <c r="L148" s="703">
        <v>6.6062726034798541E-2</v>
      </c>
      <c r="M148" s="714">
        <v>4.7220703357506588</v>
      </c>
      <c r="N148" s="690">
        <v>2.7327573148489748</v>
      </c>
      <c r="O148" s="690">
        <v>0.5426705656171571</v>
      </c>
      <c r="P148" s="690">
        <v>0.98092509734499722</v>
      </c>
      <c r="Q148" s="739">
        <v>0.41056044356361954</v>
      </c>
      <c r="R148" s="727">
        <v>0.73451821088585645</v>
      </c>
      <c r="S148" s="690">
        <v>1.6163969223053984</v>
      </c>
      <c r="T148" s="690">
        <v>0</v>
      </c>
      <c r="U148" s="690">
        <v>0.67166614397197399</v>
      </c>
      <c r="V148" s="1708">
        <v>0.46773883850913833</v>
      </c>
      <c r="W148" s="1732"/>
      <c r="X148" s="1732"/>
      <c r="Y148" s="1733"/>
      <c r="Z148" s="1733"/>
      <c r="AA148" s="1733"/>
      <c r="AB148" s="1733"/>
      <c r="AC148" s="1733"/>
      <c r="AD148" s="1733"/>
      <c r="AE148" s="1733"/>
      <c r="AF148" s="1733"/>
      <c r="AG148" s="1733"/>
      <c r="AH148" s="1733"/>
      <c r="AI148" s="1733"/>
      <c r="AJ148" s="1733"/>
      <c r="AK148" s="1733"/>
      <c r="AL148" s="1733"/>
      <c r="AM148" s="1733"/>
      <c r="AN148" s="1733"/>
      <c r="AO148" s="1733"/>
      <c r="AP148" s="1733"/>
      <c r="AQ148" s="1733"/>
      <c r="AR148" s="1733"/>
      <c r="AS148" s="1733"/>
      <c r="AT148" s="1733"/>
      <c r="AU148" s="1733"/>
      <c r="AV148" s="1733"/>
      <c r="AW148" s="1733"/>
      <c r="AX148" s="1733"/>
      <c r="AY148" s="1733"/>
      <c r="AZ148" s="207"/>
      <c r="BA148" s="2120" t="s">
        <v>108</v>
      </c>
      <c r="BB148" s="159" t="s">
        <v>49</v>
      </c>
      <c r="BC148" s="1059" t="s">
        <v>35</v>
      </c>
      <c r="BD148" s="1078" t="s">
        <v>35</v>
      </c>
      <c r="BE148" s="1078" t="s">
        <v>35</v>
      </c>
      <c r="BF148" s="1078" t="s">
        <v>35</v>
      </c>
      <c r="BG148" s="1098" t="s">
        <v>35</v>
      </c>
      <c r="BH148" s="1118" t="s">
        <v>35</v>
      </c>
      <c r="BI148" s="1078" t="s">
        <v>35</v>
      </c>
      <c r="BJ148" s="1078" t="s">
        <v>35</v>
      </c>
      <c r="BK148" s="1078" t="s">
        <v>35</v>
      </c>
      <c r="BL148" s="1098" t="s">
        <v>35</v>
      </c>
      <c r="BM148" s="1118" t="s">
        <v>35</v>
      </c>
      <c r="BN148" s="1078" t="s">
        <v>35</v>
      </c>
      <c r="BO148" s="1078" t="s">
        <v>35</v>
      </c>
      <c r="BP148" s="1078" t="s">
        <v>35</v>
      </c>
      <c r="BQ148" s="1098" t="s">
        <v>35</v>
      </c>
      <c r="BR148" s="1118" t="s">
        <v>35</v>
      </c>
      <c r="BS148" s="1078" t="s">
        <v>35</v>
      </c>
      <c r="BT148" s="1078" t="s">
        <v>35</v>
      </c>
      <c r="BU148" s="1078" t="s">
        <v>35</v>
      </c>
      <c r="BV148" s="1754" t="s">
        <v>35</v>
      </c>
      <c r="BW148" s="1819"/>
      <c r="BX148" s="1819"/>
      <c r="BY148" s="1820"/>
      <c r="BZ148" s="1820"/>
      <c r="CA148" s="1820"/>
      <c r="CB148" s="1820"/>
      <c r="CC148" s="1820"/>
      <c r="CD148" s="1820"/>
      <c r="CE148" s="1820"/>
      <c r="CF148" s="1820"/>
      <c r="CG148" s="1820"/>
      <c r="CH148" s="1820"/>
      <c r="CI148" s="1820"/>
      <c r="CJ148" s="1820"/>
      <c r="CK148" s="1820"/>
      <c r="CL148" s="1820"/>
      <c r="CM148" s="1820"/>
      <c r="CN148" s="1820"/>
      <c r="CO148" s="1820"/>
      <c r="CP148" s="1820"/>
      <c r="CQ148" s="1820"/>
      <c r="CR148" s="1820"/>
      <c r="CS148" s="1820"/>
      <c r="CT148" s="1820"/>
      <c r="CU148" s="1820"/>
      <c r="CV148" s="1820"/>
      <c r="CW148" s="1820"/>
      <c r="CX148" s="1820"/>
      <c r="CY148" s="1820"/>
      <c r="CZ148" s="1820"/>
    </row>
    <row r="149" s="130" customFormat="true" ht="15" customHeight="true" x14ac:dyDescent="0.2">
      <c r="A149" s="2107"/>
      <c r="B149" s="244" t="s">
        <v>48</v>
      </c>
      <c r="C149" s="689">
        <v>85.482186578677073</v>
      </c>
      <c r="D149" s="690">
        <v>95.941021869083485</v>
      </c>
      <c r="E149" s="690">
        <v>98.069094037464424</v>
      </c>
      <c r="F149" s="690">
        <v>99.381470109469902</v>
      </c>
      <c r="G149" s="739">
        <v>98.81859459295444</v>
      </c>
      <c r="H149" s="727">
        <v>96.917093241234667</v>
      </c>
      <c r="I149" s="690">
        <v>97.872565521413009</v>
      </c>
      <c r="J149" s="690">
        <v>99.745586342128874</v>
      </c>
      <c r="K149" s="690">
        <v>99.585722811137813</v>
      </c>
      <c r="L149" s="703">
        <v>99.006645389633448</v>
      </c>
      <c r="M149" s="714">
        <v>71.602663453563167</v>
      </c>
      <c r="N149" s="690">
        <v>77.374086942850312</v>
      </c>
      <c r="O149" s="690">
        <v>89.375208908403721</v>
      </c>
      <c r="P149" s="690">
        <v>89.970604189907235</v>
      </c>
      <c r="Q149" s="739">
        <v>96.194155598385478</v>
      </c>
      <c r="R149" s="727">
        <v>96.434696957064205</v>
      </c>
      <c r="S149" s="690">
        <v>89.912600016752535</v>
      </c>
      <c r="T149" s="690">
        <v>94.547260670602512</v>
      </c>
      <c r="U149" s="690">
        <v>96.937166579762419</v>
      </c>
      <c r="V149" s="1708">
        <v>97.481979415023261</v>
      </c>
      <c r="W149" s="1732"/>
      <c r="X149" s="1732"/>
      <c r="Y149" s="1733"/>
      <c r="Z149" s="1733"/>
      <c r="AA149" s="1733"/>
      <c r="AB149" s="1733"/>
      <c r="AC149" s="1733"/>
      <c r="AD149" s="1733"/>
      <c r="AE149" s="1733"/>
      <c r="AF149" s="1733"/>
      <c r="AG149" s="1733"/>
      <c r="AH149" s="1733"/>
      <c r="AI149" s="1733"/>
      <c r="AJ149" s="1733"/>
      <c r="AK149" s="1733"/>
      <c r="AL149" s="1733"/>
      <c r="AM149" s="1733"/>
      <c r="AN149" s="1733"/>
      <c r="AO149" s="1733"/>
      <c r="AP149" s="1733"/>
      <c r="AQ149" s="1733"/>
      <c r="AR149" s="1733"/>
      <c r="AS149" s="1733"/>
      <c r="AT149" s="1733"/>
      <c r="AU149" s="1733"/>
      <c r="AV149" s="1733"/>
      <c r="AW149" s="1733"/>
      <c r="AX149" s="1733"/>
      <c r="AY149" s="1733"/>
      <c r="AZ149" s="207"/>
      <c r="BA149" s="2120"/>
      <c r="BB149" s="159" t="s">
        <v>48</v>
      </c>
      <c r="BC149" s="1059" t="s">
        <v>35</v>
      </c>
      <c r="BD149" s="1078" t="s">
        <v>35</v>
      </c>
      <c r="BE149" s="1078" t="s">
        <v>35</v>
      </c>
      <c r="BF149" s="1078" t="s">
        <v>35</v>
      </c>
      <c r="BG149" s="1098" t="s">
        <v>35</v>
      </c>
      <c r="BH149" s="1118" t="s">
        <v>35</v>
      </c>
      <c r="BI149" s="1078" t="s">
        <v>35</v>
      </c>
      <c r="BJ149" s="1078" t="s">
        <v>35</v>
      </c>
      <c r="BK149" s="1078" t="s">
        <v>35</v>
      </c>
      <c r="BL149" s="1098" t="s">
        <v>35</v>
      </c>
      <c r="BM149" s="1118" t="s">
        <v>35</v>
      </c>
      <c r="BN149" s="1078" t="s">
        <v>35</v>
      </c>
      <c r="BO149" s="1078" t="s">
        <v>35</v>
      </c>
      <c r="BP149" s="1078" t="s">
        <v>35</v>
      </c>
      <c r="BQ149" s="1098" t="s">
        <v>35</v>
      </c>
      <c r="BR149" s="1118" t="s">
        <v>35</v>
      </c>
      <c r="BS149" s="1078" t="s">
        <v>35</v>
      </c>
      <c r="BT149" s="1078" t="s">
        <v>35</v>
      </c>
      <c r="BU149" s="1078" t="s">
        <v>35</v>
      </c>
      <c r="BV149" s="1754" t="s">
        <v>35</v>
      </c>
      <c r="BW149" s="1819"/>
      <c r="BX149" s="1819"/>
      <c r="BY149" s="1820"/>
      <c r="BZ149" s="1820"/>
      <c r="CA149" s="1820"/>
      <c r="CB149" s="1820"/>
      <c r="CC149" s="1820"/>
      <c r="CD149" s="1820"/>
      <c r="CE149" s="1820"/>
      <c r="CF149" s="1820"/>
      <c r="CG149" s="1820"/>
      <c r="CH149" s="1820"/>
      <c r="CI149" s="1820"/>
      <c r="CJ149" s="1820"/>
      <c r="CK149" s="1820"/>
      <c r="CL149" s="1820"/>
      <c r="CM149" s="1820"/>
      <c r="CN149" s="1820"/>
      <c r="CO149" s="1820"/>
      <c r="CP149" s="1820"/>
      <c r="CQ149" s="1820"/>
      <c r="CR149" s="1820"/>
      <c r="CS149" s="1820"/>
      <c r="CT149" s="1820"/>
      <c r="CU149" s="1820"/>
      <c r="CV149" s="1820"/>
      <c r="CW149" s="1820"/>
      <c r="CX149" s="1820"/>
      <c r="CY149" s="1820"/>
      <c r="CZ149" s="1820"/>
    </row>
    <row r="150" s="130" customFormat="true" ht="15" customHeight="true" x14ac:dyDescent="0.2">
      <c r="A150" s="2107"/>
      <c r="B150" s="244" t="s">
        <v>110</v>
      </c>
      <c r="C150" s="689">
        <v>11.749352750672088</v>
      </c>
      <c r="D150" s="690">
        <v>3.4703958045875782</v>
      </c>
      <c r="E150" s="690">
        <v>1.788178134390648</v>
      </c>
      <c r="F150" s="690">
        <v>0.51227245106631691</v>
      </c>
      <c r="G150" s="739">
        <v>1.1302192988117454</v>
      </c>
      <c r="H150" s="727">
        <v>1.5560716287267733</v>
      </c>
      <c r="I150" s="690">
        <v>1.7764859620444855</v>
      </c>
      <c r="J150" s="690">
        <v>0.25441365787112785</v>
      </c>
      <c r="K150" s="690">
        <v>0.36553155775361795</v>
      </c>
      <c r="L150" s="703">
        <v>0.92729188433176357</v>
      </c>
      <c r="M150" s="714">
        <v>23.67526621068609</v>
      </c>
      <c r="N150" s="690">
        <v>19.893155742300682</v>
      </c>
      <c r="O150" s="690">
        <v>10.082120525979141</v>
      </c>
      <c r="P150" s="690">
        <v>9.0484707127477311</v>
      </c>
      <c r="Q150" s="739">
        <v>3.3952839580508707</v>
      </c>
      <c r="R150" s="727">
        <v>2.8307848320499596</v>
      </c>
      <c r="S150" s="690">
        <v>8.4710030609419391</v>
      </c>
      <c r="T150" s="690">
        <v>5.4527393293972715</v>
      </c>
      <c r="U150" s="690">
        <v>2.3911672762656169</v>
      </c>
      <c r="V150" s="1708">
        <v>2.0502817464675642</v>
      </c>
      <c r="W150" s="1732"/>
      <c r="X150" s="1732"/>
      <c r="Y150" s="1733"/>
      <c r="Z150" s="1733"/>
      <c r="AA150" s="1733"/>
      <c r="AB150" s="1733"/>
      <c r="AC150" s="1733"/>
      <c r="AD150" s="1733"/>
      <c r="AE150" s="1733"/>
      <c r="AF150" s="1733"/>
      <c r="AG150" s="1733"/>
      <c r="AH150" s="1733"/>
      <c r="AI150" s="1733"/>
      <c r="AJ150" s="1733"/>
      <c r="AK150" s="1733"/>
      <c r="AL150" s="1733"/>
      <c r="AM150" s="1733"/>
      <c r="AN150" s="1733"/>
      <c r="AO150" s="1733"/>
      <c r="AP150" s="1733"/>
      <c r="AQ150" s="1733"/>
      <c r="AR150" s="1733"/>
      <c r="AS150" s="1733"/>
      <c r="AT150" s="1733"/>
      <c r="AU150" s="1733"/>
      <c r="AV150" s="1733"/>
      <c r="AW150" s="1733"/>
      <c r="AX150" s="1733"/>
      <c r="AY150" s="1733"/>
      <c r="AZ150" s="207"/>
      <c r="BA150" s="2120"/>
      <c r="BB150" s="159" t="s">
        <v>110</v>
      </c>
      <c r="BC150" s="1059" t="s">
        <v>35</v>
      </c>
      <c r="BD150" s="1078" t="s">
        <v>35</v>
      </c>
      <c r="BE150" s="1078" t="s">
        <v>35</v>
      </c>
      <c r="BF150" s="1078" t="s">
        <v>35</v>
      </c>
      <c r="BG150" s="1098" t="s">
        <v>35</v>
      </c>
      <c r="BH150" s="1118" t="s">
        <v>35</v>
      </c>
      <c r="BI150" s="1078" t="s">
        <v>35</v>
      </c>
      <c r="BJ150" s="1078" t="s">
        <v>35</v>
      </c>
      <c r="BK150" s="1078" t="s">
        <v>35</v>
      </c>
      <c r="BL150" s="1098" t="s">
        <v>35</v>
      </c>
      <c r="BM150" s="1118" t="s">
        <v>35</v>
      </c>
      <c r="BN150" s="1078" t="s">
        <v>35</v>
      </c>
      <c r="BO150" s="1078" t="s">
        <v>35</v>
      </c>
      <c r="BP150" s="1078" t="s">
        <v>35</v>
      </c>
      <c r="BQ150" s="1098" t="s">
        <v>35</v>
      </c>
      <c r="BR150" s="1118" t="s">
        <v>35</v>
      </c>
      <c r="BS150" s="1078" t="s">
        <v>35</v>
      </c>
      <c r="BT150" s="1078" t="s">
        <v>35</v>
      </c>
      <c r="BU150" s="1078" t="s">
        <v>35</v>
      </c>
      <c r="BV150" s="1754" t="s">
        <v>35</v>
      </c>
      <c r="BW150" s="1819"/>
      <c r="BX150" s="1819"/>
      <c r="BY150" s="1820"/>
      <c r="BZ150" s="1820"/>
      <c r="CA150" s="1820"/>
      <c r="CB150" s="1820"/>
      <c r="CC150" s="1820"/>
      <c r="CD150" s="1820"/>
      <c r="CE150" s="1820"/>
      <c r="CF150" s="1820"/>
      <c r="CG150" s="1820"/>
      <c r="CH150" s="1820"/>
      <c r="CI150" s="1820"/>
      <c r="CJ150" s="1820"/>
      <c r="CK150" s="1820"/>
      <c r="CL150" s="1820"/>
      <c r="CM150" s="1820"/>
      <c r="CN150" s="1820"/>
      <c r="CO150" s="1820"/>
      <c r="CP150" s="1820"/>
      <c r="CQ150" s="1820"/>
      <c r="CR150" s="1820"/>
      <c r="CS150" s="1820"/>
      <c r="CT150" s="1820"/>
      <c r="CU150" s="1820"/>
      <c r="CV150" s="1820"/>
      <c r="CW150" s="1820"/>
      <c r="CX150" s="1820"/>
      <c r="CY150" s="1820"/>
      <c r="CZ150" s="1820"/>
    </row>
    <row r="151" s="130" customFormat="true" ht="15" customHeight="true" x14ac:dyDescent="0.2">
      <c r="A151" s="2107" t="s">
        <v>109</v>
      </c>
      <c r="B151" s="244" t="s">
        <v>49</v>
      </c>
      <c r="C151" s="689">
        <v>3.4829060847757116</v>
      </c>
      <c r="D151" s="690">
        <v>0.80565444712998191</v>
      </c>
      <c r="E151" s="690">
        <v>0.16498562695636804</v>
      </c>
      <c r="F151" s="690">
        <v>0.10625743946377272</v>
      </c>
      <c r="G151" s="739">
        <v>5.1198676904003856E-2</v>
      </c>
      <c r="H151" s="727">
        <v>1.5508332535257807</v>
      </c>
      <c r="I151" s="690">
        <v>0.35094851654253639</v>
      </c>
      <c r="J151" s="690">
        <v>0</v>
      </c>
      <c r="K151" s="690">
        <v>4.8745631108585895E-2</v>
      </c>
      <c r="L151" s="703">
        <v>6.6083663740278381E-2</v>
      </c>
      <c r="M151" s="714">
        <v>7.5472239535420051</v>
      </c>
      <c r="N151" s="690">
        <v>3.2910221298472577</v>
      </c>
      <c r="O151" s="690">
        <v>0.73784113580536659</v>
      </c>
      <c r="P151" s="690">
        <v>1.7699607865880411</v>
      </c>
      <c r="Q151" s="739">
        <v>0.41056044356361954</v>
      </c>
      <c r="R151" s="727">
        <v>0.91706208466777739</v>
      </c>
      <c r="S151" s="690">
        <v>2.1569382925893406</v>
      </c>
      <c r="T151" s="690">
        <v>0</v>
      </c>
      <c r="U151" s="690">
        <v>0.8607737111320769</v>
      </c>
      <c r="V151" s="1708">
        <v>0.52423536279115479</v>
      </c>
      <c r="W151" s="1732"/>
      <c r="X151" s="1732"/>
      <c r="Y151" s="1733"/>
      <c r="Z151" s="1733"/>
      <c r="AA151" s="1733"/>
      <c r="AB151" s="1733"/>
      <c r="AC151" s="1733"/>
      <c r="AD151" s="1733"/>
      <c r="AE151" s="1733"/>
      <c r="AF151" s="1733"/>
      <c r="AG151" s="1733"/>
      <c r="AH151" s="1733"/>
      <c r="AI151" s="1733"/>
      <c r="AJ151" s="1733"/>
      <c r="AK151" s="1733"/>
      <c r="AL151" s="1733"/>
      <c r="AM151" s="1733"/>
      <c r="AN151" s="1733"/>
      <c r="AO151" s="1733"/>
      <c r="AP151" s="1733"/>
      <c r="AQ151" s="1733"/>
      <c r="AR151" s="1733"/>
      <c r="AS151" s="1733"/>
      <c r="AT151" s="1733"/>
      <c r="AU151" s="1733"/>
      <c r="AV151" s="1733"/>
      <c r="AW151" s="1733"/>
      <c r="AX151" s="1733"/>
      <c r="AY151" s="1733"/>
      <c r="AZ151" s="207"/>
      <c r="BA151" s="2120" t="s">
        <v>109</v>
      </c>
      <c r="BB151" s="159" t="s">
        <v>49</v>
      </c>
      <c r="BC151" s="1059" t="s">
        <v>35</v>
      </c>
      <c r="BD151" s="1078" t="s">
        <v>35</v>
      </c>
      <c r="BE151" s="1078" t="s">
        <v>35</v>
      </c>
      <c r="BF151" s="1078" t="s">
        <v>35</v>
      </c>
      <c r="BG151" s="1098" t="s">
        <v>35</v>
      </c>
      <c r="BH151" s="1118" t="s">
        <v>35</v>
      </c>
      <c r="BI151" s="1078" t="s">
        <v>35</v>
      </c>
      <c r="BJ151" s="1078" t="s">
        <v>35</v>
      </c>
      <c r="BK151" s="1078" t="s">
        <v>35</v>
      </c>
      <c r="BL151" s="1098" t="s">
        <v>35</v>
      </c>
      <c r="BM151" s="1118" t="s">
        <v>35</v>
      </c>
      <c r="BN151" s="1078" t="s">
        <v>35</v>
      </c>
      <c r="BO151" s="1078" t="s">
        <v>35</v>
      </c>
      <c r="BP151" s="1078" t="s">
        <v>35</v>
      </c>
      <c r="BQ151" s="1098" t="s">
        <v>35</v>
      </c>
      <c r="BR151" s="1118" t="s">
        <v>35</v>
      </c>
      <c r="BS151" s="1078" t="s">
        <v>35</v>
      </c>
      <c r="BT151" s="1078" t="s">
        <v>35</v>
      </c>
      <c r="BU151" s="1078" t="s">
        <v>35</v>
      </c>
      <c r="BV151" s="1754" t="s">
        <v>35</v>
      </c>
      <c r="BW151" s="1819"/>
      <c r="BX151" s="1819"/>
      <c r="BY151" s="1820"/>
      <c r="BZ151" s="1820"/>
      <c r="CA151" s="1820"/>
      <c r="CB151" s="1820"/>
      <c r="CC151" s="1820"/>
      <c r="CD151" s="1820"/>
      <c r="CE151" s="1820"/>
      <c r="CF151" s="1820"/>
      <c r="CG151" s="1820"/>
      <c r="CH151" s="1820"/>
      <c r="CI151" s="1820"/>
      <c r="CJ151" s="1820"/>
      <c r="CK151" s="1820"/>
      <c r="CL151" s="1820"/>
      <c r="CM151" s="1820"/>
      <c r="CN151" s="1820"/>
      <c r="CO151" s="1820"/>
      <c r="CP151" s="1820"/>
      <c r="CQ151" s="1820"/>
      <c r="CR151" s="1820"/>
      <c r="CS151" s="1820"/>
      <c r="CT151" s="1820"/>
      <c r="CU151" s="1820"/>
      <c r="CV151" s="1820"/>
      <c r="CW151" s="1820"/>
      <c r="CX151" s="1820"/>
      <c r="CY151" s="1820"/>
      <c r="CZ151" s="1820"/>
    </row>
    <row r="152" s="130" customFormat="true" ht="15" customHeight="true" x14ac:dyDescent="0.2">
      <c r="A152" s="2121"/>
      <c r="B152" s="245" t="s">
        <v>48</v>
      </c>
      <c r="C152" s="691">
        <v>96.066715730324731</v>
      </c>
      <c r="D152" s="692">
        <v>98.79531541452198</v>
      </c>
      <c r="E152" s="692">
        <v>99.670470877518355</v>
      </c>
      <c r="F152" s="692">
        <v>99.673391740692423</v>
      </c>
      <c r="G152" s="740">
        <v>99.254335127469687</v>
      </c>
      <c r="H152" s="728">
        <v>97.866186086636816</v>
      </c>
      <c r="I152" s="692">
        <v>99.388473087930564</v>
      </c>
      <c r="J152" s="692">
        <v>99.760122984438553</v>
      </c>
      <c r="K152" s="692">
        <v>99.693070183807535</v>
      </c>
      <c r="L152" s="704">
        <v>99.130957923562164</v>
      </c>
      <c r="M152" s="715">
        <v>92.236158680453642</v>
      </c>
      <c r="N152" s="692">
        <v>96.418859908033497</v>
      </c>
      <c r="O152" s="692">
        <v>98.939831869384079</v>
      </c>
      <c r="P152" s="692">
        <v>97.887076835101297</v>
      </c>
      <c r="Q152" s="740">
        <v>99.589439556436389</v>
      </c>
      <c r="R152" s="728">
        <v>98.728788143908659</v>
      </c>
      <c r="S152" s="692">
        <v>97.087593730607082</v>
      </c>
      <c r="T152" s="692">
        <v>99.894056367131313</v>
      </c>
      <c r="U152" s="692">
        <v>99.007913059281776</v>
      </c>
      <c r="V152" s="1709">
        <v>99.117106742499331</v>
      </c>
      <c r="W152" s="1734"/>
      <c r="X152" s="1734"/>
      <c r="Y152" s="1735"/>
      <c r="Z152" s="1735"/>
      <c r="AA152" s="1735"/>
      <c r="AB152" s="1735"/>
      <c r="AC152" s="1735"/>
      <c r="AD152" s="1735"/>
      <c r="AE152" s="1735"/>
      <c r="AF152" s="1735"/>
      <c r="AG152" s="1735"/>
      <c r="AH152" s="1735"/>
      <c r="AI152" s="1735"/>
      <c r="AJ152" s="1735"/>
      <c r="AK152" s="1735"/>
      <c r="AL152" s="1735"/>
      <c r="AM152" s="1735"/>
      <c r="AN152" s="1735"/>
      <c r="AO152" s="1735"/>
      <c r="AP152" s="1735"/>
      <c r="AQ152" s="1735"/>
      <c r="AR152" s="1735"/>
      <c r="AS152" s="1735"/>
      <c r="AT152" s="1735"/>
      <c r="AU152" s="1735"/>
      <c r="AV152" s="1735"/>
      <c r="AW152" s="1735"/>
      <c r="AX152" s="1735"/>
      <c r="AY152" s="1735"/>
      <c r="AZ152" s="207"/>
      <c r="BA152" s="2122"/>
      <c r="BB152" s="227" t="s">
        <v>48</v>
      </c>
      <c r="BC152" s="1060" t="s">
        <v>35</v>
      </c>
      <c r="BD152" s="1079" t="s">
        <v>35</v>
      </c>
      <c r="BE152" s="1079" t="s">
        <v>35</v>
      </c>
      <c r="BF152" s="1079" t="s">
        <v>35</v>
      </c>
      <c r="BG152" s="1099" t="s">
        <v>35</v>
      </c>
      <c r="BH152" s="1119" t="s">
        <v>35</v>
      </c>
      <c r="BI152" s="1079" t="s">
        <v>35</v>
      </c>
      <c r="BJ152" s="1079" t="s">
        <v>35</v>
      </c>
      <c r="BK152" s="1079" t="s">
        <v>35</v>
      </c>
      <c r="BL152" s="1099" t="s">
        <v>35</v>
      </c>
      <c r="BM152" s="1119" t="s">
        <v>35</v>
      </c>
      <c r="BN152" s="1079" t="s">
        <v>35</v>
      </c>
      <c r="BO152" s="1079" t="s">
        <v>35</v>
      </c>
      <c r="BP152" s="1079" t="s">
        <v>35</v>
      </c>
      <c r="BQ152" s="1099" t="s">
        <v>35</v>
      </c>
      <c r="BR152" s="1119" t="s">
        <v>35</v>
      </c>
      <c r="BS152" s="1079" t="s">
        <v>35</v>
      </c>
      <c r="BT152" s="1079" t="s">
        <v>35</v>
      </c>
      <c r="BU152" s="1079" t="s">
        <v>35</v>
      </c>
      <c r="BV152" s="1755" t="s">
        <v>35</v>
      </c>
      <c r="BW152" s="1821"/>
      <c r="BX152" s="1821"/>
      <c r="BY152" s="1822"/>
      <c r="BZ152" s="1822"/>
      <c r="CA152" s="1822"/>
      <c r="CB152" s="1822"/>
      <c r="CC152" s="1822"/>
      <c r="CD152" s="1822"/>
      <c r="CE152" s="1822"/>
      <c r="CF152" s="1822"/>
      <c r="CG152" s="1822"/>
      <c r="CH152" s="1822"/>
      <c r="CI152" s="1822"/>
      <c r="CJ152" s="1822"/>
      <c r="CK152" s="1822"/>
      <c r="CL152" s="1822"/>
      <c r="CM152" s="1822"/>
      <c r="CN152" s="1822"/>
      <c r="CO152" s="1822"/>
      <c r="CP152" s="1822"/>
      <c r="CQ152" s="1822"/>
      <c r="CR152" s="1822"/>
      <c r="CS152" s="1822"/>
      <c r="CT152" s="1822"/>
      <c r="CU152" s="1822"/>
      <c r="CV152" s="1822"/>
      <c r="CW152" s="1822"/>
      <c r="CX152" s="1822"/>
      <c r="CY152" s="1822"/>
      <c r="CZ152" s="1822"/>
    </row>
    <row r="153" s="607" customFormat="true" ht="15" customHeight="true" x14ac:dyDescent="0.2">
      <c r="A153" s="2276" t="s">
        <v>62</v>
      </c>
      <c r="B153" s="1599" t="s">
        <v>167</v>
      </c>
      <c r="C153" s="1538">
        <v>60.189369250859315</v>
      </c>
      <c r="D153" s="1539">
        <v>81.553631823320089</v>
      </c>
      <c r="E153" s="1539">
        <v>90.981906732843868</v>
      </c>
      <c r="F153" s="1539">
        <v>94.737665799147706</v>
      </c>
      <c r="G153" s="1540">
        <v>96.50880718571689</v>
      </c>
      <c r="H153" s="1541">
        <v>91.789077117965647</v>
      </c>
      <c r="I153" s="1539">
        <v>95.70425226151508</v>
      </c>
      <c r="J153" s="1539">
        <v>98.010452623977201</v>
      </c>
      <c r="K153" s="1539">
        <v>98.085533180759583</v>
      </c>
      <c r="L153" s="1542">
        <v>99.105657974578534</v>
      </c>
      <c r="M153" s="1543">
        <v>27.123337299120937</v>
      </c>
      <c r="N153" s="1539">
        <v>35.837595133015562</v>
      </c>
      <c r="O153" s="1539">
        <v>44.538290839332099</v>
      </c>
      <c r="P153" s="1539">
        <v>47.57556551125213</v>
      </c>
      <c r="Q153" s="1540">
        <v>64.524856711215662</v>
      </c>
      <c r="R153" s="1541">
        <v>89.403324831051293</v>
      </c>
      <c r="S153" s="1539">
        <v>73.12611730499421</v>
      </c>
      <c r="T153" s="1539">
        <v>68.010442225980611</v>
      </c>
      <c r="U153" s="1539">
        <v>76.641357210745426</v>
      </c>
      <c r="V153" s="1936">
        <v>93.607596274534316</v>
      </c>
      <c r="W153" s="1726"/>
      <c r="X153" s="1726"/>
      <c r="Y153" s="1726"/>
      <c r="Z153" s="1726"/>
      <c r="AA153" s="1726"/>
      <c r="AB153" s="1726"/>
      <c r="AC153" s="1726"/>
      <c r="AD153" s="1726"/>
      <c r="AE153" s="1726"/>
      <c r="AF153" s="1726"/>
      <c r="AG153" s="1726"/>
      <c r="AH153" s="1726"/>
      <c r="AI153" s="1726"/>
      <c r="AJ153" s="1726"/>
      <c r="AK153" s="1726"/>
      <c r="AL153" s="1726"/>
      <c r="AM153" s="1726"/>
      <c r="AN153" s="1726"/>
      <c r="AO153" s="1726"/>
      <c r="AP153" s="1726"/>
      <c r="AQ153" s="1726"/>
      <c r="AR153" s="1726"/>
      <c r="AS153" s="1726"/>
      <c r="AT153" s="1726"/>
      <c r="AU153" s="1726"/>
      <c r="AV153" s="1726"/>
      <c r="AW153" s="1726"/>
      <c r="AX153" s="1726"/>
      <c r="AY153" s="1726"/>
      <c r="AZ153" s="611"/>
      <c r="BA153" s="2331" t="s">
        <v>62</v>
      </c>
      <c r="BB153" s="226" t="s">
        <v>167</v>
      </c>
      <c r="BC153" s="323">
        <v>5197.9558660000057</v>
      </c>
      <c r="BD153" s="294">
        <v>7154.4577179999924</v>
      </c>
      <c r="BE153" s="294">
        <v>7964.8754909999834</v>
      </c>
      <c r="BF153" s="294">
        <v>8308.8557729999866</v>
      </c>
      <c r="BG153" s="324">
        <v>8454.5157669999808</v>
      </c>
      <c r="BH153" s="335">
        <v>6237.1085950000179</v>
      </c>
      <c r="BI153" s="294">
        <v>6503.9647099999893</v>
      </c>
      <c r="BJ153" s="294">
        <v>6649.8142059999864</v>
      </c>
      <c r="BK153" s="294">
        <v>6665.3098429999827</v>
      </c>
      <c r="BL153" s="324">
        <v>6731.3051180000075</v>
      </c>
      <c r="BM153" s="335">
        <v>506.96660599999996</v>
      </c>
      <c r="BN153" s="294">
        <v>697.28687699999978</v>
      </c>
      <c r="BO153" s="294">
        <v>877.66109099999994</v>
      </c>
      <c r="BP153" s="294">
        <v>938.64805100000058</v>
      </c>
      <c r="BQ153" s="324">
        <v>1272.595517999998</v>
      </c>
      <c r="BR153" s="335">
        <v>7810.6380399999825</v>
      </c>
      <c r="BS153" s="294">
        <v>6044.8462259999951</v>
      </c>
      <c r="BT153" s="294">
        <v>2215.1841199999953</v>
      </c>
      <c r="BU153" s="294">
        <v>4182.7903200000101</v>
      </c>
      <c r="BV153" s="1756">
        <v>16827.201909000014</v>
      </c>
      <c r="BW153" s="1823"/>
      <c r="BX153" s="1823"/>
      <c r="BY153" s="1824"/>
      <c r="BZ153" s="1824"/>
      <c r="CA153" s="1824"/>
      <c r="CB153" s="1824"/>
      <c r="CC153" s="1824"/>
      <c r="CD153" s="1824"/>
      <c r="CE153" s="1824"/>
      <c r="CF153" s="1824"/>
      <c r="CG153" s="1824"/>
      <c r="CH153" s="1824"/>
      <c r="CI153" s="1824"/>
      <c r="CJ153" s="1824"/>
      <c r="CK153" s="1824"/>
      <c r="CL153" s="1824"/>
      <c r="CM153" s="1824"/>
      <c r="CN153" s="1824"/>
      <c r="CO153" s="1824"/>
      <c r="CP153" s="1824"/>
      <c r="CQ153" s="1824"/>
      <c r="CR153" s="1824"/>
      <c r="CS153" s="1824"/>
      <c r="CT153" s="1824"/>
      <c r="CU153" s="1824"/>
      <c r="CV153" s="1824"/>
      <c r="CW153" s="1824"/>
      <c r="CX153" s="1824"/>
      <c r="CY153" s="1824"/>
      <c r="CZ153" s="1824"/>
    </row>
    <row r="154" s="607" customFormat="true" ht="15" customHeight="true" x14ac:dyDescent="0.2">
      <c r="A154" s="2276"/>
      <c r="B154" s="1599" t="s">
        <v>168</v>
      </c>
      <c r="C154" s="1538">
        <v>9.7014429331930518</v>
      </c>
      <c r="D154" s="1539">
        <v>2.8083038427164264</v>
      </c>
      <c r="E154" s="1539">
        <v>1.5122145949607404</v>
      </c>
      <c r="F154" s="1539">
        <v>0.27556202568807558</v>
      </c>
      <c r="G154" s="1540">
        <v>0.41177378033824774</v>
      </c>
      <c r="H154" s="1541">
        <v>0.9043945541045002</v>
      </c>
      <c r="I154" s="1539">
        <v>1.4020842911520432</v>
      </c>
      <c r="J154" s="1539">
        <v>1.4546395607149503E-2</v>
      </c>
      <c r="K154" s="1539">
        <v>0.10744759619411408</v>
      </c>
      <c r="L154" s="1542">
        <v>9.2933689818909856E-2</v>
      </c>
      <c r="M154" s="1543">
        <v>18.720623146381296</v>
      </c>
      <c r="N154" s="1539">
        <v>18.034126356717625</v>
      </c>
      <c r="O154" s="1539">
        <v>9.1041949583874402</v>
      </c>
      <c r="P154" s="1539">
        <v>8.3848011691547359</v>
      </c>
      <c r="Q154" s="1540">
        <v>3.0338819339869065</v>
      </c>
      <c r="R154" s="1541">
        <v>2.3823153922988958</v>
      </c>
      <c r="S154" s="1539">
        <v>6.0568991145824507</v>
      </c>
      <c r="T154" s="1539">
        <v>4.7884627133124598</v>
      </c>
      <c r="U154" s="1539">
        <v>2.0760166473497264</v>
      </c>
      <c r="V154" s="1936">
        <v>1.6617814366981918</v>
      </c>
      <c r="W154" s="1726"/>
      <c r="X154" s="1726"/>
      <c r="Y154" s="1726"/>
      <c r="Z154" s="1726"/>
      <c r="AA154" s="1726"/>
      <c r="AB154" s="1726"/>
      <c r="AC154" s="1726"/>
      <c r="AD154" s="1726"/>
      <c r="AE154" s="1726"/>
      <c r="AF154" s="1726"/>
      <c r="AG154" s="1726"/>
      <c r="AH154" s="1726"/>
      <c r="AI154" s="1726"/>
      <c r="AJ154" s="1726"/>
      <c r="AK154" s="1726"/>
      <c r="AL154" s="1726"/>
      <c r="AM154" s="1726"/>
      <c r="AN154" s="1726"/>
      <c r="AO154" s="1726"/>
      <c r="AP154" s="1726"/>
      <c r="AQ154" s="1726"/>
      <c r="AR154" s="1726"/>
      <c r="AS154" s="1726"/>
      <c r="AT154" s="1726"/>
      <c r="AU154" s="1726"/>
      <c r="AV154" s="1726"/>
      <c r="AW154" s="1726"/>
      <c r="AX154" s="1726"/>
      <c r="AY154" s="1726"/>
      <c r="AZ154" s="611"/>
      <c r="BA154" s="2331"/>
      <c r="BB154" s="159" t="s">
        <v>168</v>
      </c>
      <c r="BC154" s="325">
        <v>837.81692399999986</v>
      </c>
      <c r="BD154" s="295">
        <v>246.36414900000003</v>
      </c>
      <c r="BE154" s="295">
        <v>132.38457400000001</v>
      </c>
      <c r="BF154" s="295">
        <v>24.167844000000002</v>
      </c>
      <c r="BG154" s="326">
        <v>36.072852000000005</v>
      </c>
      <c r="BH154" s="336">
        <v>61.454012000000006</v>
      </c>
      <c r="BI154" s="295">
        <v>95.284237999999988</v>
      </c>
      <c r="BJ154" s="295">
        <v>0.98694400000000004</v>
      </c>
      <c r="BK154" s="295">
        <v>7.3014999999999999</v>
      </c>
      <c r="BL154" s="326">
        <v>6.3121020000000003</v>
      </c>
      <c r="BM154" s="336">
        <v>349.91014099999995</v>
      </c>
      <c r="BN154" s="295">
        <v>350.88737400000019</v>
      </c>
      <c r="BO154" s="295">
        <v>179.40512599999997</v>
      </c>
      <c r="BP154" s="295">
        <v>165.42898000000002</v>
      </c>
      <c r="BQ154" s="326">
        <v>59.835926000000001</v>
      </c>
      <c r="BR154" s="336">
        <v>208.128761</v>
      </c>
      <c r="BS154" s="295">
        <v>500.68327300000004</v>
      </c>
      <c r="BT154" s="295">
        <v>155.96614599999995</v>
      </c>
      <c r="BU154" s="295">
        <v>113.300999</v>
      </c>
      <c r="BV154" s="1757">
        <v>298.72716399999996</v>
      </c>
      <c r="BW154" s="1823"/>
      <c r="BX154" s="1823"/>
      <c r="BY154" s="1824"/>
      <c r="BZ154" s="1824"/>
      <c r="CA154" s="1824"/>
      <c r="CB154" s="1824"/>
      <c r="CC154" s="1824"/>
      <c r="CD154" s="1824"/>
      <c r="CE154" s="1824"/>
      <c r="CF154" s="1824"/>
      <c r="CG154" s="1824"/>
      <c r="CH154" s="1824"/>
      <c r="CI154" s="1824"/>
      <c r="CJ154" s="1824"/>
      <c r="CK154" s="1824"/>
      <c r="CL154" s="1824"/>
      <c r="CM154" s="1824"/>
      <c r="CN154" s="1824"/>
      <c r="CO154" s="1824"/>
      <c r="CP154" s="1824"/>
      <c r="CQ154" s="1824"/>
      <c r="CR154" s="1824"/>
      <c r="CS154" s="1824"/>
      <c r="CT154" s="1824"/>
      <c r="CU154" s="1824"/>
      <c r="CV154" s="1824"/>
      <c r="CW154" s="1824"/>
      <c r="CX154" s="1824"/>
      <c r="CY154" s="1824"/>
      <c r="CZ154" s="1824"/>
    </row>
    <row r="155" s="607" customFormat="true" ht="15" customHeight="true" x14ac:dyDescent="0.2">
      <c r="A155" s="2276"/>
      <c r="B155" s="1599" t="s">
        <v>169</v>
      </c>
      <c r="C155" s="1538">
        <v>29.817769050092796</v>
      </c>
      <c r="D155" s="1539">
        <v>15.413913698571621</v>
      </c>
      <c r="E155" s="1539">
        <v>7.4244588847782564</v>
      </c>
      <c r="F155" s="1539">
        <v>4.97041256962987</v>
      </c>
      <c r="G155" s="1540">
        <v>3.0794190339448684</v>
      </c>
      <c r="H155" s="1541">
        <v>7.287579165661227</v>
      </c>
      <c r="I155" s="1539">
        <v>2.8196170452290623</v>
      </c>
      <c r="J155" s="1539">
        <v>1.9750009804156365</v>
      </c>
      <c r="K155" s="1539">
        <v>1.8070192230462991</v>
      </c>
      <c r="L155" s="1542">
        <v>0.80140833560257785</v>
      </c>
      <c r="M155" s="1543">
        <v>53.580118441933791</v>
      </c>
      <c r="N155" s="1539">
        <v>45.454238575082158</v>
      </c>
      <c r="O155" s="1539">
        <v>45.863277210224076</v>
      </c>
      <c r="P155" s="1539">
        <v>43.718926154310886</v>
      </c>
      <c r="Q155" s="1540">
        <v>32.079859330733377</v>
      </c>
      <c r="R155" s="1541">
        <v>8.1187496212522881</v>
      </c>
      <c r="S155" s="1539">
        <v>20.508879164375475</v>
      </c>
      <c r="T155" s="1539">
        <v>26.642762077490527</v>
      </c>
      <c r="U155" s="1539">
        <v>21.257227465694804</v>
      </c>
      <c r="V155" s="1936">
        <v>4.7306222887676368</v>
      </c>
      <c r="W155" s="1726"/>
      <c r="X155" s="1726"/>
      <c r="Y155" s="1726"/>
      <c r="Z155" s="1726"/>
      <c r="AA155" s="1726"/>
      <c r="AB155" s="1726"/>
      <c r="AC155" s="1726"/>
      <c r="AD155" s="1726"/>
      <c r="AE155" s="1726"/>
      <c r="AF155" s="1726"/>
      <c r="AG155" s="1726"/>
      <c r="AH155" s="1726"/>
      <c r="AI155" s="1726"/>
      <c r="AJ155" s="1726"/>
      <c r="AK155" s="1726"/>
      <c r="AL155" s="1726"/>
      <c r="AM155" s="1726"/>
      <c r="AN155" s="1726"/>
      <c r="AO155" s="1726"/>
      <c r="AP155" s="1726"/>
      <c r="AQ155" s="1726"/>
      <c r="AR155" s="1726"/>
      <c r="AS155" s="1726"/>
      <c r="AT155" s="1726"/>
      <c r="AU155" s="1726"/>
      <c r="AV155" s="1726"/>
      <c r="AW155" s="1726"/>
      <c r="AX155" s="1726"/>
      <c r="AY155" s="1726"/>
      <c r="AZ155" s="611"/>
      <c r="BA155" s="2331"/>
      <c r="BB155" s="159" t="s">
        <v>169</v>
      </c>
      <c r="BC155" s="325">
        <v>2575.063494999999</v>
      </c>
      <c r="BD155" s="295">
        <v>1352.2168340000001</v>
      </c>
      <c r="BE155" s="295">
        <v>649.96319300000005</v>
      </c>
      <c r="BF155" s="295">
        <v>435.92420000000021</v>
      </c>
      <c r="BG155" s="326">
        <v>269.76809200000002</v>
      </c>
      <c r="BH155" s="336">
        <v>495.19424400000003</v>
      </c>
      <c r="BI155" s="295">
        <v>191.61833800000005</v>
      </c>
      <c r="BJ155" s="295">
        <v>133.99988700000003</v>
      </c>
      <c r="BK155" s="295">
        <v>122.79428599999999</v>
      </c>
      <c r="BL155" s="326">
        <v>54.432049000000006</v>
      </c>
      <c r="BM155" s="336">
        <v>1001.474505</v>
      </c>
      <c r="BN155" s="295">
        <v>884.39651000000026</v>
      </c>
      <c r="BO155" s="295">
        <v>903.77096100000074</v>
      </c>
      <c r="BP155" s="295">
        <v>862.55800399999976</v>
      </c>
      <c r="BQ155" s="326">
        <v>632.69703000000004</v>
      </c>
      <c r="BR155" s="336">
        <v>709.28698399999882</v>
      </c>
      <c r="BS155" s="295">
        <v>1695.3316460000017</v>
      </c>
      <c r="BT155" s="295">
        <v>867.78767400000015</v>
      </c>
      <c r="BU155" s="295">
        <v>1160.1376660000014</v>
      </c>
      <c r="BV155" s="1757">
        <v>850.39184400000022</v>
      </c>
      <c r="BW155" s="1823"/>
      <c r="BX155" s="1823"/>
      <c r="BY155" s="1824"/>
      <c r="BZ155" s="1824"/>
      <c r="CA155" s="1824"/>
      <c r="CB155" s="1824"/>
      <c r="CC155" s="1824"/>
      <c r="CD155" s="1824"/>
      <c r="CE155" s="1824"/>
      <c r="CF155" s="1824"/>
      <c r="CG155" s="1824"/>
      <c r="CH155" s="1824"/>
      <c r="CI155" s="1824"/>
      <c r="CJ155" s="1824"/>
      <c r="CK155" s="1824"/>
      <c r="CL155" s="1824"/>
      <c r="CM155" s="1824"/>
      <c r="CN155" s="1824"/>
      <c r="CO155" s="1824"/>
      <c r="CP155" s="1824"/>
      <c r="CQ155" s="1824"/>
      <c r="CR155" s="1824"/>
      <c r="CS155" s="1824"/>
      <c r="CT155" s="1824"/>
      <c r="CU155" s="1824"/>
      <c r="CV155" s="1824"/>
      <c r="CW155" s="1824"/>
      <c r="CX155" s="1824"/>
      <c r="CY155" s="1824"/>
      <c r="CZ155" s="1824"/>
    </row>
    <row r="156" s="607" customFormat="true" ht="15" customHeight="true" x14ac:dyDescent="0.2">
      <c r="A156" s="2276"/>
      <c r="B156" s="1599" t="s">
        <v>46</v>
      </c>
      <c r="C156" s="1538">
        <v>0.29141876585490889</v>
      </c>
      <c r="D156" s="1539">
        <v>0.22415063539192523</v>
      </c>
      <c r="E156" s="1539">
        <v>8.1419787417087552E-2</v>
      </c>
      <c r="F156" s="1539">
        <v>1.635960553441386E-2</v>
      </c>
      <c r="G156" s="1540">
        <v>0</v>
      </c>
      <c r="H156" s="1541">
        <v>1.8949162268578505E-2</v>
      </c>
      <c r="I156" s="1539">
        <v>7.4046402103858253E-2</v>
      </c>
      <c r="J156" s="1539">
        <v>0</v>
      </c>
      <c r="K156" s="1539">
        <v>0</v>
      </c>
      <c r="L156" s="1542">
        <v>0</v>
      </c>
      <c r="M156" s="1543">
        <v>0.57592111256386802</v>
      </c>
      <c r="N156" s="1539">
        <v>0.67403993518463123</v>
      </c>
      <c r="O156" s="1539">
        <v>0.49423699205635885</v>
      </c>
      <c r="P156" s="1539">
        <v>0.32070716528232884</v>
      </c>
      <c r="Q156" s="1540">
        <v>0.36140202406396438</v>
      </c>
      <c r="R156" s="1541">
        <v>9.5610155397073224E-2</v>
      </c>
      <c r="S156" s="1539">
        <v>0.30810441604779593</v>
      </c>
      <c r="T156" s="1539">
        <v>0.55833298321612401</v>
      </c>
      <c r="U156" s="1539">
        <v>2.5398676210468284E-2</v>
      </c>
      <c r="V156" s="1936">
        <v>0</v>
      </c>
      <c r="W156" s="1726"/>
      <c r="X156" s="1726"/>
      <c r="Y156" s="1726"/>
      <c r="Z156" s="1726"/>
      <c r="AA156" s="1726"/>
      <c r="AB156" s="1726"/>
      <c r="AC156" s="1726"/>
      <c r="AD156" s="1726"/>
      <c r="AE156" s="1726"/>
      <c r="AF156" s="1726"/>
      <c r="AG156" s="1726"/>
      <c r="AH156" s="1726"/>
      <c r="AI156" s="1726"/>
      <c r="AJ156" s="1726"/>
      <c r="AK156" s="1726"/>
      <c r="AL156" s="1726"/>
      <c r="AM156" s="1726"/>
      <c r="AN156" s="1726"/>
      <c r="AO156" s="1726"/>
      <c r="AP156" s="1726"/>
      <c r="AQ156" s="1726"/>
      <c r="AR156" s="1726"/>
      <c r="AS156" s="1726"/>
      <c r="AT156" s="1726"/>
      <c r="AU156" s="1726"/>
      <c r="AV156" s="1726"/>
      <c r="AW156" s="1726"/>
      <c r="AX156" s="1726"/>
      <c r="AY156" s="1726"/>
      <c r="AZ156" s="611"/>
      <c r="BA156" s="2331"/>
      <c r="BB156" s="159" t="s">
        <v>46</v>
      </c>
      <c r="BC156" s="325">
        <v>25.166934000000001</v>
      </c>
      <c r="BD156" s="295">
        <v>19.664068999999998</v>
      </c>
      <c r="BE156" s="295">
        <v>7.1277740000000005</v>
      </c>
      <c r="BF156" s="295">
        <v>1.4348000000000001</v>
      </c>
      <c r="BG156" s="326">
        <v>0</v>
      </c>
      <c r="BH156" s="336">
        <v>1.287604</v>
      </c>
      <c r="BI156" s="295">
        <v>5.0321189999999998</v>
      </c>
      <c r="BJ156" s="295">
        <v>0</v>
      </c>
      <c r="BK156" s="295">
        <v>0</v>
      </c>
      <c r="BL156" s="326">
        <v>0</v>
      </c>
      <c r="BM156" s="336">
        <v>10.764633</v>
      </c>
      <c r="BN156" s="295">
        <v>13.114697</v>
      </c>
      <c r="BO156" s="295">
        <v>9.739317999999999</v>
      </c>
      <c r="BP156" s="295">
        <v>6.3274319999999999</v>
      </c>
      <c r="BQ156" s="326">
        <v>7.1277740000000005</v>
      </c>
      <c r="BR156" s="336">
        <v>8.3528920000000006</v>
      </c>
      <c r="BS156" s="295">
        <v>25.468928000000002</v>
      </c>
      <c r="BT156" s="295">
        <v>18.185594999999999</v>
      </c>
      <c r="BU156" s="295">
        <v>1.3861619999999999</v>
      </c>
      <c r="BV156" s="1757">
        <v>0</v>
      </c>
      <c r="BW156" s="1823"/>
      <c r="BX156" s="1823"/>
      <c r="BY156" s="1824"/>
      <c r="BZ156" s="1824"/>
      <c r="CA156" s="1824"/>
      <c r="CB156" s="1824"/>
      <c r="CC156" s="1824"/>
      <c r="CD156" s="1824"/>
      <c r="CE156" s="1824"/>
      <c r="CF156" s="1824"/>
      <c r="CG156" s="1824"/>
      <c r="CH156" s="1824"/>
      <c r="CI156" s="1824"/>
      <c r="CJ156" s="1824"/>
      <c r="CK156" s="1824"/>
      <c r="CL156" s="1824"/>
      <c r="CM156" s="1824"/>
      <c r="CN156" s="1824"/>
      <c r="CO156" s="1824"/>
      <c r="CP156" s="1824"/>
      <c r="CQ156" s="1824"/>
      <c r="CR156" s="1824"/>
      <c r="CS156" s="1824"/>
      <c r="CT156" s="1824"/>
      <c r="CU156" s="1824"/>
      <c r="CV156" s="1824"/>
      <c r="CW156" s="1824"/>
      <c r="CX156" s="1824"/>
      <c r="CY156" s="1824"/>
      <c r="CZ156" s="1824"/>
    </row>
    <row r="157" s="231" customFormat="true" ht="15" customHeight="true" x14ac:dyDescent="0.2">
      <c r="A157" s="685"/>
      <c r="B157" s="971"/>
      <c r="C157" s="849"/>
      <c r="D157" s="841"/>
      <c r="E157" s="841"/>
      <c r="F157" s="841"/>
      <c r="G157" s="842"/>
      <c r="H157" s="850"/>
      <c r="I157" s="841"/>
      <c r="J157" s="841"/>
      <c r="K157" s="841"/>
      <c r="L157" s="851"/>
      <c r="M157" s="849"/>
      <c r="N157" s="841"/>
      <c r="O157" s="841"/>
      <c r="P157" s="841"/>
      <c r="Q157" s="842"/>
      <c r="R157" s="850"/>
      <c r="S157" s="841"/>
      <c r="T157" s="841"/>
      <c r="U157" s="841"/>
      <c r="V157" s="851"/>
      <c r="W157" s="574"/>
      <c r="X157" s="574"/>
      <c r="Y157" s="574"/>
      <c r="Z157" s="574"/>
      <c r="AA157" s="574"/>
      <c r="AB157" s="574"/>
      <c r="AC157" s="574"/>
      <c r="AD157" s="574"/>
      <c r="AE157" s="574"/>
      <c r="AF157" s="574"/>
      <c r="AG157" s="574"/>
      <c r="AH157" s="574"/>
      <c r="AI157" s="574"/>
      <c r="AJ157" s="574"/>
      <c r="AK157" s="574"/>
      <c r="AL157" s="574"/>
      <c r="AM157" s="574"/>
      <c r="AN157" s="574"/>
      <c r="AO157" s="574"/>
      <c r="AP157" s="574"/>
      <c r="AQ157" s="574"/>
      <c r="AR157" s="574"/>
      <c r="AS157" s="574"/>
      <c r="AT157" s="574"/>
      <c r="AU157" s="574"/>
      <c r="AV157" s="574"/>
      <c r="AW157" s="574"/>
      <c r="AX157" s="574"/>
      <c r="AY157" s="574"/>
      <c r="AZ157" s="208"/>
      <c r="BA157" s="2332"/>
      <c r="BB157" s="159" t="s">
        <v>172</v>
      </c>
      <c r="BC157" s="325">
        <v>8636.0032189999984</v>
      </c>
      <c r="BD157" s="295">
        <v>8772.7027699999871</v>
      </c>
      <c r="BE157" s="295">
        <v>8754.3510319999878</v>
      </c>
      <c r="BF157" s="295">
        <v>8770.3826169999811</v>
      </c>
      <c r="BG157" s="326">
        <v>8760.3567109999804</v>
      </c>
      <c r="BH157" s="336">
        <v>6795.0444550000211</v>
      </c>
      <c r="BI157" s="295">
        <v>6795.8994049999865</v>
      </c>
      <c r="BJ157" s="295">
        <v>6784.8010369999874</v>
      </c>
      <c r="BK157" s="295">
        <v>6795.4056289999835</v>
      </c>
      <c r="BL157" s="326">
        <v>6792.0492690000065</v>
      </c>
      <c r="BM157" s="336">
        <v>1869.115885000002</v>
      </c>
      <c r="BN157" s="295">
        <v>1945.6854580000008</v>
      </c>
      <c r="BO157" s="295">
        <v>1970.576496000001</v>
      </c>
      <c r="BP157" s="295">
        <v>1972.9624669999989</v>
      </c>
      <c r="BQ157" s="326">
        <v>1972.2562479999999</v>
      </c>
      <c r="BR157" s="336">
        <v>8736.4066770000209</v>
      </c>
      <c r="BS157" s="295">
        <v>8266.3300730000028</v>
      </c>
      <c r="BT157" s="295">
        <v>3257.1235350000047</v>
      </c>
      <c r="BU157" s="295">
        <v>5457.6151469999886</v>
      </c>
      <c r="BV157" s="1757">
        <v>17976.320916999986</v>
      </c>
      <c r="BW157" s="1823"/>
      <c r="BX157" s="1823"/>
      <c r="BY157" s="1824"/>
      <c r="BZ157" s="1824"/>
      <c r="CA157" s="1824"/>
      <c r="CB157" s="1824"/>
      <c r="CC157" s="1824"/>
      <c r="CD157" s="1824"/>
      <c r="CE157" s="1824"/>
      <c r="CF157" s="1824"/>
      <c r="CG157" s="1824"/>
      <c r="CH157" s="1824"/>
      <c r="CI157" s="1824"/>
      <c r="CJ157" s="1824"/>
      <c r="CK157" s="1824"/>
      <c r="CL157" s="1824"/>
      <c r="CM157" s="1824"/>
      <c r="CN157" s="1824"/>
      <c r="CO157" s="1824"/>
      <c r="CP157" s="1824"/>
      <c r="CQ157" s="1824"/>
      <c r="CR157" s="1824"/>
      <c r="CS157" s="1824"/>
      <c r="CT157" s="1824"/>
      <c r="CU157" s="1824"/>
      <c r="CV157" s="1824"/>
      <c r="CW157" s="1824"/>
      <c r="CX157" s="1824"/>
      <c r="CY157" s="1824"/>
      <c r="CZ157" s="1824"/>
    </row>
    <row r="158" s="231" customFormat="true" ht="15" customHeight="true" x14ac:dyDescent="0.2">
      <c r="A158" s="767"/>
      <c r="B158" s="969"/>
      <c r="C158" s="849"/>
      <c r="D158" s="841"/>
      <c r="E158" s="841"/>
      <c r="F158" s="841"/>
      <c r="G158" s="842"/>
      <c r="H158" s="850"/>
      <c r="I158" s="841"/>
      <c r="J158" s="841"/>
      <c r="K158" s="841"/>
      <c r="L158" s="851"/>
      <c r="M158" s="849"/>
      <c r="N158" s="841"/>
      <c r="O158" s="841"/>
      <c r="P158" s="841"/>
      <c r="Q158" s="842"/>
      <c r="R158" s="850"/>
      <c r="S158" s="841"/>
      <c r="T158" s="841"/>
      <c r="U158" s="841"/>
      <c r="V158" s="851"/>
      <c r="W158" s="574"/>
      <c r="X158" s="574"/>
      <c r="Y158" s="574"/>
      <c r="Z158" s="574"/>
      <c r="AA158" s="574"/>
      <c r="AB158" s="574"/>
      <c r="AC158" s="574"/>
      <c r="AD158" s="574"/>
      <c r="AE158" s="574"/>
      <c r="AF158" s="574"/>
      <c r="AG158" s="574"/>
      <c r="AH158" s="574"/>
      <c r="AI158" s="574"/>
      <c r="AJ158" s="574"/>
      <c r="AK158" s="574"/>
      <c r="AL158" s="574"/>
      <c r="AM158" s="574"/>
      <c r="AN158" s="574"/>
      <c r="AO158" s="574"/>
      <c r="AP158" s="574"/>
      <c r="AQ158" s="574"/>
      <c r="AR158" s="574"/>
      <c r="AS158" s="574"/>
      <c r="AT158" s="574"/>
      <c r="AU158" s="574"/>
      <c r="AV158" s="574"/>
      <c r="AW158" s="574"/>
      <c r="AX158" s="574"/>
      <c r="AY158" s="574"/>
      <c r="AZ158" s="208"/>
      <c r="BA158" s="362"/>
      <c r="BB158" s="159"/>
      <c r="BC158" s="325"/>
      <c r="BD158" s="295"/>
      <c r="BE158" s="295"/>
      <c r="BF158" s="295"/>
      <c r="BG158" s="326"/>
      <c r="BH158" s="336"/>
      <c r="BI158" s="295"/>
      <c r="BJ158" s="295"/>
      <c r="BK158" s="295"/>
      <c r="BL158" s="326"/>
      <c r="BM158" s="336"/>
      <c r="BN158" s="295"/>
      <c r="BO158" s="295"/>
      <c r="BP158" s="295"/>
      <c r="BQ158" s="326"/>
      <c r="BR158" s="336"/>
      <c r="BS158" s="295"/>
      <c r="BT158" s="295"/>
      <c r="BU158" s="295"/>
      <c r="BV158" s="1757"/>
      <c r="BW158" s="1823"/>
      <c r="BX158" s="1823"/>
      <c r="BY158" s="1824"/>
      <c r="BZ158" s="1824"/>
      <c r="CA158" s="1824"/>
      <c r="CB158" s="1824"/>
      <c r="CC158" s="1824"/>
      <c r="CD158" s="1824"/>
      <c r="CE158" s="1824"/>
      <c r="CF158" s="1824"/>
      <c r="CG158" s="1824"/>
      <c r="CH158" s="1824"/>
      <c r="CI158" s="1824"/>
      <c r="CJ158" s="1824"/>
      <c r="CK158" s="1824"/>
      <c r="CL158" s="1824"/>
      <c r="CM158" s="1824"/>
      <c r="CN158" s="1824"/>
      <c r="CO158" s="1824"/>
      <c r="CP158" s="1824"/>
      <c r="CQ158" s="1824"/>
      <c r="CR158" s="1824"/>
      <c r="CS158" s="1824"/>
      <c r="CT158" s="1824"/>
      <c r="CU158" s="1824"/>
      <c r="CV158" s="1824"/>
      <c r="CW158" s="1824"/>
      <c r="CX158" s="1824"/>
      <c r="CY158" s="1824"/>
      <c r="CZ158" s="1824"/>
    </row>
    <row r="159" s="231" customFormat="true" ht="15" customHeight="true" x14ac:dyDescent="0.2">
      <c r="B159" s="135"/>
      <c r="C159" s="849"/>
      <c r="D159" s="841"/>
      <c r="E159" s="841"/>
      <c r="F159" s="841"/>
      <c r="G159" s="842"/>
      <c r="H159" s="850"/>
      <c r="I159" s="841"/>
      <c r="J159" s="841"/>
      <c r="K159" s="841"/>
      <c r="L159" s="851"/>
      <c r="M159" s="849"/>
      <c r="N159" s="841"/>
      <c r="O159" s="841"/>
      <c r="P159" s="841"/>
      <c r="Q159" s="842"/>
      <c r="R159" s="850"/>
      <c r="S159" s="841"/>
      <c r="T159" s="841"/>
      <c r="U159" s="841"/>
      <c r="V159" s="851"/>
      <c r="W159" s="574"/>
      <c r="X159" s="574"/>
      <c r="Y159" s="574"/>
      <c r="Z159" s="574"/>
      <c r="AA159" s="574"/>
      <c r="AB159" s="574"/>
      <c r="AC159" s="574"/>
      <c r="AD159" s="574"/>
      <c r="AE159" s="574"/>
      <c r="AF159" s="574"/>
      <c r="AG159" s="574"/>
      <c r="AH159" s="574"/>
      <c r="AI159" s="574"/>
      <c r="AJ159" s="574"/>
      <c r="AK159" s="574"/>
      <c r="AL159" s="574"/>
      <c r="AM159" s="574"/>
      <c r="AN159" s="574"/>
      <c r="AO159" s="574"/>
      <c r="AP159" s="574"/>
      <c r="AQ159" s="574"/>
      <c r="AR159" s="574"/>
      <c r="AS159" s="574"/>
      <c r="AT159" s="574"/>
      <c r="AU159" s="574"/>
      <c r="AV159" s="574"/>
      <c r="AW159" s="574"/>
      <c r="AX159" s="574"/>
      <c r="AY159" s="574"/>
      <c r="AZ159" s="208"/>
      <c r="BA159" s="362"/>
      <c r="BB159" s="159"/>
      <c r="BC159" s="325"/>
      <c r="BD159" s="295"/>
      <c r="BE159" s="295"/>
      <c r="BF159" s="295"/>
      <c r="BG159" s="326"/>
      <c r="BH159" s="336"/>
      <c r="BI159" s="295"/>
      <c r="BJ159" s="295"/>
      <c r="BK159" s="295"/>
      <c r="BL159" s="326"/>
      <c r="BM159" s="336"/>
      <c r="BN159" s="295"/>
      <c r="BO159" s="295"/>
      <c r="BP159" s="295"/>
      <c r="BQ159" s="326"/>
      <c r="BR159" s="336"/>
      <c r="BS159" s="295"/>
      <c r="BT159" s="295"/>
      <c r="BU159" s="295"/>
      <c r="BV159" s="1757"/>
      <c r="BW159" s="1823"/>
      <c r="BX159" s="1823"/>
      <c r="BY159" s="1824"/>
      <c r="BZ159" s="1824"/>
      <c r="CA159" s="1824"/>
      <c r="CB159" s="1824"/>
      <c r="CC159" s="1824"/>
      <c r="CD159" s="1824"/>
      <c r="CE159" s="1824"/>
      <c r="CF159" s="1824"/>
      <c r="CG159" s="1824"/>
      <c r="CH159" s="1824"/>
      <c r="CI159" s="1824"/>
      <c r="CJ159" s="1824"/>
      <c r="CK159" s="1824"/>
      <c r="CL159" s="1824"/>
      <c r="CM159" s="1824"/>
      <c r="CN159" s="1824"/>
      <c r="CO159" s="1824"/>
      <c r="CP159" s="1824"/>
      <c r="CQ159" s="1824"/>
      <c r="CR159" s="1824"/>
      <c r="CS159" s="1824"/>
      <c r="CT159" s="1824"/>
      <c r="CU159" s="1824"/>
      <c r="CV159" s="1824"/>
      <c r="CW159" s="1824"/>
      <c r="CX159" s="1824"/>
      <c r="CY159" s="1824"/>
      <c r="CZ159" s="1824"/>
    </row>
    <row r="160" s="231" customFormat="true" ht="15" customHeight="true" x14ac:dyDescent="0.2">
      <c r="B160" s="135"/>
      <c r="C160" s="849"/>
      <c r="D160" s="841"/>
      <c r="E160" s="841"/>
      <c r="F160" s="841"/>
      <c r="G160" s="842"/>
      <c r="H160" s="850"/>
      <c r="I160" s="841"/>
      <c r="J160" s="841"/>
      <c r="K160" s="841"/>
      <c r="L160" s="851"/>
      <c r="M160" s="849"/>
      <c r="N160" s="841"/>
      <c r="O160" s="841"/>
      <c r="P160" s="841"/>
      <c r="Q160" s="842"/>
      <c r="R160" s="850"/>
      <c r="S160" s="841"/>
      <c r="T160" s="841"/>
      <c r="U160" s="841"/>
      <c r="V160" s="851"/>
      <c r="W160" s="574"/>
      <c r="X160" s="574"/>
      <c r="Y160" s="574"/>
      <c r="Z160" s="574"/>
      <c r="AA160" s="574"/>
      <c r="AB160" s="574"/>
      <c r="AC160" s="574"/>
      <c r="AD160" s="574"/>
      <c r="AE160" s="574"/>
      <c r="AF160" s="574"/>
      <c r="AG160" s="574"/>
      <c r="AH160" s="574"/>
      <c r="AI160" s="574"/>
      <c r="AJ160" s="574"/>
      <c r="AK160" s="574"/>
      <c r="AL160" s="574"/>
      <c r="AM160" s="574"/>
      <c r="AN160" s="574"/>
      <c r="AO160" s="574"/>
      <c r="AP160" s="574"/>
      <c r="AQ160" s="574"/>
      <c r="AR160" s="574"/>
      <c r="AS160" s="574"/>
      <c r="AT160" s="574"/>
      <c r="AU160" s="574"/>
      <c r="AV160" s="574"/>
      <c r="AW160" s="574"/>
      <c r="AX160" s="574"/>
      <c r="AY160" s="574"/>
      <c r="AZ160" s="208"/>
      <c r="BA160" s="362"/>
      <c r="BB160" s="159"/>
      <c r="BC160" s="325"/>
      <c r="BD160" s="295"/>
      <c r="BE160" s="295"/>
      <c r="BF160" s="295"/>
      <c r="BG160" s="326"/>
      <c r="BH160" s="336"/>
      <c r="BI160" s="295"/>
      <c r="BJ160" s="295"/>
      <c r="BK160" s="295"/>
      <c r="BL160" s="326"/>
      <c r="BM160" s="336"/>
      <c r="BN160" s="295"/>
      <c r="BO160" s="295"/>
      <c r="BP160" s="295"/>
      <c r="BQ160" s="326"/>
      <c r="BR160" s="336"/>
      <c r="BS160" s="295"/>
      <c r="BT160" s="295"/>
      <c r="BU160" s="295"/>
      <c r="BV160" s="1757"/>
      <c r="BW160" s="1823"/>
      <c r="BX160" s="1823"/>
      <c r="BY160" s="1824"/>
      <c r="BZ160" s="1824"/>
      <c r="CA160" s="1824"/>
      <c r="CB160" s="1824"/>
      <c r="CC160" s="1824"/>
      <c r="CD160" s="1824"/>
      <c r="CE160" s="1824"/>
      <c r="CF160" s="1824"/>
      <c r="CG160" s="1824"/>
      <c r="CH160" s="1824"/>
      <c r="CI160" s="1824"/>
      <c r="CJ160" s="1824"/>
      <c r="CK160" s="1824"/>
      <c r="CL160" s="1824"/>
      <c r="CM160" s="1824"/>
      <c r="CN160" s="1824"/>
      <c r="CO160" s="1824"/>
      <c r="CP160" s="1824"/>
      <c r="CQ160" s="1824"/>
      <c r="CR160" s="1824"/>
      <c r="CS160" s="1824"/>
      <c r="CT160" s="1824"/>
      <c r="CU160" s="1824"/>
      <c r="CV160" s="1824"/>
      <c r="CW160" s="1824"/>
      <c r="CX160" s="1824"/>
      <c r="CY160" s="1824"/>
      <c r="CZ160" s="1824"/>
    </row>
    <row r="161" s="231" customFormat="true" ht="15" customHeight="true" x14ac:dyDescent="0.2">
      <c r="B161" s="135"/>
      <c r="C161" s="849"/>
      <c r="D161" s="841"/>
      <c r="E161" s="841"/>
      <c r="F161" s="841"/>
      <c r="G161" s="842"/>
      <c r="H161" s="850"/>
      <c r="I161" s="841"/>
      <c r="J161" s="841"/>
      <c r="K161" s="841"/>
      <c r="L161" s="851"/>
      <c r="M161" s="849"/>
      <c r="N161" s="841"/>
      <c r="O161" s="841"/>
      <c r="P161" s="841"/>
      <c r="Q161" s="842"/>
      <c r="R161" s="850"/>
      <c r="S161" s="841"/>
      <c r="T161" s="841"/>
      <c r="U161" s="841"/>
      <c r="V161" s="851"/>
      <c r="W161" s="574"/>
      <c r="X161" s="574"/>
      <c r="Y161" s="574"/>
      <c r="Z161" s="574"/>
      <c r="AA161" s="574"/>
      <c r="AB161" s="574"/>
      <c r="AC161" s="574"/>
      <c r="AD161" s="574"/>
      <c r="AE161" s="574"/>
      <c r="AF161" s="574"/>
      <c r="AG161" s="574"/>
      <c r="AH161" s="574"/>
      <c r="AI161" s="574"/>
      <c r="AJ161" s="574"/>
      <c r="AK161" s="574"/>
      <c r="AL161" s="574"/>
      <c r="AM161" s="574"/>
      <c r="AN161" s="574"/>
      <c r="AO161" s="574"/>
      <c r="AP161" s="574"/>
      <c r="AQ161" s="574"/>
      <c r="AR161" s="574"/>
      <c r="AS161" s="574"/>
      <c r="AT161" s="574"/>
      <c r="AU161" s="574"/>
      <c r="AV161" s="574"/>
      <c r="AW161" s="574"/>
      <c r="AX161" s="574"/>
      <c r="AY161" s="574"/>
      <c r="AZ161" s="208"/>
      <c r="BA161" s="362"/>
      <c r="BB161" s="159"/>
      <c r="BC161" s="325"/>
      <c r="BD161" s="295"/>
      <c r="BE161" s="295"/>
      <c r="BF161" s="295"/>
      <c r="BG161" s="326"/>
      <c r="BH161" s="336"/>
      <c r="BI161" s="295"/>
      <c r="BJ161" s="295"/>
      <c r="BK161" s="295"/>
      <c r="BL161" s="326"/>
      <c r="BM161" s="336"/>
      <c r="BN161" s="295"/>
      <c r="BO161" s="295"/>
      <c r="BP161" s="295"/>
      <c r="BQ161" s="326"/>
      <c r="BR161" s="336"/>
      <c r="BS161" s="295"/>
      <c r="BT161" s="295"/>
      <c r="BU161" s="295"/>
      <c r="BV161" s="1757"/>
      <c r="BW161" s="1823"/>
      <c r="BX161" s="1823"/>
      <c r="BY161" s="1824"/>
      <c r="BZ161" s="1824"/>
      <c r="CA161" s="1824"/>
      <c r="CB161" s="1824"/>
      <c r="CC161" s="1824"/>
      <c r="CD161" s="1824"/>
      <c r="CE161" s="1824"/>
      <c r="CF161" s="1824"/>
      <c r="CG161" s="1824"/>
      <c r="CH161" s="1824"/>
      <c r="CI161" s="1824"/>
      <c r="CJ161" s="1824"/>
      <c r="CK161" s="1824"/>
      <c r="CL161" s="1824"/>
      <c r="CM161" s="1824"/>
      <c r="CN161" s="1824"/>
      <c r="CO161" s="1824"/>
      <c r="CP161" s="1824"/>
      <c r="CQ161" s="1824"/>
      <c r="CR161" s="1824"/>
      <c r="CS161" s="1824"/>
      <c r="CT161" s="1824"/>
      <c r="CU161" s="1824"/>
      <c r="CV161" s="1824"/>
      <c r="CW161" s="1824"/>
      <c r="CX161" s="1824"/>
      <c r="CY161" s="1824"/>
      <c r="CZ161" s="1824"/>
    </row>
    <row r="162" s="231" customFormat="true" ht="15" customHeight="true" x14ac:dyDescent="0.2">
      <c r="A162" s="765"/>
      <c r="B162" s="970"/>
      <c r="C162" s="849"/>
      <c r="D162" s="841"/>
      <c r="E162" s="841"/>
      <c r="F162" s="841"/>
      <c r="G162" s="842"/>
      <c r="H162" s="850"/>
      <c r="I162" s="841"/>
      <c r="J162" s="841"/>
      <c r="K162" s="841"/>
      <c r="L162" s="851"/>
      <c r="M162" s="849"/>
      <c r="N162" s="841"/>
      <c r="O162" s="841"/>
      <c r="P162" s="841"/>
      <c r="Q162" s="842"/>
      <c r="R162" s="850"/>
      <c r="S162" s="841"/>
      <c r="T162" s="841"/>
      <c r="U162" s="841"/>
      <c r="V162" s="851"/>
      <c r="W162" s="574"/>
      <c r="X162" s="574"/>
      <c r="Y162" s="574"/>
      <c r="Z162" s="574"/>
      <c r="AA162" s="574"/>
      <c r="AB162" s="574"/>
      <c r="AC162" s="574"/>
      <c r="AD162" s="574"/>
      <c r="AE162" s="574"/>
      <c r="AF162" s="574"/>
      <c r="AG162" s="574"/>
      <c r="AH162" s="574"/>
      <c r="AI162" s="574"/>
      <c r="AJ162" s="574"/>
      <c r="AK162" s="574"/>
      <c r="AL162" s="574"/>
      <c r="AM162" s="574"/>
      <c r="AN162" s="574"/>
      <c r="AO162" s="574"/>
      <c r="AP162" s="574"/>
      <c r="AQ162" s="574"/>
      <c r="AR162" s="574"/>
      <c r="AS162" s="574"/>
      <c r="AT162" s="574"/>
      <c r="AU162" s="574"/>
      <c r="AV162" s="574"/>
      <c r="AW162" s="574"/>
      <c r="AX162" s="574"/>
      <c r="AY162" s="574"/>
      <c r="AZ162" s="208"/>
      <c r="BA162" s="362"/>
      <c r="BB162" s="159"/>
      <c r="BC162" s="325"/>
      <c r="BD162" s="295"/>
      <c r="BE162" s="295"/>
      <c r="BF162" s="295"/>
      <c r="BG162" s="326"/>
      <c r="BH162" s="336"/>
      <c r="BI162" s="295"/>
      <c r="BJ162" s="295"/>
      <c r="BK162" s="295"/>
      <c r="BL162" s="326"/>
      <c r="BM162" s="336"/>
      <c r="BN162" s="295"/>
      <c r="BO162" s="295"/>
      <c r="BP162" s="295"/>
      <c r="BQ162" s="326"/>
      <c r="BR162" s="336"/>
      <c r="BS162" s="295"/>
      <c r="BT162" s="295"/>
      <c r="BU162" s="295"/>
      <c r="BV162" s="1757"/>
      <c r="BW162" s="1823"/>
      <c r="BX162" s="1823"/>
      <c r="BY162" s="1824"/>
      <c r="BZ162" s="1824"/>
      <c r="CA162" s="1824"/>
      <c r="CB162" s="1824"/>
      <c r="CC162" s="1824"/>
      <c r="CD162" s="1824"/>
      <c r="CE162" s="1824"/>
      <c r="CF162" s="1824"/>
      <c r="CG162" s="1824"/>
      <c r="CH162" s="1824"/>
      <c r="CI162" s="1824"/>
      <c r="CJ162" s="1824"/>
      <c r="CK162" s="1824"/>
      <c r="CL162" s="1824"/>
      <c r="CM162" s="1824"/>
      <c r="CN162" s="1824"/>
      <c r="CO162" s="1824"/>
      <c r="CP162" s="1824"/>
      <c r="CQ162" s="1824"/>
      <c r="CR162" s="1824"/>
      <c r="CS162" s="1824"/>
      <c r="CT162" s="1824"/>
      <c r="CU162" s="1824"/>
      <c r="CV162" s="1824"/>
      <c r="CW162" s="1824"/>
      <c r="CX162" s="1824"/>
      <c r="CY162" s="1824"/>
      <c r="CZ162" s="1824"/>
    </row>
    <row r="163" s="607" customFormat="true" ht="15" customHeight="true" x14ac:dyDescent="0.2">
      <c r="A163" s="952"/>
      <c r="B163" s="775"/>
      <c r="C163" s="891"/>
      <c r="D163" s="790"/>
      <c r="E163" s="790"/>
      <c r="F163" s="790"/>
      <c r="G163" s="791"/>
      <c r="H163" s="892"/>
      <c r="I163" s="790"/>
      <c r="J163" s="790"/>
      <c r="K163" s="790"/>
      <c r="L163" s="893"/>
      <c r="M163" s="891"/>
      <c r="N163" s="790"/>
      <c r="O163" s="790"/>
      <c r="P163" s="790"/>
      <c r="Q163" s="791"/>
      <c r="R163" s="892"/>
      <c r="S163" s="790"/>
      <c r="T163" s="790"/>
      <c r="U163" s="790"/>
      <c r="V163" s="893"/>
      <c r="W163" s="1726"/>
      <c r="X163" s="1726"/>
      <c r="Y163" s="1726"/>
      <c r="Z163" s="1726"/>
      <c r="AA163" s="1726"/>
      <c r="AB163" s="1726"/>
      <c r="AC163" s="1726"/>
      <c r="AD163" s="1726"/>
      <c r="AE163" s="1726"/>
      <c r="AF163" s="1726"/>
      <c r="AG163" s="1726"/>
      <c r="AH163" s="1726"/>
      <c r="AI163" s="1726"/>
      <c r="AJ163" s="1726"/>
      <c r="AK163" s="1726"/>
      <c r="AL163" s="1726"/>
      <c r="AM163" s="1726"/>
      <c r="AN163" s="1726"/>
      <c r="AO163" s="1726"/>
      <c r="AP163" s="1726"/>
      <c r="AQ163" s="1726"/>
      <c r="AR163" s="1726"/>
      <c r="AS163" s="1726"/>
      <c r="AT163" s="1726"/>
      <c r="AU163" s="1726"/>
      <c r="AV163" s="1726"/>
      <c r="AW163" s="1726"/>
      <c r="AX163" s="1726"/>
      <c r="AY163" s="1726"/>
      <c r="AZ163" s="611"/>
      <c r="BA163" s="362"/>
      <c r="BB163" s="159"/>
      <c r="BC163" s="325"/>
      <c r="BD163" s="295"/>
      <c r="BE163" s="295"/>
      <c r="BF163" s="295"/>
      <c r="BG163" s="326"/>
      <c r="BH163" s="336"/>
      <c r="BI163" s="295"/>
      <c r="BJ163" s="295"/>
      <c r="BK163" s="295"/>
      <c r="BL163" s="326"/>
      <c r="BM163" s="336"/>
      <c r="BN163" s="295"/>
      <c r="BO163" s="295"/>
      <c r="BP163" s="295"/>
      <c r="BQ163" s="326"/>
      <c r="BR163" s="336"/>
      <c r="BS163" s="295"/>
      <c r="BT163" s="295"/>
      <c r="BU163" s="295"/>
      <c r="BV163" s="1757"/>
      <c r="BW163" s="1823"/>
      <c r="BX163" s="1823"/>
      <c r="BY163" s="1824"/>
      <c r="BZ163" s="1824"/>
      <c r="CA163" s="1824"/>
      <c r="CB163" s="1824"/>
      <c r="CC163" s="1824"/>
      <c r="CD163" s="1824"/>
      <c r="CE163" s="1824"/>
      <c r="CF163" s="1824"/>
      <c r="CG163" s="1824"/>
      <c r="CH163" s="1824"/>
      <c r="CI163" s="1824"/>
      <c r="CJ163" s="1824"/>
      <c r="CK163" s="1824"/>
      <c r="CL163" s="1824"/>
      <c r="CM163" s="1824"/>
      <c r="CN163" s="1824"/>
      <c r="CO163" s="1824"/>
      <c r="CP163" s="1824"/>
      <c r="CQ163" s="1824"/>
      <c r="CR163" s="1824"/>
      <c r="CS163" s="1824"/>
      <c r="CT163" s="1824"/>
      <c r="CU163" s="1824"/>
      <c r="CV163" s="1824"/>
      <c r="CW163" s="1824"/>
      <c r="CX163" s="1824"/>
      <c r="CY163" s="1824"/>
      <c r="CZ163" s="1824"/>
    </row>
    <row r="164" s="607" customFormat="true" ht="15" customHeight="true" x14ac:dyDescent="0.2">
      <c r="A164" s="1455"/>
      <c r="B164" s="1600"/>
      <c r="C164" s="1411"/>
      <c r="D164" s="1412"/>
      <c r="E164" s="1412"/>
      <c r="F164" s="1412"/>
      <c r="G164" s="1446"/>
      <c r="H164" s="1438"/>
      <c r="I164" s="1412"/>
      <c r="J164" s="1412"/>
      <c r="K164" s="1412"/>
      <c r="L164" s="1419"/>
      <c r="M164" s="1428"/>
      <c r="N164" s="1412"/>
      <c r="O164" s="1412"/>
      <c r="P164" s="1412"/>
      <c r="Q164" s="1446"/>
      <c r="R164" s="1438"/>
      <c r="S164" s="1412"/>
      <c r="T164" s="1412"/>
      <c r="U164" s="1412"/>
      <c r="V164" s="1937"/>
      <c r="W164" s="1726"/>
      <c r="X164" s="1726"/>
      <c r="Y164" s="1726"/>
      <c r="Z164" s="1726"/>
      <c r="AA164" s="1726"/>
      <c r="AB164" s="1726"/>
      <c r="AC164" s="1726"/>
      <c r="AD164" s="1726"/>
      <c r="AE164" s="1726"/>
      <c r="AF164" s="1726"/>
      <c r="AG164" s="1726"/>
      <c r="AH164" s="1726"/>
      <c r="AI164" s="1726"/>
      <c r="AJ164" s="1726"/>
      <c r="AK164" s="1726"/>
      <c r="AL164" s="1726"/>
      <c r="AM164" s="1726"/>
      <c r="AN164" s="1726"/>
      <c r="AO164" s="1726"/>
      <c r="AP164" s="1726"/>
      <c r="AQ164" s="1726"/>
      <c r="AR164" s="1726"/>
      <c r="AS164" s="1726"/>
      <c r="AT164" s="1726"/>
      <c r="AU164" s="1726"/>
      <c r="AV164" s="1726"/>
      <c r="AW164" s="1726"/>
      <c r="AX164" s="1726"/>
      <c r="AY164" s="1726"/>
      <c r="AZ164" s="611"/>
      <c r="BA164" s="362"/>
      <c r="BB164" s="159"/>
      <c r="BC164" s="325"/>
      <c r="BD164" s="295"/>
      <c r="BE164" s="295"/>
      <c r="BF164" s="295"/>
      <c r="BG164" s="326"/>
      <c r="BH164" s="336"/>
      <c r="BI164" s="295"/>
      <c r="BJ164" s="295"/>
      <c r="BK164" s="295"/>
      <c r="BL164" s="326"/>
      <c r="BM164" s="336"/>
      <c r="BN164" s="295"/>
      <c r="BO164" s="295"/>
      <c r="BP164" s="295"/>
      <c r="BQ164" s="326"/>
      <c r="BR164" s="336"/>
      <c r="BS164" s="295"/>
      <c r="BT164" s="295"/>
      <c r="BU164" s="295"/>
      <c r="BV164" s="1757"/>
      <c r="BW164" s="1823"/>
      <c r="BX164" s="1823"/>
      <c r="BY164" s="1824"/>
      <c r="BZ164" s="1824"/>
      <c r="CA164" s="1824"/>
      <c r="CB164" s="1824"/>
      <c r="CC164" s="1824"/>
      <c r="CD164" s="1824"/>
      <c r="CE164" s="1824"/>
      <c r="CF164" s="1824"/>
      <c r="CG164" s="1824"/>
      <c r="CH164" s="1824"/>
      <c r="CI164" s="1824"/>
      <c r="CJ164" s="1824"/>
      <c r="CK164" s="1824"/>
      <c r="CL164" s="1824"/>
      <c r="CM164" s="1824"/>
      <c r="CN164" s="1824"/>
      <c r="CO164" s="1824"/>
      <c r="CP164" s="1824"/>
      <c r="CQ164" s="1824"/>
      <c r="CR164" s="1824"/>
      <c r="CS164" s="1824"/>
      <c r="CT164" s="1824"/>
      <c r="CU164" s="1824"/>
      <c r="CV164" s="1824"/>
      <c r="CW164" s="1824"/>
      <c r="CX164" s="1824"/>
      <c r="CY164" s="1824"/>
      <c r="CZ164" s="1824"/>
    </row>
    <row r="165" s="607" customFormat="true" ht="15" customHeight="true" x14ac:dyDescent="0.2">
      <c r="A165" s="1456"/>
      <c r="B165" s="1601"/>
      <c r="C165" s="1413"/>
      <c r="D165" s="1414"/>
      <c r="E165" s="1414"/>
      <c r="F165" s="1414"/>
      <c r="G165" s="1447"/>
      <c r="H165" s="1439"/>
      <c r="I165" s="1414"/>
      <c r="J165" s="1414"/>
      <c r="K165" s="1414"/>
      <c r="L165" s="1420"/>
      <c r="M165" s="1429"/>
      <c r="N165" s="1414"/>
      <c r="O165" s="1414"/>
      <c r="P165" s="1414"/>
      <c r="Q165" s="1447"/>
      <c r="R165" s="1439"/>
      <c r="S165" s="1414"/>
      <c r="T165" s="1414"/>
      <c r="U165" s="1414"/>
      <c r="V165" s="1938"/>
      <c r="W165" s="1726"/>
      <c r="X165" s="1726"/>
      <c r="Y165" s="1726"/>
      <c r="Z165" s="1726"/>
      <c r="AA165" s="1726"/>
      <c r="AB165" s="1726"/>
      <c r="AC165" s="1726"/>
      <c r="AD165" s="1726"/>
      <c r="AE165" s="1726"/>
      <c r="AF165" s="1726"/>
      <c r="AG165" s="1726"/>
      <c r="AH165" s="1726"/>
      <c r="AI165" s="1726"/>
      <c r="AJ165" s="1726"/>
      <c r="AK165" s="1726"/>
      <c r="AL165" s="1726"/>
      <c r="AM165" s="1726"/>
      <c r="AN165" s="1726"/>
      <c r="AO165" s="1726"/>
      <c r="AP165" s="1726"/>
      <c r="AQ165" s="1726"/>
      <c r="AR165" s="1726"/>
      <c r="AS165" s="1726"/>
      <c r="AT165" s="1726"/>
      <c r="AU165" s="1726"/>
      <c r="AV165" s="1726"/>
      <c r="AW165" s="1726"/>
      <c r="AX165" s="1726"/>
      <c r="AY165" s="1726"/>
      <c r="AZ165" s="611"/>
      <c r="BA165" s="362"/>
      <c r="BB165" s="159"/>
      <c r="BC165" s="325"/>
      <c r="BD165" s="295"/>
      <c r="BE165" s="295"/>
      <c r="BF165" s="295"/>
      <c r="BG165" s="326"/>
      <c r="BH165" s="336"/>
      <c r="BI165" s="295"/>
      <c r="BJ165" s="295"/>
      <c r="BK165" s="295"/>
      <c r="BL165" s="326"/>
      <c r="BM165" s="336"/>
      <c r="BN165" s="295"/>
      <c r="BO165" s="295"/>
      <c r="BP165" s="295"/>
      <c r="BQ165" s="326"/>
      <c r="BR165" s="336"/>
      <c r="BS165" s="295"/>
      <c r="BT165" s="295"/>
      <c r="BU165" s="295"/>
      <c r="BV165" s="1757"/>
      <c r="BW165" s="1823"/>
      <c r="BX165" s="1823"/>
      <c r="BY165" s="1824"/>
      <c r="BZ165" s="1824"/>
      <c r="CA165" s="1824"/>
      <c r="CB165" s="1824"/>
      <c r="CC165" s="1824"/>
      <c r="CD165" s="1824"/>
      <c r="CE165" s="1824"/>
      <c r="CF165" s="1824"/>
      <c r="CG165" s="1824"/>
      <c r="CH165" s="1824"/>
      <c r="CI165" s="1824"/>
      <c r="CJ165" s="1824"/>
      <c r="CK165" s="1824"/>
      <c r="CL165" s="1824"/>
      <c r="CM165" s="1824"/>
      <c r="CN165" s="1824"/>
      <c r="CO165" s="1824"/>
      <c r="CP165" s="1824"/>
      <c r="CQ165" s="1824"/>
      <c r="CR165" s="1824"/>
      <c r="CS165" s="1824"/>
      <c r="CT165" s="1824"/>
      <c r="CU165" s="1824"/>
      <c r="CV165" s="1824"/>
      <c r="CW165" s="1824"/>
      <c r="CX165" s="1824"/>
      <c r="CY165" s="1824"/>
      <c r="CZ165" s="1824"/>
    </row>
    <row r="166" s="607" customFormat="true" ht="15" customHeight="true" x14ac:dyDescent="0.2">
      <c r="A166" s="1457"/>
      <c r="B166" s="1602"/>
      <c r="C166" s="1544"/>
      <c r="D166" s="1545"/>
      <c r="E166" s="1545"/>
      <c r="F166" s="1545"/>
      <c r="G166" s="1546"/>
      <c r="H166" s="1547"/>
      <c r="I166" s="1545"/>
      <c r="J166" s="1545"/>
      <c r="K166" s="1545"/>
      <c r="L166" s="1548"/>
      <c r="M166" s="1549"/>
      <c r="N166" s="1545"/>
      <c r="O166" s="1545"/>
      <c r="P166" s="1545"/>
      <c r="Q166" s="1546"/>
      <c r="R166" s="1547"/>
      <c r="S166" s="1545"/>
      <c r="T166" s="1545"/>
      <c r="U166" s="1545"/>
      <c r="V166" s="1939"/>
      <c r="W166" s="1726"/>
      <c r="X166" s="1726"/>
      <c r="Y166" s="1726"/>
      <c r="Z166" s="1726"/>
      <c r="AA166" s="1726"/>
      <c r="AB166" s="1726"/>
      <c r="AC166" s="1726"/>
      <c r="AD166" s="1726"/>
      <c r="AE166" s="1726"/>
      <c r="AF166" s="1726"/>
      <c r="AG166" s="1726"/>
      <c r="AH166" s="1726"/>
      <c r="AI166" s="1726"/>
      <c r="AJ166" s="1726"/>
      <c r="AK166" s="1726"/>
      <c r="AL166" s="1726"/>
      <c r="AM166" s="1726"/>
      <c r="AN166" s="1726"/>
      <c r="AO166" s="1726"/>
      <c r="AP166" s="1726"/>
      <c r="AQ166" s="1726"/>
      <c r="AR166" s="1726"/>
      <c r="AS166" s="1726"/>
      <c r="AT166" s="1726"/>
      <c r="AU166" s="1726"/>
      <c r="AV166" s="1726"/>
      <c r="AW166" s="1726"/>
      <c r="AX166" s="1726"/>
      <c r="AY166" s="1726"/>
      <c r="AZ166" s="611"/>
      <c r="BA166" s="362"/>
      <c r="BB166" s="159"/>
      <c r="BC166" s="325"/>
      <c r="BD166" s="295"/>
      <c r="BE166" s="295"/>
      <c r="BF166" s="295"/>
      <c r="BG166" s="326"/>
      <c r="BH166" s="336"/>
      <c r="BI166" s="295"/>
      <c r="BJ166" s="295"/>
      <c r="BK166" s="295"/>
      <c r="BL166" s="326"/>
      <c r="BM166" s="336"/>
      <c r="BN166" s="295"/>
      <c r="BO166" s="295"/>
      <c r="BP166" s="295"/>
      <c r="BQ166" s="326"/>
      <c r="BR166" s="336"/>
      <c r="BS166" s="295"/>
      <c r="BT166" s="295"/>
      <c r="BU166" s="295"/>
      <c r="BV166" s="1757"/>
      <c r="BW166" s="1823"/>
      <c r="BX166" s="1823"/>
      <c r="BY166" s="1824"/>
      <c r="BZ166" s="1824"/>
      <c r="CA166" s="1824"/>
      <c r="CB166" s="1824"/>
      <c r="CC166" s="1824"/>
      <c r="CD166" s="1824"/>
      <c r="CE166" s="1824"/>
      <c r="CF166" s="1824"/>
      <c r="CG166" s="1824"/>
      <c r="CH166" s="1824"/>
      <c r="CI166" s="1824"/>
      <c r="CJ166" s="1824"/>
      <c r="CK166" s="1824"/>
      <c r="CL166" s="1824"/>
      <c r="CM166" s="1824"/>
      <c r="CN166" s="1824"/>
      <c r="CO166" s="1824"/>
      <c r="CP166" s="1824"/>
      <c r="CQ166" s="1824"/>
      <c r="CR166" s="1824"/>
      <c r="CS166" s="1824"/>
      <c r="CT166" s="1824"/>
      <c r="CU166" s="1824"/>
      <c r="CV166" s="1824"/>
      <c r="CW166" s="1824"/>
      <c r="CX166" s="1824"/>
      <c r="CY166" s="1824"/>
      <c r="CZ166" s="1824"/>
    </row>
    <row r="167" s="607" customFormat="true" ht="15" customHeight="true" x14ac:dyDescent="0.2">
      <c r="A167" s="1458"/>
      <c r="B167" s="1603"/>
      <c r="C167" s="1550"/>
      <c r="D167" s="1551"/>
      <c r="E167" s="1551"/>
      <c r="F167" s="1551"/>
      <c r="G167" s="1552"/>
      <c r="H167" s="1553"/>
      <c r="I167" s="1551"/>
      <c r="J167" s="1551"/>
      <c r="K167" s="1551"/>
      <c r="L167" s="1554"/>
      <c r="M167" s="1555"/>
      <c r="N167" s="1551"/>
      <c r="O167" s="1551"/>
      <c r="P167" s="1551"/>
      <c r="Q167" s="1552"/>
      <c r="R167" s="1553"/>
      <c r="S167" s="1551"/>
      <c r="T167" s="1551"/>
      <c r="U167" s="1551"/>
      <c r="V167" s="1940"/>
      <c r="W167" s="1726"/>
      <c r="X167" s="1726"/>
      <c r="Y167" s="1726"/>
      <c r="Z167" s="1726"/>
      <c r="AA167" s="1726"/>
      <c r="AB167" s="1726"/>
      <c r="AC167" s="1726"/>
      <c r="AD167" s="1726"/>
      <c r="AE167" s="1726"/>
      <c r="AF167" s="1726"/>
      <c r="AG167" s="1726"/>
      <c r="AH167" s="1726"/>
      <c r="AI167" s="1726"/>
      <c r="AJ167" s="1726"/>
      <c r="AK167" s="1726"/>
      <c r="AL167" s="1726"/>
      <c r="AM167" s="1726"/>
      <c r="AN167" s="1726"/>
      <c r="AO167" s="1726"/>
      <c r="AP167" s="1726"/>
      <c r="AQ167" s="1726"/>
      <c r="AR167" s="1726"/>
      <c r="AS167" s="1726"/>
      <c r="AT167" s="1726"/>
      <c r="AU167" s="1726"/>
      <c r="AV167" s="1726"/>
      <c r="AW167" s="1726"/>
      <c r="AX167" s="1726"/>
      <c r="AY167" s="1726"/>
      <c r="AZ167" s="611"/>
      <c r="BA167" s="362"/>
      <c r="BB167" s="159"/>
      <c r="BC167" s="325"/>
      <c r="BD167" s="295"/>
      <c r="BE167" s="295"/>
      <c r="BF167" s="295"/>
      <c r="BG167" s="326"/>
      <c r="BH167" s="336"/>
      <c r="BI167" s="295"/>
      <c r="BJ167" s="295"/>
      <c r="BK167" s="295"/>
      <c r="BL167" s="326"/>
      <c r="BM167" s="336"/>
      <c r="BN167" s="295"/>
      <c r="BO167" s="295"/>
      <c r="BP167" s="295"/>
      <c r="BQ167" s="326"/>
      <c r="BR167" s="336"/>
      <c r="BS167" s="295"/>
      <c r="BT167" s="295"/>
      <c r="BU167" s="295"/>
      <c r="BV167" s="1757"/>
      <c r="BW167" s="1823"/>
      <c r="BX167" s="1823"/>
      <c r="BY167" s="1824"/>
      <c r="BZ167" s="1824"/>
      <c r="CA167" s="1824"/>
      <c r="CB167" s="1824"/>
      <c r="CC167" s="1824"/>
      <c r="CD167" s="1824"/>
      <c r="CE167" s="1824"/>
      <c r="CF167" s="1824"/>
      <c r="CG167" s="1824"/>
      <c r="CH167" s="1824"/>
      <c r="CI167" s="1824"/>
      <c r="CJ167" s="1824"/>
      <c r="CK167" s="1824"/>
      <c r="CL167" s="1824"/>
      <c r="CM167" s="1824"/>
      <c r="CN167" s="1824"/>
      <c r="CO167" s="1824"/>
      <c r="CP167" s="1824"/>
      <c r="CQ167" s="1824"/>
      <c r="CR167" s="1824"/>
      <c r="CS167" s="1824"/>
      <c r="CT167" s="1824"/>
      <c r="CU167" s="1824"/>
      <c r="CV167" s="1824"/>
      <c r="CW167" s="1824"/>
      <c r="CX167" s="1824"/>
      <c r="CY167" s="1824"/>
      <c r="CZ167" s="1824"/>
    </row>
    <row r="168" s="607" customFormat="true" ht="15" customHeight="true" x14ac:dyDescent="0.2">
      <c r="A168" s="1458"/>
      <c r="B168" s="1603"/>
      <c r="C168" s="1550"/>
      <c r="D168" s="1551"/>
      <c r="E168" s="1551"/>
      <c r="F168" s="1551"/>
      <c r="G168" s="1552"/>
      <c r="H168" s="1553"/>
      <c r="I168" s="1551"/>
      <c r="J168" s="1551"/>
      <c r="K168" s="1551"/>
      <c r="L168" s="1554"/>
      <c r="M168" s="1555"/>
      <c r="N168" s="1551"/>
      <c r="O168" s="1551"/>
      <c r="P168" s="1551"/>
      <c r="Q168" s="1552"/>
      <c r="R168" s="1553"/>
      <c r="S168" s="1551"/>
      <c r="T168" s="1551"/>
      <c r="U168" s="1551"/>
      <c r="V168" s="1940"/>
      <c r="W168" s="1726"/>
      <c r="X168" s="1726"/>
      <c r="Y168" s="1726"/>
      <c r="Z168" s="1726"/>
      <c r="AA168" s="1726"/>
      <c r="AB168" s="1726"/>
      <c r="AC168" s="1726"/>
      <c r="AD168" s="1726"/>
      <c r="AE168" s="1726"/>
      <c r="AF168" s="1726"/>
      <c r="AG168" s="1726"/>
      <c r="AH168" s="1726"/>
      <c r="AI168" s="1726"/>
      <c r="AJ168" s="1726"/>
      <c r="AK168" s="1726"/>
      <c r="AL168" s="1726"/>
      <c r="AM168" s="1726"/>
      <c r="AN168" s="1726"/>
      <c r="AO168" s="1726"/>
      <c r="AP168" s="1726"/>
      <c r="AQ168" s="1726"/>
      <c r="AR168" s="1726"/>
      <c r="AS168" s="1726"/>
      <c r="AT168" s="1726"/>
      <c r="AU168" s="1726"/>
      <c r="AV168" s="1726"/>
      <c r="AW168" s="1726"/>
      <c r="AX168" s="1726"/>
      <c r="AY168" s="1726"/>
      <c r="AZ168" s="611"/>
      <c r="BA168" s="362"/>
      <c r="BB168" s="159"/>
      <c r="BC168" s="325"/>
      <c r="BD168" s="295"/>
      <c r="BE168" s="295"/>
      <c r="BF168" s="295"/>
      <c r="BG168" s="326"/>
      <c r="BH168" s="336"/>
      <c r="BI168" s="295"/>
      <c r="BJ168" s="295"/>
      <c r="BK168" s="295"/>
      <c r="BL168" s="326"/>
      <c r="BM168" s="336"/>
      <c r="BN168" s="295"/>
      <c r="BO168" s="295"/>
      <c r="BP168" s="295"/>
      <c r="BQ168" s="326"/>
      <c r="BR168" s="336"/>
      <c r="BS168" s="295"/>
      <c r="BT168" s="295"/>
      <c r="BU168" s="295"/>
      <c r="BV168" s="1757"/>
      <c r="BW168" s="1823"/>
      <c r="BX168" s="1823"/>
      <c r="BY168" s="1824"/>
      <c r="BZ168" s="1824"/>
      <c r="CA168" s="1824"/>
      <c r="CB168" s="1824"/>
      <c r="CC168" s="1824"/>
      <c r="CD168" s="1824"/>
      <c r="CE168" s="1824"/>
      <c r="CF168" s="1824"/>
      <c r="CG168" s="1824"/>
      <c r="CH168" s="1824"/>
      <c r="CI168" s="1824"/>
      <c r="CJ168" s="1824"/>
      <c r="CK168" s="1824"/>
      <c r="CL168" s="1824"/>
      <c r="CM168" s="1824"/>
      <c r="CN168" s="1824"/>
      <c r="CO168" s="1824"/>
      <c r="CP168" s="1824"/>
      <c r="CQ168" s="1824"/>
      <c r="CR168" s="1824"/>
      <c r="CS168" s="1824"/>
      <c r="CT168" s="1824"/>
      <c r="CU168" s="1824"/>
      <c r="CV168" s="1824"/>
      <c r="CW168" s="1824"/>
      <c r="CX168" s="1824"/>
      <c r="CY168" s="1824"/>
      <c r="CZ168" s="1824"/>
    </row>
    <row r="169" s="607" customFormat="true" ht="15" customHeight="true" x14ac:dyDescent="0.2">
      <c r="A169" s="1458"/>
      <c r="B169" s="1603"/>
      <c r="C169" s="1550"/>
      <c r="D169" s="1551"/>
      <c r="E169" s="1551"/>
      <c r="F169" s="1551"/>
      <c r="G169" s="1552"/>
      <c r="H169" s="1553"/>
      <c r="I169" s="1551"/>
      <c r="J169" s="1551"/>
      <c r="K169" s="1551"/>
      <c r="L169" s="1554"/>
      <c r="M169" s="1555"/>
      <c r="N169" s="1551"/>
      <c r="O169" s="1551"/>
      <c r="P169" s="1551"/>
      <c r="Q169" s="1552"/>
      <c r="R169" s="1553"/>
      <c r="S169" s="1551"/>
      <c r="T169" s="1551"/>
      <c r="U169" s="1551"/>
      <c r="V169" s="1940"/>
      <c r="W169" s="1726"/>
      <c r="X169" s="1726"/>
      <c r="Y169" s="1726"/>
      <c r="Z169" s="1726"/>
      <c r="AA169" s="1726"/>
      <c r="AB169" s="1726"/>
      <c r="AC169" s="1726"/>
      <c r="AD169" s="1726"/>
      <c r="AE169" s="1726"/>
      <c r="AF169" s="1726"/>
      <c r="AG169" s="1726"/>
      <c r="AH169" s="1726"/>
      <c r="AI169" s="1726"/>
      <c r="AJ169" s="1726"/>
      <c r="AK169" s="1726"/>
      <c r="AL169" s="1726"/>
      <c r="AM169" s="1726"/>
      <c r="AN169" s="1726"/>
      <c r="AO169" s="1726"/>
      <c r="AP169" s="1726"/>
      <c r="AQ169" s="1726"/>
      <c r="AR169" s="1726"/>
      <c r="AS169" s="1726"/>
      <c r="AT169" s="1726"/>
      <c r="AU169" s="1726"/>
      <c r="AV169" s="1726"/>
      <c r="AW169" s="1726"/>
      <c r="AX169" s="1726"/>
      <c r="AY169" s="1726"/>
      <c r="AZ169" s="611"/>
      <c r="BA169" s="362"/>
      <c r="BB169" s="159"/>
      <c r="BC169" s="325"/>
      <c r="BD169" s="295"/>
      <c r="BE169" s="295"/>
      <c r="BF169" s="295"/>
      <c r="BG169" s="326"/>
      <c r="BH169" s="336"/>
      <c r="BI169" s="295"/>
      <c r="BJ169" s="295"/>
      <c r="BK169" s="295"/>
      <c r="BL169" s="326"/>
      <c r="BM169" s="336"/>
      <c r="BN169" s="295"/>
      <c r="BO169" s="295"/>
      <c r="BP169" s="295"/>
      <c r="BQ169" s="326"/>
      <c r="BR169" s="336"/>
      <c r="BS169" s="295"/>
      <c r="BT169" s="295"/>
      <c r="BU169" s="295"/>
      <c r="BV169" s="1757"/>
      <c r="BW169" s="1823"/>
      <c r="BX169" s="1823"/>
      <c r="BY169" s="1824"/>
      <c r="BZ169" s="1824"/>
      <c r="CA169" s="1824"/>
      <c r="CB169" s="1824"/>
      <c r="CC169" s="1824"/>
      <c r="CD169" s="1824"/>
      <c r="CE169" s="1824"/>
      <c r="CF169" s="1824"/>
      <c r="CG169" s="1824"/>
      <c r="CH169" s="1824"/>
      <c r="CI169" s="1824"/>
      <c r="CJ169" s="1824"/>
      <c r="CK169" s="1824"/>
      <c r="CL169" s="1824"/>
      <c r="CM169" s="1824"/>
      <c r="CN169" s="1824"/>
      <c r="CO169" s="1824"/>
      <c r="CP169" s="1824"/>
      <c r="CQ169" s="1824"/>
      <c r="CR169" s="1824"/>
      <c r="CS169" s="1824"/>
      <c r="CT169" s="1824"/>
      <c r="CU169" s="1824"/>
      <c r="CV169" s="1824"/>
      <c r="CW169" s="1824"/>
      <c r="CX169" s="1824"/>
      <c r="CY169" s="1824"/>
      <c r="CZ169" s="1824"/>
    </row>
    <row r="170" s="607" customFormat="true" ht="15" customHeight="true" x14ac:dyDescent="0.2">
      <c r="A170" s="1458"/>
      <c r="B170" s="1603"/>
      <c r="C170" s="1550"/>
      <c r="D170" s="1551"/>
      <c r="E170" s="1551"/>
      <c r="F170" s="1551"/>
      <c r="G170" s="1552"/>
      <c r="H170" s="1553"/>
      <c r="I170" s="1551"/>
      <c r="J170" s="1551"/>
      <c r="K170" s="1551"/>
      <c r="L170" s="1554"/>
      <c r="M170" s="1555"/>
      <c r="N170" s="1551"/>
      <c r="O170" s="1551"/>
      <c r="P170" s="1551"/>
      <c r="Q170" s="1552"/>
      <c r="R170" s="1553"/>
      <c r="S170" s="1551"/>
      <c r="T170" s="1551"/>
      <c r="U170" s="1551"/>
      <c r="V170" s="1940"/>
      <c r="W170" s="1726"/>
      <c r="X170" s="1726"/>
      <c r="Y170" s="1726"/>
      <c r="Z170" s="1726"/>
      <c r="AA170" s="1726"/>
      <c r="AB170" s="1726"/>
      <c r="AC170" s="1726"/>
      <c r="AD170" s="1726"/>
      <c r="AE170" s="1726"/>
      <c r="AF170" s="1726"/>
      <c r="AG170" s="1726"/>
      <c r="AH170" s="1726"/>
      <c r="AI170" s="1726"/>
      <c r="AJ170" s="1726"/>
      <c r="AK170" s="1726"/>
      <c r="AL170" s="1726"/>
      <c r="AM170" s="1726"/>
      <c r="AN170" s="1726"/>
      <c r="AO170" s="1726"/>
      <c r="AP170" s="1726"/>
      <c r="AQ170" s="1726"/>
      <c r="AR170" s="1726"/>
      <c r="AS170" s="1726"/>
      <c r="AT170" s="1726"/>
      <c r="AU170" s="1726"/>
      <c r="AV170" s="1726"/>
      <c r="AW170" s="1726"/>
      <c r="AX170" s="1726"/>
      <c r="AY170" s="1726"/>
      <c r="AZ170" s="611"/>
      <c r="BA170" s="362"/>
      <c r="BB170" s="159"/>
      <c r="BC170" s="325"/>
      <c r="BD170" s="295"/>
      <c r="BE170" s="295"/>
      <c r="BF170" s="295"/>
      <c r="BG170" s="326"/>
      <c r="BH170" s="336"/>
      <c r="BI170" s="295"/>
      <c r="BJ170" s="295"/>
      <c r="BK170" s="295"/>
      <c r="BL170" s="326"/>
      <c r="BM170" s="336"/>
      <c r="BN170" s="295"/>
      <c r="BO170" s="295"/>
      <c r="BP170" s="295"/>
      <c r="BQ170" s="326"/>
      <c r="BR170" s="336"/>
      <c r="BS170" s="295"/>
      <c r="BT170" s="295"/>
      <c r="BU170" s="295"/>
      <c r="BV170" s="1757"/>
      <c r="BW170" s="1823"/>
      <c r="BX170" s="1823"/>
      <c r="BY170" s="1824"/>
      <c r="BZ170" s="1824"/>
      <c r="CA170" s="1824"/>
      <c r="CB170" s="1824"/>
      <c r="CC170" s="1824"/>
      <c r="CD170" s="1824"/>
      <c r="CE170" s="1824"/>
      <c r="CF170" s="1824"/>
      <c r="CG170" s="1824"/>
      <c r="CH170" s="1824"/>
      <c r="CI170" s="1824"/>
      <c r="CJ170" s="1824"/>
      <c r="CK170" s="1824"/>
      <c r="CL170" s="1824"/>
      <c r="CM170" s="1824"/>
      <c r="CN170" s="1824"/>
      <c r="CO170" s="1824"/>
      <c r="CP170" s="1824"/>
      <c r="CQ170" s="1824"/>
      <c r="CR170" s="1824"/>
      <c r="CS170" s="1824"/>
      <c r="CT170" s="1824"/>
      <c r="CU170" s="1824"/>
      <c r="CV170" s="1824"/>
      <c r="CW170" s="1824"/>
      <c r="CX170" s="1824"/>
      <c r="CY170" s="1824"/>
      <c r="CZ170" s="1824"/>
    </row>
    <row r="171" s="607" customFormat="true" ht="15" customHeight="true" x14ac:dyDescent="0.2">
      <c r="A171" s="1458"/>
      <c r="B171" s="1603"/>
      <c r="C171" s="1550"/>
      <c r="D171" s="1551"/>
      <c r="E171" s="1551"/>
      <c r="F171" s="1551"/>
      <c r="G171" s="1552"/>
      <c r="H171" s="1553"/>
      <c r="I171" s="1551"/>
      <c r="J171" s="1551"/>
      <c r="K171" s="1551"/>
      <c r="L171" s="1554"/>
      <c r="M171" s="1555"/>
      <c r="N171" s="1551"/>
      <c r="O171" s="1551"/>
      <c r="P171" s="1551"/>
      <c r="Q171" s="1552"/>
      <c r="R171" s="1553"/>
      <c r="S171" s="1551"/>
      <c r="T171" s="1551"/>
      <c r="U171" s="1551"/>
      <c r="V171" s="1940"/>
      <c r="W171" s="1726"/>
      <c r="X171" s="1726"/>
      <c r="Y171" s="1726"/>
      <c r="Z171" s="1726"/>
      <c r="AA171" s="1726"/>
      <c r="AB171" s="1726"/>
      <c r="AC171" s="1726"/>
      <c r="AD171" s="1726"/>
      <c r="AE171" s="1726"/>
      <c r="AF171" s="1726"/>
      <c r="AG171" s="1726"/>
      <c r="AH171" s="1726"/>
      <c r="AI171" s="1726"/>
      <c r="AJ171" s="1726"/>
      <c r="AK171" s="1726"/>
      <c r="AL171" s="1726"/>
      <c r="AM171" s="1726"/>
      <c r="AN171" s="1726"/>
      <c r="AO171" s="1726"/>
      <c r="AP171" s="1726"/>
      <c r="AQ171" s="1726"/>
      <c r="AR171" s="1726"/>
      <c r="AS171" s="1726"/>
      <c r="AT171" s="1726"/>
      <c r="AU171" s="1726"/>
      <c r="AV171" s="1726"/>
      <c r="AW171" s="1726"/>
      <c r="AX171" s="1726"/>
      <c r="AY171" s="1726"/>
      <c r="AZ171" s="611"/>
      <c r="BA171" s="362"/>
      <c r="BB171" s="159"/>
      <c r="BC171" s="325"/>
      <c r="BD171" s="295"/>
      <c r="BE171" s="295"/>
      <c r="BF171" s="295"/>
      <c r="BG171" s="326"/>
      <c r="BH171" s="336"/>
      <c r="BI171" s="295"/>
      <c r="BJ171" s="295"/>
      <c r="BK171" s="295"/>
      <c r="BL171" s="326"/>
      <c r="BM171" s="336"/>
      <c r="BN171" s="295"/>
      <c r="BO171" s="295"/>
      <c r="BP171" s="295"/>
      <c r="BQ171" s="326"/>
      <c r="BR171" s="336"/>
      <c r="BS171" s="295"/>
      <c r="BT171" s="295"/>
      <c r="BU171" s="295"/>
      <c r="BV171" s="1757"/>
      <c r="BW171" s="1823"/>
      <c r="BX171" s="1823"/>
      <c r="BY171" s="1824"/>
      <c r="BZ171" s="1824"/>
      <c r="CA171" s="1824"/>
      <c r="CB171" s="1824"/>
      <c r="CC171" s="1824"/>
      <c r="CD171" s="1824"/>
      <c r="CE171" s="1824"/>
      <c r="CF171" s="1824"/>
      <c r="CG171" s="1824"/>
      <c r="CH171" s="1824"/>
      <c r="CI171" s="1824"/>
      <c r="CJ171" s="1824"/>
      <c r="CK171" s="1824"/>
      <c r="CL171" s="1824"/>
      <c r="CM171" s="1824"/>
      <c r="CN171" s="1824"/>
      <c r="CO171" s="1824"/>
      <c r="CP171" s="1824"/>
      <c r="CQ171" s="1824"/>
      <c r="CR171" s="1824"/>
      <c r="CS171" s="1824"/>
      <c r="CT171" s="1824"/>
      <c r="CU171" s="1824"/>
      <c r="CV171" s="1824"/>
      <c r="CW171" s="1824"/>
      <c r="CX171" s="1824"/>
      <c r="CY171" s="1824"/>
      <c r="CZ171" s="1824"/>
    </row>
    <row r="172" s="607" customFormat="true" ht="15" customHeight="true" x14ac:dyDescent="0.2">
      <c r="A172" s="1458"/>
      <c r="B172" s="1603"/>
      <c r="C172" s="1550"/>
      <c r="D172" s="1551"/>
      <c r="E172" s="1551"/>
      <c r="F172" s="1551"/>
      <c r="G172" s="1552"/>
      <c r="H172" s="1553"/>
      <c r="I172" s="1551"/>
      <c r="J172" s="1551"/>
      <c r="K172" s="1551"/>
      <c r="L172" s="1554"/>
      <c r="M172" s="1555"/>
      <c r="N172" s="1551"/>
      <c r="O172" s="1551"/>
      <c r="P172" s="1551"/>
      <c r="Q172" s="1552"/>
      <c r="R172" s="1553"/>
      <c r="S172" s="1551"/>
      <c r="T172" s="1551"/>
      <c r="U172" s="1551"/>
      <c r="V172" s="1940"/>
      <c r="W172" s="1726"/>
      <c r="X172" s="1726"/>
      <c r="Y172" s="1726"/>
      <c r="Z172" s="1726"/>
      <c r="AA172" s="1726"/>
      <c r="AB172" s="1726"/>
      <c r="AC172" s="1726"/>
      <c r="AD172" s="1726"/>
      <c r="AE172" s="1726"/>
      <c r="AF172" s="1726"/>
      <c r="AG172" s="1726"/>
      <c r="AH172" s="1726"/>
      <c r="AI172" s="1726"/>
      <c r="AJ172" s="1726"/>
      <c r="AK172" s="1726"/>
      <c r="AL172" s="1726"/>
      <c r="AM172" s="1726"/>
      <c r="AN172" s="1726"/>
      <c r="AO172" s="1726"/>
      <c r="AP172" s="1726"/>
      <c r="AQ172" s="1726"/>
      <c r="AR172" s="1726"/>
      <c r="AS172" s="1726"/>
      <c r="AT172" s="1726"/>
      <c r="AU172" s="1726"/>
      <c r="AV172" s="1726"/>
      <c r="AW172" s="1726"/>
      <c r="AX172" s="1726"/>
      <c r="AY172" s="1726"/>
      <c r="AZ172" s="611"/>
      <c r="BA172" s="362"/>
      <c r="BB172" s="159"/>
      <c r="BC172" s="325"/>
      <c r="BD172" s="295"/>
      <c r="BE172" s="295"/>
      <c r="BF172" s="295"/>
      <c r="BG172" s="326"/>
      <c r="BH172" s="336"/>
      <c r="BI172" s="295"/>
      <c r="BJ172" s="295"/>
      <c r="BK172" s="295"/>
      <c r="BL172" s="326"/>
      <c r="BM172" s="336"/>
      <c r="BN172" s="295"/>
      <c r="BO172" s="295"/>
      <c r="BP172" s="295"/>
      <c r="BQ172" s="326"/>
      <c r="BR172" s="336"/>
      <c r="BS172" s="295"/>
      <c r="BT172" s="295"/>
      <c r="BU172" s="295"/>
      <c r="BV172" s="1757"/>
      <c r="BW172" s="1823"/>
      <c r="BX172" s="1823"/>
      <c r="BY172" s="1824"/>
      <c r="BZ172" s="1824"/>
      <c r="CA172" s="1824"/>
      <c r="CB172" s="1824"/>
      <c r="CC172" s="1824"/>
      <c r="CD172" s="1824"/>
      <c r="CE172" s="1824"/>
      <c r="CF172" s="1824"/>
      <c r="CG172" s="1824"/>
      <c r="CH172" s="1824"/>
      <c r="CI172" s="1824"/>
      <c r="CJ172" s="1824"/>
      <c r="CK172" s="1824"/>
      <c r="CL172" s="1824"/>
      <c r="CM172" s="1824"/>
      <c r="CN172" s="1824"/>
      <c r="CO172" s="1824"/>
      <c r="CP172" s="1824"/>
      <c r="CQ172" s="1824"/>
      <c r="CR172" s="1824"/>
      <c r="CS172" s="1824"/>
      <c r="CT172" s="1824"/>
      <c r="CU172" s="1824"/>
      <c r="CV172" s="1824"/>
      <c r="CW172" s="1824"/>
      <c r="CX172" s="1824"/>
      <c r="CY172" s="1824"/>
      <c r="CZ172" s="1824"/>
    </row>
    <row r="173" s="607" customFormat="true" ht="15" customHeight="true" x14ac:dyDescent="0.2">
      <c r="A173" s="1458"/>
      <c r="B173" s="1603"/>
      <c r="C173" s="1550"/>
      <c r="D173" s="1551"/>
      <c r="E173" s="1551"/>
      <c r="F173" s="1551"/>
      <c r="G173" s="1552"/>
      <c r="H173" s="1553"/>
      <c r="I173" s="1551"/>
      <c r="J173" s="1551"/>
      <c r="K173" s="1551"/>
      <c r="L173" s="1554"/>
      <c r="M173" s="1555"/>
      <c r="N173" s="1551"/>
      <c r="O173" s="1551"/>
      <c r="P173" s="1551"/>
      <c r="Q173" s="1552"/>
      <c r="R173" s="1553"/>
      <c r="S173" s="1551"/>
      <c r="T173" s="1551"/>
      <c r="U173" s="1551"/>
      <c r="V173" s="1940"/>
      <c r="W173" s="1726"/>
      <c r="X173" s="1726"/>
      <c r="Y173" s="1726"/>
      <c r="Z173" s="1726"/>
      <c r="AA173" s="1726"/>
      <c r="AB173" s="1726"/>
      <c r="AC173" s="1726"/>
      <c r="AD173" s="1726"/>
      <c r="AE173" s="1726"/>
      <c r="AF173" s="1726"/>
      <c r="AG173" s="1726"/>
      <c r="AH173" s="1726"/>
      <c r="AI173" s="1726"/>
      <c r="AJ173" s="1726"/>
      <c r="AK173" s="1726"/>
      <c r="AL173" s="1726"/>
      <c r="AM173" s="1726"/>
      <c r="AN173" s="1726"/>
      <c r="AO173" s="1726"/>
      <c r="AP173" s="1726"/>
      <c r="AQ173" s="1726"/>
      <c r="AR173" s="1726"/>
      <c r="AS173" s="1726"/>
      <c r="AT173" s="1726"/>
      <c r="AU173" s="1726"/>
      <c r="AV173" s="1726"/>
      <c r="AW173" s="1726"/>
      <c r="AX173" s="1726"/>
      <c r="AY173" s="1726"/>
      <c r="AZ173" s="611"/>
      <c r="BA173" s="362"/>
      <c r="BB173" s="159"/>
      <c r="BC173" s="325"/>
      <c r="BD173" s="295"/>
      <c r="BE173" s="295"/>
      <c r="BF173" s="295"/>
      <c r="BG173" s="326"/>
      <c r="BH173" s="336"/>
      <c r="BI173" s="295"/>
      <c r="BJ173" s="295"/>
      <c r="BK173" s="295"/>
      <c r="BL173" s="326"/>
      <c r="BM173" s="336"/>
      <c r="BN173" s="295"/>
      <c r="BO173" s="295"/>
      <c r="BP173" s="295"/>
      <c r="BQ173" s="326"/>
      <c r="BR173" s="336"/>
      <c r="BS173" s="295"/>
      <c r="BT173" s="295"/>
      <c r="BU173" s="295"/>
      <c r="BV173" s="1757"/>
      <c r="BW173" s="1823"/>
      <c r="BX173" s="1823"/>
      <c r="BY173" s="1824"/>
      <c r="BZ173" s="1824"/>
      <c r="CA173" s="1824"/>
      <c r="CB173" s="1824"/>
      <c r="CC173" s="1824"/>
      <c r="CD173" s="1824"/>
      <c r="CE173" s="1824"/>
      <c r="CF173" s="1824"/>
      <c r="CG173" s="1824"/>
      <c r="CH173" s="1824"/>
      <c r="CI173" s="1824"/>
      <c r="CJ173" s="1824"/>
      <c r="CK173" s="1824"/>
      <c r="CL173" s="1824"/>
      <c r="CM173" s="1824"/>
      <c r="CN173" s="1824"/>
      <c r="CO173" s="1824"/>
      <c r="CP173" s="1824"/>
      <c r="CQ173" s="1824"/>
      <c r="CR173" s="1824"/>
      <c r="CS173" s="1824"/>
      <c r="CT173" s="1824"/>
      <c r="CU173" s="1824"/>
      <c r="CV173" s="1824"/>
      <c r="CW173" s="1824"/>
      <c r="CX173" s="1824"/>
      <c r="CY173" s="1824"/>
      <c r="CZ173" s="1824"/>
    </row>
    <row r="174" s="607" customFormat="true" ht="15" customHeight="true" x14ac:dyDescent="0.2">
      <c r="A174" s="1458"/>
      <c r="B174" s="1603"/>
      <c r="C174" s="1550"/>
      <c r="D174" s="1551"/>
      <c r="E174" s="1551"/>
      <c r="F174" s="1551"/>
      <c r="G174" s="1552"/>
      <c r="H174" s="1553"/>
      <c r="I174" s="1551"/>
      <c r="J174" s="1551"/>
      <c r="K174" s="1551"/>
      <c r="L174" s="1554"/>
      <c r="M174" s="1555"/>
      <c r="N174" s="1551"/>
      <c r="O174" s="1551"/>
      <c r="P174" s="1551"/>
      <c r="Q174" s="1552"/>
      <c r="R174" s="1553"/>
      <c r="S174" s="1551"/>
      <c r="T174" s="1551"/>
      <c r="U174" s="1551"/>
      <c r="V174" s="1940"/>
      <c r="W174" s="1726"/>
      <c r="X174" s="1726"/>
      <c r="Y174" s="1726"/>
      <c r="Z174" s="1726"/>
      <c r="AA174" s="1726"/>
      <c r="AB174" s="1726"/>
      <c r="AC174" s="1726"/>
      <c r="AD174" s="1726"/>
      <c r="AE174" s="1726"/>
      <c r="AF174" s="1726"/>
      <c r="AG174" s="1726"/>
      <c r="AH174" s="1726"/>
      <c r="AI174" s="1726"/>
      <c r="AJ174" s="1726"/>
      <c r="AK174" s="1726"/>
      <c r="AL174" s="1726"/>
      <c r="AM174" s="1726"/>
      <c r="AN174" s="1726"/>
      <c r="AO174" s="1726"/>
      <c r="AP174" s="1726"/>
      <c r="AQ174" s="1726"/>
      <c r="AR174" s="1726"/>
      <c r="AS174" s="1726"/>
      <c r="AT174" s="1726"/>
      <c r="AU174" s="1726"/>
      <c r="AV174" s="1726"/>
      <c r="AW174" s="1726"/>
      <c r="AX174" s="1726"/>
      <c r="AY174" s="1726"/>
      <c r="AZ174" s="611"/>
      <c r="BA174" s="362"/>
      <c r="BB174" s="159"/>
      <c r="BC174" s="325"/>
      <c r="BD174" s="295"/>
      <c r="BE174" s="295"/>
      <c r="BF174" s="295"/>
      <c r="BG174" s="326"/>
      <c r="BH174" s="336"/>
      <c r="BI174" s="295"/>
      <c r="BJ174" s="295"/>
      <c r="BK174" s="295"/>
      <c r="BL174" s="326"/>
      <c r="BM174" s="336"/>
      <c r="BN174" s="295"/>
      <c r="BO174" s="295"/>
      <c r="BP174" s="295"/>
      <c r="BQ174" s="326"/>
      <c r="BR174" s="336"/>
      <c r="BS174" s="295"/>
      <c r="BT174" s="295"/>
      <c r="BU174" s="295"/>
      <c r="BV174" s="1757"/>
      <c r="BW174" s="1823"/>
      <c r="BX174" s="1823"/>
      <c r="BY174" s="1824"/>
      <c r="BZ174" s="1824"/>
      <c r="CA174" s="1824"/>
      <c r="CB174" s="1824"/>
      <c r="CC174" s="1824"/>
      <c r="CD174" s="1824"/>
      <c r="CE174" s="1824"/>
      <c r="CF174" s="1824"/>
      <c r="CG174" s="1824"/>
      <c r="CH174" s="1824"/>
      <c r="CI174" s="1824"/>
      <c r="CJ174" s="1824"/>
      <c r="CK174" s="1824"/>
      <c r="CL174" s="1824"/>
      <c r="CM174" s="1824"/>
      <c r="CN174" s="1824"/>
      <c r="CO174" s="1824"/>
      <c r="CP174" s="1824"/>
      <c r="CQ174" s="1824"/>
      <c r="CR174" s="1824"/>
      <c r="CS174" s="1824"/>
      <c r="CT174" s="1824"/>
      <c r="CU174" s="1824"/>
      <c r="CV174" s="1824"/>
      <c r="CW174" s="1824"/>
      <c r="CX174" s="1824"/>
      <c r="CY174" s="1824"/>
      <c r="CZ174" s="1824"/>
    </row>
    <row r="175" s="607" customFormat="true" ht="15" customHeight="true" x14ac:dyDescent="0.2">
      <c r="A175" s="1459"/>
      <c r="B175" s="1604"/>
      <c r="C175" s="1556"/>
      <c r="D175" s="1557"/>
      <c r="E175" s="1557"/>
      <c r="F175" s="1557"/>
      <c r="G175" s="1558"/>
      <c r="H175" s="1559"/>
      <c r="I175" s="1557"/>
      <c r="J175" s="1557"/>
      <c r="K175" s="1557"/>
      <c r="L175" s="1560"/>
      <c r="M175" s="1561"/>
      <c r="N175" s="1557"/>
      <c r="O175" s="1557"/>
      <c r="P175" s="1557"/>
      <c r="Q175" s="1558"/>
      <c r="R175" s="1559"/>
      <c r="S175" s="1557"/>
      <c r="T175" s="1557"/>
      <c r="U175" s="1557"/>
      <c r="V175" s="1941"/>
      <c r="W175" s="1726"/>
      <c r="X175" s="1726"/>
      <c r="Y175" s="1726"/>
      <c r="Z175" s="1726"/>
      <c r="AA175" s="1726"/>
      <c r="AB175" s="1726"/>
      <c r="AC175" s="1726"/>
      <c r="AD175" s="1726"/>
      <c r="AE175" s="1726"/>
      <c r="AF175" s="1726"/>
      <c r="AG175" s="1726"/>
      <c r="AH175" s="1726"/>
      <c r="AI175" s="1726"/>
      <c r="AJ175" s="1726"/>
      <c r="AK175" s="1726"/>
      <c r="AL175" s="1726"/>
      <c r="AM175" s="1726"/>
      <c r="AN175" s="1726"/>
      <c r="AO175" s="1726"/>
      <c r="AP175" s="1726"/>
      <c r="AQ175" s="1726"/>
      <c r="AR175" s="1726"/>
      <c r="AS175" s="1726"/>
      <c r="AT175" s="1726"/>
      <c r="AU175" s="1726"/>
      <c r="AV175" s="1726"/>
      <c r="AW175" s="1726"/>
      <c r="AX175" s="1726"/>
      <c r="AY175" s="1726"/>
      <c r="AZ175" s="611"/>
      <c r="BA175" s="362"/>
      <c r="BB175" s="159"/>
      <c r="BC175" s="325"/>
      <c r="BD175" s="295"/>
      <c r="BE175" s="295"/>
      <c r="BF175" s="295"/>
      <c r="BG175" s="326"/>
      <c r="BH175" s="336"/>
      <c r="BI175" s="295"/>
      <c r="BJ175" s="295"/>
      <c r="BK175" s="295"/>
      <c r="BL175" s="326"/>
      <c r="BM175" s="336"/>
      <c r="BN175" s="295"/>
      <c r="BO175" s="295"/>
      <c r="BP175" s="295"/>
      <c r="BQ175" s="326"/>
      <c r="BR175" s="336"/>
      <c r="BS175" s="295"/>
      <c r="BT175" s="295"/>
      <c r="BU175" s="295"/>
      <c r="BV175" s="1757"/>
      <c r="BW175" s="1823"/>
      <c r="BX175" s="1823"/>
      <c r="BY175" s="1824"/>
      <c r="BZ175" s="1824"/>
      <c r="CA175" s="1824"/>
      <c r="CB175" s="1824"/>
      <c r="CC175" s="1824"/>
      <c r="CD175" s="1824"/>
      <c r="CE175" s="1824"/>
      <c r="CF175" s="1824"/>
      <c r="CG175" s="1824"/>
      <c r="CH175" s="1824"/>
      <c r="CI175" s="1824"/>
      <c r="CJ175" s="1824"/>
      <c r="CK175" s="1824"/>
      <c r="CL175" s="1824"/>
      <c r="CM175" s="1824"/>
      <c r="CN175" s="1824"/>
      <c r="CO175" s="1824"/>
      <c r="CP175" s="1824"/>
      <c r="CQ175" s="1824"/>
      <c r="CR175" s="1824"/>
      <c r="CS175" s="1824"/>
      <c r="CT175" s="1824"/>
      <c r="CU175" s="1824"/>
      <c r="CV175" s="1824"/>
      <c r="CW175" s="1824"/>
      <c r="CX175" s="1824"/>
      <c r="CY175" s="1824"/>
      <c r="CZ175" s="1824"/>
    </row>
    <row r="176" s="608" customFormat="true" ht="15" customHeight="true" x14ac:dyDescent="0.2">
      <c r="A176" s="758"/>
      <c r="B176" s="776"/>
      <c r="C176" s="912"/>
      <c r="D176" s="913"/>
      <c r="E176" s="913"/>
      <c r="F176" s="913"/>
      <c r="G176" s="914"/>
      <c r="H176" s="915"/>
      <c r="I176" s="913"/>
      <c r="J176" s="913"/>
      <c r="K176" s="913"/>
      <c r="L176" s="916"/>
      <c r="M176" s="917"/>
      <c r="N176" s="913"/>
      <c r="O176" s="913"/>
      <c r="P176" s="913"/>
      <c r="Q176" s="914"/>
      <c r="R176" s="915"/>
      <c r="S176" s="913"/>
      <c r="T176" s="913"/>
      <c r="U176" s="913"/>
      <c r="V176" s="1715"/>
      <c r="W176" s="574"/>
      <c r="X176" s="574"/>
      <c r="Y176" s="574"/>
      <c r="Z176" s="574"/>
      <c r="AA176" s="574"/>
      <c r="AB176" s="574"/>
      <c r="AC176" s="574"/>
      <c r="AD176" s="574"/>
      <c r="AE176" s="574"/>
      <c r="AF176" s="574"/>
      <c r="AG176" s="574"/>
      <c r="AH176" s="574"/>
      <c r="AI176" s="574"/>
      <c r="AJ176" s="574"/>
      <c r="AK176" s="574"/>
      <c r="AL176" s="574"/>
      <c r="AM176" s="574"/>
      <c r="AN176" s="574"/>
      <c r="AO176" s="574"/>
      <c r="AP176" s="574"/>
      <c r="AQ176" s="574"/>
      <c r="AR176" s="574"/>
      <c r="AS176" s="574"/>
      <c r="AT176" s="574"/>
      <c r="AU176" s="574"/>
      <c r="AV176" s="574"/>
      <c r="AW176" s="574"/>
      <c r="AX176" s="574"/>
      <c r="AY176" s="574"/>
      <c r="AZ176" s="208"/>
      <c r="BA176" s="362"/>
      <c r="BB176" s="159"/>
      <c r="BC176" s="325"/>
      <c r="BD176" s="295"/>
      <c r="BE176" s="295"/>
      <c r="BF176" s="295"/>
      <c r="BG176" s="326"/>
      <c r="BH176" s="336"/>
      <c r="BI176" s="295"/>
      <c r="BJ176" s="295"/>
      <c r="BK176" s="295"/>
      <c r="BL176" s="326"/>
      <c r="BM176" s="336"/>
      <c r="BN176" s="295"/>
      <c r="BO176" s="295"/>
      <c r="BP176" s="295"/>
      <c r="BQ176" s="326"/>
      <c r="BR176" s="336"/>
      <c r="BS176" s="295"/>
      <c r="BT176" s="295"/>
      <c r="BU176" s="295"/>
      <c r="BV176" s="1757"/>
      <c r="BW176" s="1823"/>
      <c r="BX176" s="1823"/>
      <c r="BY176" s="1824"/>
      <c r="BZ176" s="1824"/>
      <c r="CA176" s="1824"/>
      <c r="CB176" s="1824"/>
      <c r="CC176" s="1824"/>
      <c r="CD176" s="1824"/>
      <c r="CE176" s="1824"/>
      <c r="CF176" s="1824"/>
      <c r="CG176" s="1824"/>
      <c r="CH176" s="1824"/>
      <c r="CI176" s="1824"/>
      <c r="CJ176" s="1824"/>
      <c r="CK176" s="1824"/>
      <c r="CL176" s="1824"/>
      <c r="CM176" s="1824"/>
      <c r="CN176" s="1824"/>
      <c r="CO176" s="1824"/>
      <c r="CP176" s="1824"/>
      <c r="CQ176" s="1824"/>
      <c r="CR176" s="1824"/>
      <c r="CS176" s="1824"/>
      <c r="CT176" s="1824"/>
      <c r="CU176" s="1824"/>
      <c r="CV176" s="1824"/>
      <c r="CW176" s="1824"/>
      <c r="CX176" s="1824"/>
      <c r="CY176" s="1824"/>
      <c r="CZ176" s="1824"/>
    </row>
    <row r="177" s="608" customFormat="true" ht="15" customHeight="true" x14ac:dyDescent="0.2">
      <c r="A177" s="758"/>
      <c r="B177" s="776"/>
      <c r="C177" s="912"/>
      <c r="D177" s="913"/>
      <c r="E177" s="913"/>
      <c r="F177" s="913"/>
      <c r="G177" s="914"/>
      <c r="H177" s="915"/>
      <c r="I177" s="913"/>
      <c r="J177" s="913"/>
      <c r="K177" s="913"/>
      <c r="L177" s="916"/>
      <c r="M177" s="917"/>
      <c r="N177" s="913"/>
      <c r="O177" s="913"/>
      <c r="P177" s="913"/>
      <c r="Q177" s="914"/>
      <c r="R177" s="915"/>
      <c r="S177" s="913"/>
      <c r="T177" s="913"/>
      <c r="U177" s="913"/>
      <c r="V177" s="1715"/>
      <c r="W177" s="574"/>
      <c r="X177" s="574"/>
      <c r="Y177" s="574"/>
      <c r="Z177" s="574"/>
      <c r="AA177" s="574"/>
      <c r="AB177" s="574"/>
      <c r="AC177" s="574"/>
      <c r="AD177" s="574"/>
      <c r="AE177" s="574"/>
      <c r="AF177" s="574"/>
      <c r="AG177" s="574"/>
      <c r="AH177" s="574"/>
      <c r="AI177" s="574"/>
      <c r="AJ177" s="574"/>
      <c r="AK177" s="574"/>
      <c r="AL177" s="574"/>
      <c r="AM177" s="574"/>
      <c r="AN177" s="574"/>
      <c r="AO177" s="574"/>
      <c r="AP177" s="574"/>
      <c r="AQ177" s="574"/>
      <c r="AR177" s="574"/>
      <c r="AS177" s="574"/>
      <c r="AT177" s="574"/>
      <c r="AU177" s="574"/>
      <c r="AV177" s="574"/>
      <c r="AW177" s="574"/>
      <c r="AX177" s="574"/>
      <c r="AY177" s="574"/>
      <c r="AZ177" s="208"/>
      <c r="BA177" s="362"/>
      <c r="BB177" s="159"/>
      <c r="BC177" s="325"/>
      <c r="BD177" s="295"/>
      <c r="BE177" s="295"/>
      <c r="BF177" s="295"/>
      <c r="BG177" s="326"/>
      <c r="BH177" s="336"/>
      <c r="BI177" s="295"/>
      <c r="BJ177" s="295"/>
      <c r="BK177" s="295"/>
      <c r="BL177" s="326"/>
      <c r="BM177" s="336"/>
      <c r="BN177" s="295"/>
      <c r="BO177" s="295"/>
      <c r="BP177" s="295"/>
      <c r="BQ177" s="326"/>
      <c r="BR177" s="336"/>
      <c r="BS177" s="295"/>
      <c r="BT177" s="295"/>
      <c r="BU177" s="295"/>
      <c r="BV177" s="1757"/>
      <c r="BW177" s="1823"/>
      <c r="BX177" s="1823"/>
      <c r="BY177" s="1824"/>
      <c r="BZ177" s="1824"/>
      <c r="CA177" s="1824"/>
      <c r="CB177" s="1824"/>
      <c r="CC177" s="1824"/>
      <c r="CD177" s="1824"/>
      <c r="CE177" s="1824"/>
      <c r="CF177" s="1824"/>
      <c r="CG177" s="1824"/>
      <c r="CH177" s="1824"/>
      <c r="CI177" s="1824"/>
      <c r="CJ177" s="1824"/>
      <c r="CK177" s="1824"/>
      <c r="CL177" s="1824"/>
      <c r="CM177" s="1824"/>
      <c r="CN177" s="1824"/>
      <c r="CO177" s="1824"/>
      <c r="CP177" s="1824"/>
      <c r="CQ177" s="1824"/>
      <c r="CR177" s="1824"/>
      <c r="CS177" s="1824"/>
      <c r="CT177" s="1824"/>
      <c r="CU177" s="1824"/>
      <c r="CV177" s="1824"/>
      <c r="CW177" s="1824"/>
      <c r="CX177" s="1824"/>
      <c r="CY177" s="1824"/>
      <c r="CZ177" s="1824"/>
    </row>
    <row r="178" s="608" customFormat="true" ht="15" customHeight="true" x14ac:dyDescent="0.2">
      <c r="A178" s="758"/>
      <c r="B178" s="776"/>
      <c r="C178" s="912"/>
      <c r="D178" s="913"/>
      <c r="E178" s="913"/>
      <c r="F178" s="913"/>
      <c r="G178" s="914"/>
      <c r="H178" s="915"/>
      <c r="I178" s="913"/>
      <c r="J178" s="913"/>
      <c r="K178" s="913"/>
      <c r="L178" s="916"/>
      <c r="M178" s="917"/>
      <c r="N178" s="913"/>
      <c r="O178" s="913"/>
      <c r="P178" s="913"/>
      <c r="Q178" s="914"/>
      <c r="R178" s="915"/>
      <c r="S178" s="913"/>
      <c r="T178" s="913"/>
      <c r="U178" s="913"/>
      <c r="V178" s="1715"/>
      <c r="W178" s="574"/>
      <c r="X178" s="574"/>
      <c r="Y178" s="574"/>
      <c r="Z178" s="574"/>
      <c r="AA178" s="574"/>
      <c r="AB178" s="574"/>
      <c r="AC178" s="574"/>
      <c r="AD178" s="574"/>
      <c r="AE178" s="574"/>
      <c r="AF178" s="574"/>
      <c r="AG178" s="574"/>
      <c r="AH178" s="574"/>
      <c r="AI178" s="574"/>
      <c r="AJ178" s="574"/>
      <c r="AK178" s="574"/>
      <c r="AL178" s="574"/>
      <c r="AM178" s="574"/>
      <c r="AN178" s="574"/>
      <c r="AO178" s="574"/>
      <c r="AP178" s="574"/>
      <c r="AQ178" s="574"/>
      <c r="AR178" s="574"/>
      <c r="AS178" s="574"/>
      <c r="AT178" s="574"/>
      <c r="AU178" s="574"/>
      <c r="AV178" s="574"/>
      <c r="AW178" s="574"/>
      <c r="AX178" s="574"/>
      <c r="AY178" s="574"/>
      <c r="AZ178" s="208"/>
      <c r="BA178" s="362"/>
      <c r="BB178" s="159"/>
      <c r="BC178" s="325"/>
      <c r="BD178" s="295"/>
      <c r="BE178" s="295"/>
      <c r="BF178" s="295"/>
      <c r="BG178" s="326"/>
      <c r="BH178" s="336"/>
      <c r="BI178" s="295"/>
      <c r="BJ178" s="295"/>
      <c r="BK178" s="295"/>
      <c r="BL178" s="326"/>
      <c r="BM178" s="336"/>
      <c r="BN178" s="295"/>
      <c r="BO178" s="295"/>
      <c r="BP178" s="295"/>
      <c r="BQ178" s="326"/>
      <c r="BR178" s="336"/>
      <c r="BS178" s="295"/>
      <c r="BT178" s="295"/>
      <c r="BU178" s="295"/>
      <c r="BV178" s="1757"/>
      <c r="BW178" s="1823"/>
      <c r="BX178" s="1823"/>
      <c r="BY178" s="1824"/>
      <c r="BZ178" s="1824"/>
      <c r="CA178" s="1824"/>
      <c r="CB178" s="1824"/>
      <c r="CC178" s="1824"/>
      <c r="CD178" s="1824"/>
      <c r="CE178" s="1824"/>
      <c r="CF178" s="1824"/>
      <c r="CG178" s="1824"/>
      <c r="CH178" s="1824"/>
      <c r="CI178" s="1824"/>
      <c r="CJ178" s="1824"/>
      <c r="CK178" s="1824"/>
      <c r="CL178" s="1824"/>
      <c r="CM178" s="1824"/>
      <c r="CN178" s="1824"/>
      <c r="CO178" s="1824"/>
      <c r="CP178" s="1824"/>
      <c r="CQ178" s="1824"/>
      <c r="CR178" s="1824"/>
      <c r="CS178" s="1824"/>
      <c r="CT178" s="1824"/>
      <c r="CU178" s="1824"/>
      <c r="CV178" s="1824"/>
      <c r="CW178" s="1824"/>
      <c r="CX178" s="1824"/>
      <c r="CY178" s="1824"/>
      <c r="CZ178" s="1824"/>
    </row>
    <row r="179" s="608" customFormat="true" ht="15" customHeight="true" x14ac:dyDescent="0.2">
      <c r="A179" s="758"/>
      <c r="B179" s="776"/>
      <c r="C179" s="912"/>
      <c r="D179" s="913"/>
      <c r="E179" s="913"/>
      <c r="F179" s="913"/>
      <c r="G179" s="914"/>
      <c r="H179" s="915"/>
      <c r="I179" s="913"/>
      <c r="J179" s="913"/>
      <c r="K179" s="913"/>
      <c r="L179" s="916"/>
      <c r="M179" s="917"/>
      <c r="N179" s="913"/>
      <c r="O179" s="913"/>
      <c r="P179" s="913"/>
      <c r="Q179" s="914"/>
      <c r="R179" s="915"/>
      <c r="S179" s="913"/>
      <c r="T179" s="913"/>
      <c r="U179" s="913"/>
      <c r="V179" s="1715"/>
      <c r="W179" s="574"/>
      <c r="X179" s="574"/>
      <c r="Y179" s="574"/>
      <c r="Z179" s="574"/>
      <c r="AA179" s="574"/>
      <c r="AB179" s="574"/>
      <c r="AC179" s="574"/>
      <c r="AD179" s="574"/>
      <c r="AE179" s="574"/>
      <c r="AF179" s="574"/>
      <c r="AG179" s="574"/>
      <c r="AH179" s="574"/>
      <c r="AI179" s="574"/>
      <c r="AJ179" s="574"/>
      <c r="AK179" s="574"/>
      <c r="AL179" s="574"/>
      <c r="AM179" s="574"/>
      <c r="AN179" s="574"/>
      <c r="AO179" s="574"/>
      <c r="AP179" s="574"/>
      <c r="AQ179" s="574"/>
      <c r="AR179" s="574"/>
      <c r="AS179" s="574"/>
      <c r="AT179" s="574"/>
      <c r="AU179" s="574"/>
      <c r="AV179" s="574"/>
      <c r="AW179" s="574"/>
      <c r="AX179" s="574"/>
      <c r="AY179" s="574"/>
      <c r="AZ179" s="208"/>
      <c r="BA179" s="362"/>
      <c r="BB179" s="159"/>
      <c r="BC179" s="325"/>
      <c r="BD179" s="295"/>
      <c r="BE179" s="295"/>
      <c r="BF179" s="295"/>
      <c r="BG179" s="326"/>
      <c r="BH179" s="336"/>
      <c r="BI179" s="295"/>
      <c r="BJ179" s="295"/>
      <c r="BK179" s="295"/>
      <c r="BL179" s="326"/>
      <c r="BM179" s="336"/>
      <c r="BN179" s="295"/>
      <c r="BO179" s="295"/>
      <c r="BP179" s="295"/>
      <c r="BQ179" s="326"/>
      <c r="BR179" s="336"/>
      <c r="BS179" s="295"/>
      <c r="BT179" s="295"/>
      <c r="BU179" s="295"/>
      <c r="BV179" s="1757"/>
      <c r="BW179" s="1823"/>
      <c r="BX179" s="1823"/>
      <c r="BY179" s="1824"/>
      <c r="BZ179" s="1824"/>
      <c r="CA179" s="1824"/>
      <c r="CB179" s="1824"/>
      <c r="CC179" s="1824"/>
      <c r="CD179" s="1824"/>
      <c r="CE179" s="1824"/>
      <c r="CF179" s="1824"/>
      <c r="CG179" s="1824"/>
      <c r="CH179" s="1824"/>
      <c r="CI179" s="1824"/>
      <c r="CJ179" s="1824"/>
      <c r="CK179" s="1824"/>
      <c r="CL179" s="1824"/>
      <c r="CM179" s="1824"/>
      <c r="CN179" s="1824"/>
      <c r="CO179" s="1824"/>
      <c r="CP179" s="1824"/>
      <c r="CQ179" s="1824"/>
      <c r="CR179" s="1824"/>
      <c r="CS179" s="1824"/>
      <c r="CT179" s="1824"/>
      <c r="CU179" s="1824"/>
      <c r="CV179" s="1824"/>
      <c r="CW179" s="1824"/>
      <c r="CX179" s="1824"/>
      <c r="CY179" s="1824"/>
      <c r="CZ179" s="1824"/>
    </row>
    <row r="180" s="608" customFormat="true" ht="15" customHeight="true" x14ac:dyDescent="0.2">
      <c r="A180" s="758"/>
      <c r="B180" s="776"/>
      <c r="C180" s="912"/>
      <c r="D180" s="913"/>
      <c r="E180" s="913"/>
      <c r="F180" s="913"/>
      <c r="G180" s="914"/>
      <c r="H180" s="915"/>
      <c r="I180" s="913"/>
      <c r="J180" s="913"/>
      <c r="K180" s="913"/>
      <c r="L180" s="916"/>
      <c r="M180" s="917"/>
      <c r="N180" s="913"/>
      <c r="O180" s="913"/>
      <c r="P180" s="913"/>
      <c r="Q180" s="914"/>
      <c r="R180" s="915"/>
      <c r="S180" s="913"/>
      <c r="T180" s="913"/>
      <c r="U180" s="913"/>
      <c r="V180" s="1715"/>
      <c r="W180" s="574"/>
      <c r="X180" s="574"/>
      <c r="Y180" s="574"/>
      <c r="Z180" s="574"/>
      <c r="AA180" s="574"/>
      <c r="AB180" s="574"/>
      <c r="AC180" s="574"/>
      <c r="AD180" s="574"/>
      <c r="AE180" s="574"/>
      <c r="AF180" s="574"/>
      <c r="AG180" s="574"/>
      <c r="AH180" s="574"/>
      <c r="AI180" s="574"/>
      <c r="AJ180" s="574"/>
      <c r="AK180" s="574"/>
      <c r="AL180" s="574"/>
      <c r="AM180" s="574"/>
      <c r="AN180" s="574"/>
      <c r="AO180" s="574"/>
      <c r="AP180" s="574"/>
      <c r="AQ180" s="574"/>
      <c r="AR180" s="574"/>
      <c r="AS180" s="574"/>
      <c r="AT180" s="574"/>
      <c r="AU180" s="574"/>
      <c r="AV180" s="574"/>
      <c r="AW180" s="574"/>
      <c r="AX180" s="574"/>
      <c r="AY180" s="574"/>
      <c r="AZ180" s="208"/>
      <c r="BA180" s="362"/>
      <c r="BB180" s="159"/>
      <c r="BC180" s="325"/>
      <c r="BD180" s="295"/>
      <c r="BE180" s="295"/>
      <c r="BF180" s="295"/>
      <c r="BG180" s="326"/>
      <c r="BH180" s="336"/>
      <c r="BI180" s="295"/>
      <c r="BJ180" s="295"/>
      <c r="BK180" s="295"/>
      <c r="BL180" s="326"/>
      <c r="BM180" s="336"/>
      <c r="BN180" s="295"/>
      <c r="BO180" s="295"/>
      <c r="BP180" s="295"/>
      <c r="BQ180" s="326"/>
      <c r="BR180" s="336"/>
      <c r="BS180" s="295"/>
      <c r="BT180" s="295"/>
      <c r="BU180" s="295"/>
      <c r="BV180" s="1757"/>
      <c r="BW180" s="1823"/>
      <c r="BX180" s="1823"/>
      <c r="BY180" s="1824"/>
      <c r="BZ180" s="1824"/>
      <c r="CA180" s="1824"/>
      <c r="CB180" s="1824"/>
      <c r="CC180" s="1824"/>
      <c r="CD180" s="1824"/>
      <c r="CE180" s="1824"/>
      <c r="CF180" s="1824"/>
      <c r="CG180" s="1824"/>
      <c r="CH180" s="1824"/>
      <c r="CI180" s="1824"/>
      <c r="CJ180" s="1824"/>
      <c r="CK180" s="1824"/>
      <c r="CL180" s="1824"/>
      <c r="CM180" s="1824"/>
      <c r="CN180" s="1824"/>
      <c r="CO180" s="1824"/>
      <c r="CP180" s="1824"/>
      <c r="CQ180" s="1824"/>
      <c r="CR180" s="1824"/>
      <c r="CS180" s="1824"/>
      <c r="CT180" s="1824"/>
      <c r="CU180" s="1824"/>
      <c r="CV180" s="1824"/>
      <c r="CW180" s="1824"/>
      <c r="CX180" s="1824"/>
      <c r="CY180" s="1824"/>
      <c r="CZ180" s="1824"/>
    </row>
    <row r="181" s="608" customFormat="true" ht="15" customHeight="true" x14ac:dyDescent="0.2">
      <c r="A181" s="758"/>
      <c r="B181" s="776"/>
      <c r="C181" s="912"/>
      <c r="D181" s="913"/>
      <c r="E181" s="913"/>
      <c r="F181" s="913"/>
      <c r="G181" s="914"/>
      <c r="H181" s="915"/>
      <c r="I181" s="913"/>
      <c r="J181" s="913"/>
      <c r="K181" s="913"/>
      <c r="L181" s="916"/>
      <c r="M181" s="917"/>
      <c r="N181" s="913"/>
      <c r="O181" s="913"/>
      <c r="P181" s="913"/>
      <c r="Q181" s="914"/>
      <c r="R181" s="915"/>
      <c r="S181" s="913"/>
      <c r="T181" s="913"/>
      <c r="U181" s="913"/>
      <c r="V181" s="1715"/>
      <c r="W181" s="574"/>
      <c r="X181" s="574"/>
      <c r="Y181" s="574"/>
      <c r="Z181" s="574"/>
      <c r="AA181" s="574"/>
      <c r="AB181" s="574"/>
      <c r="AC181" s="574"/>
      <c r="AD181" s="574"/>
      <c r="AE181" s="574"/>
      <c r="AF181" s="574"/>
      <c r="AG181" s="574"/>
      <c r="AH181" s="574"/>
      <c r="AI181" s="574"/>
      <c r="AJ181" s="574"/>
      <c r="AK181" s="574"/>
      <c r="AL181" s="574"/>
      <c r="AM181" s="574"/>
      <c r="AN181" s="574"/>
      <c r="AO181" s="574"/>
      <c r="AP181" s="574"/>
      <c r="AQ181" s="574"/>
      <c r="AR181" s="574"/>
      <c r="AS181" s="574"/>
      <c r="AT181" s="574"/>
      <c r="AU181" s="574"/>
      <c r="AV181" s="574"/>
      <c r="AW181" s="574"/>
      <c r="AX181" s="574"/>
      <c r="AY181" s="574"/>
      <c r="AZ181" s="208"/>
      <c r="BA181" s="362"/>
      <c r="BB181" s="159"/>
      <c r="BC181" s="325"/>
      <c r="BD181" s="295"/>
      <c r="BE181" s="295"/>
      <c r="BF181" s="295"/>
      <c r="BG181" s="326"/>
      <c r="BH181" s="336"/>
      <c r="BI181" s="295"/>
      <c r="BJ181" s="295"/>
      <c r="BK181" s="295"/>
      <c r="BL181" s="326"/>
      <c r="BM181" s="336"/>
      <c r="BN181" s="295"/>
      <c r="BO181" s="295"/>
      <c r="BP181" s="295"/>
      <c r="BQ181" s="326"/>
      <c r="BR181" s="336"/>
      <c r="BS181" s="295"/>
      <c r="BT181" s="295"/>
      <c r="BU181" s="295"/>
      <c r="BV181" s="1757"/>
      <c r="BW181" s="1823"/>
      <c r="BX181" s="1823"/>
      <c r="BY181" s="1824"/>
      <c r="BZ181" s="1824"/>
      <c r="CA181" s="1824"/>
      <c r="CB181" s="1824"/>
      <c r="CC181" s="1824"/>
      <c r="CD181" s="1824"/>
      <c r="CE181" s="1824"/>
      <c r="CF181" s="1824"/>
      <c r="CG181" s="1824"/>
      <c r="CH181" s="1824"/>
      <c r="CI181" s="1824"/>
      <c r="CJ181" s="1824"/>
      <c r="CK181" s="1824"/>
      <c r="CL181" s="1824"/>
      <c r="CM181" s="1824"/>
      <c r="CN181" s="1824"/>
      <c r="CO181" s="1824"/>
      <c r="CP181" s="1824"/>
      <c r="CQ181" s="1824"/>
      <c r="CR181" s="1824"/>
      <c r="CS181" s="1824"/>
      <c r="CT181" s="1824"/>
      <c r="CU181" s="1824"/>
      <c r="CV181" s="1824"/>
      <c r="CW181" s="1824"/>
      <c r="CX181" s="1824"/>
      <c r="CY181" s="1824"/>
      <c r="CZ181" s="1824"/>
    </row>
    <row r="182" s="608" customFormat="true" ht="15" customHeight="true" x14ac:dyDescent="0.2">
      <c r="A182" s="758"/>
      <c r="B182" s="776"/>
      <c r="C182" s="912"/>
      <c r="D182" s="913"/>
      <c r="E182" s="913"/>
      <c r="F182" s="913"/>
      <c r="G182" s="914"/>
      <c r="H182" s="915"/>
      <c r="I182" s="913"/>
      <c r="J182" s="913"/>
      <c r="K182" s="913"/>
      <c r="L182" s="916"/>
      <c r="M182" s="917"/>
      <c r="N182" s="913"/>
      <c r="O182" s="913"/>
      <c r="P182" s="913"/>
      <c r="Q182" s="914"/>
      <c r="R182" s="915"/>
      <c r="S182" s="913"/>
      <c r="T182" s="913"/>
      <c r="U182" s="913"/>
      <c r="V182" s="1715"/>
      <c r="W182" s="574"/>
      <c r="X182" s="574"/>
      <c r="Y182" s="574"/>
      <c r="Z182" s="574"/>
      <c r="AA182" s="574"/>
      <c r="AB182" s="574"/>
      <c r="AC182" s="574"/>
      <c r="AD182" s="574"/>
      <c r="AE182" s="574"/>
      <c r="AF182" s="574"/>
      <c r="AG182" s="574"/>
      <c r="AH182" s="574"/>
      <c r="AI182" s="574"/>
      <c r="AJ182" s="574"/>
      <c r="AK182" s="574"/>
      <c r="AL182" s="574"/>
      <c r="AM182" s="574"/>
      <c r="AN182" s="574"/>
      <c r="AO182" s="574"/>
      <c r="AP182" s="574"/>
      <c r="AQ182" s="574"/>
      <c r="AR182" s="574"/>
      <c r="AS182" s="574"/>
      <c r="AT182" s="574"/>
      <c r="AU182" s="574"/>
      <c r="AV182" s="574"/>
      <c r="AW182" s="574"/>
      <c r="AX182" s="574"/>
      <c r="AY182" s="574"/>
      <c r="AZ182" s="208"/>
      <c r="BA182" s="362"/>
      <c r="BB182" s="159"/>
      <c r="BC182" s="325"/>
      <c r="BD182" s="295"/>
      <c r="BE182" s="295"/>
      <c r="BF182" s="295"/>
      <c r="BG182" s="326"/>
      <c r="BH182" s="336"/>
      <c r="BI182" s="295"/>
      <c r="BJ182" s="295"/>
      <c r="BK182" s="295"/>
      <c r="BL182" s="326"/>
      <c r="BM182" s="336"/>
      <c r="BN182" s="295"/>
      <c r="BO182" s="295"/>
      <c r="BP182" s="295"/>
      <c r="BQ182" s="326"/>
      <c r="BR182" s="336"/>
      <c r="BS182" s="295"/>
      <c r="BT182" s="295"/>
      <c r="BU182" s="295"/>
      <c r="BV182" s="1757"/>
      <c r="BW182" s="1823"/>
      <c r="BX182" s="1823"/>
      <c r="BY182" s="1824"/>
      <c r="BZ182" s="1824"/>
      <c r="CA182" s="1824"/>
      <c r="CB182" s="1824"/>
      <c r="CC182" s="1824"/>
      <c r="CD182" s="1824"/>
      <c r="CE182" s="1824"/>
      <c r="CF182" s="1824"/>
      <c r="CG182" s="1824"/>
      <c r="CH182" s="1824"/>
      <c r="CI182" s="1824"/>
      <c r="CJ182" s="1824"/>
      <c r="CK182" s="1824"/>
      <c r="CL182" s="1824"/>
      <c r="CM182" s="1824"/>
      <c r="CN182" s="1824"/>
      <c r="CO182" s="1824"/>
      <c r="CP182" s="1824"/>
      <c r="CQ182" s="1824"/>
      <c r="CR182" s="1824"/>
      <c r="CS182" s="1824"/>
      <c r="CT182" s="1824"/>
      <c r="CU182" s="1824"/>
      <c r="CV182" s="1824"/>
      <c r="CW182" s="1824"/>
      <c r="CX182" s="1824"/>
      <c r="CY182" s="1824"/>
      <c r="CZ182" s="1824"/>
    </row>
    <row r="183" s="608" customFormat="true" ht="15" customHeight="true" x14ac:dyDescent="0.2">
      <c r="A183" s="758"/>
      <c r="B183" s="776"/>
      <c r="C183" s="912"/>
      <c r="D183" s="913"/>
      <c r="E183" s="913"/>
      <c r="F183" s="913"/>
      <c r="G183" s="914"/>
      <c r="H183" s="915"/>
      <c r="I183" s="913"/>
      <c r="J183" s="913"/>
      <c r="K183" s="913"/>
      <c r="L183" s="916"/>
      <c r="M183" s="917"/>
      <c r="N183" s="913"/>
      <c r="O183" s="913"/>
      <c r="P183" s="913"/>
      <c r="Q183" s="914"/>
      <c r="R183" s="915"/>
      <c r="S183" s="913"/>
      <c r="T183" s="913"/>
      <c r="U183" s="913"/>
      <c r="V183" s="1715"/>
      <c r="W183" s="574"/>
      <c r="X183" s="574"/>
      <c r="Y183" s="574"/>
      <c r="Z183" s="574"/>
      <c r="AA183" s="574"/>
      <c r="AB183" s="574"/>
      <c r="AC183" s="574"/>
      <c r="AD183" s="574"/>
      <c r="AE183" s="574"/>
      <c r="AF183" s="574"/>
      <c r="AG183" s="574"/>
      <c r="AH183" s="574"/>
      <c r="AI183" s="574"/>
      <c r="AJ183" s="574"/>
      <c r="AK183" s="574"/>
      <c r="AL183" s="574"/>
      <c r="AM183" s="574"/>
      <c r="AN183" s="574"/>
      <c r="AO183" s="574"/>
      <c r="AP183" s="574"/>
      <c r="AQ183" s="574"/>
      <c r="AR183" s="574"/>
      <c r="AS183" s="574"/>
      <c r="AT183" s="574"/>
      <c r="AU183" s="574"/>
      <c r="AV183" s="574"/>
      <c r="AW183" s="574"/>
      <c r="AX183" s="574"/>
      <c r="AY183" s="574"/>
      <c r="AZ183" s="208"/>
      <c r="BA183" s="362"/>
      <c r="BB183" s="159"/>
      <c r="BC183" s="325"/>
      <c r="BD183" s="295"/>
      <c r="BE183" s="295"/>
      <c r="BF183" s="295"/>
      <c r="BG183" s="326"/>
      <c r="BH183" s="336"/>
      <c r="BI183" s="295"/>
      <c r="BJ183" s="295"/>
      <c r="BK183" s="295"/>
      <c r="BL183" s="326"/>
      <c r="BM183" s="336"/>
      <c r="BN183" s="295"/>
      <c r="BO183" s="295"/>
      <c r="BP183" s="295"/>
      <c r="BQ183" s="326"/>
      <c r="BR183" s="336"/>
      <c r="BS183" s="295"/>
      <c r="BT183" s="295"/>
      <c r="BU183" s="295"/>
      <c r="BV183" s="1757"/>
      <c r="BW183" s="1823"/>
      <c r="BX183" s="1823"/>
      <c r="BY183" s="1824"/>
      <c r="BZ183" s="1824"/>
      <c r="CA183" s="1824"/>
      <c r="CB183" s="1824"/>
      <c r="CC183" s="1824"/>
      <c r="CD183" s="1824"/>
      <c r="CE183" s="1824"/>
      <c r="CF183" s="1824"/>
      <c r="CG183" s="1824"/>
      <c r="CH183" s="1824"/>
      <c r="CI183" s="1824"/>
      <c r="CJ183" s="1824"/>
      <c r="CK183" s="1824"/>
      <c r="CL183" s="1824"/>
      <c r="CM183" s="1824"/>
      <c r="CN183" s="1824"/>
      <c r="CO183" s="1824"/>
      <c r="CP183" s="1824"/>
      <c r="CQ183" s="1824"/>
      <c r="CR183" s="1824"/>
      <c r="CS183" s="1824"/>
      <c r="CT183" s="1824"/>
      <c r="CU183" s="1824"/>
      <c r="CV183" s="1824"/>
      <c r="CW183" s="1824"/>
      <c r="CX183" s="1824"/>
      <c r="CY183" s="1824"/>
      <c r="CZ183" s="1824"/>
    </row>
    <row r="184" s="608" customFormat="true" ht="15" customHeight="true" x14ac:dyDescent="0.2">
      <c r="A184" s="758"/>
      <c r="B184" s="776"/>
      <c r="C184" s="912"/>
      <c r="D184" s="913"/>
      <c r="E184" s="913"/>
      <c r="F184" s="913"/>
      <c r="G184" s="914"/>
      <c r="H184" s="915"/>
      <c r="I184" s="913"/>
      <c r="J184" s="913"/>
      <c r="K184" s="913"/>
      <c r="L184" s="916"/>
      <c r="M184" s="917"/>
      <c r="N184" s="913"/>
      <c r="O184" s="913"/>
      <c r="P184" s="913"/>
      <c r="Q184" s="914"/>
      <c r="R184" s="915"/>
      <c r="S184" s="913"/>
      <c r="T184" s="913"/>
      <c r="U184" s="913"/>
      <c r="V184" s="1715"/>
      <c r="W184" s="574"/>
      <c r="X184" s="574"/>
      <c r="Y184" s="574"/>
      <c r="Z184" s="574"/>
      <c r="AA184" s="574"/>
      <c r="AB184" s="574"/>
      <c r="AC184" s="574"/>
      <c r="AD184" s="574"/>
      <c r="AE184" s="574"/>
      <c r="AF184" s="574"/>
      <c r="AG184" s="574"/>
      <c r="AH184" s="574"/>
      <c r="AI184" s="574"/>
      <c r="AJ184" s="574"/>
      <c r="AK184" s="574"/>
      <c r="AL184" s="574"/>
      <c r="AM184" s="574"/>
      <c r="AN184" s="574"/>
      <c r="AO184" s="574"/>
      <c r="AP184" s="574"/>
      <c r="AQ184" s="574"/>
      <c r="AR184" s="574"/>
      <c r="AS184" s="574"/>
      <c r="AT184" s="574"/>
      <c r="AU184" s="574"/>
      <c r="AV184" s="574"/>
      <c r="AW184" s="574"/>
      <c r="AX184" s="574"/>
      <c r="AY184" s="574"/>
      <c r="AZ184" s="208"/>
      <c r="BA184" s="362"/>
      <c r="BB184" s="159"/>
      <c r="BC184" s="325"/>
      <c r="BD184" s="295"/>
      <c r="BE184" s="295"/>
      <c r="BF184" s="295"/>
      <c r="BG184" s="326"/>
      <c r="BH184" s="336"/>
      <c r="BI184" s="295"/>
      <c r="BJ184" s="295"/>
      <c r="BK184" s="295"/>
      <c r="BL184" s="326"/>
      <c r="BM184" s="336"/>
      <c r="BN184" s="295"/>
      <c r="BO184" s="295"/>
      <c r="BP184" s="295"/>
      <c r="BQ184" s="326"/>
      <c r="BR184" s="336"/>
      <c r="BS184" s="295"/>
      <c r="BT184" s="295"/>
      <c r="BU184" s="295"/>
      <c r="BV184" s="1757"/>
      <c r="BW184" s="1823"/>
      <c r="BX184" s="1823"/>
      <c r="BY184" s="1824"/>
      <c r="BZ184" s="1824"/>
      <c r="CA184" s="1824"/>
      <c r="CB184" s="1824"/>
      <c r="CC184" s="1824"/>
      <c r="CD184" s="1824"/>
      <c r="CE184" s="1824"/>
      <c r="CF184" s="1824"/>
      <c r="CG184" s="1824"/>
      <c r="CH184" s="1824"/>
      <c r="CI184" s="1824"/>
      <c r="CJ184" s="1824"/>
      <c r="CK184" s="1824"/>
      <c r="CL184" s="1824"/>
      <c r="CM184" s="1824"/>
      <c r="CN184" s="1824"/>
      <c r="CO184" s="1824"/>
      <c r="CP184" s="1824"/>
      <c r="CQ184" s="1824"/>
      <c r="CR184" s="1824"/>
      <c r="CS184" s="1824"/>
      <c r="CT184" s="1824"/>
      <c r="CU184" s="1824"/>
      <c r="CV184" s="1824"/>
      <c r="CW184" s="1824"/>
      <c r="CX184" s="1824"/>
      <c r="CY184" s="1824"/>
      <c r="CZ184" s="1824"/>
    </row>
    <row r="185" s="608" customFormat="true" ht="15" customHeight="true" x14ac:dyDescent="0.2">
      <c r="A185" s="758"/>
      <c r="B185" s="776"/>
      <c r="C185" s="912"/>
      <c r="D185" s="913"/>
      <c r="E185" s="913"/>
      <c r="F185" s="913"/>
      <c r="G185" s="914"/>
      <c r="H185" s="915"/>
      <c r="I185" s="913"/>
      <c r="J185" s="913"/>
      <c r="K185" s="913"/>
      <c r="L185" s="916"/>
      <c r="M185" s="917"/>
      <c r="N185" s="913"/>
      <c r="O185" s="913"/>
      <c r="P185" s="913"/>
      <c r="Q185" s="914"/>
      <c r="R185" s="915"/>
      <c r="S185" s="913"/>
      <c r="T185" s="913"/>
      <c r="U185" s="913"/>
      <c r="V185" s="1715"/>
      <c r="W185" s="574"/>
      <c r="X185" s="574"/>
      <c r="Y185" s="574"/>
      <c r="Z185" s="574"/>
      <c r="AA185" s="574"/>
      <c r="AB185" s="574"/>
      <c r="AC185" s="574"/>
      <c r="AD185" s="574"/>
      <c r="AE185" s="574"/>
      <c r="AF185" s="574"/>
      <c r="AG185" s="574"/>
      <c r="AH185" s="574"/>
      <c r="AI185" s="574"/>
      <c r="AJ185" s="574"/>
      <c r="AK185" s="574"/>
      <c r="AL185" s="574"/>
      <c r="AM185" s="574"/>
      <c r="AN185" s="574"/>
      <c r="AO185" s="574"/>
      <c r="AP185" s="574"/>
      <c r="AQ185" s="574"/>
      <c r="AR185" s="574"/>
      <c r="AS185" s="574"/>
      <c r="AT185" s="574"/>
      <c r="AU185" s="574"/>
      <c r="AV185" s="574"/>
      <c r="AW185" s="574"/>
      <c r="AX185" s="574"/>
      <c r="AY185" s="574"/>
      <c r="AZ185" s="208"/>
      <c r="BA185" s="362"/>
      <c r="BB185" s="159"/>
      <c r="BC185" s="325"/>
      <c r="BD185" s="295"/>
      <c r="BE185" s="295"/>
      <c r="BF185" s="295"/>
      <c r="BG185" s="326"/>
      <c r="BH185" s="336"/>
      <c r="BI185" s="295"/>
      <c r="BJ185" s="295"/>
      <c r="BK185" s="295"/>
      <c r="BL185" s="326"/>
      <c r="BM185" s="336"/>
      <c r="BN185" s="295"/>
      <c r="BO185" s="295"/>
      <c r="BP185" s="295"/>
      <c r="BQ185" s="326"/>
      <c r="BR185" s="336"/>
      <c r="BS185" s="295"/>
      <c r="BT185" s="295"/>
      <c r="BU185" s="295"/>
      <c r="BV185" s="1757"/>
      <c r="BW185" s="1823"/>
      <c r="BX185" s="1823"/>
      <c r="BY185" s="1824"/>
      <c r="BZ185" s="1824"/>
      <c r="CA185" s="1824"/>
      <c r="CB185" s="1824"/>
      <c r="CC185" s="1824"/>
      <c r="CD185" s="1824"/>
      <c r="CE185" s="1824"/>
      <c r="CF185" s="1824"/>
      <c r="CG185" s="1824"/>
      <c r="CH185" s="1824"/>
      <c r="CI185" s="1824"/>
      <c r="CJ185" s="1824"/>
      <c r="CK185" s="1824"/>
      <c r="CL185" s="1824"/>
      <c r="CM185" s="1824"/>
      <c r="CN185" s="1824"/>
      <c r="CO185" s="1824"/>
      <c r="CP185" s="1824"/>
      <c r="CQ185" s="1824"/>
      <c r="CR185" s="1824"/>
      <c r="CS185" s="1824"/>
      <c r="CT185" s="1824"/>
      <c r="CU185" s="1824"/>
      <c r="CV185" s="1824"/>
      <c r="CW185" s="1824"/>
      <c r="CX185" s="1824"/>
      <c r="CY185" s="1824"/>
      <c r="CZ185" s="1824"/>
    </row>
    <row r="186" s="608" customFormat="true" ht="15" customHeight="true" x14ac:dyDescent="0.2">
      <c r="A186" s="758"/>
      <c r="B186" s="776"/>
      <c r="C186" s="912"/>
      <c r="D186" s="913"/>
      <c r="E186" s="913"/>
      <c r="F186" s="913"/>
      <c r="G186" s="914"/>
      <c r="H186" s="915"/>
      <c r="I186" s="913"/>
      <c r="J186" s="913"/>
      <c r="K186" s="913"/>
      <c r="L186" s="916"/>
      <c r="M186" s="917"/>
      <c r="N186" s="913"/>
      <c r="O186" s="913"/>
      <c r="P186" s="913"/>
      <c r="Q186" s="914"/>
      <c r="R186" s="915"/>
      <c r="S186" s="913"/>
      <c r="T186" s="913"/>
      <c r="U186" s="913"/>
      <c r="V186" s="1715"/>
      <c r="W186" s="574"/>
      <c r="X186" s="574"/>
      <c r="Y186" s="574"/>
      <c r="Z186" s="574"/>
      <c r="AA186" s="574"/>
      <c r="AB186" s="574"/>
      <c r="AC186" s="574"/>
      <c r="AD186" s="574"/>
      <c r="AE186" s="574"/>
      <c r="AF186" s="574"/>
      <c r="AG186" s="574"/>
      <c r="AH186" s="574"/>
      <c r="AI186" s="574"/>
      <c r="AJ186" s="574"/>
      <c r="AK186" s="574"/>
      <c r="AL186" s="574"/>
      <c r="AM186" s="574"/>
      <c r="AN186" s="574"/>
      <c r="AO186" s="574"/>
      <c r="AP186" s="574"/>
      <c r="AQ186" s="574"/>
      <c r="AR186" s="574"/>
      <c r="AS186" s="574"/>
      <c r="AT186" s="574"/>
      <c r="AU186" s="574"/>
      <c r="AV186" s="574"/>
      <c r="AW186" s="574"/>
      <c r="AX186" s="574"/>
      <c r="AY186" s="574"/>
      <c r="AZ186" s="208"/>
      <c r="BA186" s="362"/>
      <c r="BB186" s="159"/>
      <c r="BC186" s="325"/>
      <c r="BD186" s="295"/>
      <c r="BE186" s="295"/>
      <c r="BF186" s="295"/>
      <c r="BG186" s="326"/>
      <c r="BH186" s="336"/>
      <c r="BI186" s="295"/>
      <c r="BJ186" s="295"/>
      <c r="BK186" s="295"/>
      <c r="BL186" s="326"/>
      <c r="BM186" s="336"/>
      <c r="BN186" s="295"/>
      <c r="BO186" s="295"/>
      <c r="BP186" s="295"/>
      <c r="BQ186" s="326"/>
      <c r="BR186" s="336"/>
      <c r="BS186" s="295"/>
      <c r="BT186" s="295"/>
      <c r="BU186" s="295"/>
      <c r="BV186" s="1757"/>
      <c r="BW186" s="1823"/>
      <c r="BX186" s="1823"/>
      <c r="BY186" s="1824"/>
      <c r="BZ186" s="1824"/>
      <c r="CA186" s="1824"/>
      <c r="CB186" s="1824"/>
      <c r="CC186" s="1824"/>
      <c r="CD186" s="1824"/>
      <c r="CE186" s="1824"/>
      <c r="CF186" s="1824"/>
      <c r="CG186" s="1824"/>
      <c r="CH186" s="1824"/>
      <c r="CI186" s="1824"/>
      <c r="CJ186" s="1824"/>
      <c r="CK186" s="1824"/>
      <c r="CL186" s="1824"/>
      <c r="CM186" s="1824"/>
      <c r="CN186" s="1824"/>
      <c r="CO186" s="1824"/>
      <c r="CP186" s="1824"/>
      <c r="CQ186" s="1824"/>
      <c r="CR186" s="1824"/>
      <c r="CS186" s="1824"/>
      <c r="CT186" s="1824"/>
      <c r="CU186" s="1824"/>
      <c r="CV186" s="1824"/>
      <c r="CW186" s="1824"/>
      <c r="CX186" s="1824"/>
      <c r="CY186" s="1824"/>
      <c r="CZ186" s="1824"/>
    </row>
    <row r="187" s="608" customFormat="true" ht="15" customHeight="true" x14ac:dyDescent="0.2">
      <c r="A187" s="758"/>
      <c r="B187" s="776"/>
      <c r="C187" s="912"/>
      <c r="D187" s="913"/>
      <c r="E187" s="913"/>
      <c r="F187" s="913"/>
      <c r="G187" s="914"/>
      <c r="H187" s="915"/>
      <c r="I187" s="913"/>
      <c r="J187" s="913"/>
      <c r="K187" s="913"/>
      <c r="L187" s="916"/>
      <c r="M187" s="917"/>
      <c r="N187" s="913"/>
      <c r="O187" s="913"/>
      <c r="P187" s="913"/>
      <c r="Q187" s="914"/>
      <c r="R187" s="915"/>
      <c r="S187" s="913"/>
      <c r="T187" s="913"/>
      <c r="U187" s="913"/>
      <c r="V187" s="1715"/>
      <c r="W187" s="574"/>
      <c r="X187" s="574"/>
      <c r="Y187" s="574"/>
      <c r="Z187" s="574"/>
      <c r="AA187" s="574"/>
      <c r="AB187" s="574"/>
      <c r="AC187" s="574"/>
      <c r="AD187" s="574"/>
      <c r="AE187" s="574"/>
      <c r="AF187" s="574"/>
      <c r="AG187" s="574"/>
      <c r="AH187" s="574"/>
      <c r="AI187" s="574"/>
      <c r="AJ187" s="574"/>
      <c r="AK187" s="574"/>
      <c r="AL187" s="574"/>
      <c r="AM187" s="574"/>
      <c r="AN187" s="574"/>
      <c r="AO187" s="574"/>
      <c r="AP187" s="574"/>
      <c r="AQ187" s="574"/>
      <c r="AR187" s="574"/>
      <c r="AS187" s="574"/>
      <c r="AT187" s="574"/>
      <c r="AU187" s="574"/>
      <c r="AV187" s="574"/>
      <c r="AW187" s="574"/>
      <c r="AX187" s="574"/>
      <c r="AY187" s="574"/>
      <c r="AZ187" s="208"/>
      <c r="BA187" s="362"/>
      <c r="BB187" s="159"/>
      <c r="BC187" s="325"/>
      <c r="BD187" s="295"/>
      <c r="BE187" s="295"/>
      <c r="BF187" s="295"/>
      <c r="BG187" s="326"/>
      <c r="BH187" s="336"/>
      <c r="BI187" s="295"/>
      <c r="BJ187" s="295"/>
      <c r="BK187" s="295"/>
      <c r="BL187" s="326"/>
      <c r="BM187" s="336"/>
      <c r="BN187" s="295"/>
      <c r="BO187" s="295"/>
      <c r="BP187" s="295"/>
      <c r="BQ187" s="326"/>
      <c r="BR187" s="336"/>
      <c r="BS187" s="295"/>
      <c r="BT187" s="295"/>
      <c r="BU187" s="295"/>
      <c r="BV187" s="1757"/>
      <c r="BW187" s="1823"/>
      <c r="BX187" s="1823"/>
      <c r="BY187" s="1824"/>
      <c r="BZ187" s="1824"/>
      <c r="CA187" s="1824"/>
      <c r="CB187" s="1824"/>
      <c r="CC187" s="1824"/>
      <c r="CD187" s="1824"/>
      <c r="CE187" s="1824"/>
      <c r="CF187" s="1824"/>
      <c r="CG187" s="1824"/>
      <c r="CH187" s="1824"/>
      <c r="CI187" s="1824"/>
      <c r="CJ187" s="1824"/>
      <c r="CK187" s="1824"/>
      <c r="CL187" s="1824"/>
      <c r="CM187" s="1824"/>
      <c r="CN187" s="1824"/>
      <c r="CO187" s="1824"/>
      <c r="CP187" s="1824"/>
      <c r="CQ187" s="1824"/>
      <c r="CR187" s="1824"/>
      <c r="CS187" s="1824"/>
      <c r="CT187" s="1824"/>
      <c r="CU187" s="1824"/>
      <c r="CV187" s="1824"/>
      <c r="CW187" s="1824"/>
      <c r="CX187" s="1824"/>
      <c r="CY187" s="1824"/>
      <c r="CZ187" s="1824"/>
    </row>
    <row r="188" s="608" customFormat="true" ht="15" customHeight="true" x14ac:dyDescent="0.2">
      <c r="A188" s="758"/>
      <c r="B188" s="776"/>
      <c r="C188" s="912"/>
      <c r="D188" s="913"/>
      <c r="E188" s="913"/>
      <c r="F188" s="913"/>
      <c r="G188" s="914"/>
      <c r="H188" s="915"/>
      <c r="I188" s="913"/>
      <c r="J188" s="913"/>
      <c r="K188" s="913"/>
      <c r="L188" s="916"/>
      <c r="M188" s="917"/>
      <c r="N188" s="913"/>
      <c r="O188" s="913"/>
      <c r="P188" s="913"/>
      <c r="Q188" s="914"/>
      <c r="R188" s="915"/>
      <c r="S188" s="913"/>
      <c r="T188" s="913"/>
      <c r="U188" s="913"/>
      <c r="V188" s="1715"/>
      <c r="W188" s="574"/>
      <c r="X188" s="574"/>
      <c r="Y188" s="574"/>
      <c r="Z188" s="574"/>
      <c r="AA188" s="574"/>
      <c r="AB188" s="574"/>
      <c r="AC188" s="574"/>
      <c r="AD188" s="574"/>
      <c r="AE188" s="574"/>
      <c r="AF188" s="574"/>
      <c r="AG188" s="574"/>
      <c r="AH188" s="574"/>
      <c r="AI188" s="574"/>
      <c r="AJ188" s="574"/>
      <c r="AK188" s="574"/>
      <c r="AL188" s="574"/>
      <c r="AM188" s="574"/>
      <c r="AN188" s="574"/>
      <c r="AO188" s="574"/>
      <c r="AP188" s="574"/>
      <c r="AQ188" s="574"/>
      <c r="AR188" s="574"/>
      <c r="AS188" s="574"/>
      <c r="AT188" s="574"/>
      <c r="AU188" s="574"/>
      <c r="AV188" s="574"/>
      <c r="AW188" s="574"/>
      <c r="AX188" s="574"/>
      <c r="AY188" s="574"/>
      <c r="AZ188" s="208"/>
      <c r="BA188" s="362"/>
      <c r="BB188" s="159"/>
      <c r="BC188" s="325"/>
      <c r="BD188" s="295"/>
      <c r="BE188" s="295"/>
      <c r="BF188" s="295"/>
      <c r="BG188" s="326"/>
      <c r="BH188" s="336"/>
      <c r="BI188" s="295"/>
      <c r="BJ188" s="295"/>
      <c r="BK188" s="295"/>
      <c r="BL188" s="326"/>
      <c r="BM188" s="336"/>
      <c r="BN188" s="295"/>
      <c r="BO188" s="295"/>
      <c r="BP188" s="295"/>
      <c r="BQ188" s="326"/>
      <c r="BR188" s="336"/>
      <c r="BS188" s="295"/>
      <c r="BT188" s="295"/>
      <c r="BU188" s="295"/>
      <c r="BV188" s="1757"/>
      <c r="BW188" s="1823"/>
      <c r="BX188" s="1823"/>
      <c r="BY188" s="1824"/>
      <c r="BZ188" s="1824"/>
      <c r="CA188" s="1824"/>
      <c r="CB188" s="1824"/>
      <c r="CC188" s="1824"/>
      <c r="CD188" s="1824"/>
      <c r="CE188" s="1824"/>
      <c r="CF188" s="1824"/>
      <c r="CG188" s="1824"/>
      <c r="CH188" s="1824"/>
      <c r="CI188" s="1824"/>
      <c r="CJ188" s="1824"/>
      <c r="CK188" s="1824"/>
      <c r="CL188" s="1824"/>
      <c r="CM188" s="1824"/>
      <c r="CN188" s="1824"/>
      <c r="CO188" s="1824"/>
      <c r="CP188" s="1824"/>
      <c r="CQ188" s="1824"/>
      <c r="CR188" s="1824"/>
      <c r="CS188" s="1824"/>
      <c r="CT188" s="1824"/>
      <c r="CU188" s="1824"/>
      <c r="CV188" s="1824"/>
      <c r="CW188" s="1824"/>
      <c r="CX188" s="1824"/>
      <c r="CY188" s="1824"/>
      <c r="CZ188" s="1824"/>
    </row>
    <row r="189" s="608" customFormat="true" ht="15" customHeight="true" x14ac:dyDescent="0.2">
      <c r="A189" s="758"/>
      <c r="B189" s="776"/>
      <c r="C189" s="912"/>
      <c r="D189" s="913"/>
      <c r="E189" s="913"/>
      <c r="F189" s="913"/>
      <c r="G189" s="914"/>
      <c r="H189" s="915"/>
      <c r="I189" s="913"/>
      <c r="J189" s="913"/>
      <c r="K189" s="913"/>
      <c r="L189" s="916"/>
      <c r="M189" s="917"/>
      <c r="N189" s="913"/>
      <c r="O189" s="913"/>
      <c r="P189" s="913"/>
      <c r="Q189" s="914"/>
      <c r="R189" s="915"/>
      <c r="S189" s="913"/>
      <c r="T189" s="913"/>
      <c r="U189" s="913"/>
      <c r="V189" s="1715"/>
      <c r="W189" s="574"/>
      <c r="X189" s="574"/>
      <c r="Y189" s="574"/>
      <c r="Z189" s="574"/>
      <c r="AA189" s="574"/>
      <c r="AB189" s="574"/>
      <c r="AC189" s="574"/>
      <c r="AD189" s="574"/>
      <c r="AE189" s="574"/>
      <c r="AF189" s="574"/>
      <c r="AG189" s="574"/>
      <c r="AH189" s="574"/>
      <c r="AI189" s="574"/>
      <c r="AJ189" s="574"/>
      <c r="AK189" s="574"/>
      <c r="AL189" s="574"/>
      <c r="AM189" s="574"/>
      <c r="AN189" s="574"/>
      <c r="AO189" s="574"/>
      <c r="AP189" s="574"/>
      <c r="AQ189" s="574"/>
      <c r="AR189" s="574"/>
      <c r="AS189" s="574"/>
      <c r="AT189" s="574"/>
      <c r="AU189" s="574"/>
      <c r="AV189" s="574"/>
      <c r="AW189" s="574"/>
      <c r="AX189" s="574"/>
      <c r="AY189" s="574"/>
      <c r="AZ189" s="208"/>
      <c r="BA189" s="362"/>
      <c r="BB189" s="159"/>
      <c r="BC189" s="325"/>
      <c r="BD189" s="295"/>
      <c r="BE189" s="295"/>
      <c r="BF189" s="295"/>
      <c r="BG189" s="326"/>
      <c r="BH189" s="336"/>
      <c r="BI189" s="295"/>
      <c r="BJ189" s="295"/>
      <c r="BK189" s="295"/>
      <c r="BL189" s="326"/>
      <c r="BM189" s="336"/>
      <c r="BN189" s="295"/>
      <c r="BO189" s="295"/>
      <c r="BP189" s="295"/>
      <c r="BQ189" s="326"/>
      <c r="BR189" s="336"/>
      <c r="BS189" s="295"/>
      <c r="BT189" s="295"/>
      <c r="BU189" s="295"/>
      <c r="BV189" s="1757"/>
      <c r="BW189" s="1823"/>
      <c r="BX189" s="1823"/>
      <c r="BY189" s="1824"/>
      <c r="BZ189" s="1824"/>
      <c r="CA189" s="1824"/>
      <c r="CB189" s="1824"/>
      <c r="CC189" s="1824"/>
      <c r="CD189" s="1824"/>
      <c r="CE189" s="1824"/>
      <c r="CF189" s="1824"/>
      <c r="CG189" s="1824"/>
      <c r="CH189" s="1824"/>
      <c r="CI189" s="1824"/>
      <c r="CJ189" s="1824"/>
      <c r="CK189" s="1824"/>
      <c r="CL189" s="1824"/>
      <c r="CM189" s="1824"/>
      <c r="CN189" s="1824"/>
      <c r="CO189" s="1824"/>
      <c r="CP189" s="1824"/>
      <c r="CQ189" s="1824"/>
      <c r="CR189" s="1824"/>
      <c r="CS189" s="1824"/>
      <c r="CT189" s="1824"/>
      <c r="CU189" s="1824"/>
      <c r="CV189" s="1824"/>
      <c r="CW189" s="1824"/>
      <c r="CX189" s="1824"/>
      <c r="CY189" s="1824"/>
      <c r="CZ189" s="1824"/>
    </row>
    <row r="190" s="608" customFormat="true" ht="15" customHeight="true" x14ac:dyDescent="0.2">
      <c r="A190" s="758"/>
      <c r="B190" s="776"/>
      <c r="C190" s="912"/>
      <c r="D190" s="913"/>
      <c r="E190" s="913"/>
      <c r="F190" s="913"/>
      <c r="G190" s="914"/>
      <c r="H190" s="915"/>
      <c r="I190" s="913"/>
      <c r="J190" s="913"/>
      <c r="K190" s="913"/>
      <c r="L190" s="916"/>
      <c r="M190" s="917"/>
      <c r="N190" s="913"/>
      <c r="O190" s="913"/>
      <c r="P190" s="913"/>
      <c r="Q190" s="914"/>
      <c r="R190" s="915"/>
      <c r="S190" s="913"/>
      <c r="T190" s="913"/>
      <c r="U190" s="913"/>
      <c r="V190" s="1715"/>
      <c r="W190" s="574"/>
      <c r="X190" s="574"/>
      <c r="Y190" s="574"/>
      <c r="Z190" s="574"/>
      <c r="AA190" s="574"/>
      <c r="AB190" s="574"/>
      <c r="AC190" s="574"/>
      <c r="AD190" s="574"/>
      <c r="AE190" s="574"/>
      <c r="AF190" s="574"/>
      <c r="AG190" s="574"/>
      <c r="AH190" s="574"/>
      <c r="AI190" s="574"/>
      <c r="AJ190" s="574"/>
      <c r="AK190" s="574"/>
      <c r="AL190" s="574"/>
      <c r="AM190" s="574"/>
      <c r="AN190" s="574"/>
      <c r="AO190" s="574"/>
      <c r="AP190" s="574"/>
      <c r="AQ190" s="574"/>
      <c r="AR190" s="574"/>
      <c r="AS190" s="574"/>
      <c r="AT190" s="574"/>
      <c r="AU190" s="574"/>
      <c r="AV190" s="574"/>
      <c r="AW190" s="574"/>
      <c r="AX190" s="574"/>
      <c r="AY190" s="574"/>
      <c r="AZ190" s="208"/>
      <c r="BA190" s="362"/>
      <c r="BB190" s="159"/>
      <c r="BC190" s="325"/>
      <c r="BD190" s="295"/>
      <c r="BE190" s="295"/>
      <c r="BF190" s="295"/>
      <c r="BG190" s="326"/>
      <c r="BH190" s="336"/>
      <c r="BI190" s="295"/>
      <c r="BJ190" s="295"/>
      <c r="BK190" s="295"/>
      <c r="BL190" s="326"/>
      <c r="BM190" s="336"/>
      <c r="BN190" s="295"/>
      <c r="BO190" s="295"/>
      <c r="BP190" s="295"/>
      <c r="BQ190" s="326"/>
      <c r="BR190" s="336"/>
      <c r="BS190" s="295"/>
      <c r="BT190" s="295"/>
      <c r="BU190" s="295"/>
      <c r="BV190" s="1757"/>
      <c r="BW190" s="1823"/>
      <c r="BX190" s="1823"/>
      <c r="BY190" s="1824"/>
      <c r="BZ190" s="1824"/>
      <c r="CA190" s="1824"/>
      <c r="CB190" s="1824"/>
      <c r="CC190" s="1824"/>
      <c r="CD190" s="1824"/>
      <c r="CE190" s="1824"/>
      <c r="CF190" s="1824"/>
      <c r="CG190" s="1824"/>
      <c r="CH190" s="1824"/>
      <c r="CI190" s="1824"/>
      <c r="CJ190" s="1824"/>
      <c r="CK190" s="1824"/>
      <c r="CL190" s="1824"/>
      <c r="CM190" s="1824"/>
      <c r="CN190" s="1824"/>
      <c r="CO190" s="1824"/>
      <c r="CP190" s="1824"/>
      <c r="CQ190" s="1824"/>
      <c r="CR190" s="1824"/>
      <c r="CS190" s="1824"/>
      <c r="CT190" s="1824"/>
      <c r="CU190" s="1824"/>
      <c r="CV190" s="1824"/>
      <c r="CW190" s="1824"/>
      <c r="CX190" s="1824"/>
      <c r="CY190" s="1824"/>
      <c r="CZ190" s="1824"/>
    </row>
    <row r="191" s="608" customFormat="true" ht="15" customHeight="true" x14ac:dyDescent="0.2">
      <c r="A191" s="758"/>
      <c r="B191" s="776"/>
      <c r="C191" s="912"/>
      <c r="D191" s="913"/>
      <c r="E191" s="913"/>
      <c r="F191" s="913"/>
      <c r="G191" s="914"/>
      <c r="H191" s="915"/>
      <c r="I191" s="913"/>
      <c r="J191" s="913"/>
      <c r="K191" s="913"/>
      <c r="L191" s="916"/>
      <c r="M191" s="917"/>
      <c r="N191" s="913"/>
      <c r="O191" s="913"/>
      <c r="P191" s="913"/>
      <c r="Q191" s="914"/>
      <c r="R191" s="915"/>
      <c r="S191" s="913"/>
      <c r="T191" s="913"/>
      <c r="U191" s="913"/>
      <c r="V191" s="1715"/>
      <c r="W191" s="574"/>
      <c r="X191" s="574"/>
      <c r="Y191" s="574"/>
      <c r="Z191" s="574"/>
      <c r="AA191" s="574"/>
      <c r="AB191" s="574"/>
      <c r="AC191" s="574"/>
      <c r="AD191" s="574"/>
      <c r="AE191" s="574"/>
      <c r="AF191" s="574"/>
      <c r="AG191" s="574"/>
      <c r="AH191" s="574"/>
      <c r="AI191" s="574"/>
      <c r="AJ191" s="574"/>
      <c r="AK191" s="574"/>
      <c r="AL191" s="574"/>
      <c r="AM191" s="574"/>
      <c r="AN191" s="574"/>
      <c r="AO191" s="574"/>
      <c r="AP191" s="574"/>
      <c r="AQ191" s="574"/>
      <c r="AR191" s="574"/>
      <c r="AS191" s="574"/>
      <c r="AT191" s="574"/>
      <c r="AU191" s="574"/>
      <c r="AV191" s="574"/>
      <c r="AW191" s="574"/>
      <c r="AX191" s="574"/>
      <c r="AY191" s="574"/>
      <c r="AZ191" s="208"/>
      <c r="BA191" s="362"/>
      <c r="BB191" s="159"/>
      <c r="BC191" s="325"/>
      <c r="BD191" s="295"/>
      <c r="BE191" s="295"/>
      <c r="BF191" s="295"/>
      <c r="BG191" s="326"/>
      <c r="BH191" s="336"/>
      <c r="BI191" s="295"/>
      <c r="BJ191" s="295"/>
      <c r="BK191" s="295"/>
      <c r="BL191" s="326"/>
      <c r="BM191" s="336"/>
      <c r="BN191" s="295"/>
      <c r="BO191" s="295"/>
      <c r="BP191" s="295"/>
      <c r="BQ191" s="326"/>
      <c r="BR191" s="336"/>
      <c r="BS191" s="295"/>
      <c r="BT191" s="295"/>
      <c r="BU191" s="295"/>
      <c r="BV191" s="1757"/>
      <c r="BW191" s="1823"/>
      <c r="BX191" s="1823"/>
      <c r="BY191" s="1824"/>
      <c r="BZ191" s="1824"/>
      <c r="CA191" s="1824"/>
      <c r="CB191" s="1824"/>
      <c r="CC191" s="1824"/>
      <c r="CD191" s="1824"/>
      <c r="CE191" s="1824"/>
      <c r="CF191" s="1824"/>
      <c r="CG191" s="1824"/>
      <c r="CH191" s="1824"/>
      <c r="CI191" s="1824"/>
      <c r="CJ191" s="1824"/>
      <c r="CK191" s="1824"/>
      <c r="CL191" s="1824"/>
      <c r="CM191" s="1824"/>
      <c r="CN191" s="1824"/>
      <c r="CO191" s="1824"/>
      <c r="CP191" s="1824"/>
      <c r="CQ191" s="1824"/>
      <c r="CR191" s="1824"/>
      <c r="CS191" s="1824"/>
      <c r="CT191" s="1824"/>
      <c r="CU191" s="1824"/>
      <c r="CV191" s="1824"/>
      <c r="CW191" s="1824"/>
      <c r="CX191" s="1824"/>
      <c r="CY191" s="1824"/>
      <c r="CZ191" s="1824"/>
    </row>
    <row r="192" s="608" customFormat="true" ht="15" customHeight="true" x14ac:dyDescent="0.2">
      <c r="A192" s="758"/>
      <c r="B192" s="776"/>
      <c r="C192" s="912"/>
      <c r="D192" s="913"/>
      <c r="E192" s="913"/>
      <c r="F192" s="913"/>
      <c r="G192" s="914"/>
      <c r="H192" s="915"/>
      <c r="I192" s="913"/>
      <c r="J192" s="913"/>
      <c r="K192" s="913"/>
      <c r="L192" s="916"/>
      <c r="M192" s="917"/>
      <c r="N192" s="913"/>
      <c r="O192" s="913"/>
      <c r="P192" s="913"/>
      <c r="Q192" s="914"/>
      <c r="R192" s="915"/>
      <c r="S192" s="913"/>
      <c r="T192" s="913"/>
      <c r="U192" s="913"/>
      <c r="V192" s="1715"/>
      <c r="W192" s="574"/>
      <c r="X192" s="574"/>
      <c r="Y192" s="574"/>
      <c r="Z192" s="574"/>
      <c r="AA192" s="574"/>
      <c r="AB192" s="574"/>
      <c r="AC192" s="574"/>
      <c r="AD192" s="574"/>
      <c r="AE192" s="574"/>
      <c r="AF192" s="574"/>
      <c r="AG192" s="574"/>
      <c r="AH192" s="574"/>
      <c r="AI192" s="574"/>
      <c r="AJ192" s="574"/>
      <c r="AK192" s="574"/>
      <c r="AL192" s="574"/>
      <c r="AM192" s="574"/>
      <c r="AN192" s="574"/>
      <c r="AO192" s="574"/>
      <c r="AP192" s="574"/>
      <c r="AQ192" s="574"/>
      <c r="AR192" s="574"/>
      <c r="AS192" s="574"/>
      <c r="AT192" s="574"/>
      <c r="AU192" s="574"/>
      <c r="AV192" s="574"/>
      <c r="AW192" s="574"/>
      <c r="AX192" s="574"/>
      <c r="AY192" s="574"/>
      <c r="AZ192" s="208"/>
      <c r="BA192" s="362"/>
      <c r="BB192" s="159"/>
      <c r="BC192" s="325"/>
      <c r="BD192" s="295"/>
      <c r="BE192" s="295"/>
      <c r="BF192" s="295"/>
      <c r="BG192" s="326"/>
      <c r="BH192" s="336"/>
      <c r="BI192" s="295"/>
      <c r="BJ192" s="295"/>
      <c r="BK192" s="295"/>
      <c r="BL192" s="326"/>
      <c r="BM192" s="336"/>
      <c r="BN192" s="295"/>
      <c r="BO192" s="295"/>
      <c r="BP192" s="295"/>
      <c r="BQ192" s="326"/>
      <c r="BR192" s="336"/>
      <c r="BS192" s="295"/>
      <c r="BT192" s="295"/>
      <c r="BU192" s="295"/>
      <c r="BV192" s="1757"/>
      <c r="BW192" s="1823"/>
      <c r="BX192" s="1823"/>
      <c r="BY192" s="1824"/>
      <c r="BZ192" s="1824"/>
      <c r="CA192" s="1824"/>
      <c r="CB192" s="1824"/>
      <c r="CC192" s="1824"/>
      <c r="CD192" s="1824"/>
      <c r="CE192" s="1824"/>
      <c r="CF192" s="1824"/>
      <c r="CG192" s="1824"/>
      <c r="CH192" s="1824"/>
      <c r="CI192" s="1824"/>
      <c r="CJ192" s="1824"/>
      <c r="CK192" s="1824"/>
      <c r="CL192" s="1824"/>
      <c r="CM192" s="1824"/>
      <c r="CN192" s="1824"/>
      <c r="CO192" s="1824"/>
      <c r="CP192" s="1824"/>
      <c r="CQ192" s="1824"/>
      <c r="CR192" s="1824"/>
      <c r="CS192" s="1824"/>
      <c r="CT192" s="1824"/>
      <c r="CU192" s="1824"/>
      <c r="CV192" s="1824"/>
      <c r="CW192" s="1824"/>
      <c r="CX192" s="1824"/>
      <c r="CY192" s="1824"/>
      <c r="CZ192" s="1824"/>
    </row>
    <row r="193" s="608" customFormat="true" ht="15" customHeight="true" x14ac:dyDescent="0.2">
      <c r="A193" s="759"/>
      <c r="B193" s="777"/>
      <c r="C193" s="918"/>
      <c r="D193" s="919"/>
      <c r="E193" s="919"/>
      <c r="F193" s="919"/>
      <c r="G193" s="920"/>
      <c r="H193" s="921"/>
      <c r="I193" s="919"/>
      <c r="J193" s="919"/>
      <c r="K193" s="919"/>
      <c r="L193" s="922"/>
      <c r="M193" s="923"/>
      <c r="N193" s="919"/>
      <c r="O193" s="919"/>
      <c r="P193" s="919"/>
      <c r="Q193" s="920"/>
      <c r="R193" s="921"/>
      <c r="S193" s="919"/>
      <c r="T193" s="919"/>
      <c r="U193" s="919"/>
      <c r="V193" s="1716"/>
      <c r="W193" s="574"/>
      <c r="X193" s="574"/>
      <c r="Y193" s="574"/>
      <c r="Z193" s="574"/>
      <c r="AA193" s="574"/>
      <c r="AB193" s="574"/>
      <c r="AC193" s="574"/>
      <c r="AD193" s="574"/>
      <c r="AE193" s="574"/>
      <c r="AF193" s="574"/>
      <c r="AG193" s="574"/>
      <c r="AH193" s="574"/>
      <c r="AI193" s="574"/>
      <c r="AJ193" s="574"/>
      <c r="AK193" s="574"/>
      <c r="AL193" s="574"/>
      <c r="AM193" s="574"/>
      <c r="AN193" s="574"/>
      <c r="AO193" s="574"/>
      <c r="AP193" s="574"/>
      <c r="AQ193" s="574"/>
      <c r="AR193" s="574"/>
      <c r="AS193" s="574"/>
      <c r="AT193" s="574"/>
      <c r="AU193" s="574"/>
      <c r="AV193" s="574"/>
      <c r="AW193" s="574"/>
      <c r="AX193" s="574"/>
      <c r="AY193" s="574"/>
      <c r="AZ193" s="208"/>
      <c r="BA193" s="362"/>
      <c r="BB193" s="159"/>
      <c r="BC193" s="325"/>
      <c r="BD193" s="295"/>
      <c r="BE193" s="295"/>
      <c r="BF193" s="295"/>
      <c r="BG193" s="326"/>
      <c r="BH193" s="336"/>
      <c r="BI193" s="295"/>
      <c r="BJ193" s="295"/>
      <c r="BK193" s="295"/>
      <c r="BL193" s="326"/>
      <c r="BM193" s="336"/>
      <c r="BN193" s="295"/>
      <c r="BO193" s="295"/>
      <c r="BP193" s="295"/>
      <c r="BQ193" s="326"/>
      <c r="BR193" s="336"/>
      <c r="BS193" s="295"/>
      <c r="BT193" s="295"/>
      <c r="BU193" s="295"/>
      <c r="BV193" s="1757"/>
      <c r="BW193" s="1823"/>
      <c r="BX193" s="1823"/>
      <c r="BY193" s="1824"/>
      <c r="BZ193" s="1824"/>
      <c r="CA193" s="1824"/>
      <c r="CB193" s="1824"/>
      <c r="CC193" s="1824"/>
      <c r="CD193" s="1824"/>
      <c r="CE193" s="1824"/>
      <c r="CF193" s="1824"/>
      <c r="CG193" s="1824"/>
      <c r="CH193" s="1824"/>
      <c r="CI193" s="1824"/>
      <c r="CJ193" s="1824"/>
      <c r="CK193" s="1824"/>
      <c r="CL193" s="1824"/>
      <c r="CM193" s="1824"/>
      <c r="CN193" s="1824"/>
      <c r="CO193" s="1824"/>
      <c r="CP193" s="1824"/>
      <c r="CQ193" s="1824"/>
      <c r="CR193" s="1824"/>
      <c r="CS193" s="1824"/>
      <c r="CT193" s="1824"/>
      <c r="CU193" s="1824"/>
      <c r="CV193" s="1824"/>
      <c r="CW193" s="1824"/>
      <c r="CX193" s="1824"/>
      <c r="CY193" s="1824"/>
      <c r="CZ193" s="1824"/>
    </row>
    <row r="194" s="608" customFormat="true" ht="15" customHeight="true" x14ac:dyDescent="0.2">
      <c r="A194" s="684"/>
      <c r="B194" s="771"/>
      <c r="C194" s="849"/>
      <c r="D194" s="841"/>
      <c r="E194" s="841"/>
      <c r="F194" s="841"/>
      <c r="G194" s="842"/>
      <c r="H194" s="850"/>
      <c r="I194" s="841"/>
      <c r="J194" s="841"/>
      <c r="K194" s="841"/>
      <c r="L194" s="851"/>
      <c r="M194" s="849"/>
      <c r="N194" s="841"/>
      <c r="O194" s="841"/>
      <c r="P194" s="841"/>
      <c r="Q194" s="842"/>
      <c r="R194" s="850"/>
      <c r="S194" s="841"/>
      <c r="T194" s="841"/>
      <c r="U194" s="841"/>
      <c r="V194" s="851"/>
      <c r="W194" s="574"/>
      <c r="X194" s="574"/>
      <c r="Y194" s="574"/>
      <c r="Z194" s="574"/>
      <c r="AA194" s="574"/>
      <c r="AB194" s="574"/>
      <c r="AC194" s="574"/>
      <c r="AD194" s="574"/>
      <c r="AE194" s="574"/>
      <c r="AF194" s="574"/>
      <c r="AG194" s="574"/>
      <c r="AH194" s="574"/>
      <c r="AI194" s="574"/>
      <c r="AJ194" s="574"/>
      <c r="AK194" s="574"/>
      <c r="AL194" s="574"/>
      <c r="AM194" s="574"/>
      <c r="AN194" s="574"/>
      <c r="AO194" s="574"/>
      <c r="AP194" s="574"/>
      <c r="AQ194" s="574"/>
      <c r="AR194" s="574"/>
      <c r="AS194" s="574"/>
      <c r="AT194" s="574"/>
      <c r="AU194" s="574"/>
      <c r="AV194" s="574"/>
      <c r="AW194" s="574"/>
      <c r="AX194" s="574"/>
      <c r="AY194" s="574"/>
      <c r="AZ194" s="208"/>
      <c r="BA194" s="362"/>
      <c r="BB194" s="159"/>
      <c r="BC194" s="325"/>
      <c r="BD194" s="295"/>
      <c r="BE194" s="295"/>
      <c r="BF194" s="295"/>
      <c r="BG194" s="326"/>
      <c r="BH194" s="336"/>
      <c r="BI194" s="295"/>
      <c r="BJ194" s="295"/>
      <c r="BK194" s="295"/>
      <c r="BL194" s="326"/>
      <c r="BM194" s="336"/>
      <c r="BN194" s="295"/>
      <c r="BO194" s="295"/>
      <c r="BP194" s="295"/>
      <c r="BQ194" s="326"/>
      <c r="BR194" s="336"/>
      <c r="BS194" s="295"/>
      <c r="BT194" s="295"/>
      <c r="BU194" s="295"/>
      <c r="BV194" s="1757"/>
      <c r="BW194" s="1823"/>
      <c r="BX194" s="1823"/>
      <c r="BY194" s="1824"/>
      <c r="BZ194" s="1824"/>
      <c r="CA194" s="1824"/>
      <c r="CB194" s="1824"/>
      <c r="CC194" s="1824"/>
      <c r="CD194" s="1824"/>
      <c r="CE194" s="1824"/>
      <c r="CF194" s="1824"/>
      <c r="CG194" s="1824"/>
      <c r="CH194" s="1824"/>
      <c r="CI194" s="1824"/>
      <c r="CJ194" s="1824"/>
      <c r="CK194" s="1824"/>
      <c r="CL194" s="1824"/>
      <c r="CM194" s="1824"/>
      <c r="CN194" s="1824"/>
      <c r="CO194" s="1824"/>
      <c r="CP194" s="1824"/>
      <c r="CQ194" s="1824"/>
      <c r="CR194" s="1824"/>
      <c r="CS194" s="1824"/>
      <c r="CT194" s="1824"/>
      <c r="CU194" s="1824"/>
      <c r="CV194" s="1824"/>
      <c r="CW194" s="1824"/>
      <c r="CX194" s="1824"/>
      <c r="CY194" s="1824"/>
      <c r="CZ194" s="1824"/>
    </row>
    <row r="195" s="131" customFormat="true" ht="15" customHeight="true" x14ac:dyDescent="0.2">
      <c r="A195" s="684"/>
      <c r="B195" s="771"/>
      <c r="C195" s="849"/>
      <c r="D195" s="841"/>
      <c r="E195" s="841"/>
      <c r="F195" s="841"/>
      <c r="G195" s="842"/>
      <c r="H195" s="850"/>
      <c r="I195" s="841"/>
      <c r="J195" s="841"/>
      <c r="K195" s="841"/>
      <c r="L195" s="851"/>
      <c r="M195" s="849"/>
      <c r="N195" s="841"/>
      <c r="O195" s="841"/>
      <c r="P195" s="841"/>
      <c r="Q195" s="842"/>
      <c r="R195" s="850"/>
      <c r="S195" s="841"/>
      <c r="T195" s="841"/>
      <c r="U195" s="841"/>
      <c r="V195" s="851"/>
      <c r="W195" s="574"/>
      <c r="X195" s="574"/>
      <c r="Y195" s="574"/>
      <c r="Z195" s="574"/>
      <c r="AA195" s="574"/>
      <c r="AB195" s="574"/>
      <c r="AC195" s="574"/>
      <c r="AD195" s="574"/>
      <c r="AE195" s="574"/>
      <c r="AF195" s="574"/>
      <c r="AG195" s="574"/>
      <c r="AH195" s="574"/>
      <c r="AI195" s="574"/>
      <c r="AJ195" s="574"/>
      <c r="AK195" s="574"/>
      <c r="AL195" s="574"/>
      <c r="AM195" s="574"/>
      <c r="AN195" s="574"/>
      <c r="AO195" s="574"/>
      <c r="AP195" s="574"/>
      <c r="AQ195" s="574"/>
      <c r="AR195" s="574"/>
      <c r="AS195" s="574"/>
      <c r="AT195" s="574"/>
      <c r="AU195" s="574"/>
      <c r="AV195" s="574"/>
      <c r="AW195" s="574"/>
      <c r="AX195" s="574"/>
      <c r="AY195" s="574"/>
      <c r="AZ195" s="208"/>
      <c r="BA195" s="362"/>
      <c r="BB195" s="159"/>
      <c r="BC195" s="325"/>
      <c r="BD195" s="295"/>
      <c r="BE195" s="295"/>
      <c r="BF195" s="295"/>
      <c r="BG195" s="326"/>
      <c r="BH195" s="336"/>
      <c r="BI195" s="295"/>
      <c r="BJ195" s="295"/>
      <c r="BK195" s="295"/>
      <c r="BL195" s="326"/>
      <c r="BM195" s="336"/>
      <c r="BN195" s="295"/>
      <c r="BO195" s="295"/>
      <c r="BP195" s="295"/>
      <c r="BQ195" s="326"/>
      <c r="BR195" s="336"/>
      <c r="BS195" s="295"/>
      <c r="BT195" s="295"/>
      <c r="BU195" s="295"/>
      <c r="BV195" s="1757"/>
      <c r="BW195" s="1823"/>
      <c r="BX195" s="1823"/>
      <c r="BY195" s="1824"/>
      <c r="BZ195" s="1824"/>
      <c r="CA195" s="1824"/>
      <c r="CB195" s="1824"/>
      <c r="CC195" s="1824"/>
      <c r="CD195" s="1824"/>
      <c r="CE195" s="1824"/>
      <c r="CF195" s="1824"/>
      <c r="CG195" s="1824"/>
      <c r="CH195" s="1824"/>
      <c r="CI195" s="1824"/>
      <c r="CJ195" s="1824"/>
      <c r="CK195" s="1824"/>
      <c r="CL195" s="1824"/>
      <c r="CM195" s="1824"/>
      <c r="CN195" s="1824"/>
      <c r="CO195" s="1824"/>
      <c r="CP195" s="1824"/>
      <c r="CQ195" s="1824"/>
      <c r="CR195" s="1824"/>
      <c r="CS195" s="1824"/>
      <c r="CT195" s="1824"/>
      <c r="CU195" s="1824"/>
      <c r="CV195" s="1824"/>
      <c r="CW195" s="1824"/>
      <c r="CX195" s="1824"/>
      <c r="CY195" s="1824"/>
      <c r="CZ195" s="1824"/>
    </row>
    <row r="196" s="131" customFormat="true" ht="15" customHeight="true" x14ac:dyDescent="0.2">
      <c r="A196" s="684"/>
      <c r="B196" s="771"/>
      <c r="C196" s="849"/>
      <c r="D196" s="841"/>
      <c r="E196" s="841"/>
      <c r="F196" s="841"/>
      <c r="G196" s="842"/>
      <c r="H196" s="850"/>
      <c r="I196" s="841"/>
      <c r="J196" s="841"/>
      <c r="K196" s="841"/>
      <c r="L196" s="851"/>
      <c r="M196" s="849"/>
      <c r="N196" s="841"/>
      <c r="O196" s="841"/>
      <c r="P196" s="841"/>
      <c r="Q196" s="842"/>
      <c r="R196" s="850"/>
      <c r="S196" s="841"/>
      <c r="T196" s="841"/>
      <c r="U196" s="841"/>
      <c r="V196" s="851"/>
      <c r="W196" s="574"/>
      <c r="X196" s="574"/>
      <c r="Y196" s="574"/>
      <c r="Z196" s="574"/>
      <c r="AA196" s="574"/>
      <c r="AB196" s="574"/>
      <c r="AC196" s="574"/>
      <c r="AD196" s="574"/>
      <c r="AE196" s="574"/>
      <c r="AF196" s="574"/>
      <c r="AG196" s="574"/>
      <c r="AH196" s="574"/>
      <c r="AI196" s="574"/>
      <c r="AJ196" s="574"/>
      <c r="AK196" s="574"/>
      <c r="AL196" s="574"/>
      <c r="AM196" s="574"/>
      <c r="AN196" s="574"/>
      <c r="AO196" s="574"/>
      <c r="AP196" s="574"/>
      <c r="AQ196" s="574"/>
      <c r="AR196" s="574"/>
      <c r="AS196" s="574"/>
      <c r="AT196" s="574"/>
      <c r="AU196" s="574"/>
      <c r="AV196" s="574"/>
      <c r="AW196" s="574"/>
      <c r="AX196" s="574"/>
      <c r="AY196" s="574"/>
      <c r="AZ196" s="208"/>
      <c r="BA196" s="362"/>
      <c r="BB196" s="159"/>
      <c r="BC196" s="325"/>
      <c r="BD196" s="295"/>
      <c r="BE196" s="295"/>
      <c r="BF196" s="295"/>
      <c r="BG196" s="326"/>
      <c r="BH196" s="336"/>
      <c r="BI196" s="295"/>
      <c r="BJ196" s="295"/>
      <c r="BK196" s="295"/>
      <c r="BL196" s="326"/>
      <c r="BM196" s="336"/>
      <c r="BN196" s="295"/>
      <c r="BO196" s="295"/>
      <c r="BP196" s="295"/>
      <c r="BQ196" s="326"/>
      <c r="BR196" s="336"/>
      <c r="BS196" s="295"/>
      <c r="BT196" s="295"/>
      <c r="BU196" s="295"/>
      <c r="BV196" s="1757"/>
      <c r="BW196" s="1823"/>
      <c r="BX196" s="1823"/>
      <c r="BY196" s="1824"/>
      <c r="BZ196" s="1824"/>
      <c r="CA196" s="1824"/>
      <c r="CB196" s="1824"/>
      <c r="CC196" s="1824"/>
      <c r="CD196" s="1824"/>
      <c r="CE196" s="1824"/>
      <c r="CF196" s="1824"/>
      <c r="CG196" s="1824"/>
      <c r="CH196" s="1824"/>
      <c r="CI196" s="1824"/>
      <c r="CJ196" s="1824"/>
      <c r="CK196" s="1824"/>
      <c r="CL196" s="1824"/>
      <c r="CM196" s="1824"/>
      <c r="CN196" s="1824"/>
      <c r="CO196" s="1824"/>
      <c r="CP196" s="1824"/>
      <c r="CQ196" s="1824"/>
      <c r="CR196" s="1824"/>
      <c r="CS196" s="1824"/>
      <c r="CT196" s="1824"/>
      <c r="CU196" s="1824"/>
      <c r="CV196" s="1824"/>
      <c r="CW196" s="1824"/>
      <c r="CX196" s="1824"/>
      <c r="CY196" s="1824"/>
      <c r="CZ196" s="1824"/>
    </row>
    <row r="197" s="131" customFormat="true" ht="15" customHeight="true" x14ac:dyDescent="0.2">
      <c r="A197" s="684"/>
      <c r="B197" s="771"/>
      <c r="C197" s="849"/>
      <c r="D197" s="841"/>
      <c r="E197" s="841"/>
      <c r="F197" s="841"/>
      <c r="G197" s="842"/>
      <c r="H197" s="850"/>
      <c r="I197" s="841"/>
      <c r="J197" s="841"/>
      <c r="K197" s="841"/>
      <c r="L197" s="851"/>
      <c r="M197" s="849"/>
      <c r="N197" s="841"/>
      <c r="O197" s="841"/>
      <c r="P197" s="841"/>
      <c r="Q197" s="842"/>
      <c r="R197" s="850"/>
      <c r="S197" s="841"/>
      <c r="T197" s="841"/>
      <c r="U197" s="841"/>
      <c r="V197" s="851"/>
      <c r="W197" s="574"/>
      <c r="X197" s="574"/>
      <c r="Y197" s="574"/>
      <c r="Z197" s="574"/>
      <c r="AA197" s="574"/>
      <c r="AB197" s="574"/>
      <c r="AC197" s="574"/>
      <c r="AD197" s="574"/>
      <c r="AE197" s="574"/>
      <c r="AF197" s="574"/>
      <c r="AG197" s="574"/>
      <c r="AH197" s="574"/>
      <c r="AI197" s="574"/>
      <c r="AJ197" s="574"/>
      <c r="AK197" s="574"/>
      <c r="AL197" s="574"/>
      <c r="AM197" s="574"/>
      <c r="AN197" s="574"/>
      <c r="AO197" s="574"/>
      <c r="AP197" s="574"/>
      <c r="AQ197" s="574"/>
      <c r="AR197" s="574"/>
      <c r="AS197" s="574"/>
      <c r="AT197" s="574"/>
      <c r="AU197" s="574"/>
      <c r="AV197" s="574"/>
      <c r="AW197" s="574"/>
      <c r="AX197" s="574"/>
      <c r="AY197" s="574"/>
      <c r="AZ197" s="208"/>
      <c r="BA197" s="362"/>
      <c r="BB197" s="159"/>
      <c r="BC197" s="325"/>
      <c r="BD197" s="295"/>
      <c r="BE197" s="295"/>
      <c r="BF197" s="295"/>
      <c r="BG197" s="326"/>
      <c r="BH197" s="336"/>
      <c r="BI197" s="295"/>
      <c r="BJ197" s="295"/>
      <c r="BK197" s="295"/>
      <c r="BL197" s="326"/>
      <c r="BM197" s="336"/>
      <c r="BN197" s="295"/>
      <c r="BO197" s="295"/>
      <c r="BP197" s="295"/>
      <c r="BQ197" s="326"/>
      <c r="BR197" s="336"/>
      <c r="BS197" s="295"/>
      <c r="BT197" s="295"/>
      <c r="BU197" s="295"/>
      <c r="BV197" s="1757"/>
      <c r="BW197" s="1823"/>
      <c r="BX197" s="1823"/>
      <c r="BY197" s="1824"/>
      <c r="BZ197" s="1824"/>
      <c r="CA197" s="1824"/>
      <c r="CB197" s="1824"/>
      <c r="CC197" s="1824"/>
      <c r="CD197" s="1824"/>
      <c r="CE197" s="1824"/>
      <c r="CF197" s="1824"/>
      <c r="CG197" s="1824"/>
      <c r="CH197" s="1824"/>
      <c r="CI197" s="1824"/>
      <c r="CJ197" s="1824"/>
      <c r="CK197" s="1824"/>
      <c r="CL197" s="1824"/>
      <c r="CM197" s="1824"/>
      <c r="CN197" s="1824"/>
      <c r="CO197" s="1824"/>
      <c r="CP197" s="1824"/>
      <c r="CQ197" s="1824"/>
      <c r="CR197" s="1824"/>
      <c r="CS197" s="1824"/>
      <c r="CT197" s="1824"/>
      <c r="CU197" s="1824"/>
      <c r="CV197" s="1824"/>
      <c r="CW197" s="1824"/>
      <c r="CX197" s="1824"/>
      <c r="CY197" s="1824"/>
      <c r="CZ197" s="1824"/>
    </row>
    <row r="198" s="131" customFormat="true" ht="15" customHeight="true" x14ac:dyDescent="0.2">
      <c r="A198" s="684"/>
      <c r="B198" s="771"/>
      <c r="C198" s="849"/>
      <c r="D198" s="841"/>
      <c r="E198" s="841"/>
      <c r="F198" s="841"/>
      <c r="G198" s="842"/>
      <c r="H198" s="850"/>
      <c r="I198" s="841"/>
      <c r="J198" s="841"/>
      <c r="K198" s="841"/>
      <c r="L198" s="851"/>
      <c r="M198" s="849"/>
      <c r="N198" s="841"/>
      <c r="O198" s="841"/>
      <c r="P198" s="841"/>
      <c r="Q198" s="842"/>
      <c r="R198" s="850"/>
      <c r="S198" s="841"/>
      <c r="T198" s="841"/>
      <c r="U198" s="841"/>
      <c r="V198" s="851"/>
      <c r="W198" s="574"/>
      <c r="X198" s="574"/>
      <c r="Y198" s="574"/>
      <c r="Z198" s="574"/>
      <c r="AA198" s="574"/>
      <c r="AB198" s="574"/>
      <c r="AC198" s="574"/>
      <c r="AD198" s="574"/>
      <c r="AE198" s="574"/>
      <c r="AF198" s="574"/>
      <c r="AG198" s="574"/>
      <c r="AH198" s="574"/>
      <c r="AI198" s="574"/>
      <c r="AJ198" s="574"/>
      <c r="AK198" s="574"/>
      <c r="AL198" s="574"/>
      <c r="AM198" s="574"/>
      <c r="AN198" s="574"/>
      <c r="AO198" s="574"/>
      <c r="AP198" s="574"/>
      <c r="AQ198" s="574"/>
      <c r="AR198" s="574"/>
      <c r="AS198" s="574"/>
      <c r="AT198" s="574"/>
      <c r="AU198" s="574"/>
      <c r="AV198" s="574"/>
      <c r="AW198" s="574"/>
      <c r="AX198" s="574"/>
      <c r="AY198" s="574"/>
      <c r="AZ198" s="208"/>
      <c r="BA198" s="362"/>
      <c r="BB198" s="159"/>
      <c r="BC198" s="325"/>
      <c r="BD198" s="295"/>
      <c r="BE198" s="295"/>
      <c r="BF198" s="295"/>
      <c r="BG198" s="326"/>
      <c r="BH198" s="336"/>
      <c r="BI198" s="295"/>
      <c r="BJ198" s="295"/>
      <c r="BK198" s="295"/>
      <c r="BL198" s="326"/>
      <c r="BM198" s="336"/>
      <c r="BN198" s="295"/>
      <c r="BO198" s="295"/>
      <c r="BP198" s="295"/>
      <c r="BQ198" s="326"/>
      <c r="BR198" s="336"/>
      <c r="BS198" s="295"/>
      <c r="BT198" s="295"/>
      <c r="BU198" s="295"/>
      <c r="BV198" s="1757"/>
      <c r="BW198" s="1823"/>
      <c r="BX198" s="1823"/>
      <c r="BY198" s="1824"/>
      <c r="BZ198" s="1824"/>
      <c r="CA198" s="1824"/>
      <c r="CB198" s="1824"/>
      <c r="CC198" s="1824"/>
      <c r="CD198" s="1824"/>
      <c r="CE198" s="1824"/>
      <c r="CF198" s="1824"/>
      <c r="CG198" s="1824"/>
      <c r="CH198" s="1824"/>
      <c r="CI198" s="1824"/>
      <c r="CJ198" s="1824"/>
      <c r="CK198" s="1824"/>
      <c r="CL198" s="1824"/>
      <c r="CM198" s="1824"/>
      <c r="CN198" s="1824"/>
      <c r="CO198" s="1824"/>
      <c r="CP198" s="1824"/>
      <c r="CQ198" s="1824"/>
      <c r="CR198" s="1824"/>
      <c r="CS198" s="1824"/>
      <c r="CT198" s="1824"/>
      <c r="CU198" s="1824"/>
      <c r="CV198" s="1824"/>
      <c r="CW198" s="1824"/>
      <c r="CX198" s="1824"/>
      <c r="CY198" s="1824"/>
      <c r="CZ198" s="1824"/>
    </row>
    <row r="199" s="131" customFormat="true" ht="15" customHeight="true" x14ac:dyDescent="0.2">
      <c r="A199" s="684"/>
      <c r="B199" s="771"/>
      <c r="C199" s="849"/>
      <c r="D199" s="841"/>
      <c r="E199" s="841"/>
      <c r="F199" s="841"/>
      <c r="G199" s="842"/>
      <c r="H199" s="850"/>
      <c r="I199" s="841"/>
      <c r="J199" s="841"/>
      <c r="K199" s="841"/>
      <c r="L199" s="851"/>
      <c r="M199" s="849"/>
      <c r="N199" s="841"/>
      <c r="O199" s="841"/>
      <c r="P199" s="841"/>
      <c r="Q199" s="842"/>
      <c r="R199" s="850"/>
      <c r="S199" s="841"/>
      <c r="T199" s="841"/>
      <c r="U199" s="841"/>
      <c r="V199" s="851"/>
      <c r="W199" s="574"/>
      <c r="X199" s="574"/>
      <c r="Y199" s="574"/>
      <c r="Z199" s="574"/>
      <c r="AA199" s="574"/>
      <c r="AB199" s="574"/>
      <c r="AC199" s="574"/>
      <c r="AD199" s="574"/>
      <c r="AE199" s="574"/>
      <c r="AF199" s="574"/>
      <c r="AG199" s="574"/>
      <c r="AH199" s="574"/>
      <c r="AI199" s="574"/>
      <c r="AJ199" s="574"/>
      <c r="AK199" s="574"/>
      <c r="AL199" s="574"/>
      <c r="AM199" s="574"/>
      <c r="AN199" s="574"/>
      <c r="AO199" s="574"/>
      <c r="AP199" s="574"/>
      <c r="AQ199" s="574"/>
      <c r="AR199" s="574"/>
      <c r="AS199" s="574"/>
      <c r="AT199" s="574"/>
      <c r="AU199" s="574"/>
      <c r="AV199" s="574"/>
      <c r="AW199" s="574"/>
      <c r="AX199" s="574"/>
      <c r="AY199" s="574"/>
      <c r="AZ199" s="208"/>
      <c r="BA199" s="362"/>
      <c r="BB199" s="159"/>
      <c r="BC199" s="325"/>
      <c r="BD199" s="295"/>
      <c r="BE199" s="295"/>
      <c r="BF199" s="295"/>
      <c r="BG199" s="326"/>
      <c r="BH199" s="336"/>
      <c r="BI199" s="295"/>
      <c r="BJ199" s="295"/>
      <c r="BK199" s="295"/>
      <c r="BL199" s="326"/>
      <c r="BM199" s="336"/>
      <c r="BN199" s="295"/>
      <c r="BO199" s="295"/>
      <c r="BP199" s="295"/>
      <c r="BQ199" s="326"/>
      <c r="BR199" s="336"/>
      <c r="BS199" s="295"/>
      <c r="BT199" s="295"/>
      <c r="BU199" s="295"/>
      <c r="BV199" s="1757"/>
      <c r="BW199" s="1823"/>
      <c r="BX199" s="1823"/>
      <c r="BY199" s="1824"/>
      <c r="BZ199" s="1824"/>
      <c r="CA199" s="1824"/>
      <c r="CB199" s="1824"/>
      <c r="CC199" s="1824"/>
      <c r="CD199" s="1824"/>
      <c r="CE199" s="1824"/>
      <c r="CF199" s="1824"/>
      <c r="CG199" s="1824"/>
      <c r="CH199" s="1824"/>
      <c r="CI199" s="1824"/>
      <c r="CJ199" s="1824"/>
      <c r="CK199" s="1824"/>
      <c r="CL199" s="1824"/>
      <c r="CM199" s="1824"/>
      <c r="CN199" s="1824"/>
      <c r="CO199" s="1824"/>
      <c r="CP199" s="1824"/>
      <c r="CQ199" s="1824"/>
      <c r="CR199" s="1824"/>
      <c r="CS199" s="1824"/>
      <c r="CT199" s="1824"/>
      <c r="CU199" s="1824"/>
      <c r="CV199" s="1824"/>
      <c r="CW199" s="1824"/>
      <c r="CX199" s="1824"/>
      <c r="CY199" s="1824"/>
      <c r="CZ199" s="1824"/>
    </row>
    <row r="200" s="131" customFormat="true" ht="15" customHeight="true" x14ac:dyDescent="0.2">
      <c r="A200" s="684"/>
      <c r="B200" s="771"/>
      <c r="C200" s="849"/>
      <c r="D200" s="841"/>
      <c r="E200" s="841"/>
      <c r="F200" s="841"/>
      <c r="G200" s="842"/>
      <c r="H200" s="850"/>
      <c r="I200" s="841"/>
      <c r="J200" s="841"/>
      <c r="K200" s="841"/>
      <c r="L200" s="851"/>
      <c r="M200" s="849"/>
      <c r="N200" s="841"/>
      <c r="O200" s="841"/>
      <c r="P200" s="841"/>
      <c r="Q200" s="842"/>
      <c r="R200" s="850"/>
      <c r="S200" s="841"/>
      <c r="T200" s="841"/>
      <c r="U200" s="841"/>
      <c r="V200" s="851"/>
      <c r="W200" s="574"/>
      <c r="X200" s="574"/>
      <c r="Y200" s="574"/>
      <c r="Z200" s="574"/>
      <c r="AA200" s="574"/>
      <c r="AB200" s="574"/>
      <c r="AC200" s="574"/>
      <c r="AD200" s="574"/>
      <c r="AE200" s="574"/>
      <c r="AF200" s="574"/>
      <c r="AG200" s="574"/>
      <c r="AH200" s="574"/>
      <c r="AI200" s="574"/>
      <c r="AJ200" s="574"/>
      <c r="AK200" s="574"/>
      <c r="AL200" s="574"/>
      <c r="AM200" s="574"/>
      <c r="AN200" s="574"/>
      <c r="AO200" s="574"/>
      <c r="AP200" s="574"/>
      <c r="AQ200" s="574"/>
      <c r="AR200" s="574"/>
      <c r="AS200" s="574"/>
      <c r="AT200" s="574"/>
      <c r="AU200" s="574"/>
      <c r="AV200" s="574"/>
      <c r="AW200" s="574"/>
      <c r="AX200" s="574"/>
      <c r="AY200" s="574"/>
      <c r="AZ200" s="208"/>
      <c r="BA200" s="362"/>
      <c r="BB200" s="159"/>
      <c r="BC200" s="325"/>
      <c r="BD200" s="295"/>
      <c r="BE200" s="295"/>
      <c r="BF200" s="295"/>
      <c r="BG200" s="326"/>
      <c r="BH200" s="336"/>
      <c r="BI200" s="295"/>
      <c r="BJ200" s="295"/>
      <c r="BK200" s="295"/>
      <c r="BL200" s="326"/>
      <c r="BM200" s="336"/>
      <c r="BN200" s="295"/>
      <c r="BO200" s="295"/>
      <c r="BP200" s="295"/>
      <c r="BQ200" s="326"/>
      <c r="BR200" s="336"/>
      <c r="BS200" s="295"/>
      <c r="BT200" s="295"/>
      <c r="BU200" s="295"/>
      <c r="BV200" s="1757"/>
      <c r="BW200" s="1823"/>
      <c r="BX200" s="1823"/>
      <c r="BY200" s="1824"/>
      <c r="BZ200" s="1824"/>
      <c r="CA200" s="1824"/>
      <c r="CB200" s="1824"/>
      <c r="CC200" s="1824"/>
      <c r="CD200" s="1824"/>
      <c r="CE200" s="1824"/>
      <c r="CF200" s="1824"/>
      <c r="CG200" s="1824"/>
      <c r="CH200" s="1824"/>
      <c r="CI200" s="1824"/>
      <c r="CJ200" s="1824"/>
      <c r="CK200" s="1824"/>
      <c r="CL200" s="1824"/>
      <c r="CM200" s="1824"/>
      <c r="CN200" s="1824"/>
      <c r="CO200" s="1824"/>
      <c r="CP200" s="1824"/>
      <c r="CQ200" s="1824"/>
      <c r="CR200" s="1824"/>
      <c r="CS200" s="1824"/>
      <c r="CT200" s="1824"/>
      <c r="CU200" s="1824"/>
      <c r="CV200" s="1824"/>
      <c r="CW200" s="1824"/>
      <c r="CX200" s="1824"/>
      <c r="CY200" s="1824"/>
      <c r="CZ200" s="1824"/>
    </row>
    <row r="201" s="131" customFormat="true" ht="15" customHeight="true" x14ac:dyDescent="0.2">
      <c r="A201" s="684"/>
      <c r="B201" s="771"/>
      <c r="C201" s="849"/>
      <c r="D201" s="841"/>
      <c r="E201" s="841"/>
      <c r="F201" s="841"/>
      <c r="G201" s="842"/>
      <c r="H201" s="850"/>
      <c r="I201" s="841"/>
      <c r="J201" s="841"/>
      <c r="K201" s="841"/>
      <c r="L201" s="851"/>
      <c r="M201" s="849"/>
      <c r="N201" s="841"/>
      <c r="O201" s="841"/>
      <c r="P201" s="841"/>
      <c r="Q201" s="842"/>
      <c r="R201" s="850"/>
      <c r="S201" s="841"/>
      <c r="T201" s="841"/>
      <c r="U201" s="841"/>
      <c r="V201" s="851"/>
      <c r="W201" s="574"/>
      <c r="X201" s="574"/>
      <c r="Y201" s="574"/>
      <c r="Z201" s="574"/>
      <c r="AA201" s="574"/>
      <c r="AB201" s="574"/>
      <c r="AC201" s="574"/>
      <c r="AD201" s="574"/>
      <c r="AE201" s="574"/>
      <c r="AF201" s="574"/>
      <c r="AG201" s="574"/>
      <c r="AH201" s="574"/>
      <c r="AI201" s="574"/>
      <c r="AJ201" s="574"/>
      <c r="AK201" s="574"/>
      <c r="AL201" s="574"/>
      <c r="AM201" s="574"/>
      <c r="AN201" s="574"/>
      <c r="AO201" s="574"/>
      <c r="AP201" s="574"/>
      <c r="AQ201" s="574"/>
      <c r="AR201" s="574"/>
      <c r="AS201" s="574"/>
      <c r="AT201" s="574"/>
      <c r="AU201" s="574"/>
      <c r="AV201" s="574"/>
      <c r="AW201" s="574"/>
      <c r="AX201" s="574"/>
      <c r="AY201" s="574"/>
      <c r="AZ201" s="208"/>
      <c r="BA201" s="362"/>
      <c r="BB201" s="159"/>
      <c r="BC201" s="325"/>
      <c r="BD201" s="295"/>
      <c r="BE201" s="295"/>
      <c r="BF201" s="295"/>
      <c r="BG201" s="326"/>
      <c r="BH201" s="336"/>
      <c r="BI201" s="295"/>
      <c r="BJ201" s="295"/>
      <c r="BK201" s="295"/>
      <c r="BL201" s="326"/>
      <c r="BM201" s="336"/>
      <c r="BN201" s="295"/>
      <c r="BO201" s="295"/>
      <c r="BP201" s="295"/>
      <c r="BQ201" s="326"/>
      <c r="BR201" s="336"/>
      <c r="BS201" s="295"/>
      <c r="BT201" s="295"/>
      <c r="BU201" s="295"/>
      <c r="BV201" s="1757"/>
      <c r="BW201" s="1823"/>
      <c r="BX201" s="1823"/>
      <c r="BY201" s="1824"/>
      <c r="BZ201" s="1824"/>
      <c r="CA201" s="1824"/>
      <c r="CB201" s="1824"/>
      <c r="CC201" s="1824"/>
      <c r="CD201" s="1824"/>
      <c r="CE201" s="1824"/>
      <c r="CF201" s="1824"/>
      <c r="CG201" s="1824"/>
      <c r="CH201" s="1824"/>
      <c r="CI201" s="1824"/>
      <c r="CJ201" s="1824"/>
      <c r="CK201" s="1824"/>
      <c r="CL201" s="1824"/>
      <c r="CM201" s="1824"/>
      <c r="CN201" s="1824"/>
      <c r="CO201" s="1824"/>
      <c r="CP201" s="1824"/>
      <c r="CQ201" s="1824"/>
      <c r="CR201" s="1824"/>
      <c r="CS201" s="1824"/>
      <c r="CT201" s="1824"/>
      <c r="CU201" s="1824"/>
      <c r="CV201" s="1824"/>
      <c r="CW201" s="1824"/>
      <c r="CX201" s="1824"/>
      <c r="CY201" s="1824"/>
      <c r="CZ201" s="1824"/>
    </row>
    <row r="202" s="131" customFormat="true" ht="15" customHeight="true" x14ac:dyDescent="0.2">
      <c r="A202" s="684"/>
      <c r="B202" s="771"/>
      <c r="C202" s="849"/>
      <c r="D202" s="841"/>
      <c r="E202" s="841"/>
      <c r="F202" s="841"/>
      <c r="G202" s="842"/>
      <c r="H202" s="850"/>
      <c r="I202" s="841"/>
      <c r="J202" s="841"/>
      <c r="K202" s="841"/>
      <c r="L202" s="851"/>
      <c r="M202" s="849"/>
      <c r="N202" s="841"/>
      <c r="O202" s="841"/>
      <c r="P202" s="841"/>
      <c r="Q202" s="842"/>
      <c r="R202" s="850"/>
      <c r="S202" s="841"/>
      <c r="T202" s="841"/>
      <c r="U202" s="841"/>
      <c r="V202" s="851"/>
      <c r="W202" s="574"/>
      <c r="X202" s="574"/>
      <c r="Y202" s="574"/>
      <c r="Z202" s="574"/>
      <c r="AA202" s="574"/>
      <c r="AB202" s="574"/>
      <c r="AC202" s="574"/>
      <c r="AD202" s="574"/>
      <c r="AE202" s="574"/>
      <c r="AF202" s="574"/>
      <c r="AG202" s="574"/>
      <c r="AH202" s="574"/>
      <c r="AI202" s="574"/>
      <c r="AJ202" s="574"/>
      <c r="AK202" s="574"/>
      <c r="AL202" s="574"/>
      <c r="AM202" s="574"/>
      <c r="AN202" s="574"/>
      <c r="AO202" s="574"/>
      <c r="AP202" s="574"/>
      <c r="AQ202" s="574"/>
      <c r="AR202" s="574"/>
      <c r="AS202" s="574"/>
      <c r="AT202" s="574"/>
      <c r="AU202" s="574"/>
      <c r="AV202" s="574"/>
      <c r="AW202" s="574"/>
      <c r="AX202" s="574"/>
      <c r="AY202" s="574"/>
      <c r="AZ202" s="208"/>
      <c r="BA202" s="362"/>
      <c r="BB202" s="159"/>
      <c r="BC202" s="325"/>
      <c r="BD202" s="295"/>
      <c r="BE202" s="295"/>
      <c r="BF202" s="295"/>
      <c r="BG202" s="326"/>
      <c r="BH202" s="336"/>
      <c r="BI202" s="295"/>
      <c r="BJ202" s="295"/>
      <c r="BK202" s="295"/>
      <c r="BL202" s="326"/>
      <c r="BM202" s="336"/>
      <c r="BN202" s="295"/>
      <c r="BO202" s="295"/>
      <c r="BP202" s="295"/>
      <c r="BQ202" s="326"/>
      <c r="BR202" s="336"/>
      <c r="BS202" s="295"/>
      <c r="BT202" s="295"/>
      <c r="BU202" s="295"/>
      <c r="BV202" s="1757"/>
      <c r="BW202" s="1823"/>
      <c r="BX202" s="1823"/>
      <c r="BY202" s="1824"/>
      <c r="BZ202" s="1824"/>
      <c r="CA202" s="1824"/>
      <c r="CB202" s="1824"/>
      <c r="CC202" s="1824"/>
      <c r="CD202" s="1824"/>
      <c r="CE202" s="1824"/>
      <c r="CF202" s="1824"/>
      <c r="CG202" s="1824"/>
      <c r="CH202" s="1824"/>
      <c r="CI202" s="1824"/>
      <c r="CJ202" s="1824"/>
      <c r="CK202" s="1824"/>
      <c r="CL202" s="1824"/>
      <c r="CM202" s="1824"/>
      <c r="CN202" s="1824"/>
      <c r="CO202" s="1824"/>
      <c r="CP202" s="1824"/>
      <c r="CQ202" s="1824"/>
      <c r="CR202" s="1824"/>
      <c r="CS202" s="1824"/>
      <c r="CT202" s="1824"/>
      <c r="CU202" s="1824"/>
      <c r="CV202" s="1824"/>
      <c r="CW202" s="1824"/>
      <c r="CX202" s="1824"/>
      <c r="CY202" s="1824"/>
      <c r="CZ202" s="1824"/>
    </row>
    <row r="203" s="610" customFormat="true" ht="15" customHeight="true" x14ac:dyDescent="0.2">
      <c r="A203" s="1458"/>
      <c r="B203" s="1603"/>
      <c r="C203" s="1538"/>
      <c r="D203" s="1539"/>
      <c r="E203" s="1539"/>
      <c r="F203" s="1539"/>
      <c r="G203" s="1540"/>
      <c r="H203" s="1541"/>
      <c r="I203" s="1539"/>
      <c r="J203" s="1539"/>
      <c r="K203" s="1539"/>
      <c r="L203" s="1542"/>
      <c r="M203" s="1543"/>
      <c r="N203" s="1539"/>
      <c r="O203" s="1539"/>
      <c r="P203" s="1539"/>
      <c r="Q203" s="1540"/>
      <c r="R203" s="1541"/>
      <c r="S203" s="1539"/>
      <c r="T203" s="1539"/>
      <c r="U203" s="1539"/>
      <c r="V203" s="1936"/>
      <c r="W203" s="1726"/>
      <c r="X203" s="1726"/>
      <c r="Y203" s="1726"/>
      <c r="Z203" s="1726"/>
      <c r="AA203" s="1726"/>
      <c r="AB203" s="1726"/>
      <c r="AC203" s="1726"/>
      <c r="AD203" s="1726"/>
      <c r="AE203" s="1726"/>
      <c r="AF203" s="1726"/>
      <c r="AG203" s="1726"/>
      <c r="AH203" s="1726"/>
      <c r="AI203" s="1726"/>
      <c r="AJ203" s="1726"/>
      <c r="AK203" s="1726"/>
      <c r="AL203" s="1726"/>
      <c r="AM203" s="1726"/>
      <c r="AN203" s="1726"/>
      <c r="AO203" s="1726"/>
      <c r="AP203" s="1726"/>
      <c r="AQ203" s="1726"/>
      <c r="AR203" s="1726"/>
      <c r="AS203" s="1726"/>
      <c r="AT203" s="1726"/>
      <c r="AU203" s="1726"/>
      <c r="AV203" s="1726"/>
      <c r="AW203" s="1726"/>
      <c r="AX203" s="1726"/>
      <c r="AY203" s="1726"/>
      <c r="AZ203" s="611"/>
      <c r="BA203" s="362"/>
      <c r="BB203" s="159"/>
      <c r="BC203" s="325"/>
      <c r="BD203" s="295"/>
      <c r="BE203" s="295"/>
      <c r="BF203" s="295"/>
      <c r="BG203" s="326"/>
      <c r="BH203" s="336"/>
      <c r="BI203" s="295"/>
      <c r="BJ203" s="295"/>
      <c r="BK203" s="295"/>
      <c r="BL203" s="326"/>
      <c r="BM203" s="336"/>
      <c r="BN203" s="295"/>
      <c r="BO203" s="295"/>
      <c r="BP203" s="295"/>
      <c r="BQ203" s="326"/>
      <c r="BR203" s="336"/>
      <c r="BS203" s="295"/>
      <c r="BT203" s="295"/>
      <c r="BU203" s="295"/>
      <c r="BV203" s="1757"/>
      <c r="BW203" s="1823"/>
      <c r="BX203" s="1823"/>
      <c r="BY203" s="1824"/>
      <c r="BZ203" s="1824"/>
      <c r="CA203" s="1824"/>
      <c r="CB203" s="1824"/>
      <c r="CC203" s="1824"/>
      <c r="CD203" s="1824"/>
      <c r="CE203" s="1824"/>
      <c r="CF203" s="1824"/>
      <c r="CG203" s="1824"/>
      <c r="CH203" s="1824"/>
      <c r="CI203" s="1824"/>
      <c r="CJ203" s="1824"/>
      <c r="CK203" s="1824"/>
      <c r="CL203" s="1824"/>
      <c r="CM203" s="1824"/>
      <c r="CN203" s="1824"/>
      <c r="CO203" s="1824"/>
      <c r="CP203" s="1824"/>
      <c r="CQ203" s="1824"/>
      <c r="CR203" s="1824"/>
      <c r="CS203" s="1824"/>
      <c r="CT203" s="1824"/>
      <c r="CU203" s="1824"/>
      <c r="CV203" s="1824"/>
      <c r="CW203" s="1824"/>
      <c r="CX203" s="1824"/>
      <c r="CY203" s="1824"/>
      <c r="CZ203" s="1824"/>
    </row>
    <row r="204" s="610" customFormat="true" ht="15" customHeight="true" x14ac:dyDescent="0.2">
      <c r="A204" s="1458"/>
      <c r="B204" s="1603"/>
      <c r="C204" s="1538"/>
      <c r="D204" s="1539"/>
      <c r="E204" s="1539"/>
      <c r="F204" s="1539"/>
      <c r="G204" s="1540"/>
      <c r="H204" s="1541"/>
      <c r="I204" s="1539"/>
      <c r="J204" s="1539"/>
      <c r="K204" s="1539"/>
      <c r="L204" s="1542"/>
      <c r="M204" s="1543"/>
      <c r="N204" s="1539"/>
      <c r="O204" s="1539"/>
      <c r="P204" s="1539"/>
      <c r="Q204" s="1540"/>
      <c r="R204" s="1541"/>
      <c r="S204" s="1539"/>
      <c r="T204" s="1539"/>
      <c r="U204" s="1539"/>
      <c r="V204" s="1936"/>
      <c r="W204" s="1726"/>
      <c r="X204" s="1726"/>
      <c r="Y204" s="1726"/>
      <c r="Z204" s="1726"/>
      <c r="AA204" s="1726"/>
      <c r="AB204" s="1726"/>
      <c r="AC204" s="1726"/>
      <c r="AD204" s="1726"/>
      <c r="AE204" s="1726"/>
      <c r="AF204" s="1726"/>
      <c r="AG204" s="1726"/>
      <c r="AH204" s="1726"/>
      <c r="AI204" s="1726"/>
      <c r="AJ204" s="1726"/>
      <c r="AK204" s="1726"/>
      <c r="AL204" s="1726"/>
      <c r="AM204" s="1726"/>
      <c r="AN204" s="1726"/>
      <c r="AO204" s="1726"/>
      <c r="AP204" s="1726"/>
      <c r="AQ204" s="1726"/>
      <c r="AR204" s="1726"/>
      <c r="AS204" s="1726"/>
      <c r="AT204" s="1726"/>
      <c r="AU204" s="1726"/>
      <c r="AV204" s="1726"/>
      <c r="AW204" s="1726"/>
      <c r="AX204" s="1726"/>
      <c r="AY204" s="1726"/>
      <c r="AZ204" s="611"/>
      <c r="BA204" s="362"/>
      <c r="BB204" s="159"/>
      <c r="BC204" s="325"/>
      <c r="BD204" s="295"/>
      <c r="BE204" s="295"/>
      <c r="BF204" s="295"/>
      <c r="BG204" s="326"/>
      <c r="BH204" s="336"/>
      <c r="BI204" s="295"/>
      <c r="BJ204" s="295"/>
      <c r="BK204" s="295"/>
      <c r="BL204" s="326"/>
      <c r="BM204" s="336"/>
      <c r="BN204" s="295"/>
      <c r="BO204" s="295"/>
      <c r="BP204" s="295"/>
      <c r="BQ204" s="326"/>
      <c r="BR204" s="336"/>
      <c r="BS204" s="295"/>
      <c r="BT204" s="295"/>
      <c r="BU204" s="295"/>
      <c r="BV204" s="1757"/>
      <c r="BW204" s="1823"/>
      <c r="BX204" s="1823"/>
      <c r="BY204" s="1824"/>
      <c r="BZ204" s="1824"/>
      <c r="CA204" s="1824"/>
      <c r="CB204" s="1824"/>
      <c r="CC204" s="1824"/>
      <c r="CD204" s="1824"/>
      <c r="CE204" s="1824"/>
      <c r="CF204" s="1824"/>
      <c r="CG204" s="1824"/>
      <c r="CH204" s="1824"/>
      <c r="CI204" s="1824"/>
      <c r="CJ204" s="1824"/>
      <c r="CK204" s="1824"/>
      <c r="CL204" s="1824"/>
      <c r="CM204" s="1824"/>
      <c r="CN204" s="1824"/>
      <c r="CO204" s="1824"/>
      <c r="CP204" s="1824"/>
      <c r="CQ204" s="1824"/>
      <c r="CR204" s="1824"/>
      <c r="CS204" s="1824"/>
      <c r="CT204" s="1824"/>
      <c r="CU204" s="1824"/>
      <c r="CV204" s="1824"/>
      <c r="CW204" s="1824"/>
      <c r="CX204" s="1824"/>
      <c r="CY204" s="1824"/>
      <c r="CZ204" s="1824"/>
    </row>
    <row r="205" s="610" customFormat="true" ht="15" customHeight="true" x14ac:dyDescent="0.2">
      <c r="A205" s="1465"/>
      <c r="B205" s="1605"/>
      <c r="C205" s="1562"/>
      <c r="D205" s="1563"/>
      <c r="E205" s="1563"/>
      <c r="F205" s="1563"/>
      <c r="G205" s="1564"/>
      <c r="H205" s="1565"/>
      <c r="I205" s="1563"/>
      <c r="J205" s="1563"/>
      <c r="K205" s="1563"/>
      <c r="L205" s="1566"/>
      <c r="M205" s="1567"/>
      <c r="N205" s="1563"/>
      <c r="O205" s="1563"/>
      <c r="P205" s="1563"/>
      <c r="Q205" s="1564"/>
      <c r="R205" s="1565"/>
      <c r="S205" s="1563"/>
      <c r="T205" s="1563"/>
      <c r="U205" s="1563"/>
      <c r="V205" s="1942"/>
      <c r="W205" s="1726"/>
      <c r="X205" s="1726"/>
      <c r="Y205" s="1726"/>
      <c r="Z205" s="1726"/>
      <c r="AA205" s="1726"/>
      <c r="AB205" s="1726"/>
      <c r="AC205" s="1726"/>
      <c r="AD205" s="1726"/>
      <c r="AE205" s="1726"/>
      <c r="AF205" s="1726"/>
      <c r="AG205" s="1726"/>
      <c r="AH205" s="1726"/>
      <c r="AI205" s="1726"/>
      <c r="AJ205" s="1726"/>
      <c r="AK205" s="1726"/>
      <c r="AL205" s="1726"/>
      <c r="AM205" s="1726"/>
      <c r="AN205" s="1726"/>
      <c r="AO205" s="1726"/>
      <c r="AP205" s="1726"/>
      <c r="AQ205" s="1726"/>
      <c r="AR205" s="1726"/>
      <c r="AS205" s="1726"/>
      <c r="AT205" s="1726"/>
      <c r="AU205" s="1726"/>
      <c r="AV205" s="1726"/>
      <c r="AW205" s="1726"/>
      <c r="AX205" s="1726"/>
      <c r="AY205" s="1726"/>
      <c r="AZ205" s="611"/>
      <c r="BA205" s="362"/>
      <c r="BB205" s="159"/>
      <c r="BC205" s="343"/>
      <c r="BD205" s="341"/>
      <c r="BE205" s="341"/>
      <c r="BF205" s="341"/>
      <c r="BG205" s="342"/>
      <c r="BH205" s="340"/>
      <c r="BI205" s="341"/>
      <c r="BJ205" s="341"/>
      <c r="BK205" s="341"/>
      <c r="BL205" s="342"/>
      <c r="BM205" s="340"/>
      <c r="BN205" s="341"/>
      <c r="BO205" s="341"/>
      <c r="BP205" s="341"/>
      <c r="BQ205" s="342"/>
      <c r="BR205" s="340"/>
      <c r="BS205" s="341"/>
      <c r="BT205" s="341"/>
      <c r="BU205" s="341"/>
      <c r="BV205" s="1758"/>
      <c r="BW205" s="1823"/>
      <c r="BX205" s="1823"/>
      <c r="BY205" s="1824"/>
      <c r="BZ205" s="1824"/>
      <c r="CA205" s="1824"/>
      <c r="CB205" s="1824"/>
      <c r="CC205" s="1824"/>
      <c r="CD205" s="1824"/>
      <c r="CE205" s="1824"/>
      <c r="CF205" s="1824"/>
      <c r="CG205" s="1824"/>
      <c r="CH205" s="1824"/>
      <c r="CI205" s="1824"/>
      <c r="CJ205" s="1824"/>
      <c r="CK205" s="1824"/>
      <c r="CL205" s="1824"/>
      <c r="CM205" s="1824"/>
      <c r="CN205" s="1824"/>
      <c r="CO205" s="1824"/>
      <c r="CP205" s="1824"/>
      <c r="CQ205" s="1824"/>
      <c r="CR205" s="1824"/>
      <c r="CS205" s="1824"/>
      <c r="CT205" s="1824"/>
      <c r="CU205" s="1824"/>
      <c r="CV205" s="1824"/>
      <c r="CW205" s="1824"/>
      <c r="CX205" s="1824"/>
      <c r="CY205" s="1824"/>
      <c r="CZ205" s="1824"/>
    </row>
    <row r="206" s="621" customFormat="true" ht="250.15" customHeight="true" x14ac:dyDescent="0.2">
      <c r="B206" s="622"/>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2"/>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63" t="str">
        <f>A1026</f>
        <v>Turkey</v>
      </c>
      <c r="B208" s="2064"/>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2013</v>
      </c>
      <c r="B209" s="139"/>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64" t="s">
        <v>111</v>
      </c>
      <c r="B210" s="141"/>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65" t="s">
        <v>97</v>
      </c>
      <c r="B212" s="214"/>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DHS13</v>
      </c>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6"/>
      <c r="B216" s="614"/>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6"/>
      <c r="B217" s="615"/>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6"/>
      <c r="B218" s="614"/>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7"/>
      <c r="B219" s="618"/>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607" customFormat="true" ht="15" customHeight="true" x14ac:dyDescent="0.2">
      <c r="A220" s="114" t="s">
        <v>86</v>
      </c>
      <c r="B220" s="198"/>
      <c r="C220" s="2065" t="s">
        <v>114</v>
      </c>
      <c r="D220" s="2066"/>
      <c r="E220" s="2066"/>
      <c r="F220" s="2066"/>
      <c r="G220" s="2067"/>
      <c r="H220" s="2280" t="s">
        <v>38</v>
      </c>
      <c r="I220" s="2281"/>
      <c r="J220" s="2281"/>
      <c r="K220" s="2281"/>
      <c r="L220" s="2282"/>
      <c r="M220" s="2283" t="s">
        <v>37</v>
      </c>
      <c r="N220" s="2284"/>
      <c r="O220" s="2284"/>
      <c r="P220" s="2284"/>
      <c r="Q220" s="2285"/>
      <c r="R220" s="1908" t="s">
        <v>137</v>
      </c>
      <c r="S220" s="1919"/>
      <c r="T220" s="1919"/>
      <c r="U220" s="1919"/>
      <c r="V220" s="1920"/>
      <c r="W220" s="1726"/>
      <c r="X220" s="1726"/>
      <c r="Y220" s="1726"/>
      <c r="Z220" s="1726"/>
      <c r="AA220" s="1726"/>
      <c r="AB220" s="1726"/>
      <c r="AC220" s="1726"/>
      <c r="AD220" s="1726"/>
      <c r="AE220" s="1726"/>
      <c r="AF220" s="1726"/>
      <c r="AG220" s="1726"/>
      <c r="AH220" s="1726"/>
      <c r="AI220" s="1726"/>
      <c r="AJ220" s="1726"/>
      <c r="AK220" s="1726"/>
      <c r="AL220" s="1726"/>
      <c r="AM220" s="1726"/>
      <c r="AN220" s="1726"/>
      <c r="AO220" s="1726"/>
      <c r="AP220" s="1726"/>
      <c r="AQ220" s="1726"/>
      <c r="AR220" s="1726"/>
      <c r="AS220" s="1726"/>
      <c r="AT220" s="1726"/>
      <c r="AU220" s="1726"/>
      <c r="AV220" s="1726"/>
      <c r="AW220" s="1726"/>
      <c r="AX220" s="1726"/>
      <c r="AY220" s="1726"/>
      <c r="AZ220" s="611"/>
      <c r="BA220" s="209" t="s">
        <v>128</v>
      </c>
      <c r="BB220" s="114" t="s">
        <v>86</v>
      </c>
      <c r="BC220" s="2161" t="s">
        <v>114</v>
      </c>
      <c r="BD220" s="2162"/>
      <c r="BE220" s="2162"/>
      <c r="BF220" s="2162"/>
      <c r="BG220" s="2163"/>
      <c r="BH220" s="2164" t="s">
        <v>38</v>
      </c>
      <c r="BI220" s="2162"/>
      <c r="BJ220" s="2162"/>
      <c r="BK220" s="2162"/>
      <c r="BL220" s="2163"/>
      <c r="BM220" s="2164" t="s">
        <v>37</v>
      </c>
      <c r="BN220" s="2162"/>
      <c r="BO220" s="2162"/>
      <c r="BP220" s="2162"/>
      <c r="BQ220" s="2165"/>
      <c r="BR220" s="1671" t="s">
        <v>137</v>
      </c>
      <c r="BS220" s="1672"/>
      <c r="BT220" s="1672"/>
      <c r="BU220" s="1672"/>
      <c r="BV220" s="1672"/>
      <c r="BW220" s="1825"/>
      <c r="BX220" s="1825"/>
      <c r="BY220" s="1826"/>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607" customFormat="true" ht="12.75" x14ac:dyDescent="0.2">
      <c r="A221" s="182" t="s">
        <v>87</v>
      </c>
      <c r="B221" s="239"/>
      <c r="C221" s="277" t="s">
        <v>0</v>
      </c>
      <c r="D221" s="278" t="s">
        <v>1</v>
      </c>
      <c r="E221" s="278" t="s">
        <v>2</v>
      </c>
      <c r="F221" s="278" t="s">
        <v>3</v>
      </c>
      <c r="G221" s="279" t="s">
        <v>4</v>
      </c>
      <c r="H221" s="1440" t="s">
        <v>0</v>
      </c>
      <c r="I221" s="1408" t="s">
        <v>1</v>
      </c>
      <c r="J221" s="1408" t="s">
        <v>2</v>
      </c>
      <c r="K221" s="1408" t="s">
        <v>3</v>
      </c>
      <c r="L221" s="1409" t="s">
        <v>4</v>
      </c>
      <c r="M221" s="1430" t="s">
        <v>0</v>
      </c>
      <c r="N221" s="1408" t="s">
        <v>1</v>
      </c>
      <c r="O221" s="1408" t="s">
        <v>2</v>
      </c>
      <c r="P221" s="1408" t="s">
        <v>3</v>
      </c>
      <c r="Q221" s="1452" t="s">
        <v>4</v>
      </c>
      <c r="R221" s="1440" t="s">
        <v>148</v>
      </c>
      <c r="S221" s="1408" t="s">
        <v>149</v>
      </c>
      <c r="T221" s="1408" t="s">
        <v>150</v>
      </c>
      <c r="U221" s="1408" t="s">
        <v>151</v>
      </c>
      <c r="V221" s="1410" t="s">
        <v>152</v>
      </c>
      <c r="W221" s="1726"/>
      <c r="X221" s="1726"/>
      <c r="Y221" s="1726"/>
      <c r="Z221" s="1726"/>
      <c r="AA221" s="1726"/>
      <c r="AB221" s="1726"/>
      <c r="AC221" s="1726"/>
      <c r="AD221" s="1726"/>
      <c r="AE221" s="1726"/>
      <c r="AF221" s="1726"/>
      <c r="AG221" s="1726"/>
      <c r="AH221" s="1726"/>
      <c r="AI221" s="1726"/>
      <c r="AJ221" s="1726"/>
      <c r="AK221" s="1726"/>
      <c r="AL221" s="1726"/>
      <c r="AM221" s="1726"/>
      <c r="AN221" s="1726"/>
      <c r="AO221" s="1726"/>
      <c r="AP221" s="1726"/>
      <c r="AQ221" s="1726"/>
      <c r="AR221" s="1726"/>
      <c r="AS221" s="1726"/>
      <c r="AT221" s="1726"/>
      <c r="AU221" s="1726"/>
      <c r="AV221" s="1726"/>
      <c r="AW221" s="1726"/>
      <c r="AX221" s="1726"/>
      <c r="AY221" s="1726"/>
      <c r="AZ221" s="611"/>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148</v>
      </c>
      <c r="BS221" s="171" t="s">
        <v>149</v>
      </c>
      <c r="BT221" s="171" t="s">
        <v>150</v>
      </c>
      <c r="BU221" s="171" t="s">
        <v>151</v>
      </c>
      <c r="BV221" s="1759" t="s">
        <v>152</v>
      </c>
      <c r="BW221" s="1827"/>
      <c r="BX221" s="1827"/>
      <c r="BY221" s="1828"/>
      <c r="BZ221" s="1828"/>
      <c r="CA221" s="1828"/>
      <c r="CB221" s="1828"/>
      <c r="CC221" s="1828"/>
      <c r="CD221" s="1828"/>
      <c r="CE221" s="1828"/>
      <c r="CF221" s="1828"/>
      <c r="CG221" s="1828"/>
      <c r="CH221" s="1828"/>
      <c r="CI221" s="1828"/>
      <c r="CJ221" s="1828"/>
      <c r="CK221" s="1828"/>
      <c r="CL221" s="1828"/>
      <c r="CM221" s="1828"/>
      <c r="CN221" s="1828"/>
      <c r="CO221" s="1828"/>
      <c r="CP221" s="1828"/>
      <c r="CQ221" s="1828"/>
      <c r="CR221" s="1828"/>
      <c r="CS221" s="1828"/>
      <c r="CT221" s="1828"/>
      <c r="CU221" s="1828"/>
      <c r="CV221" s="1828"/>
      <c r="CW221" s="1828"/>
      <c r="CX221" s="1828"/>
      <c r="CY221" s="1828"/>
      <c r="CZ221" s="1828"/>
    </row>
    <row r="222" s="607" customFormat="true" ht="15" customHeight="true" x14ac:dyDescent="0.2">
      <c r="A222" s="2296" t="s">
        <v>36</v>
      </c>
      <c r="B222" s="1606" t="s">
        <v>15</v>
      </c>
      <c r="C222" s="1617" t="s">
        <v>35</v>
      </c>
      <c r="D222" s="1623" t="s">
        <v>35</v>
      </c>
      <c r="E222" s="1623" t="s">
        <v>35</v>
      </c>
      <c r="F222" s="1623" t="s">
        <v>35</v>
      </c>
      <c r="G222" s="1629" t="s">
        <v>35</v>
      </c>
      <c r="H222" s="1635" t="s">
        <v>35</v>
      </c>
      <c r="I222" s="1623" t="s">
        <v>35</v>
      </c>
      <c r="J222" s="1623" t="s">
        <v>35</v>
      </c>
      <c r="K222" s="1623" t="s">
        <v>35</v>
      </c>
      <c r="L222" s="1641" t="s">
        <v>35</v>
      </c>
      <c r="M222" s="1647" t="s">
        <v>35</v>
      </c>
      <c r="N222" s="1623" t="s">
        <v>35</v>
      </c>
      <c r="O222" s="1623" t="s">
        <v>35</v>
      </c>
      <c r="P222" s="1623" t="s">
        <v>35</v>
      </c>
      <c r="Q222" s="1629" t="s">
        <v>35</v>
      </c>
      <c r="R222" s="1635" t="s">
        <v>35</v>
      </c>
      <c r="S222" s="1623" t="s">
        <v>35</v>
      </c>
      <c r="T222" s="1623" t="s">
        <v>35</v>
      </c>
      <c r="U222" s="1623" t="s">
        <v>35</v>
      </c>
      <c r="V222" s="1943" t="s">
        <v>35</v>
      </c>
      <c r="W222" s="1726"/>
      <c r="X222" s="1726"/>
      <c r="Y222" s="1726"/>
      <c r="Z222" s="1726"/>
      <c r="AA222" s="1726"/>
      <c r="AB222" s="1726"/>
      <c r="AC222" s="1726"/>
      <c r="AD222" s="1726"/>
      <c r="AE222" s="1726"/>
      <c r="AF222" s="1726"/>
      <c r="AG222" s="1726"/>
      <c r="AH222" s="1726"/>
      <c r="AI222" s="1726"/>
      <c r="AJ222" s="1726"/>
      <c r="AK222" s="1726"/>
      <c r="AL222" s="1726"/>
      <c r="AM222" s="1726"/>
      <c r="AN222" s="1726"/>
      <c r="AO222" s="1726"/>
      <c r="AP222" s="1726"/>
      <c r="AQ222" s="1726"/>
      <c r="AR222" s="1726"/>
      <c r="AS222" s="1726"/>
      <c r="AT222" s="1726"/>
      <c r="AU222" s="1726"/>
      <c r="AV222" s="1726"/>
      <c r="AW222" s="1726"/>
      <c r="AX222" s="1726"/>
      <c r="AY222" s="1726"/>
      <c r="AZ222" s="611"/>
      <c r="BA222" s="2193" t="s">
        <v>36</v>
      </c>
      <c r="BB222" s="160" t="s">
        <v>15</v>
      </c>
      <c r="BC222" s="1061" t="s">
        <v>35</v>
      </c>
      <c r="BD222" s="1080" t="s">
        <v>35</v>
      </c>
      <c r="BE222" s="1080" t="s">
        <v>35</v>
      </c>
      <c r="BF222" s="1080" t="s">
        <v>35</v>
      </c>
      <c r="BG222" s="1100" t="s">
        <v>35</v>
      </c>
      <c r="BH222" s="1120" t="s">
        <v>35</v>
      </c>
      <c r="BI222" s="1080" t="s">
        <v>35</v>
      </c>
      <c r="BJ222" s="1080" t="s">
        <v>35</v>
      </c>
      <c r="BK222" s="1080" t="s">
        <v>35</v>
      </c>
      <c r="BL222" s="1100" t="s">
        <v>35</v>
      </c>
      <c r="BM222" s="1120" t="s">
        <v>35</v>
      </c>
      <c r="BN222" s="1080" t="s">
        <v>35</v>
      </c>
      <c r="BO222" s="1080" t="s">
        <v>35</v>
      </c>
      <c r="BP222" s="1080" t="s">
        <v>35</v>
      </c>
      <c r="BQ222" s="1100" t="s">
        <v>35</v>
      </c>
      <c r="BR222" s="1120" t="s">
        <v>35</v>
      </c>
      <c r="BS222" s="1080" t="s">
        <v>35</v>
      </c>
      <c r="BT222" s="1080" t="s">
        <v>35</v>
      </c>
      <c r="BU222" s="1080" t="s">
        <v>35</v>
      </c>
      <c r="BV222" s="1760" t="s">
        <v>35</v>
      </c>
      <c r="BW222" s="1829"/>
      <c r="BX222" s="1829"/>
      <c r="BY222" s="1830"/>
      <c r="BZ222" s="1830"/>
      <c r="CA222" s="1830"/>
      <c r="CB222" s="1830"/>
      <c r="CC222" s="1830"/>
      <c r="CD222" s="1830"/>
      <c r="CE222" s="1830"/>
      <c r="CF222" s="1830"/>
      <c r="CG222" s="1830"/>
      <c r="CH222" s="1830"/>
      <c r="CI222" s="1830"/>
      <c r="CJ222" s="1830"/>
      <c r="CK222" s="1830"/>
      <c r="CL222" s="1830"/>
      <c r="CM222" s="1830"/>
      <c r="CN222" s="1830"/>
      <c r="CO222" s="1830"/>
      <c r="CP222" s="1830"/>
      <c r="CQ222" s="1830"/>
      <c r="CR222" s="1830"/>
      <c r="CS222" s="1830"/>
      <c r="CT222" s="1830"/>
      <c r="CU222" s="1830"/>
      <c r="CV222" s="1830"/>
      <c r="CW222" s="1830"/>
      <c r="CX222" s="1830"/>
      <c r="CY222" s="1830"/>
      <c r="CZ222" s="1831"/>
    </row>
    <row r="223" s="607" customFormat="true" ht="15" customHeight="true" x14ac:dyDescent="0.2">
      <c r="A223" s="2297"/>
      <c r="B223" s="1607" t="s">
        <v>16</v>
      </c>
      <c r="C223" s="1618" t="s">
        <v>35</v>
      </c>
      <c r="D223" s="1624" t="s">
        <v>35</v>
      </c>
      <c r="E223" s="1624" t="s">
        <v>35</v>
      </c>
      <c r="F223" s="1624" t="s">
        <v>35</v>
      </c>
      <c r="G223" s="1630" t="s">
        <v>35</v>
      </c>
      <c r="H223" s="1636" t="s">
        <v>35</v>
      </c>
      <c r="I223" s="1624" t="s">
        <v>35</v>
      </c>
      <c r="J223" s="1624" t="s">
        <v>35</v>
      </c>
      <c r="K223" s="1624" t="s">
        <v>35</v>
      </c>
      <c r="L223" s="1642" t="s">
        <v>35</v>
      </c>
      <c r="M223" s="1648" t="s">
        <v>35</v>
      </c>
      <c r="N223" s="1624" t="s">
        <v>35</v>
      </c>
      <c r="O223" s="1624" t="s">
        <v>35</v>
      </c>
      <c r="P223" s="1624" t="s">
        <v>35</v>
      </c>
      <c r="Q223" s="1630" t="s">
        <v>35</v>
      </c>
      <c r="R223" s="1636" t="s">
        <v>35</v>
      </c>
      <c r="S223" s="1624" t="s">
        <v>35</v>
      </c>
      <c r="T223" s="1624" t="s">
        <v>35</v>
      </c>
      <c r="U223" s="1624" t="s">
        <v>35</v>
      </c>
      <c r="V223" s="1944" t="s">
        <v>35</v>
      </c>
      <c r="W223" s="1726"/>
      <c r="X223" s="1726"/>
      <c r="Y223" s="1726"/>
      <c r="Z223" s="1726"/>
      <c r="AA223" s="1726"/>
      <c r="AB223" s="1726"/>
      <c r="AC223" s="1726"/>
      <c r="AD223" s="1726"/>
      <c r="AE223" s="1726"/>
      <c r="AF223" s="1726"/>
      <c r="AG223" s="1726"/>
      <c r="AH223" s="1726"/>
      <c r="AI223" s="1726"/>
      <c r="AJ223" s="1726"/>
      <c r="AK223" s="1726"/>
      <c r="AL223" s="1726"/>
      <c r="AM223" s="1726"/>
      <c r="AN223" s="1726"/>
      <c r="AO223" s="1726"/>
      <c r="AP223" s="1726"/>
      <c r="AQ223" s="1726"/>
      <c r="AR223" s="1726"/>
      <c r="AS223" s="1726"/>
      <c r="AT223" s="1726"/>
      <c r="AU223" s="1726"/>
      <c r="AV223" s="1726"/>
      <c r="AW223" s="1726"/>
      <c r="AX223" s="1726"/>
      <c r="AY223" s="1726"/>
      <c r="AZ223" s="611"/>
      <c r="BA223" s="2194"/>
      <c r="BB223" s="161" t="s">
        <v>16</v>
      </c>
      <c r="BC223" s="1062" t="s">
        <v>35</v>
      </c>
      <c r="BD223" s="1081" t="s">
        <v>35</v>
      </c>
      <c r="BE223" s="1081" t="s">
        <v>35</v>
      </c>
      <c r="BF223" s="1081" t="s">
        <v>35</v>
      </c>
      <c r="BG223" s="1101" t="s">
        <v>35</v>
      </c>
      <c r="BH223" s="1121" t="s">
        <v>35</v>
      </c>
      <c r="BI223" s="1081" t="s">
        <v>35</v>
      </c>
      <c r="BJ223" s="1081" t="s">
        <v>35</v>
      </c>
      <c r="BK223" s="1081" t="s">
        <v>35</v>
      </c>
      <c r="BL223" s="1101" t="s">
        <v>35</v>
      </c>
      <c r="BM223" s="1121" t="s">
        <v>35</v>
      </c>
      <c r="BN223" s="1081" t="s">
        <v>35</v>
      </c>
      <c r="BO223" s="1081" t="s">
        <v>35</v>
      </c>
      <c r="BP223" s="1081" t="s">
        <v>35</v>
      </c>
      <c r="BQ223" s="1101" t="s">
        <v>35</v>
      </c>
      <c r="BR223" s="1121" t="s">
        <v>35</v>
      </c>
      <c r="BS223" s="1081" t="s">
        <v>35</v>
      </c>
      <c r="BT223" s="1081" t="s">
        <v>35</v>
      </c>
      <c r="BU223" s="1081" t="s">
        <v>35</v>
      </c>
      <c r="BV223" s="1761" t="s">
        <v>35</v>
      </c>
      <c r="BW223" s="1832"/>
      <c r="BX223" s="1832"/>
      <c r="BY223" s="1833"/>
      <c r="BZ223" s="1833"/>
      <c r="CA223" s="1833"/>
      <c r="CB223" s="1833"/>
      <c r="CC223" s="1833"/>
      <c r="CD223" s="1833"/>
      <c r="CE223" s="1833"/>
      <c r="CF223" s="1833"/>
      <c r="CG223" s="1833"/>
      <c r="CH223" s="1833"/>
      <c r="CI223" s="1833"/>
      <c r="CJ223" s="1833"/>
      <c r="CK223" s="1833"/>
      <c r="CL223" s="1833"/>
      <c r="CM223" s="1833"/>
      <c r="CN223" s="1833"/>
      <c r="CO223" s="1833"/>
      <c r="CP223" s="1833"/>
      <c r="CQ223" s="1833"/>
      <c r="CR223" s="1833"/>
      <c r="CS223" s="1833"/>
      <c r="CT223" s="1833"/>
      <c r="CU223" s="1833"/>
      <c r="CV223" s="1833"/>
      <c r="CW223" s="1833"/>
      <c r="CX223" s="1833"/>
      <c r="CY223" s="1833"/>
      <c r="CZ223" s="1834"/>
    </row>
    <row r="224" s="607" customFormat="true" ht="15" customHeight="true" x14ac:dyDescent="0.2">
      <c r="A224" s="2298"/>
      <c r="B224" s="1608" t="s">
        <v>20</v>
      </c>
      <c r="C224" s="1619" t="s">
        <v>35</v>
      </c>
      <c r="D224" s="1625" t="s">
        <v>35</v>
      </c>
      <c r="E224" s="1625" t="s">
        <v>35</v>
      </c>
      <c r="F224" s="1625" t="s">
        <v>35</v>
      </c>
      <c r="G224" s="1631" t="s">
        <v>35</v>
      </c>
      <c r="H224" s="1637" t="s">
        <v>35</v>
      </c>
      <c r="I224" s="1625" t="s">
        <v>35</v>
      </c>
      <c r="J224" s="1625" t="s">
        <v>35</v>
      </c>
      <c r="K224" s="1625" t="s">
        <v>35</v>
      </c>
      <c r="L224" s="1643" t="s">
        <v>35</v>
      </c>
      <c r="M224" s="1649" t="s">
        <v>35</v>
      </c>
      <c r="N224" s="1625" t="s">
        <v>35</v>
      </c>
      <c r="O224" s="1625" t="s">
        <v>35</v>
      </c>
      <c r="P224" s="1625" t="s">
        <v>35</v>
      </c>
      <c r="Q224" s="1631" t="s">
        <v>35</v>
      </c>
      <c r="R224" s="1637" t="s">
        <v>35</v>
      </c>
      <c r="S224" s="1625" t="s">
        <v>35</v>
      </c>
      <c r="T224" s="1625" t="s">
        <v>35</v>
      </c>
      <c r="U224" s="1625" t="s">
        <v>35</v>
      </c>
      <c r="V224" s="1945" t="s">
        <v>35</v>
      </c>
      <c r="W224" s="1726"/>
      <c r="X224" s="1726"/>
      <c r="Y224" s="1726"/>
      <c r="Z224" s="1726"/>
      <c r="AA224" s="1726"/>
      <c r="AB224" s="1726"/>
      <c r="AC224" s="1726"/>
      <c r="AD224" s="1726"/>
      <c r="AE224" s="1726"/>
      <c r="AF224" s="1726"/>
      <c r="AG224" s="1726"/>
      <c r="AH224" s="1726"/>
      <c r="AI224" s="1726"/>
      <c r="AJ224" s="1726"/>
      <c r="AK224" s="1726"/>
      <c r="AL224" s="1726"/>
      <c r="AM224" s="1726"/>
      <c r="AN224" s="1726"/>
      <c r="AO224" s="1726"/>
      <c r="AP224" s="1726"/>
      <c r="AQ224" s="1726"/>
      <c r="AR224" s="1726"/>
      <c r="AS224" s="1726"/>
      <c r="AT224" s="1726"/>
      <c r="AU224" s="1726"/>
      <c r="AV224" s="1726"/>
      <c r="AW224" s="1726"/>
      <c r="AX224" s="1726"/>
      <c r="AY224" s="1726"/>
      <c r="AZ224" s="611"/>
      <c r="BA224" s="2194"/>
      <c r="BB224" s="161" t="s">
        <v>20</v>
      </c>
      <c r="BC224" s="1062" t="s">
        <v>35</v>
      </c>
      <c r="BD224" s="1081" t="s">
        <v>35</v>
      </c>
      <c r="BE224" s="1081" t="s">
        <v>35</v>
      </c>
      <c r="BF224" s="1081" t="s">
        <v>35</v>
      </c>
      <c r="BG224" s="1101" t="s">
        <v>35</v>
      </c>
      <c r="BH224" s="1121" t="s">
        <v>35</v>
      </c>
      <c r="BI224" s="1081" t="s">
        <v>35</v>
      </c>
      <c r="BJ224" s="1081" t="s">
        <v>35</v>
      </c>
      <c r="BK224" s="1081" t="s">
        <v>35</v>
      </c>
      <c r="BL224" s="1101" t="s">
        <v>35</v>
      </c>
      <c r="BM224" s="1121" t="s">
        <v>35</v>
      </c>
      <c r="BN224" s="1081" t="s">
        <v>35</v>
      </c>
      <c r="BO224" s="1081" t="s">
        <v>35</v>
      </c>
      <c r="BP224" s="1081" t="s">
        <v>35</v>
      </c>
      <c r="BQ224" s="1101" t="s">
        <v>35</v>
      </c>
      <c r="BR224" s="1121" t="s">
        <v>35</v>
      </c>
      <c r="BS224" s="1081" t="s">
        <v>35</v>
      </c>
      <c r="BT224" s="1081" t="s">
        <v>35</v>
      </c>
      <c r="BU224" s="1081" t="s">
        <v>35</v>
      </c>
      <c r="BV224" s="1761" t="s">
        <v>35</v>
      </c>
      <c r="BW224" s="1832"/>
      <c r="BX224" s="1832"/>
      <c r="BY224" s="1833"/>
      <c r="BZ224" s="1833"/>
      <c r="CA224" s="1833"/>
      <c r="CB224" s="1833"/>
      <c r="CC224" s="1833"/>
      <c r="CD224" s="1833"/>
      <c r="CE224" s="1833"/>
      <c r="CF224" s="1833"/>
      <c r="CG224" s="1833"/>
      <c r="CH224" s="1833"/>
      <c r="CI224" s="1833"/>
      <c r="CJ224" s="1833"/>
      <c r="CK224" s="1833"/>
      <c r="CL224" s="1833"/>
      <c r="CM224" s="1833"/>
      <c r="CN224" s="1833"/>
      <c r="CO224" s="1833"/>
      <c r="CP224" s="1833"/>
      <c r="CQ224" s="1833"/>
      <c r="CR224" s="1833"/>
      <c r="CS224" s="1833"/>
      <c r="CT224" s="1833"/>
      <c r="CU224" s="1833"/>
      <c r="CV224" s="1833"/>
      <c r="CW224" s="1833"/>
      <c r="CX224" s="1833"/>
      <c r="CY224" s="1833"/>
      <c r="CZ224" s="1834"/>
    </row>
    <row r="225" s="607" customFormat="true" ht="15" customHeight="true" x14ac:dyDescent="0.2">
      <c r="A225" s="951"/>
      <c r="B225" s="778"/>
      <c r="C225" s="891"/>
      <c r="D225" s="790"/>
      <c r="E225" s="790"/>
      <c r="F225" s="790"/>
      <c r="G225" s="791"/>
      <c r="H225" s="892"/>
      <c r="I225" s="790"/>
      <c r="J225" s="790"/>
      <c r="K225" s="790"/>
      <c r="L225" s="893"/>
      <c r="M225" s="891"/>
      <c r="N225" s="790"/>
      <c r="O225" s="790"/>
      <c r="P225" s="790"/>
      <c r="Q225" s="791"/>
      <c r="R225" s="892"/>
      <c r="S225" s="790"/>
      <c r="T225" s="790"/>
      <c r="U225" s="790"/>
      <c r="V225" s="893"/>
      <c r="W225" s="1726"/>
      <c r="X225" s="1726"/>
      <c r="Y225" s="1726"/>
      <c r="Z225" s="1726"/>
      <c r="AA225" s="1726"/>
      <c r="AB225" s="1726"/>
      <c r="AC225" s="1726"/>
      <c r="AD225" s="1726"/>
      <c r="AE225" s="1726"/>
      <c r="AF225" s="1726"/>
      <c r="AG225" s="1726"/>
      <c r="AH225" s="1726"/>
      <c r="AI225" s="1726"/>
      <c r="AJ225" s="1726"/>
      <c r="AK225" s="1726"/>
      <c r="AL225" s="1726"/>
      <c r="AM225" s="1726"/>
      <c r="AN225" s="1726"/>
      <c r="AO225" s="1726"/>
      <c r="AP225" s="1726"/>
      <c r="AQ225" s="1726"/>
      <c r="AR225" s="1726"/>
      <c r="AS225" s="1726"/>
      <c r="AT225" s="1726"/>
      <c r="AU225" s="1726"/>
      <c r="AV225" s="1726"/>
      <c r="AW225" s="1726"/>
      <c r="AX225" s="1726"/>
      <c r="AY225" s="1726"/>
      <c r="AZ225" s="611"/>
      <c r="BA225" s="2194" t="s">
        <v>70</v>
      </c>
      <c r="BB225" s="161" t="s">
        <v>71</v>
      </c>
      <c r="BC225" s="1062" t="s">
        <v>35</v>
      </c>
      <c r="BD225" s="1081" t="s">
        <v>35</v>
      </c>
      <c r="BE225" s="1081" t="s">
        <v>35</v>
      </c>
      <c r="BF225" s="1081" t="s">
        <v>35</v>
      </c>
      <c r="BG225" s="1101" t="s">
        <v>35</v>
      </c>
      <c r="BH225" s="1121" t="s">
        <v>35</v>
      </c>
      <c r="BI225" s="1081" t="s">
        <v>35</v>
      </c>
      <c r="BJ225" s="1081" t="s">
        <v>35</v>
      </c>
      <c r="BK225" s="1081" t="s">
        <v>35</v>
      </c>
      <c r="BL225" s="1101" t="s">
        <v>35</v>
      </c>
      <c r="BM225" s="1121" t="s">
        <v>35</v>
      </c>
      <c r="BN225" s="1081" t="s">
        <v>35</v>
      </c>
      <c r="BO225" s="1081" t="s">
        <v>35</v>
      </c>
      <c r="BP225" s="1081" t="s">
        <v>35</v>
      </c>
      <c r="BQ225" s="1101" t="s">
        <v>35</v>
      </c>
      <c r="BR225" s="1121" t="s">
        <v>35</v>
      </c>
      <c r="BS225" s="1081" t="s">
        <v>35</v>
      </c>
      <c r="BT225" s="1081" t="s">
        <v>35</v>
      </c>
      <c r="BU225" s="1081" t="s">
        <v>35</v>
      </c>
      <c r="BV225" s="1761" t="s">
        <v>35</v>
      </c>
      <c r="BW225" s="1835"/>
      <c r="BX225" s="1835"/>
      <c r="BY225" s="1834"/>
      <c r="BZ225" s="1834"/>
      <c r="CA225" s="1834"/>
      <c r="CB225" s="1834"/>
      <c r="CC225" s="1834"/>
      <c r="CD225" s="1834"/>
      <c r="CE225" s="1834"/>
      <c r="CF225" s="1834"/>
      <c r="CG225" s="1834"/>
      <c r="CH225" s="1834"/>
      <c r="CI225" s="1834"/>
      <c r="CJ225" s="1834"/>
      <c r="CK225" s="1834"/>
      <c r="CL225" s="1834"/>
      <c r="CM225" s="1834"/>
      <c r="CN225" s="1834"/>
      <c r="CO225" s="1834"/>
      <c r="CP225" s="1834"/>
      <c r="CQ225" s="1834"/>
      <c r="CR225" s="1834"/>
      <c r="CS225" s="1834"/>
      <c r="CT225" s="1834"/>
      <c r="CU225" s="1834"/>
      <c r="CV225" s="1834"/>
      <c r="CW225" s="1834"/>
      <c r="CX225" s="1834"/>
      <c r="CY225" s="1834"/>
      <c r="CZ225" s="1834"/>
    </row>
    <row r="226" s="607" customFormat="true" ht="15" customHeight="true" x14ac:dyDescent="0.2">
      <c r="A226" s="1460"/>
      <c r="B226" s="1609"/>
      <c r="C226" s="1415"/>
      <c r="D226" s="1416"/>
      <c r="E226" s="1416"/>
      <c r="F226" s="1416"/>
      <c r="G226" s="1450"/>
      <c r="H226" s="1441"/>
      <c r="I226" s="1416"/>
      <c r="J226" s="1416"/>
      <c r="K226" s="1416"/>
      <c r="L226" s="1421"/>
      <c r="M226" s="1431"/>
      <c r="N226" s="1416"/>
      <c r="O226" s="1416"/>
      <c r="P226" s="1416"/>
      <c r="Q226" s="1450"/>
      <c r="R226" s="1441"/>
      <c r="S226" s="1416"/>
      <c r="T226" s="1416"/>
      <c r="U226" s="1416"/>
      <c r="V226" s="1946"/>
      <c r="W226" s="1726"/>
      <c r="X226" s="1726"/>
      <c r="Y226" s="1726"/>
      <c r="Z226" s="1726"/>
      <c r="AA226" s="1726"/>
      <c r="AB226" s="1726"/>
      <c r="AC226" s="1726"/>
      <c r="AD226" s="1726"/>
      <c r="AE226" s="1726"/>
      <c r="AF226" s="1726"/>
      <c r="AG226" s="1726"/>
      <c r="AH226" s="1726"/>
      <c r="AI226" s="1726"/>
      <c r="AJ226" s="1726"/>
      <c r="AK226" s="1726"/>
      <c r="AL226" s="1726"/>
      <c r="AM226" s="1726"/>
      <c r="AN226" s="1726"/>
      <c r="AO226" s="1726"/>
      <c r="AP226" s="1726"/>
      <c r="AQ226" s="1726"/>
      <c r="AR226" s="1726"/>
      <c r="AS226" s="1726"/>
      <c r="AT226" s="1726"/>
      <c r="AU226" s="1726"/>
      <c r="AV226" s="1726"/>
      <c r="AW226" s="1726"/>
      <c r="AX226" s="1726"/>
      <c r="AY226" s="1726"/>
      <c r="AZ226" s="611"/>
      <c r="BA226" s="2194"/>
      <c r="BB226" s="161" t="s">
        <v>72</v>
      </c>
      <c r="BC226" s="1062" t="s">
        <v>35</v>
      </c>
      <c r="BD226" s="1081" t="s">
        <v>35</v>
      </c>
      <c r="BE226" s="1081" t="s">
        <v>35</v>
      </c>
      <c r="BF226" s="1081" t="s">
        <v>35</v>
      </c>
      <c r="BG226" s="1101" t="s">
        <v>35</v>
      </c>
      <c r="BH226" s="1121" t="s">
        <v>35</v>
      </c>
      <c r="BI226" s="1081" t="s">
        <v>35</v>
      </c>
      <c r="BJ226" s="1081" t="s">
        <v>35</v>
      </c>
      <c r="BK226" s="1081" t="s">
        <v>35</v>
      </c>
      <c r="BL226" s="1101" t="s">
        <v>35</v>
      </c>
      <c r="BM226" s="1121" t="s">
        <v>35</v>
      </c>
      <c r="BN226" s="1081" t="s">
        <v>35</v>
      </c>
      <c r="BO226" s="1081" t="s">
        <v>35</v>
      </c>
      <c r="BP226" s="1081" t="s">
        <v>35</v>
      </c>
      <c r="BQ226" s="1101" t="s">
        <v>35</v>
      </c>
      <c r="BR226" s="1121" t="s">
        <v>35</v>
      </c>
      <c r="BS226" s="1081" t="s">
        <v>35</v>
      </c>
      <c r="BT226" s="1081" t="s">
        <v>35</v>
      </c>
      <c r="BU226" s="1081" t="s">
        <v>35</v>
      </c>
      <c r="BV226" s="1761" t="s">
        <v>35</v>
      </c>
      <c r="BW226" s="1835"/>
      <c r="BX226" s="1835"/>
      <c r="BY226" s="1834"/>
      <c r="BZ226" s="1834"/>
      <c r="CA226" s="1834"/>
      <c r="CB226" s="1834"/>
      <c r="CC226" s="1834"/>
      <c r="CD226" s="1834"/>
      <c r="CE226" s="1834"/>
      <c r="CF226" s="1834"/>
      <c r="CG226" s="1834"/>
      <c r="CH226" s="1834"/>
      <c r="CI226" s="1834"/>
      <c r="CJ226" s="1834"/>
      <c r="CK226" s="1834"/>
      <c r="CL226" s="1834"/>
      <c r="CM226" s="1834"/>
      <c r="CN226" s="1834"/>
      <c r="CO226" s="1834"/>
      <c r="CP226" s="1834"/>
      <c r="CQ226" s="1834"/>
      <c r="CR226" s="1834"/>
      <c r="CS226" s="1834"/>
      <c r="CT226" s="1834"/>
      <c r="CU226" s="1834"/>
      <c r="CV226" s="1834"/>
      <c r="CW226" s="1834"/>
      <c r="CX226" s="1834"/>
      <c r="CY226" s="1834"/>
      <c r="CZ226" s="1834"/>
    </row>
    <row r="227" s="607" customFormat="true" ht="15" customHeight="true" x14ac:dyDescent="0.2">
      <c r="A227" s="1461"/>
      <c r="B227" s="1610"/>
      <c r="C227" s="1417"/>
      <c r="D227" s="1418"/>
      <c r="E227" s="1418"/>
      <c r="F227" s="1418"/>
      <c r="G227" s="1451"/>
      <c r="H227" s="1442"/>
      <c r="I227" s="1418"/>
      <c r="J227" s="1418"/>
      <c r="K227" s="1418"/>
      <c r="L227" s="1422"/>
      <c r="M227" s="1432"/>
      <c r="N227" s="1418"/>
      <c r="O227" s="1418"/>
      <c r="P227" s="1418"/>
      <c r="Q227" s="1451"/>
      <c r="R227" s="1442"/>
      <c r="S227" s="1418"/>
      <c r="T227" s="1418"/>
      <c r="U227" s="1418"/>
      <c r="V227" s="1947"/>
      <c r="W227" s="1726"/>
      <c r="X227" s="1726"/>
      <c r="Y227" s="1726"/>
      <c r="Z227" s="1726"/>
      <c r="AA227" s="1726"/>
      <c r="AB227" s="1726"/>
      <c r="AC227" s="1726"/>
      <c r="AD227" s="1726"/>
      <c r="AE227" s="1726"/>
      <c r="AF227" s="1726"/>
      <c r="AG227" s="1726"/>
      <c r="AH227" s="1726"/>
      <c r="AI227" s="1726"/>
      <c r="AJ227" s="1726"/>
      <c r="AK227" s="1726"/>
      <c r="AL227" s="1726"/>
      <c r="AM227" s="1726"/>
      <c r="AN227" s="1726"/>
      <c r="AO227" s="1726"/>
      <c r="AP227" s="1726"/>
      <c r="AQ227" s="1726"/>
      <c r="AR227" s="1726"/>
      <c r="AS227" s="1726"/>
      <c r="AT227" s="1726"/>
      <c r="AU227" s="1726"/>
      <c r="AV227" s="1726"/>
      <c r="AW227" s="1726"/>
      <c r="AX227" s="1726"/>
      <c r="AY227" s="1726"/>
      <c r="AZ227" s="611"/>
      <c r="BA227" s="2194" t="s">
        <v>94</v>
      </c>
      <c r="BB227" s="161" t="s">
        <v>61</v>
      </c>
      <c r="BC227" s="1062" t="s">
        <v>35</v>
      </c>
      <c r="BD227" s="1081" t="s">
        <v>35</v>
      </c>
      <c r="BE227" s="1081" t="s">
        <v>35</v>
      </c>
      <c r="BF227" s="1081" t="s">
        <v>35</v>
      </c>
      <c r="BG227" s="1101" t="s">
        <v>35</v>
      </c>
      <c r="BH227" s="1121" t="s">
        <v>35</v>
      </c>
      <c r="BI227" s="1081" t="s">
        <v>35</v>
      </c>
      <c r="BJ227" s="1081" t="s">
        <v>35</v>
      </c>
      <c r="BK227" s="1081" t="s">
        <v>35</v>
      </c>
      <c r="BL227" s="1101" t="s">
        <v>35</v>
      </c>
      <c r="BM227" s="1121" t="s">
        <v>35</v>
      </c>
      <c r="BN227" s="1081" t="s">
        <v>35</v>
      </c>
      <c r="BO227" s="1081" t="s">
        <v>35</v>
      </c>
      <c r="BP227" s="1081" t="s">
        <v>35</v>
      </c>
      <c r="BQ227" s="1101" t="s">
        <v>35</v>
      </c>
      <c r="BR227" s="1121" t="s">
        <v>35</v>
      </c>
      <c r="BS227" s="1081" t="s">
        <v>35</v>
      </c>
      <c r="BT227" s="1081" t="s">
        <v>35</v>
      </c>
      <c r="BU227" s="1081" t="s">
        <v>35</v>
      </c>
      <c r="BV227" s="1761" t="s">
        <v>35</v>
      </c>
      <c r="BW227" s="1835"/>
      <c r="BX227" s="1835"/>
      <c r="BY227" s="1834"/>
      <c r="BZ227" s="1834"/>
      <c r="CA227" s="1834"/>
      <c r="CB227" s="1834"/>
      <c r="CC227" s="1834"/>
      <c r="CD227" s="1834"/>
      <c r="CE227" s="1834"/>
      <c r="CF227" s="1834"/>
      <c r="CG227" s="1834"/>
      <c r="CH227" s="1834"/>
      <c r="CI227" s="1834"/>
      <c r="CJ227" s="1834"/>
      <c r="CK227" s="1834"/>
      <c r="CL227" s="1834"/>
      <c r="CM227" s="1834"/>
      <c r="CN227" s="1834"/>
      <c r="CO227" s="1834"/>
      <c r="CP227" s="1834"/>
      <c r="CQ227" s="1834"/>
      <c r="CR227" s="1834"/>
      <c r="CS227" s="1834"/>
      <c r="CT227" s="1834"/>
      <c r="CU227" s="1834"/>
      <c r="CV227" s="1834"/>
      <c r="CW227" s="1834"/>
      <c r="CX227" s="1834"/>
      <c r="CY227" s="1834"/>
      <c r="CZ227" s="1834"/>
    </row>
    <row r="228" s="607" customFormat="true" ht="15" customHeight="true" x14ac:dyDescent="0.2">
      <c r="A228" s="1462"/>
      <c r="B228" s="1611"/>
      <c r="C228" s="1568"/>
      <c r="D228" s="1569"/>
      <c r="E228" s="1569"/>
      <c r="F228" s="1569"/>
      <c r="G228" s="1570"/>
      <c r="H228" s="1571"/>
      <c r="I228" s="1569"/>
      <c r="J228" s="1569"/>
      <c r="K228" s="1569"/>
      <c r="L228" s="1572"/>
      <c r="M228" s="1573"/>
      <c r="N228" s="1569"/>
      <c r="O228" s="1569"/>
      <c r="P228" s="1569"/>
      <c r="Q228" s="1570"/>
      <c r="R228" s="1571"/>
      <c r="S228" s="1569"/>
      <c r="T228" s="1569"/>
      <c r="U228" s="1569"/>
      <c r="V228" s="1948"/>
      <c r="W228" s="1726"/>
      <c r="X228" s="1726"/>
      <c r="Y228" s="1726"/>
      <c r="Z228" s="1726"/>
      <c r="AA228" s="1726"/>
      <c r="AB228" s="1726"/>
      <c r="AC228" s="1726"/>
      <c r="AD228" s="1726"/>
      <c r="AE228" s="1726"/>
      <c r="AF228" s="1726"/>
      <c r="AG228" s="1726"/>
      <c r="AH228" s="1726"/>
      <c r="AI228" s="1726"/>
      <c r="AJ228" s="1726"/>
      <c r="AK228" s="1726"/>
      <c r="AL228" s="1726"/>
      <c r="AM228" s="1726"/>
      <c r="AN228" s="1726"/>
      <c r="AO228" s="1726"/>
      <c r="AP228" s="1726"/>
      <c r="AQ228" s="1726"/>
      <c r="AR228" s="1726"/>
      <c r="AS228" s="1726"/>
      <c r="AT228" s="1726"/>
      <c r="AU228" s="1726"/>
      <c r="AV228" s="1726"/>
      <c r="AW228" s="1726"/>
      <c r="AX228" s="1726"/>
      <c r="AY228" s="1726"/>
      <c r="AZ228" s="611"/>
      <c r="BA228" s="2194"/>
      <c r="BB228" s="161" t="s">
        <v>91</v>
      </c>
      <c r="BC228" s="1062" t="s">
        <v>35</v>
      </c>
      <c r="BD228" s="1081" t="s">
        <v>35</v>
      </c>
      <c r="BE228" s="1081" t="s">
        <v>35</v>
      </c>
      <c r="BF228" s="1081" t="s">
        <v>35</v>
      </c>
      <c r="BG228" s="1101" t="s">
        <v>35</v>
      </c>
      <c r="BH228" s="1121" t="s">
        <v>35</v>
      </c>
      <c r="BI228" s="1081" t="s">
        <v>35</v>
      </c>
      <c r="BJ228" s="1081" t="s">
        <v>35</v>
      </c>
      <c r="BK228" s="1081" t="s">
        <v>35</v>
      </c>
      <c r="BL228" s="1101" t="s">
        <v>35</v>
      </c>
      <c r="BM228" s="1121" t="s">
        <v>35</v>
      </c>
      <c r="BN228" s="1081" t="s">
        <v>35</v>
      </c>
      <c r="BO228" s="1081" t="s">
        <v>35</v>
      </c>
      <c r="BP228" s="1081" t="s">
        <v>35</v>
      </c>
      <c r="BQ228" s="1101" t="s">
        <v>35</v>
      </c>
      <c r="BR228" s="1121" t="s">
        <v>35</v>
      </c>
      <c r="BS228" s="1081" t="s">
        <v>35</v>
      </c>
      <c r="BT228" s="1081" t="s">
        <v>35</v>
      </c>
      <c r="BU228" s="1081" t="s">
        <v>35</v>
      </c>
      <c r="BV228" s="1761" t="s">
        <v>35</v>
      </c>
      <c r="BW228" s="1835"/>
      <c r="BX228" s="1835"/>
      <c r="BY228" s="1834"/>
      <c r="BZ228" s="1834"/>
      <c r="CA228" s="1834"/>
      <c r="CB228" s="1834"/>
      <c r="CC228" s="1834"/>
      <c r="CD228" s="1834"/>
      <c r="CE228" s="1834"/>
      <c r="CF228" s="1834"/>
      <c r="CG228" s="1834"/>
      <c r="CH228" s="1834"/>
      <c r="CI228" s="1834"/>
      <c r="CJ228" s="1834"/>
      <c r="CK228" s="1834"/>
      <c r="CL228" s="1834"/>
      <c r="CM228" s="1834"/>
      <c r="CN228" s="1834"/>
      <c r="CO228" s="1834"/>
      <c r="CP228" s="1834"/>
      <c r="CQ228" s="1834"/>
      <c r="CR228" s="1834"/>
      <c r="CS228" s="1834"/>
      <c r="CT228" s="1834"/>
      <c r="CU228" s="1834"/>
      <c r="CV228" s="1834"/>
      <c r="CW228" s="1834"/>
      <c r="CX228" s="1834"/>
      <c r="CY228" s="1834"/>
      <c r="CZ228" s="1834"/>
    </row>
    <row r="229" s="607" customFormat="true" ht="15" customHeight="true" x14ac:dyDescent="0.2">
      <c r="A229" s="1463"/>
      <c r="B229" s="1612"/>
      <c r="C229" s="1574"/>
      <c r="D229" s="1575"/>
      <c r="E229" s="1575"/>
      <c r="F229" s="1575"/>
      <c r="G229" s="1576"/>
      <c r="H229" s="1577"/>
      <c r="I229" s="1575"/>
      <c r="J229" s="1575"/>
      <c r="K229" s="1575"/>
      <c r="L229" s="1578"/>
      <c r="M229" s="1579"/>
      <c r="N229" s="1575"/>
      <c r="O229" s="1575"/>
      <c r="P229" s="1575"/>
      <c r="Q229" s="1576"/>
      <c r="R229" s="1577"/>
      <c r="S229" s="1575"/>
      <c r="T229" s="1575"/>
      <c r="U229" s="1575"/>
      <c r="V229" s="1949"/>
      <c r="W229" s="1726"/>
      <c r="X229" s="1726"/>
      <c r="Y229" s="1726"/>
      <c r="Z229" s="1726"/>
      <c r="AA229" s="1726"/>
      <c r="AB229" s="1726"/>
      <c r="AC229" s="1726"/>
      <c r="AD229" s="1726"/>
      <c r="AE229" s="1726"/>
      <c r="AF229" s="1726"/>
      <c r="AG229" s="1726"/>
      <c r="AH229" s="1726"/>
      <c r="AI229" s="1726"/>
      <c r="AJ229" s="1726"/>
      <c r="AK229" s="1726"/>
      <c r="AL229" s="1726"/>
      <c r="AM229" s="1726"/>
      <c r="AN229" s="1726"/>
      <c r="AO229" s="1726"/>
      <c r="AP229" s="1726"/>
      <c r="AQ229" s="1726"/>
      <c r="AR229" s="1726"/>
      <c r="AS229" s="1726"/>
      <c r="AT229" s="1726"/>
      <c r="AU229" s="1726"/>
      <c r="AV229" s="1726"/>
      <c r="AW229" s="1726"/>
      <c r="AX229" s="1726"/>
      <c r="AY229" s="1726"/>
      <c r="AZ229" s="611"/>
      <c r="BA229" s="2194"/>
      <c r="BB229" s="161" t="s">
        <v>92</v>
      </c>
      <c r="BC229" s="1062" t="s">
        <v>35</v>
      </c>
      <c r="BD229" s="1081" t="s">
        <v>35</v>
      </c>
      <c r="BE229" s="1081" t="s">
        <v>35</v>
      </c>
      <c r="BF229" s="1081" t="s">
        <v>35</v>
      </c>
      <c r="BG229" s="1101" t="s">
        <v>35</v>
      </c>
      <c r="BH229" s="1121" t="s">
        <v>35</v>
      </c>
      <c r="BI229" s="1081" t="s">
        <v>35</v>
      </c>
      <c r="BJ229" s="1081" t="s">
        <v>35</v>
      </c>
      <c r="BK229" s="1081" t="s">
        <v>35</v>
      </c>
      <c r="BL229" s="1101" t="s">
        <v>35</v>
      </c>
      <c r="BM229" s="1121" t="s">
        <v>35</v>
      </c>
      <c r="BN229" s="1081" t="s">
        <v>35</v>
      </c>
      <c r="BO229" s="1081" t="s">
        <v>35</v>
      </c>
      <c r="BP229" s="1081" t="s">
        <v>35</v>
      </c>
      <c r="BQ229" s="1101" t="s">
        <v>35</v>
      </c>
      <c r="BR229" s="1121" t="s">
        <v>35</v>
      </c>
      <c r="BS229" s="1081" t="s">
        <v>35</v>
      </c>
      <c r="BT229" s="1081" t="s">
        <v>35</v>
      </c>
      <c r="BU229" s="1081" t="s">
        <v>35</v>
      </c>
      <c r="BV229" s="1761" t="s">
        <v>35</v>
      </c>
      <c r="BW229" s="1835"/>
      <c r="BX229" s="1835"/>
      <c r="BY229" s="1834"/>
      <c r="BZ229" s="1834"/>
      <c r="CA229" s="1834"/>
      <c r="CB229" s="1834"/>
      <c r="CC229" s="1834"/>
      <c r="CD229" s="1834"/>
      <c r="CE229" s="1834"/>
      <c r="CF229" s="1834"/>
      <c r="CG229" s="1834"/>
      <c r="CH229" s="1834"/>
      <c r="CI229" s="1834"/>
      <c r="CJ229" s="1834"/>
      <c r="CK229" s="1834"/>
      <c r="CL229" s="1834"/>
      <c r="CM229" s="1834"/>
      <c r="CN229" s="1834"/>
      <c r="CO229" s="1834"/>
      <c r="CP229" s="1834"/>
      <c r="CQ229" s="1834"/>
      <c r="CR229" s="1834"/>
      <c r="CS229" s="1834"/>
      <c r="CT229" s="1834"/>
      <c r="CU229" s="1834"/>
      <c r="CV229" s="1834"/>
      <c r="CW229" s="1834"/>
      <c r="CX229" s="1834"/>
      <c r="CY229" s="1834"/>
      <c r="CZ229" s="1834"/>
    </row>
    <row r="230" s="607" customFormat="true" ht="15" customHeight="true" x14ac:dyDescent="0.2">
      <c r="A230" s="1464"/>
      <c r="B230" s="1613"/>
      <c r="C230" s="1580"/>
      <c r="D230" s="1581"/>
      <c r="E230" s="1581"/>
      <c r="F230" s="1581"/>
      <c r="G230" s="1582"/>
      <c r="H230" s="1583"/>
      <c r="I230" s="1581"/>
      <c r="J230" s="1581"/>
      <c r="K230" s="1581"/>
      <c r="L230" s="1584"/>
      <c r="M230" s="1585"/>
      <c r="N230" s="1581"/>
      <c r="O230" s="1581"/>
      <c r="P230" s="1581"/>
      <c r="Q230" s="1582"/>
      <c r="R230" s="1583"/>
      <c r="S230" s="1581"/>
      <c r="T230" s="1581"/>
      <c r="U230" s="1581"/>
      <c r="V230" s="1950"/>
      <c r="W230" s="1726"/>
      <c r="X230" s="1726"/>
      <c r="Y230" s="1726"/>
      <c r="Z230" s="1726"/>
      <c r="AA230" s="1726"/>
      <c r="AB230" s="1726"/>
      <c r="AC230" s="1726"/>
      <c r="AD230" s="1726"/>
      <c r="AE230" s="1726"/>
      <c r="AF230" s="1726"/>
      <c r="AG230" s="1726"/>
      <c r="AH230" s="1726"/>
      <c r="AI230" s="1726"/>
      <c r="AJ230" s="1726"/>
      <c r="AK230" s="1726"/>
      <c r="AL230" s="1726"/>
      <c r="AM230" s="1726"/>
      <c r="AN230" s="1726"/>
      <c r="AO230" s="1726"/>
      <c r="AP230" s="1726"/>
      <c r="AQ230" s="1726"/>
      <c r="AR230" s="1726"/>
      <c r="AS230" s="1726"/>
      <c r="AT230" s="1726"/>
      <c r="AU230" s="1726"/>
      <c r="AV230" s="1726"/>
      <c r="AW230" s="1726"/>
      <c r="AX230" s="1726"/>
      <c r="AY230" s="1726"/>
      <c r="AZ230" s="611"/>
      <c r="BA230" s="2194"/>
      <c r="BB230" s="161" t="s">
        <v>93</v>
      </c>
      <c r="BC230" s="1062" t="s">
        <v>35</v>
      </c>
      <c r="BD230" s="1081" t="s">
        <v>35</v>
      </c>
      <c r="BE230" s="1081" t="s">
        <v>35</v>
      </c>
      <c r="BF230" s="1081" t="s">
        <v>35</v>
      </c>
      <c r="BG230" s="1101" t="s">
        <v>35</v>
      </c>
      <c r="BH230" s="1121" t="s">
        <v>35</v>
      </c>
      <c r="BI230" s="1081" t="s">
        <v>35</v>
      </c>
      <c r="BJ230" s="1081" t="s">
        <v>35</v>
      </c>
      <c r="BK230" s="1081" t="s">
        <v>35</v>
      </c>
      <c r="BL230" s="1101" t="s">
        <v>35</v>
      </c>
      <c r="BM230" s="1121" t="s">
        <v>35</v>
      </c>
      <c r="BN230" s="1081" t="s">
        <v>35</v>
      </c>
      <c r="BO230" s="1081" t="s">
        <v>35</v>
      </c>
      <c r="BP230" s="1081" t="s">
        <v>35</v>
      </c>
      <c r="BQ230" s="1101" t="s">
        <v>35</v>
      </c>
      <c r="BR230" s="1121" t="s">
        <v>35</v>
      </c>
      <c r="BS230" s="1081" t="s">
        <v>35</v>
      </c>
      <c r="BT230" s="1081" t="s">
        <v>35</v>
      </c>
      <c r="BU230" s="1081" t="s">
        <v>35</v>
      </c>
      <c r="BV230" s="1761" t="s">
        <v>35</v>
      </c>
      <c r="BW230" s="1835"/>
      <c r="BX230" s="1835"/>
      <c r="BY230" s="1834"/>
      <c r="BZ230" s="1834"/>
      <c r="CA230" s="1834"/>
      <c r="CB230" s="1834"/>
      <c r="CC230" s="1834"/>
      <c r="CD230" s="1834"/>
      <c r="CE230" s="1834"/>
      <c r="CF230" s="1834"/>
      <c r="CG230" s="1834"/>
      <c r="CH230" s="1834"/>
      <c r="CI230" s="1834"/>
      <c r="CJ230" s="1834"/>
      <c r="CK230" s="1834"/>
      <c r="CL230" s="1834"/>
      <c r="CM230" s="1834"/>
      <c r="CN230" s="1834"/>
      <c r="CO230" s="1834"/>
      <c r="CP230" s="1834"/>
      <c r="CQ230" s="1834"/>
      <c r="CR230" s="1834"/>
      <c r="CS230" s="1834"/>
      <c r="CT230" s="1834"/>
      <c r="CU230" s="1834"/>
      <c r="CV230" s="1834"/>
      <c r="CW230" s="1834"/>
      <c r="CX230" s="1834"/>
      <c r="CY230" s="1834"/>
      <c r="CZ230" s="1834"/>
    </row>
    <row r="231" s="607" customFormat="true" ht="15" customHeight="true" x14ac:dyDescent="0.2">
      <c r="A231" s="952"/>
      <c r="B231" s="775"/>
      <c r="C231" s="891"/>
      <c r="D231" s="790"/>
      <c r="E231" s="790"/>
      <c r="F231" s="790"/>
      <c r="G231" s="791"/>
      <c r="H231" s="892"/>
      <c r="I231" s="790"/>
      <c r="J231" s="790"/>
      <c r="K231" s="790"/>
      <c r="L231" s="893"/>
      <c r="M231" s="891"/>
      <c r="N231" s="790"/>
      <c r="O231" s="790"/>
      <c r="P231" s="790"/>
      <c r="Q231" s="791"/>
      <c r="R231" s="892"/>
      <c r="S231" s="790"/>
      <c r="T231" s="790"/>
      <c r="U231" s="790"/>
      <c r="V231" s="893"/>
      <c r="W231" s="1726"/>
      <c r="X231" s="1726"/>
      <c r="Y231" s="1726"/>
      <c r="Z231" s="1726"/>
      <c r="AA231" s="1726"/>
      <c r="AB231" s="1726"/>
      <c r="AC231" s="1726"/>
      <c r="AD231" s="1726"/>
      <c r="AE231" s="1726"/>
      <c r="AF231" s="1726"/>
      <c r="AG231" s="1726"/>
      <c r="AH231" s="1726"/>
      <c r="AI231" s="1726"/>
      <c r="AJ231" s="1726"/>
      <c r="AK231" s="1726"/>
      <c r="AL231" s="1726"/>
      <c r="AM231" s="1726"/>
      <c r="AN231" s="1726"/>
      <c r="AO231" s="1726"/>
      <c r="AP231" s="1726"/>
      <c r="AQ231" s="1726"/>
      <c r="AR231" s="1726"/>
      <c r="AS231" s="1726"/>
      <c r="AT231" s="1726"/>
      <c r="AU231" s="1726"/>
      <c r="AV231" s="1726"/>
      <c r="AW231" s="1726"/>
      <c r="AX231" s="1726"/>
      <c r="AY231" s="1726"/>
      <c r="AZ231" s="611"/>
      <c r="BA231" s="612"/>
      <c r="BB231" s="161"/>
      <c r="BC231" s="329"/>
      <c r="BD231" s="296"/>
      <c r="BE231" s="296"/>
      <c r="BF231" s="296"/>
      <c r="BG231" s="330"/>
      <c r="BH231" s="338"/>
      <c r="BI231" s="296"/>
      <c r="BJ231" s="296"/>
      <c r="BK231" s="296"/>
      <c r="BL231" s="330"/>
      <c r="BM231" s="338"/>
      <c r="BN231" s="296"/>
      <c r="BO231" s="296"/>
      <c r="BP231" s="296"/>
      <c r="BQ231" s="330"/>
      <c r="BR231" s="338"/>
      <c r="BS231" s="296"/>
      <c r="BT231" s="296"/>
      <c r="BU231" s="296"/>
      <c r="BV231" s="1762"/>
      <c r="BW231" s="1836"/>
      <c r="BX231" s="1836"/>
      <c r="BY231" s="1837"/>
      <c r="BZ231" s="1837"/>
      <c r="CA231" s="1837"/>
      <c r="CB231" s="1837"/>
      <c r="CC231" s="1837"/>
      <c r="CD231" s="1837"/>
      <c r="CE231" s="1837"/>
      <c r="CF231" s="1837"/>
      <c r="CG231" s="1837"/>
      <c r="CH231" s="1837"/>
      <c r="CI231" s="1837"/>
      <c r="CJ231" s="1837"/>
      <c r="CK231" s="1837"/>
      <c r="CL231" s="1837"/>
      <c r="CM231" s="1837"/>
      <c r="CN231" s="1837"/>
      <c r="CO231" s="1837"/>
      <c r="CP231" s="1837"/>
      <c r="CQ231" s="1837"/>
      <c r="CR231" s="1837"/>
      <c r="CS231" s="1837"/>
      <c r="CT231" s="1837"/>
      <c r="CU231" s="1837"/>
      <c r="CV231" s="1837"/>
      <c r="CW231" s="1837"/>
      <c r="CX231" s="1837"/>
      <c r="CY231" s="1837"/>
      <c r="CZ231" s="1837"/>
    </row>
    <row r="232" s="607" customFormat="true" ht="15" customHeight="true" x14ac:dyDescent="0.2">
      <c r="A232" s="952"/>
      <c r="B232" s="775"/>
      <c r="C232" s="891"/>
      <c r="D232" s="790"/>
      <c r="E232" s="790"/>
      <c r="F232" s="790"/>
      <c r="G232" s="791"/>
      <c r="H232" s="892"/>
      <c r="I232" s="790"/>
      <c r="J232" s="790"/>
      <c r="K232" s="790"/>
      <c r="L232" s="893"/>
      <c r="M232" s="891"/>
      <c r="N232" s="790"/>
      <c r="O232" s="790"/>
      <c r="P232" s="790"/>
      <c r="Q232" s="791"/>
      <c r="R232" s="892"/>
      <c r="S232" s="790"/>
      <c r="T232" s="790"/>
      <c r="U232" s="790"/>
      <c r="V232" s="893"/>
      <c r="W232" s="1726"/>
      <c r="X232" s="1726"/>
      <c r="Y232" s="1726"/>
      <c r="Z232" s="1726"/>
      <c r="AA232" s="1726"/>
      <c r="AB232" s="1726"/>
      <c r="AC232" s="1726"/>
      <c r="AD232" s="1726"/>
      <c r="AE232" s="1726"/>
      <c r="AF232" s="1726"/>
      <c r="AG232" s="1726"/>
      <c r="AH232" s="1726"/>
      <c r="AI232" s="1726"/>
      <c r="AJ232" s="1726"/>
      <c r="AK232" s="1726"/>
      <c r="AL232" s="1726"/>
      <c r="AM232" s="1726"/>
      <c r="AN232" s="1726"/>
      <c r="AO232" s="1726"/>
      <c r="AP232" s="1726"/>
      <c r="AQ232" s="1726"/>
      <c r="AR232" s="1726"/>
      <c r="AS232" s="1726"/>
      <c r="AT232" s="1726"/>
      <c r="AU232" s="1726"/>
      <c r="AV232" s="1726"/>
      <c r="AW232" s="1726"/>
      <c r="AX232" s="1726"/>
      <c r="AY232" s="1726"/>
      <c r="AZ232" s="611"/>
      <c r="BA232" s="363"/>
      <c r="BB232" s="161"/>
      <c r="BC232" s="329"/>
      <c r="BD232" s="296"/>
      <c r="BE232" s="296"/>
      <c r="BF232" s="296"/>
      <c r="BG232" s="330"/>
      <c r="BH232" s="338"/>
      <c r="BI232" s="296"/>
      <c r="BJ232" s="296"/>
      <c r="BK232" s="296"/>
      <c r="BL232" s="330"/>
      <c r="BM232" s="338"/>
      <c r="BN232" s="296"/>
      <c r="BO232" s="296"/>
      <c r="BP232" s="296"/>
      <c r="BQ232" s="330"/>
      <c r="BR232" s="338"/>
      <c r="BS232" s="296"/>
      <c r="BT232" s="296"/>
      <c r="BU232" s="296"/>
      <c r="BV232" s="1762"/>
      <c r="BW232" s="1836"/>
      <c r="BX232" s="1836"/>
      <c r="BY232" s="1837"/>
      <c r="BZ232" s="1837"/>
      <c r="CA232" s="1837"/>
      <c r="CB232" s="1837"/>
      <c r="CC232" s="1837"/>
      <c r="CD232" s="1837"/>
      <c r="CE232" s="1837"/>
      <c r="CF232" s="1837"/>
      <c r="CG232" s="1837"/>
      <c r="CH232" s="1837"/>
      <c r="CI232" s="1837"/>
      <c r="CJ232" s="1837"/>
      <c r="CK232" s="1837"/>
      <c r="CL232" s="1837"/>
      <c r="CM232" s="1837"/>
      <c r="CN232" s="1837"/>
      <c r="CO232" s="1837"/>
      <c r="CP232" s="1837"/>
      <c r="CQ232" s="1837"/>
      <c r="CR232" s="1837"/>
      <c r="CS232" s="1837"/>
      <c r="CT232" s="1837"/>
      <c r="CU232" s="1837"/>
      <c r="CV232" s="1837"/>
      <c r="CW232" s="1837"/>
      <c r="CX232" s="1837"/>
      <c r="CY232" s="1837"/>
      <c r="CZ232" s="1837"/>
    </row>
    <row r="233" s="607" customFormat="true" ht="15" customHeight="true" x14ac:dyDescent="0.2">
      <c r="A233" s="952"/>
      <c r="B233" s="775"/>
      <c r="C233" s="891"/>
      <c r="D233" s="790"/>
      <c r="E233" s="790"/>
      <c r="F233" s="790"/>
      <c r="G233" s="791"/>
      <c r="H233" s="892"/>
      <c r="I233" s="790"/>
      <c r="J233" s="790"/>
      <c r="K233" s="790"/>
      <c r="L233" s="893"/>
      <c r="M233" s="891"/>
      <c r="N233" s="790"/>
      <c r="O233" s="790"/>
      <c r="P233" s="790"/>
      <c r="Q233" s="791"/>
      <c r="R233" s="892"/>
      <c r="S233" s="790"/>
      <c r="T233" s="790"/>
      <c r="U233" s="790"/>
      <c r="V233" s="893"/>
      <c r="W233" s="1726"/>
      <c r="X233" s="1726"/>
      <c r="Y233" s="1726"/>
      <c r="Z233" s="1726"/>
      <c r="AA233" s="1726"/>
      <c r="AB233" s="1726"/>
      <c r="AC233" s="1726"/>
      <c r="AD233" s="1726"/>
      <c r="AE233" s="1726"/>
      <c r="AF233" s="1726"/>
      <c r="AG233" s="1726"/>
      <c r="AH233" s="1726"/>
      <c r="AI233" s="1726"/>
      <c r="AJ233" s="1726"/>
      <c r="AK233" s="1726"/>
      <c r="AL233" s="1726"/>
      <c r="AM233" s="1726"/>
      <c r="AN233" s="1726"/>
      <c r="AO233" s="1726"/>
      <c r="AP233" s="1726"/>
      <c r="AQ233" s="1726"/>
      <c r="AR233" s="1726"/>
      <c r="AS233" s="1726"/>
      <c r="AT233" s="1726"/>
      <c r="AU233" s="1726"/>
      <c r="AV233" s="1726"/>
      <c r="AW233" s="1726"/>
      <c r="AX233" s="1726"/>
      <c r="AY233" s="1726"/>
      <c r="AZ233" s="611"/>
      <c r="BA233" s="363"/>
      <c r="BB233" s="161"/>
      <c r="BC233" s="329"/>
      <c r="BD233" s="296"/>
      <c r="BE233" s="296"/>
      <c r="BF233" s="296"/>
      <c r="BG233" s="330"/>
      <c r="BH233" s="338"/>
      <c r="BI233" s="296"/>
      <c r="BJ233" s="296"/>
      <c r="BK233" s="296"/>
      <c r="BL233" s="330"/>
      <c r="BM233" s="338"/>
      <c r="BN233" s="296"/>
      <c r="BO233" s="296"/>
      <c r="BP233" s="296"/>
      <c r="BQ233" s="330"/>
      <c r="BR233" s="338"/>
      <c r="BS233" s="296"/>
      <c r="BT233" s="296"/>
      <c r="BU233" s="296"/>
      <c r="BV233" s="1762"/>
      <c r="BW233" s="1836"/>
      <c r="BX233" s="1836"/>
      <c r="BY233" s="1837"/>
      <c r="BZ233" s="1837"/>
      <c r="CA233" s="1837"/>
      <c r="CB233" s="1837"/>
      <c r="CC233" s="1837"/>
      <c r="CD233" s="1837"/>
      <c r="CE233" s="1837"/>
      <c r="CF233" s="1837"/>
      <c r="CG233" s="1837"/>
      <c r="CH233" s="1837"/>
      <c r="CI233" s="1837"/>
      <c r="CJ233" s="1837"/>
      <c r="CK233" s="1837"/>
      <c r="CL233" s="1837"/>
      <c r="CM233" s="1837"/>
      <c r="CN233" s="1837"/>
      <c r="CO233" s="1837"/>
      <c r="CP233" s="1837"/>
      <c r="CQ233" s="1837"/>
      <c r="CR233" s="1837"/>
      <c r="CS233" s="1837"/>
      <c r="CT233" s="1837"/>
      <c r="CU233" s="1837"/>
      <c r="CV233" s="1837"/>
      <c r="CW233" s="1837"/>
      <c r="CX233" s="1837"/>
      <c r="CY233" s="1837"/>
      <c r="CZ233" s="1837"/>
    </row>
    <row r="234" s="607" customFormat="true" ht="15" customHeight="true" x14ac:dyDescent="0.2">
      <c r="A234" s="952"/>
      <c r="B234" s="775"/>
      <c r="C234" s="891"/>
      <c r="D234" s="790"/>
      <c r="E234" s="790"/>
      <c r="F234" s="790"/>
      <c r="G234" s="791"/>
      <c r="H234" s="892"/>
      <c r="I234" s="790"/>
      <c r="J234" s="790"/>
      <c r="K234" s="790"/>
      <c r="L234" s="893"/>
      <c r="M234" s="891"/>
      <c r="N234" s="790"/>
      <c r="O234" s="790"/>
      <c r="P234" s="790"/>
      <c r="Q234" s="791"/>
      <c r="R234" s="892"/>
      <c r="S234" s="790"/>
      <c r="T234" s="790"/>
      <c r="U234" s="790"/>
      <c r="V234" s="893"/>
      <c r="W234" s="1726"/>
      <c r="X234" s="1726"/>
      <c r="Y234" s="1726"/>
      <c r="Z234" s="1726"/>
      <c r="AA234" s="1726"/>
      <c r="AB234" s="1726"/>
      <c r="AC234" s="1726"/>
      <c r="AD234" s="1726"/>
      <c r="AE234" s="1726"/>
      <c r="AF234" s="1726"/>
      <c r="AG234" s="1726"/>
      <c r="AH234" s="1726"/>
      <c r="AI234" s="1726"/>
      <c r="AJ234" s="1726"/>
      <c r="AK234" s="1726"/>
      <c r="AL234" s="1726"/>
      <c r="AM234" s="1726"/>
      <c r="AN234" s="1726"/>
      <c r="AO234" s="1726"/>
      <c r="AP234" s="1726"/>
      <c r="AQ234" s="1726"/>
      <c r="AR234" s="1726"/>
      <c r="AS234" s="1726"/>
      <c r="AT234" s="1726"/>
      <c r="AU234" s="1726"/>
      <c r="AV234" s="1726"/>
      <c r="AW234" s="1726"/>
      <c r="AX234" s="1726"/>
      <c r="AY234" s="1726"/>
      <c r="AZ234" s="611"/>
      <c r="BA234" s="363"/>
      <c r="BB234" s="161"/>
      <c r="BC234" s="329"/>
      <c r="BD234" s="296"/>
      <c r="BE234" s="296"/>
      <c r="BF234" s="296"/>
      <c r="BG234" s="330"/>
      <c r="BH234" s="338"/>
      <c r="BI234" s="296"/>
      <c r="BJ234" s="296"/>
      <c r="BK234" s="296"/>
      <c r="BL234" s="330"/>
      <c r="BM234" s="338"/>
      <c r="BN234" s="296"/>
      <c r="BO234" s="296"/>
      <c r="BP234" s="296"/>
      <c r="BQ234" s="330"/>
      <c r="BR234" s="338"/>
      <c r="BS234" s="296"/>
      <c r="BT234" s="296"/>
      <c r="BU234" s="296"/>
      <c r="BV234" s="1762"/>
      <c r="BW234" s="1836"/>
      <c r="BX234" s="1836"/>
      <c r="BY234" s="1837"/>
      <c r="BZ234" s="1837"/>
      <c r="CA234" s="1837"/>
      <c r="CB234" s="1837"/>
      <c r="CC234" s="1837"/>
      <c r="CD234" s="1837"/>
      <c r="CE234" s="1837"/>
      <c r="CF234" s="1837"/>
      <c r="CG234" s="1837"/>
      <c r="CH234" s="1837"/>
      <c r="CI234" s="1837"/>
      <c r="CJ234" s="1837"/>
      <c r="CK234" s="1837"/>
      <c r="CL234" s="1837"/>
      <c r="CM234" s="1837"/>
      <c r="CN234" s="1837"/>
      <c r="CO234" s="1837"/>
      <c r="CP234" s="1837"/>
      <c r="CQ234" s="1837"/>
      <c r="CR234" s="1837"/>
      <c r="CS234" s="1837"/>
      <c r="CT234" s="1837"/>
      <c r="CU234" s="1837"/>
      <c r="CV234" s="1837"/>
      <c r="CW234" s="1837"/>
      <c r="CX234" s="1837"/>
      <c r="CY234" s="1837"/>
      <c r="CZ234" s="1837"/>
    </row>
    <row r="235" s="607" customFormat="true" ht="15" customHeight="true" x14ac:dyDescent="0.2">
      <c r="A235" s="952"/>
      <c r="B235" s="775"/>
      <c r="C235" s="891"/>
      <c r="D235" s="790"/>
      <c r="E235" s="790"/>
      <c r="F235" s="790"/>
      <c r="G235" s="791"/>
      <c r="H235" s="892"/>
      <c r="I235" s="790"/>
      <c r="J235" s="790"/>
      <c r="K235" s="790"/>
      <c r="L235" s="893"/>
      <c r="M235" s="891"/>
      <c r="N235" s="790"/>
      <c r="O235" s="790"/>
      <c r="P235" s="790"/>
      <c r="Q235" s="791"/>
      <c r="R235" s="892"/>
      <c r="S235" s="790"/>
      <c r="T235" s="790"/>
      <c r="U235" s="790"/>
      <c r="V235" s="893"/>
      <c r="W235" s="1726"/>
      <c r="X235" s="1726"/>
      <c r="Y235" s="1726"/>
      <c r="Z235" s="1726"/>
      <c r="AA235" s="1726"/>
      <c r="AB235" s="1726"/>
      <c r="AC235" s="1726"/>
      <c r="AD235" s="1726"/>
      <c r="AE235" s="1726"/>
      <c r="AF235" s="1726"/>
      <c r="AG235" s="1726"/>
      <c r="AH235" s="1726"/>
      <c r="AI235" s="1726"/>
      <c r="AJ235" s="1726"/>
      <c r="AK235" s="1726"/>
      <c r="AL235" s="1726"/>
      <c r="AM235" s="1726"/>
      <c r="AN235" s="1726"/>
      <c r="AO235" s="1726"/>
      <c r="AP235" s="1726"/>
      <c r="AQ235" s="1726"/>
      <c r="AR235" s="1726"/>
      <c r="AS235" s="1726"/>
      <c r="AT235" s="1726"/>
      <c r="AU235" s="1726"/>
      <c r="AV235" s="1726"/>
      <c r="AW235" s="1726"/>
      <c r="AX235" s="1726"/>
      <c r="AY235" s="1726"/>
      <c r="AZ235" s="611"/>
      <c r="BA235" s="363"/>
      <c r="BB235" s="161"/>
      <c r="BC235" s="329"/>
      <c r="BD235" s="296"/>
      <c r="BE235" s="296"/>
      <c r="BF235" s="296"/>
      <c r="BG235" s="330"/>
      <c r="BH235" s="338"/>
      <c r="BI235" s="296"/>
      <c r="BJ235" s="296"/>
      <c r="BK235" s="296"/>
      <c r="BL235" s="330"/>
      <c r="BM235" s="338"/>
      <c r="BN235" s="296"/>
      <c r="BO235" s="296"/>
      <c r="BP235" s="296"/>
      <c r="BQ235" s="330"/>
      <c r="BR235" s="338"/>
      <c r="BS235" s="296"/>
      <c r="BT235" s="296"/>
      <c r="BU235" s="296"/>
      <c r="BV235" s="1762"/>
      <c r="BW235" s="1836"/>
      <c r="BX235" s="1836"/>
      <c r="BY235" s="1837"/>
      <c r="BZ235" s="1837"/>
      <c r="CA235" s="1837"/>
      <c r="CB235" s="1837"/>
      <c r="CC235" s="1837"/>
      <c r="CD235" s="1837"/>
      <c r="CE235" s="1837"/>
      <c r="CF235" s="1837"/>
      <c r="CG235" s="1837"/>
      <c r="CH235" s="1837"/>
      <c r="CI235" s="1837"/>
      <c r="CJ235" s="1837"/>
      <c r="CK235" s="1837"/>
      <c r="CL235" s="1837"/>
      <c r="CM235" s="1837"/>
      <c r="CN235" s="1837"/>
      <c r="CO235" s="1837"/>
      <c r="CP235" s="1837"/>
      <c r="CQ235" s="1837"/>
      <c r="CR235" s="1837"/>
      <c r="CS235" s="1837"/>
      <c r="CT235" s="1837"/>
      <c r="CU235" s="1837"/>
      <c r="CV235" s="1837"/>
      <c r="CW235" s="1837"/>
      <c r="CX235" s="1837"/>
      <c r="CY235" s="1837"/>
      <c r="CZ235" s="1837"/>
    </row>
    <row r="236" s="607" customFormat="true" ht="15" customHeight="true" x14ac:dyDescent="0.2">
      <c r="A236" s="952"/>
      <c r="B236" s="775"/>
      <c r="C236" s="891"/>
      <c r="D236" s="790"/>
      <c r="E236" s="790"/>
      <c r="F236" s="790"/>
      <c r="G236" s="791"/>
      <c r="H236" s="892"/>
      <c r="I236" s="790"/>
      <c r="J236" s="790"/>
      <c r="K236" s="790"/>
      <c r="L236" s="893"/>
      <c r="M236" s="891"/>
      <c r="N236" s="790"/>
      <c r="O236" s="790"/>
      <c r="P236" s="790"/>
      <c r="Q236" s="791"/>
      <c r="R236" s="892"/>
      <c r="S236" s="790"/>
      <c r="T236" s="790"/>
      <c r="U236" s="790"/>
      <c r="V236" s="893"/>
      <c r="W236" s="1726"/>
      <c r="X236" s="1726"/>
      <c r="Y236" s="1726"/>
      <c r="Z236" s="1726"/>
      <c r="AA236" s="1726"/>
      <c r="AB236" s="1726"/>
      <c r="AC236" s="1726"/>
      <c r="AD236" s="1726"/>
      <c r="AE236" s="1726"/>
      <c r="AF236" s="1726"/>
      <c r="AG236" s="1726"/>
      <c r="AH236" s="1726"/>
      <c r="AI236" s="1726"/>
      <c r="AJ236" s="1726"/>
      <c r="AK236" s="1726"/>
      <c r="AL236" s="1726"/>
      <c r="AM236" s="1726"/>
      <c r="AN236" s="1726"/>
      <c r="AO236" s="1726"/>
      <c r="AP236" s="1726"/>
      <c r="AQ236" s="1726"/>
      <c r="AR236" s="1726"/>
      <c r="AS236" s="1726"/>
      <c r="AT236" s="1726"/>
      <c r="AU236" s="1726"/>
      <c r="AV236" s="1726"/>
      <c r="AW236" s="1726"/>
      <c r="AX236" s="1726"/>
      <c r="AY236" s="1726"/>
      <c r="AZ236" s="611"/>
      <c r="BA236" s="363"/>
      <c r="BB236" s="161"/>
      <c r="BC236" s="329"/>
      <c r="BD236" s="296"/>
      <c r="BE236" s="296"/>
      <c r="BF236" s="296"/>
      <c r="BG236" s="330"/>
      <c r="BH236" s="338"/>
      <c r="BI236" s="296"/>
      <c r="BJ236" s="296"/>
      <c r="BK236" s="296"/>
      <c r="BL236" s="330"/>
      <c r="BM236" s="338"/>
      <c r="BN236" s="296"/>
      <c r="BO236" s="296"/>
      <c r="BP236" s="296"/>
      <c r="BQ236" s="330"/>
      <c r="BR236" s="338"/>
      <c r="BS236" s="296"/>
      <c r="BT236" s="296"/>
      <c r="BU236" s="296"/>
      <c r="BV236" s="1762"/>
      <c r="BW236" s="1836"/>
      <c r="BX236" s="1836"/>
      <c r="BY236" s="1837"/>
      <c r="BZ236" s="1837"/>
      <c r="CA236" s="1837"/>
      <c r="CB236" s="1837"/>
      <c r="CC236" s="1837"/>
      <c r="CD236" s="1837"/>
      <c r="CE236" s="1837"/>
      <c r="CF236" s="1837"/>
      <c r="CG236" s="1837"/>
      <c r="CH236" s="1837"/>
      <c r="CI236" s="1837"/>
      <c r="CJ236" s="1837"/>
      <c r="CK236" s="1837"/>
      <c r="CL236" s="1837"/>
      <c r="CM236" s="1837"/>
      <c r="CN236" s="1837"/>
      <c r="CO236" s="1837"/>
      <c r="CP236" s="1837"/>
      <c r="CQ236" s="1837"/>
      <c r="CR236" s="1837"/>
      <c r="CS236" s="1837"/>
      <c r="CT236" s="1837"/>
      <c r="CU236" s="1837"/>
      <c r="CV236" s="1837"/>
      <c r="CW236" s="1837"/>
      <c r="CX236" s="1837"/>
      <c r="CY236" s="1837"/>
      <c r="CZ236" s="1837"/>
    </row>
    <row r="237" s="607" customFormat="true" ht="15" customHeight="true" x14ac:dyDescent="0.2">
      <c r="A237" s="952"/>
      <c r="B237" s="775"/>
      <c r="C237" s="891"/>
      <c r="D237" s="790"/>
      <c r="E237" s="790"/>
      <c r="F237" s="790"/>
      <c r="G237" s="791"/>
      <c r="H237" s="892"/>
      <c r="I237" s="790"/>
      <c r="J237" s="790"/>
      <c r="K237" s="790"/>
      <c r="L237" s="893"/>
      <c r="M237" s="891"/>
      <c r="N237" s="790"/>
      <c r="O237" s="790"/>
      <c r="P237" s="790"/>
      <c r="Q237" s="791"/>
      <c r="R237" s="892"/>
      <c r="S237" s="790"/>
      <c r="T237" s="790"/>
      <c r="U237" s="790"/>
      <c r="V237" s="893"/>
      <c r="W237" s="1726"/>
      <c r="X237" s="1726"/>
      <c r="Y237" s="1726"/>
      <c r="Z237" s="1726"/>
      <c r="AA237" s="1726"/>
      <c r="AB237" s="1726"/>
      <c r="AC237" s="1726"/>
      <c r="AD237" s="1726"/>
      <c r="AE237" s="1726"/>
      <c r="AF237" s="1726"/>
      <c r="AG237" s="1726"/>
      <c r="AH237" s="1726"/>
      <c r="AI237" s="1726"/>
      <c r="AJ237" s="1726"/>
      <c r="AK237" s="1726"/>
      <c r="AL237" s="1726"/>
      <c r="AM237" s="1726"/>
      <c r="AN237" s="1726"/>
      <c r="AO237" s="1726"/>
      <c r="AP237" s="1726"/>
      <c r="AQ237" s="1726"/>
      <c r="AR237" s="1726"/>
      <c r="AS237" s="1726"/>
      <c r="AT237" s="1726"/>
      <c r="AU237" s="1726"/>
      <c r="AV237" s="1726"/>
      <c r="AW237" s="1726"/>
      <c r="AX237" s="1726"/>
      <c r="AY237" s="1726"/>
      <c r="AZ237" s="611"/>
      <c r="BA237" s="363"/>
      <c r="BB237" s="161"/>
      <c r="BC237" s="329"/>
      <c r="BD237" s="296"/>
      <c r="BE237" s="296"/>
      <c r="BF237" s="296"/>
      <c r="BG237" s="330"/>
      <c r="BH237" s="338"/>
      <c r="BI237" s="296"/>
      <c r="BJ237" s="296"/>
      <c r="BK237" s="296"/>
      <c r="BL237" s="330"/>
      <c r="BM237" s="338"/>
      <c r="BN237" s="296"/>
      <c r="BO237" s="296"/>
      <c r="BP237" s="296"/>
      <c r="BQ237" s="330"/>
      <c r="BR237" s="338"/>
      <c r="BS237" s="296"/>
      <c r="BT237" s="296"/>
      <c r="BU237" s="296"/>
      <c r="BV237" s="1762"/>
      <c r="BW237" s="1836"/>
      <c r="BX237" s="1836"/>
      <c r="BY237" s="1837"/>
      <c r="BZ237" s="1837"/>
      <c r="CA237" s="1837"/>
      <c r="CB237" s="1837"/>
      <c r="CC237" s="1837"/>
      <c r="CD237" s="1837"/>
      <c r="CE237" s="1837"/>
      <c r="CF237" s="1837"/>
      <c r="CG237" s="1837"/>
      <c r="CH237" s="1837"/>
      <c r="CI237" s="1837"/>
      <c r="CJ237" s="1837"/>
      <c r="CK237" s="1837"/>
      <c r="CL237" s="1837"/>
      <c r="CM237" s="1837"/>
      <c r="CN237" s="1837"/>
      <c r="CO237" s="1837"/>
      <c r="CP237" s="1837"/>
      <c r="CQ237" s="1837"/>
      <c r="CR237" s="1837"/>
      <c r="CS237" s="1837"/>
      <c r="CT237" s="1837"/>
      <c r="CU237" s="1837"/>
      <c r="CV237" s="1837"/>
      <c r="CW237" s="1837"/>
      <c r="CX237" s="1837"/>
      <c r="CY237" s="1837"/>
      <c r="CZ237" s="1837"/>
    </row>
    <row r="238" s="607" customFormat="true" ht="15" customHeight="true" x14ac:dyDescent="0.2">
      <c r="A238" s="952"/>
      <c r="B238" s="775"/>
      <c r="C238" s="891"/>
      <c r="D238" s="790"/>
      <c r="E238" s="790"/>
      <c r="F238" s="790"/>
      <c r="G238" s="791"/>
      <c r="H238" s="892"/>
      <c r="I238" s="790"/>
      <c r="J238" s="790"/>
      <c r="K238" s="790"/>
      <c r="L238" s="893"/>
      <c r="M238" s="891"/>
      <c r="N238" s="790"/>
      <c r="O238" s="790"/>
      <c r="P238" s="790"/>
      <c r="Q238" s="791"/>
      <c r="R238" s="892"/>
      <c r="S238" s="790"/>
      <c r="T238" s="790"/>
      <c r="U238" s="790"/>
      <c r="V238" s="893"/>
      <c r="W238" s="1726"/>
      <c r="X238" s="1726"/>
      <c r="Y238" s="1726"/>
      <c r="Z238" s="1726"/>
      <c r="AA238" s="1726"/>
      <c r="AB238" s="1726"/>
      <c r="AC238" s="1726"/>
      <c r="AD238" s="1726"/>
      <c r="AE238" s="1726"/>
      <c r="AF238" s="1726"/>
      <c r="AG238" s="1726"/>
      <c r="AH238" s="1726"/>
      <c r="AI238" s="1726"/>
      <c r="AJ238" s="1726"/>
      <c r="AK238" s="1726"/>
      <c r="AL238" s="1726"/>
      <c r="AM238" s="1726"/>
      <c r="AN238" s="1726"/>
      <c r="AO238" s="1726"/>
      <c r="AP238" s="1726"/>
      <c r="AQ238" s="1726"/>
      <c r="AR238" s="1726"/>
      <c r="AS238" s="1726"/>
      <c r="AT238" s="1726"/>
      <c r="AU238" s="1726"/>
      <c r="AV238" s="1726"/>
      <c r="AW238" s="1726"/>
      <c r="AX238" s="1726"/>
      <c r="AY238" s="1726"/>
      <c r="AZ238" s="611"/>
      <c r="BA238" s="363"/>
      <c r="BB238" s="161"/>
      <c r="BC238" s="329"/>
      <c r="BD238" s="296"/>
      <c r="BE238" s="296"/>
      <c r="BF238" s="296"/>
      <c r="BG238" s="330"/>
      <c r="BH238" s="338"/>
      <c r="BI238" s="296"/>
      <c r="BJ238" s="296"/>
      <c r="BK238" s="296"/>
      <c r="BL238" s="330"/>
      <c r="BM238" s="338"/>
      <c r="BN238" s="296"/>
      <c r="BO238" s="296"/>
      <c r="BP238" s="296"/>
      <c r="BQ238" s="330"/>
      <c r="BR238" s="338"/>
      <c r="BS238" s="296"/>
      <c r="BT238" s="296"/>
      <c r="BU238" s="296"/>
      <c r="BV238" s="1762"/>
      <c r="BW238" s="1836"/>
      <c r="BX238" s="1836"/>
      <c r="BY238" s="1837"/>
      <c r="BZ238" s="1837"/>
      <c r="CA238" s="1837"/>
      <c r="CB238" s="1837"/>
      <c r="CC238" s="1837"/>
      <c r="CD238" s="1837"/>
      <c r="CE238" s="1837"/>
      <c r="CF238" s="1837"/>
      <c r="CG238" s="1837"/>
      <c r="CH238" s="1837"/>
      <c r="CI238" s="1837"/>
      <c r="CJ238" s="1837"/>
      <c r="CK238" s="1837"/>
      <c r="CL238" s="1837"/>
      <c r="CM238" s="1837"/>
      <c r="CN238" s="1837"/>
      <c r="CO238" s="1837"/>
      <c r="CP238" s="1837"/>
      <c r="CQ238" s="1837"/>
      <c r="CR238" s="1837"/>
      <c r="CS238" s="1837"/>
      <c r="CT238" s="1837"/>
      <c r="CU238" s="1837"/>
      <c r="CV238" s="1837"/>
      <c r="CW238" s="1837"/>
      <c r="CX238" s="1837"/>
      <c r="CY238" s="1837"/>
      <c r="CZ238" s="1837"/>
    </row>
    <row r="239" s="607" customFormat="true" ht="15" customHeight="true" x14ac:dyDescent="0.2">
      <c r="A239" s="952"/>
      <c r="B239" s="775"/>
      <c r="C239" s="891"/>
      <c r="D239" s="790"/>
      <c r="E239" s="790"/>
      <c r="F239" s="790"/>
      <c r="G239" s="791"/>
      <c r="H239" s="892"/>
      <c r="I239" s="790"/>
      <c r="J239" s="790"/>
      <c r="K239" s="790"/>
      <c r="L239" s="893"/>
      <c r="M239" s="891"/>
      <c r="N239" s="790"/>
      <c r="O239" s="790"/>
      <c r="P239" s="790"/>
      <c r="Q239" s="791"/>
      <c r="R239" s="892"/>
      <c r="S239" s="790"/>
      <c r="T239" s="790"/>
      <c r="U239" s="790"/>
      <c r="V239" s="893"/>
      <c r="W239" s="1726"/>
      <c r="X239" s="1726"/>
      <c r="Y239" s="1726"/>
      <c r="Z239" s="1726"/>
      <c r="AA239" s="1726"/>
      <c r="AB239" s="1726"/>
      <c r="AC239" s="1726"/>
      <c r="AD239" s="1726"/>
      <c r="AE239" s="1726"/>
      <c r="AF239" s="1726"/>
      <c r="AG239" s="1726"/>
      <c r="AH239" s="1726"/>
      <c r="AI239" s="1726"/>
      <c r="AJ239" s="1726"/>
      <c r="AK239" s="1726"/>
      <c r="AL239" s="1726"/>
      <c r="AM239" s="1726"/>
      <c r="AN239" s="1726"/>
      <c r="AO239" s="1726"/>
      <c r="AP239" s="1726"/>
      <c r="AQ239" s="1726"/>
      <c r="AR239" s="1726"/>
      <c r="AS239" s="1726"/>
      <c r="AT239" s="1726"/>
      <c r="AU239" s="1726"/>
      <c r="AV239" s="1726"/>
      <c r="AW239" s="1726"/>
      <c r="AX239" s="1726"/>
      <c r="AY239" s="1726"/>
      <c r="AZ239" s="611"/>
      <c r="BA239" s="363"/>
      <c r="BB239" s="161"/>
      <c r="BC239" s="329"/>
      <c r="BD239" s="296"/>
      <c r="BE239" s="296"/>
      <c r="BF239" s="296"/>
      <c r="BG239" s="330"/>
      <c r="BH239" s="338"/>
      <c r="BI239" s="296"/>
      <c r="BJ239" s="296"/>
      <c r="BK239" s="296"/>
      <c r="BL239" s="330"/>
      <c r="BM239" s="338"/>
      <c r="BN239" s="296"/>
      <c r="BO239" s="296"/>
      <c r="BP239" s="296"/>
      <c r="BQ239" s="330"/>
      <c r="BR239" s="338"/>
      <c r="BS239" s="296"/>
      <c r="BT239" s="296"/>
      <c r="BU239" s="296"/>
      <c r="BV239" s="1762"/>
      <c r="BW239" s="1836"/>
      <c r="BX239" s="1836"/>
      <c r="BY239" s="1837"/>
      <c r="BZ239" s="1837"/>
      <c r="CA239" s="1837"/>
      <c r="CB239" s="1837"/>
      <c r="CC239" s="1837"/>
      <c r="CD239" s="1837"/>
      <c r="CE239" s="1837"/>
      <c r="CF239" s="1837"/>
      <c r="CG239" s="1837"/>
      <c r="CH239" s="1837"/>
      <c r="CI239" s="1837"/>
      <c r="CJ239" s="1837"/>
      <c r="CK239" s="1837"/>
      <c r="CL239" s="1837"/>
      <c r="CM239" s="1837"/>
      <c r="CN239" s="1837"/>
      <c r="CO239" s="1837"/>
      <c r="CP239" s="1837"/>
      <c r="CQ239" s="1837"/>
      <c r="CR239" s="1837"/>
      <c r="CS239" s="1837"/>
      <c r="CT239" s="1837"/>
      <c r="CU239" s="1837"/>
      <c r="CV239" s="1837"/>
      <c r="CW239" s="1837"/>
      <c r="CX239" s="1837"/>
      <c r="CY239" s="1837"/>
      <c r="CZ239" s="1837"/>
    </row>
    <row r="240" s="607" customFormat="true" ht="15" customHeight="true" x14ac:dyDescent="0.2">
      <c r="A240" s="952"/>
      <c r="B240" s="775"/>
      <c r="C240" s="891"/>
      <c r="D240" s="790"/>
      <c r="E240" s="790"/>
      <c r="F240" s="790"/>
      <c r="G240" s="791"/>
      <c r="H240" s="892"/>
      <c r="I240" s="790"/>
      <c r="J240" s="790"/>
      <c r="K240" s="790"/>
      <c r="L240" s="893"/>
      <c r="M240" s="891"/>
      <c r="N240" s="790"/>
      <c r="O240" s="790"/>
      <c r="P240" s="790"/>
      <c r="Q240" s="791"/>
      <c r="R240" s="892"/>
      <c r="S240" s="790"/>
      <c r="T240" s="790"/>
      <c r="U240" s="790"/>
      <c r="V240" s="893"/>
      <c r="W240" s="1726"/>
      <c r="X240" s="1726"/>
      <c r="Y240" s="1726"/>
      <c r="Z240" s="1726"/>
      <c r="AA240" s="1726"/>
      <c r="AB240" s="1726"/>
      <c r="AC240" s="1726"/>
      <c r="AD240" s="1726"/>
      <c r="AE240" s="1726"/>
      <c r="AF240" s="1726"/>
      <c r="AG240" s="1726"/>
      <c r="AH240" s="1726"/>
      <c r="AI240" s="1726"/>
      <c r="AJ240" s="1726"/>
      <c r="AK240" s="1726"/>
      <c r="AL240" s="1726"/>
      <c r="AM240" s="1726"/>
      <c r="AN240" s="1726"/>
      <c r="AO240" s="1726"/>
      <c r="AP240" s="1726"/>
      <c r="AQ240" s="1726"/>
      <c r="AR240" s="1726"/>
      <c r="AS240" s="1726"/>
      <c r="AT240" s="1726"/>
      <c r="AU240" s="1726"/>
      <c r="AV240" s="1726"/>
      <c r="AW240" s="1726"/>
      <c r="AX240" s="1726"/>
      <c r="AY240" s="1726"/>
      <c r="AZ240" s="611"/>
      <c r="BA240" s="363"/>
      <c r="BB240" s="161"/>
      <c r="BC240" s="329"/>
      <c r="BD240" s="296"/>
      <c r="BE240" s="296"/>
      <c r="BF240" s="296"/>
      <c r="BG240" s="330"/>
      <c r="BH240" s="338"/>
      <c r="BI240" s="296"/>
      <c r="BJ240" s="296"/>
      <c r="BK240" s="296"/>
      <c r="BL240" s="330"/>
      <c r="BM240" s="338"/>
      <c r="BN240" s="296"/>
      <c r="BO240" s="296"/>
      <c r="BP240" s="296"/>
      <c r="BQ240" s="330"/>
      <c r="BR240" s="338"/>
      <c r="BS240" s="296"/>
      <c r="BT240" s="296"/>
      <c r="BU240" s="296"/>
      <c r="BV240" s="1762"/>
      <c r="BW240" s="1836"/>
      <c r="BX240" s="1836"/>
      <c r="BY240" s="1837"/>
      <c r="BZ240" s="1837"/>
      <c r="CA240" s="1837"/>
      <c r="CB240" s="1837"/>
      <c r="CC240" s="1837"/>
      <c r="CD240" s="1837"/>
      <c r="CE240" s="1837"/>
      <c r="CF240" s="1837"/>
      <c r="CG240" s="1837"/>
      <c r="CH240" s="1837"/>
      <c r="CI240" s="1837"/>
      <c r="CJ240" s="1837"/>
      <c r="CK240" s="1837"/>
      <c r="CL240" s="1837"/>
      <c r="CM240" s="1837"/>
      <c r="CN240" s="1837"/>
      <c r="CO240" s="1837"/>
      <c r="CP240" s="1837"/>
      <c r="CQ240" s="1837"/>
      <c r="CR240" s="1837"/>
      <c r="CS240" s="1837"/>
      <c r="CT240" s="1837"/>
      <c r="CU240" s="1837"/>
      <c r="CV240" s="1837"/>
      <c r="CW240" s="1837"/>
      <c r="CX240" s="1837"/>
      <c r="CY240" s="1837"/>
      <c r="CZ240" s="1837"/>
    </row>
    <row r="241" s="607" customFormat="true" ht="15" customHeight="true" x14ac:dyDescent="0.2">
      <c r="A241" s="952"/>
      <c r="B241" s="775"/>
      <c r="C241" s="891"/>
      <c r="D241" s="790"/>
      <c r="E241" s="790"/>
      <c r="F241" s="790"/>
      <c r="G241" s="791"/>
      <c r="H241" s="892"/>
      <c r="I241" s="790"/>
      <c r="J241" s="790"/>
      <c r="K241" s="790"/>
      <c r="L241" s="893"/>
      <c r="M241" s="891"/>
      <c r="N241" s="790"/>
      <c r="O241" s="790"/>
      <c r="P241" s="790"/>
      <c r="Q241" s="791"/>
      <c r="R241" s="892"/>
      <c r="S241" s="790"/>
      <c r="T241" s="790"/>
      <c r="U241" s="790"/>
      <c r="V241" s="893"/>
      <c r="W241" s="1726"/>
      <c r="X241" s="1726"/>
      <c r="Y241" s="1726"/>
      <c r="Z241" s="1726"/>
      <c r="AA241" s="1726"/>
      <c r="AB241" s="1726"/>
      <c r="AC241" s="1726"/>
      <c r="AD241" s="1726"/>
      <c r="AE241" s="1726"/>
      <c r="AF241" s="1726"/>
      <c r="AG241" s="1726"/>
      <c r="AH241" s="1726"/>
      <c r="AI241" s="1726"/>
      <c r="AJ241" s="1726"/>
      <c r="AK241" s="1726"/>
      <c r="AL241" s="1726"/>
      <c r="AM241" s="1726"/>
      <c r="AN241" s="1726"/>
      <c r="AO241" s="1726"/>
      <c r="AP241" s="1726"/>
      <c r="AQ241" s="1726"/>
      <c r="AR241" s="1726"/>
      <c r="AS241" s="1726"/>
      <c r="AT241" s="1726"/>
      <c r="AU241" s="1726"/>
      <c r="AV241" s="1726"/>
      <c r="AW241" s="1726"/>
      <c r="AX241" s="1726"/>
      <c r="AY241" s="1726"/>
      <c r="AZ241" s="611"/>
      <c r="BA241" s="363"/>
      <c r="BB241" s="161"/>
      <c r="BC241" s="329"/>
      <c r="BD241" s="296"/>
      <c r="BE241" s="296"/>
      <c r="BF241" s="296"/>
      <c r="BG241" s="330"/>
      <c r="BH241" s="338"/>
      <c r="BI241" s="296"/>
      <c r="BJ241" s="296"/>
      <c r="BK241" s="296"/>
      <c r="BL241" s="330"/>
      <c r="BM241" s="338"/>
      <c r="BN241" s="296"/>
      <c r="BO241" s="296"/>
      <c r="BP241" s="296"/>
      <c r="BQ241" s="330"/>
      <c r="BR241" s="338"/>
      <c r="BS241" s="296"/>
      <c r="BT241" s="296"/>
      <c r="BU241" s="296"/>
      <c r="BV241" s="1762"/>
      <c r="BW241" s="1836"/>
      <c r="BX241" s="1836"/>
      <c r="BY241" s="1837"/>
      <c r="BZ241" s="1837"/>
      <c r="CA241" s="1837"/>
      <c r="CB241" s="1837"/>
      <c r="CC241" s="1837"/>
      <c r="CD241" s="1837"/>
      <c r="CE241" s="1837"/>
      <c r="CF241" s="1837"/>
      <c r="CG241" s="1837"/>
      <c r="CH241" s="1837"/>
      <c r="CI241" s="1837"/>
      <c r="CJ241" s="1837"/>
      <c r="CK241" s="1837"/>
      <c r="CL241" s="1837"/>
      <c r="CM241" s="1837"/>
      <c r="CN241" s="1837"/>
      <c r="CO241" s="1837"/>
      <c r="CP241" s="1837"/>
      <c r="CQ241" s="1837"/>
      <c r="CR241" s="1837"/>
      <c r="CS241" s="1837"/>
      <c r="CT241" s="1837"/>
      <c r="CU241" s="1837"/>
      <c r="CV241" s="1837"/>
      <c r="CW241" s="1837"/>
      <c r="CX241" s="1837"/>
      <c r="CY241" s="1837"/>
      <c r="CZ241" s="1837"/>
    </row>
    <row r="242" s="607" customFormat="true" ht="15" customHeight="true" x14ac:dyDescent="0.2">
      <c r="A242" s="952"/>
      <c r="B242" s="775"/>
      <c r="C242" s="891"/>
      <c r="D242" s="790"/>
      <c r="E242" s="790"/>
      <c r="F242" s="790"/>
      <c r="G242" s="791"/>
      <c r="H242" s="892"/>
      <c r="I242" s="790"/>
      <c r="J242" s="790"/>
      <c r="K242" s="790"/>
      <c r="L242" s="893"/>
      <c r="M242" s="891"/>
      <c r="N242" s="790"/>
      <c r="O242" s="790"/>
      <c r="P242" s="790"/>
      <c r="Q242" s="791"/>
      <c r="R242" s="892"/>
      <c r="S242" s="790"/>
      <c r="T242" s="790"/>
      <c r="U242" s="790"/>
      <c r="V242" s="893"/>
      <c r="W242" s="1726"/>
      <c r="X242" s="1726"/>
      <c r="Y242" s="1726"/>
      <c r="Z242" s="1726"/>
      <c r="AA242" s="1726"/>
      <c r="AB242" s="1726"/>
      <c r="AC242" s="1726"/>
      <c r="AD242" s="1726"/>
      <c r="AE242" s="1726"/>
      <c r="AF242" s="1726"/>
      <c r="AG242" s="1726"/>
      <c r="AH242" s="1726"/>
      <c r="AI242" s="1726"/>
      <c r="AJ242" s="1726"/>
      <c r="AK242" s="1726"/>
      <c r="AL242" s="1726"/>
      <c r="AM242" s="1726"/>
      <c r="AN242" s="1726"/>
      <c r="AO242" s="1726"/>
      <c r="AP242" s="1726"/>
      <c r="AQ242" s="1726"/>
      <c r="AR242" s="1726"/>
      <c r="AS242" s="1726"/>
      <c r="AT242" s="1726"/>
      <c r="AU242" s="1726"/>
      <c r="AV242" s="1726"/>
      <c r="AW242" s="1726"/>
      <c r="AX242" s="1726"/>
      <c r="AY242" s="1726"/>
      <c r="AZ242" s="611"/>
      <c r="BA242" s="363"/>
      <c r="BB242" s="161"/>
      <c r="BC242" s="329"/>
      <c r="BD242" s="296"/>
      <c r="BE242" s="296"/>
      <c r="BF242" s="296"/>
      <c r="BG242" s="330"/>
      <c r="BH242" s="338"/>
      <c r="BI242" s="296"/>
      <c r="BJ242" s="296"/>
      <c r="BK242" s="296"/>
      <c r="BL242" s="330"/>
      <c r="BM242" s="338"/>
      <c r="BN242" s="296"/>
      <c r="BO242" s="296"/>
      <c r="BP242" s="296"/>
      <c r="BQ242" s="330"/>
      <c r="BR242" s="338"/>
      <c r="BS242" s="296"/>
      <c r="BT242" s="296"/>
      <c r="BU242" s="296"/>
      <c r="BV242" s="1762"/>
      <c r="BW242" s="1836"/>
      <c r="BX242" s="1836"/>
      <c r="BY242" s="1837"/>
      <c r="BZ242" s="1837"/>
      <c r="CA242" s="1837"/>
      <c r="CB242" s="1837"/>
      <c r="CC242" s="1837"/>
      <c r="CD242" s="1837"/>
      <c r="CE242" s="1837"/>
      <c r="CF242" s="1837"/>
      <c r="CG242" s="1837"/>
      <c r="CH242" s="1837"/>
      <c r="CI242" s="1837"/>
      <c r="CJ242" s="1837"/>
      <c r="CK242" s="1837"/>
      <c r="CL242" s="1837"/>
      <c r="CM242" s="1837"/>
      <c r="CN242" s="1837"/>
      <c r="CO242" s="1837"/>
      <c r="CP242" s="1837"/>
      <c r="CQ242" s="1837"/>
      <c r="CR242" s="1837"/>
      <c r="CS242" s="1837"/>
      <c r="CT242" s="1837"/>
      <c r="CU242" s="1837"/>
      <c r="CV242" s="1837"/>
      <c r="CW242" s="1837"/>
      <c r="CX242" s="1837"/>
      <c r="CY242" s="1837"/>
      <c r="CZ242" s="1837"/>
    </row>
    <row r="243" s="607" customFormat="true" ht="15" customHeight="true" x14ac:dyDescent="0.2">
      <c r="A243" s="952"/>
      <c r="B243" s="775"/>
      <c r="C243" s="891"/>
      <c r="D243" s="790"/>
      <c r="E243" s="790"/>
      <c r="F243" s="790"/>
      <c r="G243" s="791"/>
      <c r="H243" s="892"/>
      <c r="I243" s="790"/>
      <c r="J243" s="790"/>
      <c r="K243" s="790"/>
      <c r="L243" s="893"/>
      <c r="M243" s="891"/>
      <c r="N243" s="790"/>
      <c r="O243" s="790"/>
      <c r="P243" s="790"/>
      <c r="Q243" s="791"/>
      <c r="R243" s="892"/>
      <c r="S243" s="790"/>
      <c r="T243" s="790"/>
      <c r="U243" s="790"/>
      <c r="V243" s="893"/>
      <c r="W243" s="1726"/>
      <c r="X243" s="1726"/>
      <c r="Y243" s="1726"/>
      <c r="Z243" s="1726"/>
      <c r="AA243" s="1726"/>
      <c r="AB243" s="1726"/>
      <c r="AC243" s="1726"/>
      <c r="AD243" s="1726"/>
      <c r="AE243" s="1726"/>
      <c r="AF243" s="1726"/>
      <c r="AG243" s="1726"/>
      <c r="AH243" s="1726"/>
      <c r="AI243" s="1726"/>
      <c r="AJ243" s="1726"/>
      <c r="AK243" s="1726"/>
      <c r="AL243" s="1726"/>
      <c r="AM243" s="1726"/>
      <c r="AN243" s="1726"/>
      <c r="AO243" s="1726"/>
      <c r="AP243" s="1726"/>
      <c r="AQ243" s="1726"/>
      <c r="AR243" s="1726"/>
      <c r="AS243" s="1726"/>
      <c r="AT243" s="1726"/>
      <c r="AU243" s="1726"/>
      <c r="AV243" s="1726"/>
      <c r="AW243" s="1726"/>
      <c r="AX243" s="1726"/>
      <c r="AY243" s="1726"/>
      <c r="AZ243" s="611"/>
      <c r="BA243" s="363"/>
      <c r="BB243" s="161"/>
      <c r="BC243" s="329"/>
      <c r="BD243" s="296"/>
      <c r="BE243" s="296"/>
      <c r="BF243" s="296"/>
      <c r="BG243" s="330"/>
      <c r="BH243" s="338"/>
      <c r="BI243" s="296"/>
      <c r="BJ243" s="296"/>
      <c r="BK243" s="296"/>
      <c r="BL243" s="330"/>
      <c r="BM243" s="338"/>
      <c r="BN243" s="296"/>
      <c r="BO243" s="296"/>
      <c r="BP243" s="296"/>
      <c r="BQ243" s="330"/>
      <c r="BR243" s="338"/>
      <c r="BS243" s="296"/>
      <c r="BT243" s="296"/>
      <c r="BU243" s="296"/>
      <c r="BV243" s="1762"/>
      <c r="BW243" s="1836"/>
      <c r="BX243" s="1836"/>
      <c r="BY243" s="1837"/>
      <c r="BZ243" s="1837"/>
      <c r="CA243" s="1837"/>
      <c r="CB243" s="1837"/>
      <c r="CC243" s="1837"/>
      <c r="CD243" s="1837"/>
      <c r="CE243" s="1837"/>
      <c r="CF243" s="1837"/>
      <c r="CG243" s="1837"/>
      <c r="CH243" s="1837"/>
      <c r="CI243" s="1837"/>
      <c r="CJ243" s="1837"/>
      <c r="CK243" s="1837"/>
      <c r="CL243" s="1837"/>
      <c r="CM243" s="1837"/>
      <c r="CN243" s="1837"/>
      <c r="CO243" s="1837"/>
      <c r="CP243" s="1837"/>
      <c r="CQ243" s="1837"/>
      <c r="CR243" s="1837"/>
      <c r="CS243" s="1837"/>
      <c r="CT243" s="1837"/>
      <c r="CU243" s="1837"/>
      <c r="CV243" s="1837"/>
      <c r="CW243" s="1837"/>
      <c r="CX243" s="1837"/>
      <c r="CY243" s="1837"/>
      <c r="CZ243" s="1837"/>
    </row>
    <row r="244" s="607" customFormat="true" ht="15" customHeight="true" x14ac:dyDescent="0.2">
      <c r="A244" s="952"/>
      <c r="B244" s="775"/>
      <c r="C244" s="891"/>
      <c r="D244" s="790"/>
      <c r="E244" s="790"/>
      <c r="F244" s="790"/>
      <c r="G244" s="791"/>
      <c r="H244" s="892"/>
      <c r="I244" s="790"/>
      <c r="J244" s="790"/>
      <c r="K244" s="790"/>
      <c r="L244" s="893"/>
      <c r="M244" s="891"/>
      <c r="N244" s="790"/>
      <c r="O244" s="790"/>
      <c r="P244" s="790"/>
      <c r="Q244" s="791"/>
      <c r="R244" s="892"/>
      <c r="S244" s="790"/>
      <c r="T244" s="790"/>
      <c r="U244" s="790"/>
      <c r="V244" s="893"/>
      <c r="W244" s="1726"/>
      <c r="X244" s="1726"/>
      <c r="Y244" s="1726"/>
      <c r="Z244" s="1726"/>
      <c r="AA244" s="1726"/>
      <c r="AB244" s="1726"/>
      <c r="AC244" s="1726"/>
      <c r="AD244" s="1726"/>
      <c r="AE244" s="1726"/>
      <c r="AF244" s="1726"/>
      <c r="AG244" s="1726"/>
      <c r="AH244" s="1726"/>
      <c r="AI244" s="1726"/>
      <c r="AJ244" s="1726"/>
      <c r="AK244" s="1726"/>
      <c r="AL244" s="1726"/>
      <c r="AM244" s="1726"/>
      <c r="AN244" s="1726"/>
      <c r="AO244" s="1726"/>
      <c r="AP244" s="1726"/>
      <c r="AQ244" s="1726"/>
      <c r="AR244" s="1726"/>
      <c r="AS244" s="1726"/>
      <c r="AT244" s="1726"/>
      <c r="AU244" s="1726"/>
      <c r="AV244" s="1726"/>
      <c r="AW244" s="1726"/>
      <c r="AX244" s="1726"/>
      <c r="AY244" s="1726"/>
      <c r="AZ244" s="611"/>
      <c r="BA244" s="363"/>
      <c r="BB244" s="161"/>
      <c r="BC244" s="329"/>
      <c r="BD244" s="296"/>
      <c r="BE244" s="296"/>
      <c r="BF244" s="296"/>
      <c r="BG244" s="330"/>
      <c r="BH244" s="338"/>
      <c r="BI244" s="296"/>
      <c r="BJ244" s="296"/>
      <c r="BK244" s="296"/>
      <c r="BL244" s="330"/>
      <c r="BM244" s="338"/>
      <c r="BN244" s="296"/>
      <c r="BO244" s="296"/>
      <c r="BP244" s="296"/>
      <c r="BQ244" s="330"/>
      <c r="BR244" s="338"/>
      <c r="BS244" s="296"/>
      <c r="BT244" s="296"/>
      <c r="BU244" s="296"/>
      <c r="BV244" s="1762"/>
      <c r="BW244" s="1836"/>
      <c r="BX244" s="1836"/>
      <c r="BY244" s="1837"/>
      <c r="BZ244" s="1837"/>
      <c r="CA244" s="1837"/>
      <c r="CB244" s="1837"/>
      <c r="CC244" s="1837"/>
      <c r="CD244" s="1837"/>
      <c r="CE244" s="1837"/>
      <c r="CF244" s="1837"/>
      <c r="CG244" s="1837"/>
      <c r="CH244" s="1837"/>
      <c r="CI244" s="1837"/>
      <c r="CJ244" s="1837"/>
      <c r="CK244" s="1837"/>
      <c r="CL244" s="1837"/>
      <c r="CM244" s="1837"/>
      <c r="CN244" s="1837"/>
      <c r="CO244" s="1837"/>
      <c r="CP244" s="1837"/>
      <c r="CQ244" s="1837"/>
      <c r="CR244" s="1837"/>
      <c r="CS244" s="1837"/>
      <c r="CT244" s="1837"/>
      <c r="CU244" s="1837"/>
      <c r="CV244" s="1837"/>
      <c r="CW244" s="1837"/>
      <c r="CX244" s="1837"/>
      <c r="CY244" s="1837"/>
      <c r="CZ244" s="1837"/>
    </row>
    <row r="245" s="607" customFormat="true" ht="15" customHeight="true" x14ac:dyDescent="0.2">
      <c r="A245" s="952"/>
      <c r="B245" s="775"/>
      <c r="C245" s="891"/>
      <c r="D245" s="790"/>
      <c r="E245" s="790"/>
      <c r="F245" s="790"/>
      <c r="G245" s="791"/>
      <c r="H245" s="892"/>
      <c r="I245" s="790"/>
      <c r="J245" s="790"/>
      <c r="K245" s="790"/>
      <c r="L245" s="893"/>
      <c r="M245" s="891"/>
      <c r="N245" s="790"/>
      <c r="O245" s="790"/>
      <c r="P245" s="790"/>
      <c r="Q245" s="791"/>
      <c r="R245" s="892"/>
      <c r="S245" s="790"/>
      <c r="T245" s="790"/>
      <c r="U245" s="790"/>
      <c r="V245" s="893"/>
      <c r="W245" s="1726"/>
      <c r="X245" s="1726"/>
      <c r="Y245" s="1726"/>
      <c r="Z245" s="1726"/>
      <c r="AA245" s="1726"/>
      <c r="AB245" s="1726"/>
      <c r="AC245" s="1726"/>
      <c r="AD245" s="1726"/>
      <c r="AE245" s="1726"/>
      <c r="AF245" s="1726"/>
      <c r="AG245" s="1726"/>
      <c r="AH245" s="1726"/>
      <c r="AI245" s="1726"/>
      <c r="AJ245" s="1726"/>
      <c r="AK245" s="1726"/>
      <c r="AL245" s="1726"/>
      <c r="AM245" s="1726"/>
      <c r="AN245" s="1726"/>
      <c r="AO245" s="1726"/>
      <c r="AP245" s="1726"/>
      <c r="AQ245" s="1726"/>
      <c r="AR245" s="1726"/>
      <c r="AS245" s="1726"/>
      <c r="AT245" s="1726"/>
      <c r="AU245" s="1726"/>
      <c r="AV245" s="1726"/>
      <c r="AW245" s="1726"/>
      <c r="AX245" s="1726"/>
      <c r="AY245" s="1726"/>
      <c r="AZ245" s="611"/>
      <c r="BA245" s="363"/>
      <c r="BB245" s="161"/>
      <c r="BC245" s="329"/>
      <c r="BD245" s="296"/>
      <c r="BE245" s="296"/>
      <c r="BF245" s="296"/>
      <c r="BG245" s="330"/>
      <c r="BH245" s="338"/>
      <c r="BI245" s="296"/>
      <c r="BJ245" s="296"/>
      <c r="BK245" s="296"/>
      <c r="BL245" s="330"/>
      <c r="BM245" s="338"/>
      <c r="BN245" s="296"/>
      <c r="BO245" s="296"/>
      <c r="BP245" s="296"/>
      <c r="BQ245" s="330"/>
      <c r="BR245" s="338"/>
      <c r="BS245" s="296"/>
      <c r="BT245" s="296"/>
      <c r="BU245" s="296"/>
      <c r="BV245" s="1762"/>
      <c r="BW245" s="1836"/>
      <c r="BX245" s="1836"/>
      <c r="BY245" s="1837"/>
      <c r="BZ245" s="1837"/>
      <c r="CA245" s="1837"/>
      <c r="CB245" s="1837"/>
      <c r="CC245" s="1837"/>
      <c r="CD245" s="1837"/>
      <c r="CE245" s="1837"/>
      <c r="CF245" s="1837"/>
      <c r="CG245" s="1837"/>
      <c r="CH245" s="1837"/>
      <c r="CI245" s="1837"/>
      <c r="CJ245" s="1837"/>
      <c r="CK245" s="1837"/>
      <c r="CL245" s="1837"/>
      <c r="CM245" s="1837"/>
      <c r="CN245" s="1837"/>
      <c r="CO245" s="1837"/>
      <c r="CP245" s="1837"/>
      <c r="CQ245" s="1837"/>
      <c r="CR245" s="1837"/>
      <c r="CS245" s="1837"/>
      <c r="CT245" s="1837"/>
      <c r="CU245" s="1837"/>
      <c r="CV245" s="1837"/>
      <c r="CW245" s="1837"/>
      <c r="CX245" s="1837"/>
      <c r="CY245" s="1837"/>
      <c r="CZ245" s="1837"/>
    </row>
    <row r="246" s="607" customFormat="true" ht="15" customHeight="true" x14ac:dyDescent="0.2">
      <c r="A246" s="952"/>
      <c r="B246" s="775"/>
      <c r="C246" s="891"/>
      <c r="D246" s="790"/>
      <c r="E246" s="790"/>
      <c r="F246" s="790"/>
      <c r="G246" s="791"/>
      <c r="H246" s="892"/>
      <c r="I246" s="790"/>
      <c r="J246" s="790"/>
      <c r="K246" s="790"/>
      <c r="L246" s="893"/>
      <c r="M246" s="891"/>
      <c r="N246" s="790"/>
      <c r="O246" s="790"/>
      <c r="P246" s="790"/>
      <c r="Q246" s="791"/>
      <c r="R246" s="892"/>
      <c r="S246" s="790"/>
      <c r="T246" s="790"/>
      <c r="U246" s="790"/>
      <c r="V246" s="893"/>
      <c r="W246" s="1726"/>
      <c r="X246" s="1726"/>
      <c r="Y246" s="1726"/>
      <c r="Z246" s="1726"/>
      <c r="AA246" s="1726"/>
      <c r="AB246" s="1726"/>
      <c r="AC246" s="1726"/>
      <c r="AD246" s="1726"/>
      <c r="AE246" s="1726"/>
      <c r="AF246" s="1726"/>
      <c r="AG246" s="1726"/>
      <c r="AH246" s="1726"/>
      <c r="AI246" s="1726"/>
      <c r="AJ246" s="1726"/>
      <c r="AK246" s="1726"/>
      <c r="AL246" s="1726"/>
      <c r="AM246" s="1726"/>
      <c r="AN246" s="1726"/>
      <c r="AO246" s="1726"/>
      <c r="AP246" s="1726"/>
      <c r="AQ246" s="1726"/>
      <c r="AR246" s="1726"/>
      <c r="AS246" s="1726"/>
      <c r="AT246" s="1726"/>
      <c r="AU246" s="1726"/>
      <c r="AV246" s="1726"/>
      <c r="AW246" s="1726"/>
      <c r="AX246" s="1726"/>
      <c r="AY246" s="1726"/>
      <c r="AZ246" s="611"/>
      <c r="BA246" s="363"/>
      <c r="BB246" s="161"/>
      <c r="BC246" s="329"/>
      <c r="BD246" s="296"/>
      <c r="BE246" s="296"/>
      <c r="BF246" s="296"/>
      <c r="BG246" s="330"/>
      <c r="BH246" s="338"/>
      <c r="BI246" s="296"/>
      <c r="BJ246" s="296"/>
      <c r="BK246" s="296"/>
      <c r="BL246" s="330"/>
      <c r="BM246" s="338"/>
      <c r="BN246" s="296"/>
      <c r="BO246" s="296"/>
      <c r="BP246" s="296"/>
      <c r="BQ246" s="330"/>
      <c r="BR246" s="338"/>
      <c r="BS246" s="296"/>
      <c r="BT246" s="296"/>
      <c r="BU246" s="296"/>
      <c r="BV246" s="1762"/>
      <c r="BW246" s="1836"/>
      <c r="BX246" s="1836"/>
      <c r="BY246" s="1837"/>
      <c r="BZ246" s="1837"/>
      <c r="CA246" s="1837"/>
      <c r="CB246" s="1837"/>
      <c r="CC246" s="1837"/>
      <c r="CD246" s="1837"/>
      <c r="CE246" s="1837"/>
      <c r="CF246" s="1837"/>
      <c r="CG246" s="1837"/>
      <c r="CH246" s="1837"/>
      <c r="CI246" s="1837"/>
      <c r="CJ246" s="1837"/>
      <c r="CK246" s="1837"/>
      <c r="CL246" s="1837"/>
      <c r="CM246" s="1837"/>
      <c r="CN246" s="1837"/>
      <c r="CO246" s="1837"/>
      <c r="CP246" s="1837"/>
      <c r="CQ246" s="1837"/>
      <c r="CR246" s="1837"/>
      <c r="CS246" s="1837"/>
      <c r="CT246" s="1837"/>
      <c r="CU246" s="1837"/>
      <c r="CV246" s="1837"/>
      <c r="CW246" s="1837"/>
      <c r="CX246" s="1837"/>
      <c r="CY246" s="1837"/>
      <c r="CZ246" s="1837"/>
    </row>
    <row r="247" s="607" customFormat="true" ht="15" customHeight="true" x14ac:dyDescent="0.2">
      <c r="A247" s="952"/>
      <c r="B247" s="775"/>
      <c r="C247" s="891"/>
      <c r="D247" s="790"/>
      <c r="E247" s="790"/>
      <c r="F247" s="790"/>
      <c r="G247" s="791"/>
      <c r="H247" s="892"/>
      <c r="I247" s="790"/>
      <c r="J247" s="790"/>
      <c r="K247" s="790"/>
      <c r="L247" s="893"/>
      <c r="M247" s="891"/>
      <c r="N247" s="790"/>
      <c r="O247" s="790"/>
      <c r="P247" s="790"/>
      <c r="Q247" s="791"/>
      <c r="R247" s="892"/>
      <c r="S247" s="790"/>
      <c r="T247" s="790"/>
      <c r="U247" s="790"/>
      <c r="V247" s="893"/>
      <c r="W247" s="1726"/>
      <c r="X247" s="1726"/>
      <c r="Y247" s="1726"/>
      <c r="Z247" s="1726"/>
      <c r="AA247" s="1726"/>
      <c r="AB247" s="1726"/>
      <c r="AC247" s="1726"/>
      <c r="AD247" s="1726"/>
      <c r="AE247" s="1726"/>
      <c r="AF247" s="1726"/>
      <c r="AG247" s="1726"/>
      <c r="AH247" s="1726"/>
      <c r="AI247" s="1726"/>
      <c r="AJ247" s="1726"/>
      <c r="AK247" s="1726"/>
      <c r="AL247" s="1726"/>
      <c r="AM247" s="1726"/>
      <c r="AN247" s="1726"/>
      <c r="AO247" s="1726"/>
      <c r="AP247" s="1726"/>
      <c r="AQ247" s="1726"/>
      <c r="AR247" s="1726"/>
      <c r="AS247" s="1726"/>
      <c r="AT247" s="1726"/>
      <c r="AU247" s="1726"/>
      <c r="AV247" s="1726"/>
      <c r="AW247" s="1726"/>
      <c r="AX247" s="1726"/>
      <c r="AY247" s="1726"/>
      <c r="AZ247" s="611"/>
      <c r="BA247" s="363"/>
      <c r="BB247" s="161"/>
      <c r="BC247" s="329"/>
      <c r="BD247" s="296"/>
      <c r="BE247" s="296"/>
      <c r="BF247" s="296"/>
      <c r="BG247" s="330"/>
      <c r="BH247" s="338"/>
      <c r="BI247" s="296"/>
      <c r="BJ247" s="296"/>
      <c r="BK247" s="296"/>
      <c r="BL247" s="330"/>
      <c r="BM247" s="338"/>
      <c r="BN247" s="296"/>
      <c r="BO247" s="296"/>
      <c r="BP247" s="296"/>
      <c r="BQ247" s="330"/>
      <c r="BR247" s="338"/>
      <c r="BS247" s="296"/>
      <c r="BT247" s="296"/>
      <c r="BU247" s="296"/>
      <c r="BV247" s="1762"/>
      <c r="BW247" s="1836"/>
      <c r="BX247" s="1836"/>
      <c r="BY247" s="1837"/>
      <c r="BZ247" s="1837"/>
      <c r="CA247" s="1837"/>
      <c r="CB247" s="1837"/>
      <c r="CC247" s="1837"/>
      <c r="CD247" s="1837"/>
      <c r="CE247" s="1837"/>
      <c r="CF247" s="1837"/>
      <c r="CG247" s="1837"/>
      <c r="CH247" s="1837"/>
      <c r="CI247" s="1837"/>
      <c r="CJ247" s="1837"/>
      <c r="CK247" s="1837"/>
      <c r="CL247" s="1837"/>
      <c r="CM247" s="1837"/>
      <c r="CN247" s="1837"/>
      <c r="CO247" s="1837"/>
      <c r="CP247" s="1837"/>
      <c r="CQ247" s="1837"/>
      <c r="CR247" s="1837"/>
      <c r="CS247" s="1837"/>
      <c r="CT247" s="1837"/>
      <c r="CU247" s="1837"/>
      <c r="CV247" s="1837"/>
      <c r="CW247" s="1837"/>
      <c r="CX247" s="1837"/>
      <c r="CY247" s="1837"/>
      <c r="CZ247" s="1837"/>
    </row>
    <row r="248" s="607" customFormat="true" ht="15" customHeight="true" x14ac:dyDescent="0.2">
      <c r="A248" s="953"/>
      <c r="B248" s="779"/>
      <c r="C248" s="948"/>
      <c r="D248" s="797"/>
      <c r="E248" s="797"/>
      <c r="F248" s="797"/>
      <c r="G248" s="798"/>
      <c r="H248" s="949"/>
      <c r="I248" s="797"/>
      <c r="J248" s="797"/>
      <c r="K248" s="797"/>
      <c r="L248" s="950"/>
      <c r="M248" s="948"/>
      <c r="N248" s="797"/>
      <c r="O248" s="797"/>
      <c r="P248" s="797"/>
      <c r="Q248" s="798"/>
      <c r="R248" s="949"/>
      <c r="S248" s="797"/>
      <c r="T248" s="797"/>
      <c r="U248" s="797"/>
      <c r="V248" s="950"/>
      <c r="W248" s="1726"/>
      <c r="X248" s="1726"/>
      <c r="Y248" s="1726"/>
      <c r="Z248" s="1726"/>
      <c r="AA248" s="1726"/>
      <c r="AB248" s="1726"/>
      <c r="AC248" s="1726"/>
      <c r="AD248" s="1726"/>
      <c r="AE248" s="1726"/>
      <c r="AF248" s="1726"/>
      <c r="AG248" s="1726"/>
      <c r="AH248" s="1726"/>
      <c r="AI248" s="1726"/>
      <c r="AJ248" s="1726"/>
      <c r="AK248" s="1726"/>
      <c r="AL248" s="1726"/>
      <c r="AM248" s="1726"/>
      <c r="AN248" s="1726"/>
      <c r="AO248" s="1726"/>
      <c r="AP248" s="1726"/>
      <c r="AQ248" s="1726"/>
      <c r="AR248" s="1726"/>
      <c r="AS248" s="1726"/>
      <c r="AT248" s="1726"/>
      <c r="AU248" s="1726"/>
      <c r="AV248" s="1726"/>
      <c r="AW248" s="1726"/>
      <c r="AX248" s="1726"/>
      <c r="AY248" s="1726"/>
      <c r="AZ248" s="611"/>
      <c r="BA248" s="363"/>
      <c r="BB248" s="161"/>
      <c r="BC248" s="331"/>
      <c r="BD248" s="332"/>
      <c r="BE248" s="332"/>
      <c r="BF248" s="332"/>
      <c r="BG248" s="333"/>
      <c r="BH248" s="339"/>
      <c r="BI248" s="332"/>
      <c r="BJ248" s="332"/>
      <c r="BK248" s="332"/>
      <c r="BL248" s="333"/>
      <c r="BM248" s="339"/>
      <c r="BN248" s="332"/>
      <c r="BO248" s="332"/>
      <c r="BP248" s="332"/>
      <c r="BQ248" s="333"/>
      <c r="BR248" s="339"/>
      <c r="BS248" s="332"/>
      <c r="BT248" s="332"/>
      <c r="BU248" s="332"/>
      <c r="BV248" s="1763"/>
      <c r="BW248" s="1836"/>
      <c r="BX248" s="1836"/>
      <c r="BY248" s="1837"/>
      <c r="BZ248" s="1837"/>
      <c r="CA248" s="1837"/>
      <c r="CB248" s="1837"/>
      <c r="CC248" s="1837"/>
      <c r="CD248" s="1837"/>
      <c r="CE248" s="1837"/>
      <c r="CF248" s="1837"/>
      <c r="CG248" s="1837"/>
      <c r="CH248" s="1837"/>
      <c r="CI248" s="1837"/>
      <c r="CJ248" s="1837"/>
      <c r="CK248" s="1837"/>
      <c r="CL248" s="1837"/>
      <c r="CM248" s="1837"/>
      <c r="CN248" s="1837"/>
      <c r="CO248" s="1837"/>
      <c r="CP248" s="1837"/>
      <c r="CQ248" s="1837"/>
      <c r="CR248" s="1837"/>
      <c r="CS248" s="1837"/>
      <c r="CT248" s="1837"/>
      <c r="CU248" s="1837"/>
      <c r="CV248" s="1837"/>
      <c r="CW248" s="1837"/>
      <c r="CX248" s="1837"/>
      <c r="CY248" s="1837"/>
      <c r="CZ248" s="1837"/>
    </row>
    <row r="249" s="607" customFormat="true" ht="250.15" customHeight="true" x14ac:dyDescent="0.2">
      <c r="W249" s="611"/>
      <c r="X249" s="611"/>
      <c r="Y249" s="611"/>
      <c r="Z249" s="611"/>
      <c r="AA249" s="611"/>
      <c r="AB249" s="611"/>
      <c r="AC249" s="611"/>
      <c r="AD249" s="611"/>
      <c r="AE249" s="611"/>
      <c r="AF249" s="611"/>
      <c r="AG249" s="611"/>
      <c r="AH249" s="611"/>
      <c r="AI249" s="611"/>
      <c r="AJ249" s="611"/>
      <c r="AK249" s="611"/>
      <c r="AL249" s="611"/>
      <c r="AM249" s="611"/>
      <c r="AN249" s="611"/>
      <c r="AO249" s="611"/>
      <c r="AP249" s="611"/>
      <c r="AQ249" s="611"/>
      <c r="AR249" s="611"/>
      <c r="AS249" s="611"/>
      <c r="AT249" s="611"/>
      <c r="AU249" s="611"/>
      <c r="AV249" s="611"/>
      <c r="AW249" s="611"/>
      <c r="AX249" s="611"/>
      <c r="AY249" s="611"/>
      <c r="AZ249" s="611"/>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2"/>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67" customFormat="true" ht="19.15" customHeight="true" x14ac:dyDescent="0.2">
      <c r="W250" s="559"/>
      <c r="X250" s="559"/>
      <c r="Y250" s="559"/>
      <c r="Z250" s="559"/>
      <c r="AA250" s="559"/>
      <c r="AB250" s="559"/>
      <c r="AC250" s="559"/>
      <c r="AD250" s="559"/>
      <c r="AE250" s="559"/>
      <c r="AF250" s="559"/>
      <c r="AG250" s="559"/>
      <c r="AH250" s="559"/>
      <c r="AI250" s="559"/>
      <c r="AJ250" s="559"/>
      <c r="AK250" s="559"/>
      <c r="AL250" s="559"/>
      <c r="AM250" s="559"/>
      <c r="AN250" s="559"/>
      <c r="AO250" s="559"/>
      <c r="AP250" s="559"/>
      <c r="AQ250" s="559"/>
      <c r="AR250" s="559"/>
      <c r="AS250" s="559"/>
      <c r="AT250" s="559"/>
      <c r="AU250" s="559"/>
      <c r="AV250" s="559"/>
      <c r="AW250" s="559"/>
      <c r="AX250" s="559"/>
      <c r="AY250" s="559"/>
      <c r="AZ250" s="559"/>
      <c r="BA250" s="366"/>
      <c r="BB250" s="230"/>
      <c r="BC250" s="366"/>
      <c r="BD250" s="366"/>
      <c r="BE250" s="366"/>
      <c r="BF250" s="366"/>
      <c r="BG250" s="366"/>
      <c r="BH250" s="366"/>
      <c r="BI250" s="366"/>
      <c r="BJ250" s="366"/>
      <c r="BK250" s="366"/>
      <c r="BL250" s="366"/>
      <c r="BM250" s="366"/>
      <c r="BN250" s="366"/>
      <c r="BO250" s="366"/>
      <c r="BP250" s="366"/>
      <c r="BQ250" s="366"/>
      <c r="BR250" s="366"/>
      <c r="BS250" s="366"/>
      <c r="BT250" s="366"/>
      <c r="BU250" s="366"/>
      <c r="BV250" s="366"/>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67" customFormat="true" ht="12.75" x14ac:dyDescent="0.2">
      <c r="W251" s="559"/>
      <c r="X251" s="559"/>
      <c r="Y251" s="559"/>
      <c r="Z251" s="559"/>
      <c r="AA251" s="559"/>
      <c r="AB251" s="559"/>
      <c r="AC251" s="559"/>
      <c r="AD251" s="559"/>
      <c r="AE251" s="559"/>
      <c r="AF251" s="559"/>
      <c r="AG251" s="559"/>
      <c r="AH251" s="559"/>
      <c r="AI251" s="559"/>
      <c r="AJ251" s="559"/>
      <c r="AK251" s="559"/>
      <c r="AL251" s="559"/>
      <c r="AM251" s="559"/>
      <c r="AN251" s="559"/>
      <c r="AO251" s="559"/>
      <c r="AP251" s="559"/>
      <c r="AQ251" s="559"/>
      <c r="AR251" s="559"/>
      <c r="AS251" s="559"/>
      <c r="AT251" s="559"/>
      <c r="AU251" s="559"/>
      <c r="AV251" s="559"/>
      <c r="AW251" s="559"/>
      <c r="AX251" s="559"/>
      <c r="AY251" s="559"/>
      <c r="AZ251" s="559"/>
      <c r="BA251" s="366"/>
      <c r="BB251" s="230"/>
      <c r="BC251" s="366"/>
      <c r="BD251" s="366"/>
      <c r="BE251" s="366"/>
      <c r="BF251" s="366"/>
      <c r="BG251" s="366"/>
      <c r="BH251" s="366"/>
      <c r="BI251" s="366"/>
      <c r="BJ251" s="366"/>
      <c r="BK251" s="366"/>
      <c r="BL251" s="366"/>
      <c r="BM251" s="366"/>
      <c r="BN251" s="366"/>
      <c r="BO251" s="366"/>
      <c r="BP251" s="366"/>
      <c r="BQ251" s="366"/>
      <c r="BR251" s="366"/>
      <c r="BS251" s="366"/>
      <c r="BT251" s="366"/>
      <c r="BU251" s="366"/>
      <c r="BV251" s="366"/>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67" customFormat="true" ht="12.75" x14ac:dyDescent="0.2">
      <c r="W252" s="559"/>
      <c r="X252" s="559"/>
      <c r="Y252" s="559"/>
      <c r="Z252" s="559"/>
      <c r="AA252" s="559"/>
      <c r="AB252" s="559"/>
      <c r="AC252" s="559"/>
      <c r="AD252" s="559"/>
      <c r="AE252" s="559"/>
      <c r="AF252" s="559"/>
      <c r="AG252" s="559"/>
      <c r="AH252" s="559"/>
      <c r="AI252" s="559"/>
      <c r="AJ252" s="559"/>
      <c r="AK252" s="559"/>
      <c r="AL252" s="559"/>
      <c r="AM252" s="559"/>
      <c r="AN252" s="559"/>
      <c r="AO252" s="559"/>
      <c r="AP252" s="559"/>
      <c r="AQ252" s="559"/>
      <c r="AR252" s="559"/>
      <c r="AS252" s="559"/>
      <c r="AT252" s="559"/>
      <c r="AU252" s="559"/>
      <c r="AV252" s="559"/>
      <c r="AW252" s="559"/>
      <c r="AX252" s="559"/>
      <c r="AY252" s="559"/>
      <c r="AZ252" s="559"/>
      <c r="BA252" s="366"/>
      <c r="BB252" s="230"/>
      <c r="BC252" s="366"/>
      <c r="BD252" s="366"/>
      <c r="BE252" s="366"/>
      <c r="BF252" s="366"/>
      <c r="BG252" s="366"/>
      <c r="BH252" s="366"/>
      <c r="BI252" s="366"/>
      <c r="BJ252" s="366"/>
      <c r="BK252" s="366"/>
      <c r="BL252" s="366"/>
      <c r="BM252" s="366"/>
      <c r="BN252" s="366"/>
      <c r="BO252" s="366"/>
      <c r="BP252" s="366"/>
      <c r="BQ252" s="366"/>
      <c r="BR252" s="366"/>
      <c r="BS252" s="366"/>
      <c r="BT252" s="366"/>
      <c r="BU252" s="366"/>
      <c r="BV252" s="366"/>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67" customFormat="true" ht="12.75" x14ac:dyDescent="0.2">
      <c r="W253" s="559"/>
      <c r="X253" s="559"/>
      <c r="Y253" s="559"/>
      <c r="Z253" s="559"/>
      <c r="AA253" s="559"/>
      <c r="AB253" s="559"/>
      <c r="AC253" s="559"/>
      <c r="AD253" s="559"/>
      <c r="AE253" s="559"/>
      <c r="AF253" s="559"/>
      <c r="AG253" s="559"/>
      <c r="AH253" s="559"/>
      <c r="AI253" s="559"/>
      <c r="AJ253" s="559"/>
      <c r="AK253" s="559"/>
      <c r="AL253" s="559"/>
      <c r="AM253" s="559"/>
      <c r="AN253" s="559"/>
      <c r="AO253" s="559"/>
      <c r="AP253" s="559"/>
      <c r="AQ253" s="559"/>
      <c r="AR253" s="559"/>
      <c r="AS253" s="559"/>
      <c r="AT253" s="559"/>
      <c r="AU253" s="559"/>
      <c r="AV253" s="559"/>
      <c r="AW253" s="559"/>
      <c r="AX253" s="559"/>
      <c r="AY253" s="559"/>
      <c r="AZ253" s="559"/>
      <c r="BA253" s="366"/>
      <c r="BB253" s="230"/>
      <c r="BC253" s="366"/>
      <c r="BD253" s="366"/>
      <c r="BE253" s="366"/>
      <c r="BF253" s="366"/>
      <c r="BG253" s="366"/>
      <c r="BH253" s="366"/>
      <c r="BI253" s="366"/>
      <c r="BJ253" s="366"/>
      <c r="BK253" s="366"/>
      <c r="BL253" s="366"/>
      <c r="BM253" s="366"/>
      <c r="BN253" s="366"/>
      <c r="BO253" s="366"/>
      <c r="BP253" s="366"/>
      <c r="BQ253" s="366"/>
      <c r="BR253" s="366"/>
      <c r="BS253" s="366"/>
      <c r="BT253" s="366"/>
      <c r="BU253" s="366"/>
      <c r="BV253" s="366"/>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67" customFormat="true" ht="12.75" x14ac:dyDescent="0.2">
      <c r="W254" s="559"/>
      <c r="X254" s="559"/>
      <c r="Y254" s="559"/>
      <c r="Z254" s="559"/>
      <c r="AA254" s="559"/>
      <c r="AB254" s="559"/>
      <c r="AC254" s="559"/>
      <c r="AD254" s="559"/>
      <c r="AE254" s="559"/>
      <c r="AF254" s="559"/>
      <c r="AG254" s="559"/>
      <c r="AH254" s="559"/>
      <c r="AI254" s="559"/>
      <c r="AJ254" s="559"/>
      <c r="AK254" s="559"/>
      <c r="AL254" s="559"/>
      <c r="AM254" s="559"/>
      <c r="AN254" s="559"/>
      <c r="AO254" s="559"/>
      <c r="AP254" s="559"/>
      <c r="AQ254" s="559"/>
      <c r="AR254" s="559"/>
      <c r="AS254" s="559"/>
      <c r="AT254" s="559"/>
      <c r="AU254" s="559"/>
      <c r="AV254" s="559"/>
      <c r="AW254" s="559"/>
      <c r="AX254" s="559"/>
      <c r="AY254" s="559"/>
      <c r="AZ254" s="559"/>
      <c r="BA254" s="366"/>
      <c r="BB254" s="230"/>
      <c r="BC254" s="366"/>
      <c r="BD254" s="366"/>
      <c r="BE254" s="366"/>
      <c r="BF254" s="366"/>
      <c r="BG254" s="366"/>
      <c r="BH254" s="366"/>
      <c r="BI254" s="366"/>
      <c r="BJ254" s="366"/>
      <c r="BK254" s="366"/>
      <c r="BL254" s="366"/>
      <c r="BM254" s="366"/>
      <c r="BN254" s="366"/>
      <c r="BO254" s="366"/>
      <c r="BP254" s="366"/>
      <c r="BQ254" s="366"/>
      <c r="BR254" s="366"/>
      <c r="BS254" s="366"/>
      <c r="BT254" s="366"/>
      <c r="BU254" s="366"/>
      <c r="BV254" s="366"/>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67" customFormat="true" ht="12.75" x14ac:dyDescent="0.2">
      <c r="W255" s="559"/>
      <c r="X255" s="559"/>
      <c r="Y255" s="559"/>
      <c r="Z255" s="559"/>
      <c r="AA255" s="559"/>
      <c r="AB255" s="559"/>
      <c r="AC255" s="559"/>
      <c r="AD255" s="559"/>
      <c r="AE255" s="559"/>
      <c r="AF255" s="559"/>
      <c r="AG255" s="559"/>
      <c r="AH255" s="559"/>
      <c r="AI255" s="559"/>
      <c r="AJ255" s="559"/>
      <c r="AK255" s="559"/>
      <c r="AL255" s="559"/>
      <c r="AM255" s="559"/>
      <c r="AN255" s="559"/>
      <c r="AO255" s="559"/>
      <c r="AP255" s="559"/>
      <c r="AQ255" s="559"/>
      <c r="AR255" s="559"/>
      <c r="AS255" s="559"/>
      <c r="AT255" s="559"/>
      <c r="AU255" s="559"/>
      <c r="AV255" s="559"/>
      <c r="AW255" s="559"/>
      <c r="AX255" s="559"/>
      <c r="AY255" s="559"/>
      <c r="AZ255" s="559"/>
      <c r="BA255" s="366"/>
      <c r="BB255" s="230"/>
      <c r="BC255" s="366"/>
      <c r="BD255" s="366"/>
      <c r="BE255" s="366"/>
      <c r="BF255" s="366"/>
      <c r="BG255" s="366"/>
      <c r="BH255" s="366"/>
      <c r="BI255" s="366"/>
      <c r="BJ255" s="366"/>
      <c r="BK255" s="366"/>
      <c r="BL255" s="366"/>
      <c r="BM255" s="366"/>
      <c r="BN255" s="366"/>
      <c r="BO255" s="366"/>
      <c r="BP255" s="366"/>
      <c r="BQ255" s="366"/>
      <c r="BR255" s="366"/>
      <c r="BS255" s="366"/>
      <c r="BT255" s="366"/>
      <c r="BU255" s="366"/>
      <c r="BV255" s="366"/>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67" customFormat="true" ht="12.75" x14ac:dyDescent="0.2">
      <c r="W256" s="559"/>
      <c r="X256" s="559"/>
      <c r="Y256" s="559"/>
      <c r="Z256" s="559"/>
      <c r="AA256" s="559"/>
      <c r="AB256" s="559"/>
      <c r="AC256" s="559"/>
      <c r="AD256" s="559"/>
      <c r="AE256" s="559"/>
      <c r="AF256" s="559"/>
      <c r="AG256" s="559"/>
      <c r="AH256" s="559"/>
      <c r="AI256" s="559"/>
      <c r="AJ256" s="559"/>
      <c r="AK256" s="559"/>
      <c r="AL256" s="559"/>
      <c r="AM256" s="559"/>
      <c r="AN256" s="559"/>
      <c r="AO256" s="559"/>
      <c r="AP256" s="559"/>
      <c r="AQ256" s="559"/>
      <c r="AR256" s="559"/>
      <c r="AS256" s="559"/>
      <c r="AT256" s="559"/>
      <c r="AU256" s="559"/>
      <c r="AV256" s="559"/>
      <c r="AW256" s="559"/>
      <c r="AX256" s="559"/>
      <c r="AY256" s="559"/>
      <c r="AZ256" s="559"/>
      <c r="BA256" s="366"/>
      <c r="BB256" s="230"/>
      <c r="BC256" s="366"/>
      <c r="BD256" s="366"/>
      <c r="BE256" s="366"/>
      <c r="BF256" s="366"/>
      <c r="BG256" s="366"/>
      <c r="BH256" s="366"/>
      <c r="BI256" s="366"/>
      <c r="BJ256" s="366"/>
      <c r="BK256" s="366"/>
      <c r="BL256" s="366"/>
      <c r="BM256" s="366"/>
      <c r="BN256" s="366"/>
      <c r="BO256" s="366"/>
      <c r="BP256" s="366"/>
      <c r="BQ256" s="366"/>
      <c r="BR256" s="366"/>
      <c r="BS256" s="366"/>
      <c r="BT256" s="366"/>
      <c r="BU256" s="366"/>
      <c r="BV256" s="366"/>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67" customFormat="true" ht="18" customHeight="true" x14ac:dyDescent="0.2">
      <c r="W257" s="559"/>
      <c r="X257" s="559"/>
      <c r="Y257" s="559"/>
      <c r="Z257" s="559"/>
      <c r="AA257" s="559"/>
      <c r="AB257" s="559"/>
      <c r="AC257" s="559"/>
      <c r="AD257" s="559"/>
      <c r="AE257" s="559"/>
      <c r="AF257" s="559"/>
      <c r="AG257" s="559"/>
      <c r="AH257" s="559"/>
      <c r="AI257" s="559"/>
      <c r="AJ257" s="559"/>
      <c r="AK257" s="559"/>
      <c r="AL257" s="559"/>
      <c r="AM257" s="559"/>
      <c r="AN257" s="559"/>
      <c r="AO257" s="559"/>
      <c r="AP257" s="559"/>
      <c r="AQ257" s="559"/>
      <c r="AR257" s="559"/>
      <c r="AS257" s="559"/>
      <c r="AT257" s="559"/>
      <c r="AU257" s="559"/>
      <c r="AV257" s="559"/>
      <c r="AW257" s="559"/>
      <c r="AX257" s="559"/>
      <c r="AY257" s="559"/>
      <c r="AZ257" s="559"/>
      <c r="BA257" s="366"/>
      <c r="BB257" s="230"/>
      <c r="BC257" s="366"/>
      <c r="BD257" s="366"/>
      <c r="BE257" s="366"/>
      <c r="BF257" s="366"/>
      <c r="BG257" s="366"/>
      <c r="BH257" s="366"/>
      <c r="BI257" s="366"/>
      <c r="BJ257" s="366"/>
      <c r="BK257" s="366"/>
      <c r="BL257" s="366"/>
      <c r="BM257" s="366"/>
      <c r="BN257" s="366"/>
      <c r="BO257" s="366"/>
      <c r="BP257" s="366"/>
      <c r="BQ257" s="366"/>
      <c r="BR257" s="366"/>
      <c r="BS257" s="366"/>
      <c r="BT257" s="366"/>
      <c r="BU257" s="366"/>
      <c r="BV257" s="366"/>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67" customFormat="true" ht="18" customHeight="true" x14ac:dyDescent="0.2">
      <c r="W258" s="559"/>
      <c r="X258" s="559"/>
      <c r="Y258" s="559"/>
      <c r="Z258" s="559"/>
      <c r="AA258" s="559"/>
      <c r="AB258" s="559"/>
      <c r="AC258" s="559"/>
      <c r="AD258" s="559"/>
      <c r="AE258" s="559"/>
      <c r="AF258" s="559"/>
      <c r="AG258" s="559"/>
      <c r="AH258" s="559"/>
      <c r="AI258" s="559"/>
      <c r="AJ258" s="559"/>
      <c r="AK258" s="559"/>
      <c r="AL258" s="559"/>
      <c r="AM258" s="559"/>
      <c r="AN258" s="559"/>
      <c r="AO258" s="559"/>
      <c r="AP258" s="559"/>
      <c r="AQ258" s="559"/>
      <c r="AR258" s="559"/>
      <c r="AS258" s="559"/>
      <c r="AT258" s="559"/>
      <c r="AU258" s="559"/>
      <c r="AV258" s="559"/>
      <c r="AW258" s="559"/>
      <c r="AX258" s="559"/>
      <c r="AY258" s="559"/>
      <c r="AZ258" s="559"/>
      <c r="BA258" s="366"/>
      <c r="BB258" s="230"/>
      <c r="BC258" s="366"/>
      <c r="BD258" s="366"/>
      <c r="BE258" s="366"/>
      <c r="BF258" s="366"/>
      <c r="BG258" s="366"/>
      <c r="BH258" s="366"/>
      <c r="BI258" s="366"/>
      <c r="BJ258" s="366"/>
      <c r="BK258" s="366"/>
      <c r="BL258" s="366"/>
      <c r="BM258" s="366"/>
      <c r="BN258" s="366"/>
      <c r="BO258" s="366"/>
      <c r="BP258" s="366"/>
      <c r="BQ258" s="366"/>
      <c r="BR258" s="366"/>
      <c r="BS258" s="366"/>
      <c r="BT258" s="366"/>
      <c r="BU258" s="366"/>
      <c r="BV258" s="366"/>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607" customFormat="true" ht="15" customHeight="true" x14ac:dyDescent="0.2">
      <c r="W259" s="611"/>
      <c r="X259" s="611"/>
      <c r="Y259" s="611"/>
      <c r="Z259" s="611"/>
      <c r="AA259" s="611"/>
      <c r="AB259" s="611"/>
      <c r="AC259" s="611"/>
      <c r="AD259" s="611"/>
      <c r="AE259" s="611"/>
      <c r="AF259" s="611"/>
      <c r="AG259" s="611"/>
      <c r="AH259" s="611"/>
      <c r="AI259" s="611"/>
      <c r="AJ259" s="611"/>
      <c r="AK259" s="611"/>
      <c r="AL259" s="611"/>
      <c r="AM259" s="611"/>
      <c r="AN259" s="611"/>
      <c r="AO259" s="611"/>
      <c r="AP259" s="611"/>
      <c r="AQ259" s="611"/>
      <c r="AR259" s="611"/>
      <c r="AS259" s="611"/>
      <c r="AT259" s="611"/>
      <c r="AU259" s="611"/>
      <c r="AV259" s="611"/>
      <c r="AW259" s="611"/>
      <c r="AX259" s="611"/>
      <c r="AY259" s="611"/>
      <c r="AZ259" s="611"/>
      <c r="BA259" s="209" t="s">
        <v>128</v>
      </c>
      <c r="BB259" s="137" t="s">
        <v>85</v>
      </c>
      <c r="BC259" s="2195" t="s">
        <v>114</v>
      </c>
      <c r="BD259" s="2196"/>
      <c r="BE259" s="2196"/>
      <c r="BF259" s="2196"/>
      <c r="BG259" s="2197"/>
      <c r="BH259" s="2198" t="s">
        <v>38</v>
      </c>
      <c r="BI259" s="2196"/>
      <c r="BJ259" s="2196"/>
      <c r="BK259" s="2196"/>
      <c r="BL259" s="2197"/>
      <c r="BM259" s="2198" t="s">
        <v>37</v>
      </c>
      <c r="BN259" s="2196"/>
      <c r="BO259" s="2196"/>
      <c r="BP259" s="2196"/>
      <c r="BQ259" s="2199"/>
      <c r="BR259" s="1673" t="s">
        <v>137</v>
      </c>
      <c r="BS259" s="1674"/>
      <c r="BT259" s="1674"/>
      <c r="BU259" s="1674"/>
      <c r="BV259" s="1674"/>
      <c r="BW259" s="1838"/>
      <c r="BX259" s="1838"/>
      <c r="BY259" s="1839"/>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607" customFormat="true" ht="12.75" x14ac:dyDescent="0.2">
      <c r="W260" s="611"/>
      <c r="X260" s="611"/>
      <c r="Y260" s="611"/>
      <c r="Z260" s="611"/>
      <c r="AA260" s="611"/>
      <c r="AB260" s="611"/>
      <c r="AC260" s="611"/>
      <c r="AD260" s="611"/>
      <c r="AE260" s="611"/>
      <c r="AF260" s="611"/>
      <c r="AG260" s="611"/>
      <c r="AH260" s="611"/>
      <c r="AI260" s="611"/>
      <c r="AJ260" s="611"/>
      <c r="AK260" s="611"/>
      <c r="AL260" s="611"/>
      <c r="AM260" s="611"/>
      <c r="AN260" s="611"/>
      <c r="AO260" s="611"/>
      <c r="AP260" s="611"/>
      <c r="AQ260" s="611"/>
      <c r="AR260" s="611"/>
      <c r="AS260" s="611"/>
      <c r="AT260" s="611"/>
      <c r="AU260" s="611"/>
      <c r="AV260" s="611"/>
      <c r="AW260" s="611"/>
      <c r="AX260" s="611"/>
      <c r="AY260" s="611"/>
      <c r="AZ260" s="611"/>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148</v>
      </c>
      <c r="BS260" s="172" t="s">
        <v>149</v>
      </c>
      <c r="BT260" s="172" t="s">
        <v>150</v>
      </c>
      <c r="BU260" s="172" t="s">
        <v>151</v>
      </c>
      <c r="BV260" s="1764" t="s">
        <v>152</v>
      </c>
      <c r="BW260" s="1840"/>
      <c r="BX260" s="1840"/>
      <c r="BY260" s="1841"/>
      <c r="BZ260" s="1841"/>
      <c r="CA260" s="1841"/>
      <c r="CB260" s="1841"/>
      <c r="CC260" s="1841"/>
      <c r="CD260" s="1841"/>
      <c r="CE260" s="1841"/>
      <c r="CF260" s="1841"/>
      <c r="CG260" s="1841"/>
      <c r="CH260" s="1841"/>
      <c r="CI260" s="1841"/>
      <c r="CJ260" s="1841"/>
      <c r="CK260" s="1841"/>
      <c r="CL260" s="1841"/>
      <c r="CM260" s="1841"/>
      <c r="CN260" s="1841"/>
      <c r="CO260" s="1841"/>
      <c r="CP260" s="1841"/>
      <c r="CQ260" s="1841"/>
      <c r="CR260" s="1841"/>
      <c r="CS260" s="1841"/>
      <c r="CT260" s="1841"/>
      <c r="CU260" s="1841"/>
      <c r="CV260" s="1841"/>
      <c r="CW260" s="1841"/>
      <c r="CX260" s="1841"/>
      <c r="CY260" s="1841"/>
      <c r="CZ260" s="1841"/>
    </row>
    <row r="261" s="607" customFormat="true" ht="15" customHeight="true" x14ac:dyDescent="0.2">
      <c r="W261" s="611"/>
      <c r="X261" s="611"/>
      <c r="Y261" s="611"/>
      <c r="Z261" s="611"/>
      <c r="AA261" s="611"/>
      <c r="AB261" s="611"/>
      <c r="AC261" s="611"/>
      <c r="AD261" s="611"/>
      <c r="AE261" s="611"/>
      <c r="AF261" s="611"/>
      <c r="AG261" s="611"/>
      <c r="AH261" s="611"/>
      <c r="AI261" s="611"/>
      <c r="AJ261" s="611"/>
      <c r="AK261" s="611"/>
      <c r="AL261" s="611"/>
      <c r="AM261" s="611"/>
      <c r="AN261" s="611"/>
      <c r="AO261" s="611"/>
      <c r="AP261" s="611"/>
      <c r="AQ261" s="611"/>
      <c r="AR261" s="611"/>
      <c r="AS261" s="611"/>
      <c r="AT261" s="611"/>
      <c r="AU261" s="611"/>
      <c r="AV261" s="611"/>
      <c r="AW261" s="611"/>
      <c r="AX261" s="611"/>
      <c r="AY261" s="611"/>
      <c r="AZ261" s="611"/>
      <c r="BA261" s="2200" t="s">
        <v>73</v>
      </c>
      <c r="BB261" s="286" t="s">
        <v>49</v>
      </c>
      <c r="BC261" s="1063" t="s">
        <v>35</v>
      </c>
      <c r="BD261" s="1082" t="s">
        <v>35</v>
      </c>
      <c r="BE261" s="1082" t="s">
        <v>35</v>
      </c>
      <c r="BF261" s="1082" t="s">
        <v>35</v>
      </c>
      <c r="BG261" s="1102" t="s">
        <v>35</v>
      </c>
      <c r="BH261" s="1122" t="s">
        <v>35</v>
      </c>
      <c r="BI261" s="1082" t="s">
        <v>35</v>
      </c>
      <c r="BJ261" s="1082" t="s">
        <v>35</v>
      </c>
      <c r="BK261" s="1082" t="s">
        <v>35</v>
      </c>
      <c r="BL261" s="1102" t="s">
        <v>35</v>
      </c>
      <c r="BM261" s="1122" t="s">
        <v>35</v>
      </c>
      <c r="BN261" s="1082" t="s">
        <v>35</v>
      </c>
      <c r="BO261" s="1082" t="s">
        <v>35</v>
      </c>
      <c r="BP261" s="1082" t="s">
        <v>35</v>
      </c>
      <c r="BQ261" s="1102" t="s">
        <v>35</v>
      </c>
      <c r="BR261" s="1122" t="s">
        <v>35</v>
      </c>
      <c r="BS261" s="1082" t="s">
        <v>35</v>
      </c>
      <c r="BT261" s="1082" t="s">
        <v>35</v>
      </c>
      <c r="BU261" s="1082" t="s">
        <v>35</v>
      </c>
      <c r="BV261" s="1765" t="s">
        <v>35</v>
      </c>
      <c r="BW261" s="1842"/>
      <c r="BX261" s="1842"/>
      <c r="BY261" s="1843"/>
      <c r="BZ261" s="1843"/>
      <c r="CA261" s="1843"/>
      <c r="CB261" s="1843"/>
      <c r="CC261" s="1843"/>
      <c r="CD261" s="1843"/>
      <c r="CE261" s="1843"/>
      <c r="CF261" s="1843"/>
      <c r="CG261" s="1843"/>
      <c r="CH261" s="1843"/>
      <c r="CI261" s="1843"/>
      <c r="CJ261" s="1843"/>
      <c r="CK261" s="1843"/>
      <c r="CL261" s="1843"/>
      <c r="CM261" s="1843"/>
      <c r="CN261" s="1843"/>
      <c r="CO261" s="1843"/>
      <c r="CP261" s="1843"/>
      <c r="CQ261" s="1843"/>
      <c r="CR261" s="1843"/>
      <c r="CS261" s="1843"/>
      <c r="CT261" s="1843"/>
      <c r="CU261" s="1843"/>
      <c r="CV261" s="1843"/>
      <c r="CW261" s="1843"/>
      <c r="CX261" s="1843"/>
      <c r="CY261" s="1843"/>
      <c r="CZ261" s="1843"/>
    </row>
    <row r="262" s="607" customFormat="true" ht="15" customHeight="true" x14ac:dyDescent="0.2">
      <c r="W262" s="611"/>
      <c r="X262" s="611"/>
      <c r="Y262" s="611"/>
      <c r="Z262" s="611"/>
      <c r="AA262" s="611"/>
      <c r="AB262" s="611"/>
      <c r="AC262" s="611"/>
      <c r="AD262" s="611"/>
      <c r="AE262" s="611"/>
      <c r="AF262" s="611"/>
      <c r="AG262" s="611"/>
      <c r="AH262" s="611"/>
      <c r="AI262" s="611"/>
      <c r="AJ262" s="611"/>
      <c r="AK262" s="611"/>
      <c r="AL262" s="611"/>
      <c r="AM262" s="611"/>
      <c r="AN262" s="611"/>
      <c r="AO262" s="611"/>
      <c r="AP262" s="611"/>
      <c r="AQ262" s="611"/>
      <c r="AR262" s="611"/>
      <c r="AS262" s="611"/>
      <c r="AT262" s="611"/>
      <c r="AU262" s="611"/>
      <c r="AV262" s="611"/>
      <c r="AW262" s="611"/>
      <c r="AX262" s="611"/>
      <c r="AY262" s="611"/>
      <c r="AZ262" s="611"/>
      <c r="BA262" s="2185"/>
      <c r="BB262" s="287" t="s">
        <v>48</v>
      </c>
      <c r="BC262" s="1064" t="s">
        <v>35</v>
      </c>
      <c r="BD262" s="1083" t="s">
        <v>35</v>
      </c>
      <c r="BE262" s="1083" t="s">
        <v>35</v>
      </c>
      <c r="BF262" s="1083" t="s">
        <v>35</v>
      </c>
      <c r="BG262" s="1103" t="s">
        <v>35</v>
      </c>
      <c r="BH262" s="1123" t="s">
        <v>35</v>
      </c>
      <c r="BI262" s="1083" t="s">
        <v>35</v>
      </c>
      <c r="BJ262" s="1083" t="s">
        <v>35</v>
      </c>
      <c r="BK262" s="1083" t="s">
        <v>35</v>
      </c>
      <c r="BL262" s="1103" t="s">
        <v>35</v>
      </c>
      <c r="BM262" s="1123" t="s">
        <v>35</v>
      </c>
      <c r="BN262" s="1083" t="s">
        <v>35</v>
      </c>
      <c r="BO262" s="1083" t="s">
        <v>35</v>
      </c>
      <c r="BP262" s="1083" t="s">
        <v>35</v>
      </c>
      <c r="BQ262" s="1103" t="s">
        <v>35</v>
      </c>
      <c r="BR262" s="1123" t="s">
        <v>35</v>
      </c>
      <c r="BS262" s="1083" t="s">
        <v>35</v>
      </c>
      <c r="BT262" s="1083" t="s">
        <v>35</v>
      </c>
      <c r="BU262" s="1083" t="s">
        <v>35</v>
      </c>
      <c r="BV262" s="1766" t="s">
        <v>35</v>
      </c>
      <c r="BW262" s="1844"/>
      <c r="BX262" s="1844"/>
      <c r="BY262" s="1845"/>
      <c r="BZ262" s="1845"/>
      <c r="CA262" s="1845"/>
      <c r="CB262" s="1845"/>
      <c r="CC262" s="1845"/>
      <c r="CD262" s="1845"/>
      <c r="CE262" s="1845"/>
      <c r="CF262" s="1845"/>
      <c r="CG262" s="1845"/>
      <c r="CH262" s="1845"/>
      <c r="CI262" s="1845"/>
      <c r="CJ262" s="1845"/>
      <c r="CK262" s="1845"/>
      <c r="CL262" s="1845"/>
      <c r="CM262" s="1845"/>
      <c r="CN262" s="1845"/>
      <c r="CO262" s="1845"/>
      <c r="CP262" s="1845"/>
      <c r="CQ262" s="1845"/>
      <c r="CR262" s="1845"/>
      <c r="CS262" s="1845"/>
      <c r="CT262" s="1845"/>
      <c r="CU262" s="1845"/>
      <c r="CV262" s="1845"/>
      <c r="CW262" s="1845"/>
      <c r="CX262" s="1845"/>
      <c r="CY262" s="1845"/>
      <c r="CZ262" s="1845"/>
    </row>
    <row r="263" s="607" customFormat="true" ht="15" customHeight="true" x14ac:dyDescent="0.2">
      <c r="W263" s="611"/>
      <c r="X263" s="611"/>
      <c r="Y263" s="611"/>
      <c r="Z263" s="611"/>
      <c r="AA263" s="611"/>
      <c r="AB263" s="611"/>
      <c r="AC263" s="611"/>
      <c r="AD263" s="611"/>
      <c r="AE263" s="611"/>
      <c r="AF263" s="611"/>
      <c r="AG263" s="611"/>
      <c r="AH263" s="611"/>
      <c r="AI263" s="611"/>
      <c r="AJ263" s="611"/>
      <c r="AK263" s="611"/>
      <c r="AL263" s="611"/>
      <c r="AM263" s="611"/>
      <c r="AN263" s="611"/>
      <c r="AO263" s="611"/>
      <c r="AP263" s="611"/>
      <c r="AQ263" s="611"/>
      <c r="AR263" s="611"/>
      <c r="AS263" s="611"/>
      <c r="AT263" s="611"/>
      <c r="AU263" s="611"/>
      <c r="AV263" s="611"/>
      <c r="AW263" s="611"/>
      <c r="AX263" s="611"/>
      <c r="AY263" s="611"/>
      <c r="AZ263" s="611"/>
      <c r="BA263" s="2185"/>
      <c r="BB263" s="287" t="s">
        <v>112</v>
      </c>
      <c r="BC263" s="1064" t="s">
        <v>35</v>
      </c>
      <c r="BD263" s="1083" t="s">
        <v>35</v>
      </c>
      <c r="BE263" s="1083" t="s">
        <v>35</v>
      </c>
      <c r="BF263" s="1083" t="s">
        <v>35</v>
      </c>
      <c r="BG263" s="1103" t="s">
        <v>35</v>
      </c>
      <c r="BH263" s="1123" t="s">
        <v>35</v>
      </c>
      <c r="BI263" s="1083" t="s">
        <v>35</v>
      </c>
      <c r="BJ263" s="1083" t="s">
        <v>35</v>
      </c>
      <c r="BK263" s="1083" t="s">
        <v>35</v>
      </c>
      <c r="BL263" s="1103" t="s">
        <v>35</v>
      </c>
      <c r="BM263" s="1123" t="s">
        <v>35</v>
      </c>
      <c r="BN263" s="1083" t="s">
        <v>35</v>
      </c>
      <c r="BO263" s="1083" t="s">
        <v>35</v>
      </c>
      <c r="BP263" s="1083" t="s">
        <v>35</v>
      </c>
      <c r="BQ263" s="1103" t="s">
        <v>35</v>
      </c>
      <c r="BR263" s="1123" t="s">
        <v>35</v>
      </c>
      <c r="BS263" s="1083" t="s">
        <v>35</v>
      </c>
      <c r="BT263" s="1083" t="s">
        <v>35</v>
      </c>
      <c r="BU263" s="1083" t="s">
        <v>35</v>
      </c>
      <c r="BV263" s="1766" t="s">
        <v>35</v>
      </c>
      <c r="BW263" s="1844"/>
      <c r="BX263" s="1844"/>
      <c r="BY263" s="1845"/>
      <c r="BZ263" s="1845"/>
      <c r="CA263" s="1845"/>
      <c r="CB263" s="1845"/>
      <c r="CC263" s="1845"/>
      <c r="CD263" s="1845"/>
      <c r="CE263" s="1845"/>
      <c r="CF263" s="1845"/>
      <c r="CG263" s="1845"/>
      <c r="CH263" s="1845"/>
      <c r="CI263" s="1845"/>
      <c r="CJ263" s="1845"/>
      <c r="CK263" s="1845"/>
      <c r="CL263" s="1845"/>
      <c r="CM263" s="1845"/>
      <c r="CN263" s="1845"/>
      <c r="CO263" s="1845"/>
      <c r="CP263" s="1845"/>
      <c r="CQ263" s="1845"/>
      <c r="CR263" s="1845"/>
      <c r="CS263" s="1845"/>
      <c r="CT263" s="1845"/>
      <c r="CU263" s="1845"/>
      <c r="CV263" s="1845"/>
      <c r="CW263" s="1845"/>
      <c r="CX263" s="1845"/>
      <c r="CY263" s="1845"/>
      <c r="CZ263" s="1845"/>
    </row>
    <row r="264" s="607" customFormat="true" ht="15" customHeight="true" x14ac:dyDescent="0.2">
      <c r="W264" s="611"/>
      <c r="X264" s="611"/>
      <c r="Y264" s="611"/>
      <c r="Z264" s="611"/>
      <c r="AA264" s="611"/>
      <c r="AB264" s="611"/>
      <c r="AC264" s="611"/>
      <c r="AD264" s="611"/>
      <c r="AE264" s="611"/>
      <c r="AF264" s="611"/>
      <c r="AG264" s="611"/>
      <c r="AH264" s="611"/>
      <c r="AI264" s="611"/>
      <c r="AJ264" s="611"/>
      <c r="AK264" s="611"/>
      <c r="AL264" s="611"/>
      <c r="AM264" s="611"/>
      <c r="AN264" s="611"/>
      <c r="AO264" s="611"/>
      <c r="AP264" s="611"/>
      <c r="AQ264" s="611"/>
      <c r="AR264" s="611"/>
      <c r="AS264" s="611"/>
      <c r="AT264" s="611"/>
      <c r="AU264" s="611"/>
      <c r="AV264" s="611"/>
      <c r="AW264" s="611"/>
      <c r="AX264" s="611"/>
      <c r="AY264" s="611"/>
      <c r="AZ264" s="611"/>
      <c r="BA264" s="2185" t="s">
        <v>74</v>
      </c>
      <c r="BB264" s="287" t="s">
        <v>88</v>
      </c>
      <c r="BC264" s="1064" t="s">
        <v>35</v>
      </c>
      <c r="BD264" s="1083" t="s">
        <v>35</v>
      </c>
      <c r="BE264" s="1083" t="s">
        <v>35</v>
      </c>
      <c r="BF264" s="1083" t="s">
        <v>35</v>
      </c>
      <c r="BG264" s="1103" t="s">
        <v>35</v>
      </c>
      <c r="BH264" s="1123" t="s">
        <v>35</v>
      </c>
      <c r="BI264" s="1083" t="s">
        <v>35</v>
      </c>
      <c r="BJ264" s="1083" t="s">
        <v>35</v>
      </c>
      <c r="BK264" s="1083" t="s">
        <v>35</v>
      </c>
      <c r="BL264" s="1103" t="s">
        <v>35</v>
      </c>
      <c r="BM264" s="1123" t="s">
        <v>35</v>
      </c>
      <c r="BN264" s="1083" t="s">
        <v>35</v>
      </c>
      <c r="BO264" s="1083" t="s">
        <v>35</v>
      </c>
      <c r="BP264" s="1083" t="s">
        <v>35</v>
      </c>
      <c r="BQ264" s="1103" t="s">
        <v>35</v>
      </c>
      <c r="BR264" s="1123" t="s">
        <v>35</v>
      </c>
      <c r="BS264" s="1083" t="s">
        <v>35</v>
      </c>
      <c r="BT264" s="1083" t="s">
        <v>35</v>
      </c>
      <c r="BU264" s="1083" t="s">
        <v>35</v>
      </c>
      <c r="BV264" s="1766" t="s">
        <v>35</v>
      </c>
      <c r="BW264" s="1844"/>
      <c r="BX264" s="1844"/>
      <c r="BY264" s="1845"/>
      <c r="BZ264" s="1845"/>
      <c r="CA264" s="1845"/>
      <c r="CB264" s="1845"/>
      <c r="CC264" s="1845"/>
      <c r="CD264" s="1845"/>
      <c r="CE264" s="1845"/>
      <c r="CF264" s="1845"/>
      <c r="CG264" s="1845"/>
      <c r="CH264" s="1845"/>
      <c r="CI264" s="1845"/>
      <c r="CJ264" s="1845"/>
      <c r="CK264" s="1845"/>
      <c r="CL264" s="1845"/>
      <c r="CM264" s="1845"/>
      <c r="CN264" s="1845"/>
      <c r="CO264" s="1845"/>
      <c r="CP264" s="1845"/>
      <c r="CQ264" s="1845"/>
      <c r="CR264" s="1845"/>
      <c r="CS264" s="1845"/>
      <c r="CT264" s="1845"/>
      <c r="CU264" s="1845"/>
      <c r="CV264" s="1845"/>
      <c r="CW264" s="1845"/>
      <c r="CX264" s="1845"/>
      <c r="CY264" s="1845"/>
      <c r="CZ264" s="1845"/>
    </row>
    <row r="265" s="607" customFormat="true" ht="15" customHeight="true" x14ac:dyDescent="0.2">
      <c r="W265" s="611"/>
      <c r="X265" s="611"/>
      <c r="Y265" s="611"/>
      <c r="Z265" s="611"/>
      <c r="AA265" s="611"/>
      <c r="AB265" s="611"/>
      <c r="AC265" s="611"/>
      <c r="AD265" s="611"/>
      <c r="AE265" s="611"/>
      <c r="AF265" s="611"/>
      <c r="AG265" s="611"/>
      <c r="AH265" s="611"/>
      <c r="AI265" s="611"/>
      <c r="AJ265" s="611"/>
      <c r="AK265" s="611"/>
      <c r="AL265" s="611"/>
      <c r="AM265" s="611"/>
      <c r="AN265" s="611"/>
      <c r="AO265" s="611"/>
      <c r="AP265" s="611"/>
      <c r="AQ265" s="611"/>
      <c r="AR265" s="611"/>
      <c r="AS265" s="611"/>
      <c r="AT265" s="611"/>
      <c r="AU265" s="611"/>
      <c r="AV265" s="611"/>
      <c r="AW265" s="611"/>
      <c r="AX265" s="611"/>
      <c r="AY265" s="611"/>
      <c r="AZ265" s="611"/>
      <c r="BA265" s="2185"/>
      <c r="BB265" s="287" t="s">
        <v>89</v>
      </c>
      <c r="BC265" s="1064" t="s">
        <v>35</v>
      </c>
      <c r="BD265" s="1083" t="s">
        <v>35</v>
      </c>
      <c r="BE265" s="1083" t="s">
        <v>35</v>
      </c>
      <c r="BF265" s="1083" t="s">
        <v>35</v>
      </c>
      <c r="BG265" s="1103" t="s">
        <v>35</v>
      </c>
      <c r="BH265" s="1123" t="s">
        <v>35</v>
      </c>
      <c r="BI265" s="1083" t="s">
        <v>35</v>
      </c>
      <c r="BJ265" s="1083" t="s">
        <v>35</v>
      </c>
      <c r="BK265" s="1083" t="s">
        <v>35</v>
      </c>
      <c r="BL265" s="1103" t="s">
        <v>35</v>
      </c>
      <c r="BM265" s="1123" t="s">
        <v>35</v>
      </c>
      <c r="BN265" s="1083" t="s">
        <v>35</v>
      </c>
      <c r="BO265" s="1083" t="s">
        <v>35</v>
      </c>
      <c r="BP265" s="1083" t="s">
        <v>35</v>
      </c>
      <c r="BQ265" s="1103" t="s">
        <v>35</v>
      </c>
      <c r="BR265" s="1123" t="s">
        <v>35</v>
      </c>
      <c r="BS265" s="1083" t="s">
        <v>35</v>
      </c>
      <c r="BT265" s="1083" t="s">
        <v>35</v>
      </c>
      <c r="BU265" s="1083" t="s">
        <v>35</v>
      </c>
      <c r="BV265" s="1766" t="s">
        <v>35</v>
      </c>
      <c r="BW265" s="1844"/>
      <c r="BX265" s="1844"/>
      <c r="BY265" s="1845"/>
      <c r="BZ265" s="1845"/>
      <c r="CA265" s="1845"/>
      <c r="CB265" s="1845"/>
      <c r="CC265" s="1845"/>
      <c r="CD265" s="1845"/>
      <c r="CE265" s="1845"/>
      <c r="CF265" s="1845"/>
      <c r="CG265" s="1845"/>
      <c r="CH265" s="1845"/>
      <c r="CI265" s="1845"/>
      <c r="CJ265" s="1845"/>
      <c r="CK265" s="1845"/>
      <c r="CL265" s="1845"/>
      <c r="CM265" s="1845"/>
      <c r="CN265" s="1845"/>
      <c r="CO265" s="1845"/>
      <c r="CP265" s="1845"/>
      <c r="CQ265" s="1845"/>
      <c r="CR265" s="1845"/>
      <c r="CS265" s="1845"/>
      <c r="CT265" s="1845"/>
      <c r="CU265" s="1845"/>
      <c r="CV265" s="1845"/>
      <c r="CW265" s="1845"/>
      <c r="CX265" s="1845"/>
      <c r="CY265" s="1845"/>
      <c r="CZ265" s="1845"/>
    </row>
    <row r="266" s="607" customFormat="true" ht="15" customHeight="true" x14ac:dyDescent="0.2">
      <c r="W266" s="611"/>
      <c r="X266" s="611"/>
      <c r="Y266" s="611"/>
      <c r="Z266" s="611"/>
      <c r="AA266" s="611"/>
      <c r="AB266" s="611"/>
      <c r="AC266" s="611"/>
      <c r="AD266" s="611"/>
      <c r="AE266" s="611"/>
      <c r="AF266" s="611"/>
      <c r="AG266" s="611"/>
      <c r="AH266" s="611"/>
      <c r="AI266" s="611"/>
      <c r="AJ266" s="611"/>
      <c r="AK266" s="611"/>
      <c r="AL266" s="611"/>
      <c r="AM266" s="611"/>
      <c r="AN266" s="611"/>
      <c r="AO266" s="611"/>
      <c r="AP266" s="611"/>
      <c r="AQ266" s="611"/>
      <c r="AR266" s="611"/>
      <c r="AS266" s="611"/>
      <c r="AT266" s="611"/>
      <c r="AU266" s="611"/>
      <c r="AV266" s="611"/>
      <c r="AW266" s="611"/>
      <c r="AX266" s="611"/>
      <c r="AY266" s="611"/>
      <c r="AZ266" s="611"/>
      <c r="BA266" s="2185"/>
      <c r="BB266" s="287" t="s">
        <v>90</v>
      </c>
      <c r="BC266" s="1064" t="s">
        <v>35</v>
      </c>
      <c r="BD266" s="1083" t="s">
        <v>35</v>
      </c>
      <c r="BE266" s="1083" t="s">
        <v>35</v>
      </c>
      <c r="BF266" s="1083" t="s">
        <v>35</v>
      </c>
      <c r="BG266" s="1103" t="s">
        <v>35</v>
      </c>
      <c r="BH266" s="1123" t="s">
        <v>35</v>
      </c>
      <c r="BI266" s="1083" t="s">
        <v>35</v>
      </c>
      <c r="BJ266" s="1083" t="s">
        <v>35</v>
      </c>
      <c r="BK266" s="1083" t="s">
        <v>35</v>
      </c>
      <c r="BL266" s="1103" t="s">
        <v>35</v>
      </c>
      <c r="BM266" s="1123" t="s">
        <v>35</v>
      </c>
      <c r="BN266" s="1083" t="s">
        <v>35</v>
      </c>
      <c r="BO266" s="1083" t="s">
        <v>35</v>
      </c>
      <c r="BP266" s="1083" t="s">
        <v>35</v>
      </c>
      <c r="BQ266" s="1103" t="s">
        <v>35</v>
      </c>
      <c r="BR266" s="1123" t="s">
        <v>35</v>
      </c>
      <c r="BS266" s="1083" t="s">
        <v>35</v>
      </c>
      <c r="BT266" s="1083" t="s">
        <v>35</v>
      </c>
      <c r="BU266" s="1083" t="s">
        <v>35</v>
      </c>
      <c r="BV266" s="1766" t="s">
        <v>35</v>
      </c>
      <c r="BW266" s="1844"/>
      <c r="BX266" s="1844"/>
      <c r="BY266" s="1845"/>
      <c r="BZ266" s="1845"/>
      <c r="CA266" s="1845"/>
      <c r="CB266" s="1845"/>
      <c r="CC266" s="1845"/>
      <c r="CD266" s="1845"/>
      <c r="CE266" s="1845"/>
      <c r="CF266" s="1845"/>
      <c r="CG266" s="1845"/>
      <c r="CH266" s="1845"/>
      <c r="CI266" s="1845"/>
      <c r="CJ266" s="1845"/>
      <c r="CK266" s="1845"/>
      <c r="CL266" s="1845"/>
      <c r="CM266" s="1845"/>
      <c r="CN266" s="1845"/>
      <c r="CO266" s="1845"/>
      <c r="CP266" s="1845"/>
      <c r="CQ266" s="1845"/>
      <c r="CR266" s="1845"/>
      <c r="CS266" s="1845"/>
      <c r="CT266" s="1845"/>
      <c r="CU266" s="1845"/>
      <c r="CV266" s="1845"/>
      <c r="CW266" s="1845"/>
      <c r="CX266" s="1845"/>
      <c r="CY266" s="1845"/>
      <c r="CZ266" s="1845"/>
    </row>
    <row r="267" s="607" customFormat="true" ht="15" customHeight="true" x14ac:dyDescent="0.2">
      <c r="W267" s="611"/>
      <c r="X267" s="611"/>
      <c r="Y267" s="611"/>
      <c r="Z267" s="611"/>
      <c r="AA267" s="611"/>
      <c r="AB267" s="611"/>
      <c r="AC267" s="611"/>
      <c r="AD267" s="611"/>
      <c r="AE267" s="611"/>
      <c r="AF267" s="611"/>
      <c r="AG267" s="611"/>
      <c r="AH267" s="611"/>
      <c r="AI267" s="611"/>
      <c r="AJ267" s="611"/>
      <c r="AK267" s="611"/>
      <c r="AL267" s="611"/>
      <c r="AM267" s="611"/>
      <c r="AN267" s="611"/>
      <c r="AO267" s="611"/>
      <c r="AP267" s="611"/>
      <c r="AQ267" s="611"/>
      <c r="AR267" s="611"/>
      <c r="AS267" s="611"/>
      <c r="AT267" s="611"/>
      <c r="AU267" s="611"/>
      <c r="AV267" s="611"/>
      <c r="AW267" s="611"/>
      <c r="AX267" s="611"/>
      <c r="AY267" s="611"/>
      <c r="AZ267" s="611"/>
      <c r="BA267" s="2185"/>
      <c r="BB267" s="287" t="s">
        <v>112</v>
      </c>
      <c r="BC267" s="1064" t="s">
        <v>35</v>
      </c>
      <c r="BD267" s="1083" t="s">
        <v>35</v>
      </c>
      <c r="BE267" s="1083" t="s">
        <v>35</v>
      </c>
      <c r="BF267" s="1083" t="s">
        <v>35</v>
      </c>
      <c r="BG267" s="1103" t="s">
        <v>35</v>
      </c>
      <c r="BH267" s="1123" t="s">
        <v>35</v>
      </c>
      <c r="BI267" s="1083" t="s">
        <v>35</v>
      </c>
      <c r="BJ267" s="1083" t="s">
        <v>35</v>
      </c>
      <c r="BK267" s="1083" t="s">
        <v>35</v>
      </c>
      <c r="BL267" s="1103" t="s">
        <v>35</v>
      </c>
      <c r="BM267" s="1123" t="s">
        <v>35</v>
      </c>
      <c r="BN267" s="1083" t="s">
        <v>35</v>
      </c>
      <c r="BO267" s="1083" t="s">
        <v>35</v>
      </c>
      <c r="BP267" s="1083" t="s">
        <v>35</v>
      </c>
      <c r="BQ267" s="1103" t="s">
        <v>35</v>
      </c>
      <c r="BR267" s="1123" t="s">
        <v>35</v>
      </c>
      <c r="BS267" s="1083" t="s">
        <v>35</v>
      </c>
      <c r="BT267" s="1083" t="s">
        <v>35</v>
      </c>
      <c r="BU267" s="1083" t="s">
        <v>35</v>
      </c>
      <c r="BV267" s="1766" t="s">
        <v>35</v>
      </c>
      <c r="BW267" s="1844"/>
      <c r="BX267" s="1844"/>
      <c r="BY267" s="1845"/>
      <c r="BZ267" s="1845"/>
      <c r="CA267" s="1845"/>
      <c r="CB267" s="1845"/>
      <c r="CC267" s="1845"/>
      <c r="CD267" s="1845"/>
      <c r="CE267" s="1845"/>
      <c r="CF267" s="1845"/>
      <c r="CG267" s="1845"/>
      <c r="CH267" s="1845"/>
      <c r="CI267" s="1845"/>
      <c r="CJ267" s="1845"/>
      <c r="CK267" s="1845"/>
      <c r="CL267" s="1845"/>
      <c r="CM267" s="1845"/>
      <c r="CN267" s="1845"/>
      <c r="CO267" s="1845"/>
      <c r="CP267" s="1845"/>
      <c r="CQ267" s="1845"/>
      <c r="CR267" s="1845"/>
      <c r="CS267" s="1845"/>
      <c r="CT267" s="1845"/>
      <c r="CU267" s="1845"/>
      <c r="CV267" s="1845"/>
      <c r="CW267" s="1845"/>
      <c r="CX267" s="1845"/>
      <c r="CY267" s="1845"/>
      <c r="CZ267" s="1845"/>
    </row>
    <row r="268" s="607" customFormat="true" ht="15" customHeight="true" x14ac:dyDescent="0.2">
      <c r="W268" s="611"/>
      <c r="X268" s="611"/>
      <c r="Y268" s="611"/>
      <c r="Z268" s="611"/>
      <c r="AA268" s="611"/>
      <c r="AB268" s="611"/>
      <c r="AC268" s="611"/>
      <c r="AD268" s="611"/>
      <c r="AE268" s="611"/>
      <c r="AF268" s="611"/>
      <c r="AG268" s="611"/>
      <c r="AH268" s="611"/>
      <c r="AI268" s="611"/>
      <c r="AJ268" s="611"/>
      <c r="AK268" s="611"/>
      <c r="AL268" s="611"/>
      <c r="AM268" s="611"/>
      <c r="AN268" s="611"/>
      <c r="AO268" s="611"/>
      <c r="AP268" s="611"/>
      <c r="AQ268" s="611"/>
      <c r="AR268" s="611"/>
      <c r="AS268" s="611"/>
      <c r="AT268" s="611"/>
      <c r="AU268" s="611"/>
      <c r="AV268" s="611"/>
      <c r="AW268" s="611"/>
      <c r="AX268" s="611"/>
      <c r="AY268" s="611"/>
      <c r="AZ268" s="611"/>
      <c r="BA268" s="2185" t="s">
        <v>115</v>
      </c>
      <c r="BB268" s="287" t="s">
        <v>88</v>
      </c>
      <c r="BC268" s="1064" t="s">
        <v>35</v>
      </c>
      <c r="BD268" s="1083" t="s">
        <v>35</v>
      </c>
      <c r="BE268" s="1083" t="s">
        <v>35</v>
      </c>
      <c r="BF268" s="1083" t="s">
        <v>35</v>
      </c>
      <c r="BG268" s="1103" t="s">
        <v>35</v>
      </c>
      <c r="BH268" s="1123" t="s">
        <v>35</v>
      </c>
      <c r="BI268" s="1083" t="s">
        <v>35</v>
      </c>
      <c r="BJ268" s="1083" t="s">
        <v>35</v>
      </c>
      <c r="BK268" s="1083" t="s">
        <v>35</v>
      </c>
      <c r="BL268" s="1103" t="s">
        <v>35</v>
      </c>
      <c r="BM268" s="1123" t="s">
        <v>35</v>
      </c>
      <c r="BN268" s="1083" t="s">
        <v>35</v>
      </c>
      <c r="BO268" s="1083" t="s">
        <v>35</v>
      </c>
      <c r="BP268" s="1083" t="s">
        <v>35</v>
      </c>
      <c r="BQ268" s="1103" t="s">
        <v>35</v>
      </c>
      <c r="BR268" s="1123" t="s">
        <v>35</v>
      </c>
      <c r="BS268" s="1083" t="s">
        <v>35</v>
      </c>
      <c r="BT268" s="1083" t="s">
        <v>35</v>
      </c>
      <c r="BU268" s="1083" t="s">
        <v>35</v>
      </c>
      <c r="BV268" s="1766" t="s">
        <v>35</v>
      </c>
      <c r="BW268" s="1844"/>
      <c r="BX268" s="1844"/>
      <c r="BY268" s="1845"/>
      <c r="BZ268" s="1845"/>
      <c r="CA268" s="1845"/>
      <c r="CB268" s="1845"/>
      <c r="CC268" s="1845"/>
      <c r="CD268" s="1845"/>
      <c r="CE268" s="1845"/>
      <c r="CF268" s="1845"/>
      <c r="CG268" s="1845"/>
      <c r="CH268" s="1845"/>
      <c r="CI268" s="1845"/>
      <c r="CJ268" s="1845"/>
      <c r="CK268" s="1845"/>
      <c r="CL268" s="1845"/>
      <c r="CM268" s="1845"/>
      <c r="CN268" s="1845"/>
      <c r="CO268" s="1845"/>
      <c r="CP268" s="1845"/>
      <c r="CQ268" s="1845"/>
      <c r="CR268" s="1845"/>
      <c r="CS268" s="1845"/>
      <c r="CT268" s="1845"/>
      <c r="CU268" s="1845"/>
      <c r="CV268" s="1845"/>
      <c r="CW268" s="1845"/>
      <c r="CX268" s="1845"/>
      <c r="CY268" s="1845"/>
      <c r="CZ268" s="1845"/>
    </row>
    <row r="269" s="607" customFormat="true" ht="15" customHeight="true" x14ac:dyDescent="0.2">
      <c r="W269" s="611"/>
      <c r="X269" s="611"/>
      <c r="Y269" s="611"/>
      <c r="Z269" s="611"/>
      <c r="AA269" s="611"/>
      <c r="AB269" s="611"/>
      <c r="AC269" s="611"/>
      <c r="AD269" s="611"/>
      <c r="AE269" s="611"/>
      <c r="AF269" s="611"/>
      <c r="AG269" s="611"/>
      <c r="AH269" s="611"/>
      <c r="AI269" s="611"/>
      <c r="AJ269" s="611"/>
      <c r="AK269" s="611"/>
      <c r="AL269" s="611"/>
      <c r="AM269" s="611"/>
      <c r="AN269" s="611"/>
      <c r="AO269" s="611"/>
      <c r="AP269" s="611"/>
      <c r="AQ269" s="611"/>
      <c r="AR269" s="611"/>
      <c r="AS269" s="611"/>
      <c r="AT269" s="611"/>
      <c r="AU269" s="611"/>
      <c r="AV269" s="611"/>
      <c r="AW269" s="611"/>
      <c r="AX269" s="611"/>
      <c r="AY269" s="611"/>
      <c r="AZ269" s="611"/>
      <c r="BA269" s="2185"/>
      <c r="BB269" s="287" t="s">
        <v>89</v>
      </c>
      <c r="BC269" s="1064" t="s">
        <v>35</v>
      </c>
      <c r="BD269" s="1083" t="s">
        <v>35</v>
      </c>
      <c r="BE269" s="1083" t="s">
        <v>35</v>
      </c>
      <c r="BF269" s="1083" t="s">
        <v>35</v>
      </c>
      <c r="BG269" s="1103" t="s">
        <v>35</v>
      </c>
      <c r="BH269" s="1123" t="s">
        <v>35</v>
      </c>
      <c r="BI269" s="1083" t="s">
        <v>35</v>
      </c>
      <c r="BJ269" s="1083" t="s">
        <v>35</v>
      </c>
      <c r="BK269" s="1083" t="s">
        <v>35</v>
      </c>
      <c r="BL269" s="1103" t="s">
        <v>35</v>
      </c>
      <c r="BM269" s="1123" t="s">
        <v>35</v>
      </c>
      <c r="BN269" s="1083" t="s">
        <v>35</v>
      </c>
      <c r="BO269" s="1083" t="s">
        <v>35</v>
      </c>
      <c r="BP269" s="1083" t="s">
        <v>35</v>
      </c>
      <c r="BQ269" s="1103" t="s">
        <v>35</v>
      </c>
      <c r="BR269" s="1123" t="s">
        <v>35</v>
      </c>
      <c r="BS269" s="1083" t="s">
        <v>35</v>
      </c>
      <c r="BT269" s="1083" t="s">
        <v>35</v>
      </c>
      <c r="BU269" s="1083" t="s">
        <v>35</v>
      </c>
      <c r="BV269" s="1766" t="s">
        <v>35</v>
      </c>
      <c r="BW269" s="1844"/>
      <c r="BX269" s="1844"/>
      <c r="BY269" s="1845"/>
      <c r="BZ269" s="1845"/>
      <c r="CA269" s="1845"/>
      <c r="CB269" s="1845"/>
      <c r="CC269" s="1845"/>
      <c r="CD269" s="1845"/>
      <c r="CE269" s="1845"/>
      <c r="CF269" s="1845"/>
      <c r="CG269" s="1845"/>
      <c r="CH269" s="1845"/>
      <c r="CI269" s="1845"/>
      <c r="CJ269" s="1845"/>
      <c r="CK269" s="1845"/>
      <c r="CL269" s="1845"/>
      <c r="CM269" s="1845"/>
      <c r="CN269" s="1845"/>
      <c r="CO269" s="1845"/>
      <c r="CP269" s="1845"/>
      <c r="CQ269" s="1845"/>
      <c r="CR269" s="1845"/>
      <c r="CS269" s="1845"/>
      <c r="CT269" s="1845"/>
      <c r="CU269" s="1845"/>
      <c r="CV269" s="1845"/>
      <c r="CW269" s="1845"/>
      <c r="CX269" s="1845"/>
      <c r="CY269" s="1845"/>
      <c r="CZ269" s="1845"/>
    </row>
    <row r="270" s="607" customFormat="true" ht="15" customHeight="true" x14ac:dyDescent="0.2">
      <c r="W270" s="611"/>
      <c r="X270" s="611"/>
      <c r="Y270" s="611"/>
      <c r="Z270" s="611"/>
      <c r="AA270" s="611"/>
      <c r="AB270" s="611"/>
      <c r="AC270" s="611"/>
      <c r="AD270" s="611"/>
      <c r="AE270" s="611"/>
      <c r="AF270" s="611"/>
      <c r="AG270" s="611"/>
      <c r="AH270" s="611"/>
      <c r="AI270" s="611"/>
      <c r="AJ270" s="611"/>
      <c r="AK270" s="611"/>
      <c r="AL270" s="611"/>
      <c r="AM270" s="611"/>
      <c r="AN270" s="611"/>
      <c r="AO270" s="611"/>
      <c r="AP270" s="611"/>
      <c r="AQ270" s="611"/>
      <c r="AR270" s="611"/>
      <c r="AS270" s="611"/>
      <c r="AT270" s="611"/>
      <c r="AU270" s="611"/>
      <c r="AV270" s="611"/>
      <c r="AW270" s="611"/>
      <c r="AX270" s="611"/>
      <c r="AY270" s="611"/>
      <c r="AZ270" s="611"/>
      <c r="BA270" s="2185"/>
      <c r="BB270" s="287" t="s">
        <v>90</v>
      </c>
      <c r="BC270" s="1064" t="s">
        <v>35</v>
      </c>
      <c r="BD270" s="1083" t="s">
        <v>35</v>
      </c>
      <c r="BE270" s="1083" t="s">
        <v>35</v>
      </c>
      <c r="BF270" s="1083" t="s">
        <v>35</v>
      </c>
      <c r="BG270" s="1103" t="s">
        <v>35</v>
      </c>
      <c r="BH270" s="1123" t="s">
        <v>35</v>
      </c>
      <c r="BI270" s="1083" t="s">
        <v>35</v>
      </c>
      <c r="BJ270" s="1083" t="s">
        <v>35</v>
      </c>
      <c r="BK270" s="1083" t="s">
        <v>35</v>
      </c>
      <c r="BL270" s="1103" t="s">
        <v>35</v>
      </c>
      <c r="BM270" s="1123" t="s">
        <v>35</v>
      </c>
      <c r="BN270" s="1083" t="s">
        <v>35</v>
      </c>
      <c r="BO270" s="1083" t="s">
        <v>35</v>
      </c>
      <c r="BP270" s="1083" t="s">
        <v>35</v>
      </c>
      <c r="BQ270" s="1103" t="s">
        <v>35</v>
      </c>
      <c r="BR270" s="1123" t="s">
        <v>35</v>
      </c>
      <c r="BS270" s="1083" t="s">
        <v>35</v>
      </c>
      <c r="BT270" s="1083" t="s">
        <v>35</v>
      </c>
      <c r="BU270" s="1083" t="s">
        <v>35</v>
      </c>
      <c r="BV270" s="1766" t="s">
        <v>35</v>
      </c>
      <c r="BW270" s="1844"/>
      <c r="BX270" s="1844"/>
      <c r="BY270" s="1845"/>
      <c r="BZ270" s="1845"/>
      <c r="CA270" s="1845"/>
      <c r="CB270" s="1845"/>
      <c r="CC270" s="1845"/>
      <c r="CD270" s="1845"/>
      <c r="CE270" s="1845"/>
      <c r="CF270" s="1845"/>
      <c r="CG270" s="1845"/>
      <c r="CH270" s="1845"/>
      <c r="CI270" s="1845"/>
      <c r="CJ270" s="1845"/>
      <c r="CK270" s="1845"/>
      <c r="CL270" s="1845"/>
      <c r="CM270" s="1845"/>
      <c r="CN270" s="1845"/>
      <c r="CO270" s="1845"/>
      <c r="CP270" s="1845"/>
      <c r="CQ270" s="1845"/>
      <c r="CR270" s="1845"/>
      <c r="CS270" s="1845"/>
      <c r="CT270" s="1845"/>
      <c r="CU270" s="1845"/>
      <c r="CV270" s="1845"/>
      <c r="CW270" s="1845"/>
      <c r="CX270" s="1845"/>
      <c r="CY270" s="1845"/>
      <c r="CZ270" s="1845"/>
    </row>
    <row r="271" s="607" customFormat="true" ht="15" customHeight="true" x14ac:dyDescent="0.2">
      <c r="W271" s="611"/>
      <c r="X271" s="611"/>
      <c r="Y271" s="611"/>
      <c r="Z271" s="611"/>
      <c r="AA271" s="611"/>
      <c r="AB271" s="611"/>
      <c r="AC271" s="611"/>
      <c r="AD271" s="611"/>
      <c r="AE271" s="611"/>
      <c r="AF271" s="611"/>
      <c r="AG271" s="611"/>
      <c r="AH271" s="611"/>
      <c r="AI271" s="611"/>
      <c r="AJ271" s="611"/>
      <c r="AK271" s="611"/>
      <c r="AL271" s="611"/>
      <c r="AM271" s="611"/>
      <c r="AN271" s="611"/>
      <c r="AO271" s="611"/>
      <c r="AP271" s="611"/>
      <c r="AQ271" s="611"/>
      <c r="AR271" s="611"/>
      <c r="AS271" s="611"/>
      <c r="AT271" s="611"/>
      <c r="AU271" s="611"/>
      <c r="AV271" s="611"/>
      <c r="AW271" s="611"/>
      <c r="AX271" s="611"/>
      <c r="AY271" s="611"/>
      <c r="AZ271" s="611"/>
      <c r="BA271" s="2185" t="s">
        <v>75</v>
      </c>
      <c r="BB271" s="287" t="s">
        <v>49</v>
      </c>
      <c r="BC271" s="1064" t="s">
        <v>35</v>
      </c>
      <c r="BD271" s="1084" t="s">
        <v>35</v>
      </c>
      <c r="BE271" s="1084" t="s">
        <v>35</v>
      </c>
      <c r="BF271" s="1084" t="s">
        <v>35</v>
      </c>
      <c r="BG271" s="1104" t="s">
        <v>35</v>
      </c>
      <c r="BH271" s="1064" t="s">
        <v>35</v>
      </c>
      <c r="BI271" s="1084" t="s">
        <v>35</v>
      </c>
      <c r="BJ271" s="1084" t="s">
        <v>35</v>
      </c>
      <c r="BK271" s="1084" t="s">
        <v>35</v>
      </c>
      <c r="BL271" s="1104" t="s">
        <v>35</v>
      </c>
      <c r="BM271" s="1064" t="s">
        <v>35</v>
      </c>
      <c r="BN271" s="1084" t="s">
        <v>35</v>
      </c>
      <c r="BO271" s="1084" t="s">
        <v>35</v>
      </c>
      <c r="BP271" s="1084" t="s">
        <v>35</v>
      </c>
      <c r="BQ271" s="1104" t="s">
        <v>35</v>
      </c>
      <c r="BR271" s="1064" t="s">
        <v>35</v>
      </c>
      <c r="BS271" s="1084" t="s">
        <v>35</v>
      </c>
      <c r="BT271" s="1084" t="s">
        <v>35</v>
      </c>
      <c r="BU271" s="1084" t="s">
        <v>35</v>
      </c>
      <c r="BV271" s="1128" t="s">
        <v>35</v>
      </c>
      <c r="BW271" s="1846"/>
      <c r="BX271" s="1846"/>
      <c r="BY271" s="1846"/>
      <c r="BZ271" s="1846"/>
      <c r="CA271" s="1846"/>
      <c r="CB271" s="1846"/>
      <c r="CC271" s="1846"/>
      <c r="CD271" s="1846"/>
      <c r="CE271" s="1846"/>
      <c r="CF271" s="1846"/>
      <c r="CG271" s="1846"/>
      <c r="CH271" s="1846"/>
      <c r="CI271" s="1846"/>
      <c r="CJ271" s="1846"/>
      <c r="CK271" s="1846"/>
      <c r="CL271" s="1846"/>
      <c r="CM271" s="1846"/>
      <c r="CN271" s="1846"/>
      <c r="CO271" s="1846"/>
      <c r="CP271" s="1846"/>
      <c r="CQ271" s="1846"/>
      <c r="CR271" s="1846"/>
      <c r="CS271" s="1846"/>
      <c r="CT271" s="1846"/>
      <c r="CU271" s="1846"/>
      <c r="CV271" s="1846"/>
      <c r="CW271" s="1846"/>
      <c r="CX271" s="1846"/>
      <c r="CY271" s="1846"/>
      <c r="CZ271" s="1846"/>
    </row>
    <row r="272" s="607" customFormat="true" ht="15" customHeight="true" x14ac:dyDescent="0.2">
      <c r="W272" s="611"/>
      <c r="X272" s="611"/>
      <c r="Y272" s="611"/>
      <c r="Z272" s="611"/>
      <c r="AA272" s="611"/>
      <c r="AB272" s="611"/>
      <c r="AC272" s="611"/>
      <c r="AD272" s="611"/>
      <c r="AE272" s="611"/>
      <c r="AF272" s="611"/>
      <c r="AG272" s="611"/>
      <c r="AH272" s="611"/>
      <c r="AI272" s="611"/>
      <c r="AJ272" s="611"/>
      <c r="AK272" s="611"/>
      <c r="AL272" s="611"/>
      <c r="AM272" s="611"/>
      <c r="AN272" s="611"/>
      <c r="AO272" s="611"/>
      <c r="AP272" s="611"/>
      <c r="AQ272" s="611"/>
      <c r="AR272" s="611"/>
      <c r="AS272" s="611"/>
      <c r="AT272" s="611"/>
      <c r="AU272" s="611"/>
      <c r="AV272" s="611"/>
      <c r="AW272" s="611"/>
      <c r="AX272" s="611"/>
      <c r="AY272" s="611"/>
      <c r="AZ272" s="611"/>
      <c r="BA272" s="2185"/>
      <c r="BB272" s="287" t="s">
        <v>48</v>
      </c>
      <c r="BC272" s="1064" t="s">
        <v>35</v>
      </c>
      <c r="BD272" s="1084" t="s">
        <v>35</v>
      </c>
      <c r="BE272" s="1084" t="s">
        <v>35</v>
      </c>
      <c r="BF272" s="1084" t="s">
        <v>35</v>
      </c>
      <c r="BG272" s="1104" t="s">
        <v>35</v>
      </c>
      <c r="BH272" s="1064" t="s">
        <v>35</v>
      </c>
      <c r="BI272" s="1084" t="s">
        <v>35</v>
      </c>
      <c r="BJ272" s="1084" t="s">
        <v>35</v>
      </c>
      <c r="BK272" s="1084" t="s">
        <v>35</v>
      </c>
      <c r="BL272" s="1104" t="s">
        <v>35</v>
      </c>
      <c r="BM272" s="1064" t="s">
        <v>35</v>
      </c>
      <c r="BN272" s="1084" t="s">
        <v>35</v>
      </c>
      <c r="BO272" s="1084" t="s">
        <v>35</v>
      </c>
      <c r="BP272" s="1084" t="s">
        <v>35</v>
      </c>
      <c r="BQ272" s="1104" t="s">
        <v>35</v>
      </c>
      <c r="BR272" s="1064" t="s">
        <v>35</v>
      </c>
      <c r="BS272" s="1084" t="s">
        <v>35</v>
      </c>
      <c r="BT272" s="1084" t="s">
        <v>35</v>
      </c>
      <c r="BU272" s="1084" t="s">
        <v>35</v>
      </c>
      <c r="BV272" s="1128" t="s">
        <v>35</v>
      </c>
      <c r="BW272" s="1846"/>
      <c r="BX272" s="1846"/>
      <c r="BY272" s="1846"/>
      <c r="BZ272" s="1846"/>
      <c r="CA272" s="1846"/>
      <c r="CB272" s="1846"/>
      <c r="CC272" s="1846"/>
      <c r="CD272" s="1846"/>
      <c r="CE272" s="1846"/>
      <c r="CF272" s="1846"/>
      <c r="CG272" s="1846"/>
      <c r="CH272" s="1846"/>
      <c r="CI272" s="1846"/>
      <c r="CJ272" s="1846"/>
      <c r="CK272" s="1846"/>
      <c r="CL272" s="1846"/>
      <c r="CM272" s="1846"/>
      <c r="CN272" s="1846"/>
      <c r="CO272" s="1846"/>
      <c r="CP272" s="1846"/>
      <c r="CQ272" s="1846"/>
      <c r="CR272" s="1846"/>
      <c r="CS272" s="1846"/>
      <c r="CT272" s="1846"/>
      <c r="CU272" s="1846"/>
      <c r="CV272" s="1846"/>
      <c r="CW272" s="1846"/>
      <c r="CX272" s="1846"/>
      <c r="CY272" s="1846"/>
      <c r="CZ272" s="1846"/>
    </row>
    <row r="273" s="607" customFormat="true" ht="15" customHeight="true" x14ac:dyDescent="0.2">
      <c r="W273" s="611"/>
      <c r="X273" s="611"/>
      <c r="Y273" s="611"/>
      <c r="Z273" s="611"/>
      <c r="AA273" s="611"/>
      <c r="AB273" s="611"/>
      <c r="AC273" s="611"/>
      <c r="AD273" s="611"/>
      <c r="AE273" s="611"/>
      <c r="AF273" s="611"/>
      <c r="AG273" s="611"/>
      <c r="AH273" s="611"/>
      <c r="AI273" s="611"/>
      <c r="AJ273" s="611"/>
      <c r="AK273" s="611"/>
      <c r="AL273" s="611"/>
      <c r="AM273" s="611"/>
      <c r="AN273" s="611"/>
      <c r="AO273" s="611"/>
      <c r="AP273" s="611"/>
      <c r="AQ273" s="611"/>
      <c r="AR273" s="611"/>
      <c r="AS273" s="611"/>
      <c r="AT273" s="611"/>
      <c r="AU273" s="611"/>
      <c r="AV273" s="611"/>
      <c r="AW273" s="611"/>
      <c r="AX273" s="611"/>
      <c r="AY273" s="611"/>
      <c r="AZ273" s="611"/>
      <c r="BA273" s="2185"/>
      <c r="BB273" s="287" t="s">
        <v>112</v>
      </c>
      <c r="BC273" s="1064" t="s">
        <v>35</v>
      </c>
      <c r="BD273" s="1084" t="s">
        <v>35</v>
      </c>
      <c r="BE273" s="1084" t="s">
        <v>35</v>
      </c>
      <c r="BF273" s="1084" t="s">
        <v>35</v>
      </c>
      <c r="BG273" s="1104" t="s">
        <v>35</v>
      </c>
      <c r="BH273" s="1064" t="s">
        <v>35</v>
      </c>
      <c r="BI273" s="1084" t="s">
        <v>35</v>
      </c>
      <c r="BJ273" s="1084" t="s">
        <v>35</v>
      </c>
      <c r="BK273" s="1084" t="s">
        <v>35</v>
      </c>
      <c r="BL273" s="1104" t="s">
        <v>35</v>
      </c>
      <c r="BM273" s="1064" t="s">
        <v>35</v>
      </c>
      <c r="BN273" s="1084" t="s">
        <v>35</v>
      </c>
      <c r="BO273" s="1084" t="s">
        <v>35</v>
      </c>
      <c r="BP273" s="1084" t="s">
        <v>35</v>
      </c>
      <c r="BQ273" s="1104" t="s">
        <v>35</v>
      </c>
      <c r="BR273" s="1064" t="s">
        <v>35</v>
      </c>
      <c r="BS273" s="1084" t="s">
        <v>35</v>
      </c>
      <c r="BT273" s="1084" t="s">
        <v>35</v>
      </c>
      <c r="BU273" s="1084" t="s">
        <v>35</v>
      </c>
      <c r="BV273" s="1128" t="s">
        <v>35</v>
      </c>
      <c r="BW273" s="1846"/>
      <c r="BX273" s="1846"/>
      <c r="BY273" s="1846"/>
      <c r="BZ273" s="1846"/>
      <c r="CA273" s="1846"/>
      <c r="CB273" s="1846"/>
      <c r="CC273" s="1846"/>
      <c r="CD273" s="1846"/>
      <c r="CE273" s="1846"/>
      <c r="CF273" s="1846"/>
      <c r="CG273" s="1846"/>
      <c r="CH273" s="1846"/>
      <c r="CI273" s="1846"/>
      <c r="CJ273" s="1846"/>
      <c r="CK273" s="1846"/>
      <c r="CL273" s="1846"/>
      <c r="CM273" s="1846"/>
      <c r="CN273" s="1846"/>
      <c r="CO273" s="1846"/>
      <c r="CP273" s="1846"/>
      <c r="CQ273" s="1846"/>
      <c r="CR273" s="1846"/>
      <c r="CS273" s="1846"/>
      <c r="CT273" s="1846"/>
      <c r="CU273" s="1846"/>
      <c r="CV273" s="1846"/>
      <c r="CW273" s="1846"/>
      <c r="CX273" s="1846"/>
      <c r="CY273" s="1846"/>
      <c r="CZ273" s="1846"/>
    </row>
    <row r="274" s="607" customFormat="true" ht="15" customHeight="true" x14ac:dyDescent="0.2">
      <c r="W274" s="611"/>
      <c r="X274" s="611"/>
      <c r="Y274" s="611"/>
      <c r="Z274" s="611"/>
      <c r="AA274" s="611"/>
      <c r="AB274" s="611"/>
      <c r="AC274" s="611"/>
      <c r="AD274" s="611"/>
      <c r="AE274" s="611"/>
      <c r="AF274" s="611"/>
      <c r="AG274" s="611"/>
      <c r="AH274" s="611"/>
      <c r="AI274" s="611"/>
      <c r="AJ274" s="611"/>
      <c r="AK274" s="611"/>
      <c r="AL274" s="611"/>
      <c r="AM274" s="611"/>
      <c r="AN274" s="611"/>
      <c r="AO274" s="611"/>
      <c r="AP274" s="611"/>
      <c r="AQ274" s="611"/>
      <c r="AR274" s="611"/>
      <c r="AS274" s="611"/>
      <c r="AT274" s="611"/>
      <c r="AU274" s="611"/>
      <c r="AV274" s="611"/>
      <c r="AW274" s="611"/>
      <c r="AX274" s="611"/>
      <c r="AY274" s="611"/>
      <c r="AZ274" s="611"/>
      <c r="BA274" s="2185" t="s">
        <v>76</v>
      </c>
      <c r="BB274" s="287" t="s">
        <v>49</v>
      </c>
      <c r="BC274" s="1064" t="s">
        <v>35</v>
      </c>
      <c r="BD274" s="1083" t="s">
        <v>35</v>
      </c>
      <c r="BE274" s="1083" t="s">
        <v>35</v>
      </c>
      <c r="BF274" s="1083" t="s">
        <v>35</v>
      </c>
      <c r="BG274" s="1103" t="s">
        <v>35</v>
      </c>
      <c r="BH274" s="1123" t="s">
        <v>35</v>
      </c>
      <c r="BI274" s="1083" t="s">
        <v>35</v>
      </c>
      <c r="BJ274" s="1083" t="s">
        <v>35</v>
      </c>
      <c r="BK274" s="1083" t="s">
        <v>35</v>
      </c>
      <c r="BL274" s="1103" t="s">
        <v>35</v>
      </c>
      <c r="BM274" s="1123" t="s">
        <v>35</v>
      </c>
      <c r="BN274" s="1083" t="s">
        <v>35</v>
      </c>
      <c r="BO274" s="1083" t="s">
        <v>35</v>
      </c>
      <c r="BP274" s="1083" t="s">
        <v>35</v>
      </c>
      <c r="BQ274" s="1103" t="s">
        <v>35</v>
      </c>
      <c r="BR274" s="1123" t="s">
        <v>35</v>
      </c>
      <c r="BS274" s="1083" t="s">
        <v>35</v>
      </c>
      <c r="BT274" s="1083" t="s">
        <v>35</v>
      </c>
      <c r="BU274" s="1083" t="s">
        <v>35</v>
      </c>
      <c r="BV274" s="1766" t="s">
        <v>35</v>
      </c>
      <c r="BW274" s="1844"/>
      <c r="BX274" s="1844"/>
      <c r="BY274" s="1845"/>
      <c r="BZ274" s="1845"/>
      <c r="CA274" s="1845"/>
      <c r="CB274" s="1845"/>
      <c r="CC274" s="1845"/>
      <c r="CD274" s="1845"/>
      <c r="CE274" s="1845"/>
      <c r="CF274" s="1845"/>
      <c r="CG274" s="1845"/>
      <c r="CH274" s="1845"/>
      <c r="CI274" s="1845"/>
      <c r="CJ274" s="1845"/>
      <c r="CK274" s="1845"/>
      <c r="CL274" s="1845"/>
      <c r="CM274" s="1845"/>
      <c r="CN274" s="1845"/>
      <c r="CO274" s="1845"/>
      <c r="CP274" s="1845"/>
      <c r="CQ274" s="1845"/>
      <c r="CR274" s="1845"/>
      <c r="CS274" s="1845"/>
      <c r="CT274" s="1845"/>
      <c r="CU274" s="1845"/>
      <c r="CV274" s="1845"/>
      <c r="CW274" s="1845"/>
      <c r="CX274" s="1845"/>
      <c r="CY274" s="1845"/>
      <c r="CZ274" s="1845"/>
    </row>
    <row r="275" s="607" customFormat="true" ht="15" customHeight="true" x14ac:dyDescent="0.2">
      <c r="W275" s="611"/>
      <c r="X275" s="611"/>
      <c r="Y275" s="611"/>
      <c r="Z275" s="611"/>
      <c r="AA275" s="611"/>
      <c r="AB275" s="611"/>
      <c r="AC275" s="611"/>
      <c r="AD275" s="611"/>
      <c r="AE275" s="611"/>
      <c r="AF275" s="611"/>
      <c r="AG275" s="611"/>
      <c r="AH275" s="611"/>
      <c r="AI275" s="611"/>
      <c r="AJ275" s="611"/>
      <c r="AK275" s="611"/>
      <c r="AL275" s="611"/>
      <c r="AM275" s="611"/>
      <c r="AN275" s="611"/>
      <c r="AO275" s="611"/>
      <c r="AP275" s="611"/>
      <c r="AQ275" s="611"/>
      <c r="AR275" s="611"/>
      <c r="AS275" s="611"/>
      <c r="AT275" s="611"/>
      <c r="AU275" s="611"/>
      <c r="AV275" s="611"/>
      <c r="AW275" s="611"/>
      <c r="AX275" s="611"/>
      <c r="AY275" s="611"/>
      <c r="AZ275" s="611"/>
      <c r="BA275" s="2185"/>
      <c r="BB275" s="287" t="s">
        <v>48</v>
      </c>
      <c r="BC275" s="1064" t="s">
        <v>35</v>
      </c>
      <c r="BD275" s="1083" t="s">
        <v>35</v>
      </c>
      <c r="BE275" s="1083" t="s">
        <v>35</v>
      </c>
      <c r="BF275" s="1083" t="s">
        <v>35</v>
      </c>
      <c r="BG275" s="1103" t="s">
        <v>35</v>
      </c>
      <c r="BH275" s="1123" t="s">
        <v>35</v>
      </c>
      <c r="BI275" s="1083" t="s">
        <v>35</v>
      </c>
      <c r="BJ275" s="1083" t="s">
        <v>35</v>
      </c>
      <c r="BK275" s="1083" t="s">
        <v>35</v>
      </c>
      <c r="BL275" s="1103" t="s">
        <v>35</v>
      </c>
      <c r="BM275" s="1123" t="s">
        <v>35</v>
      </c>
      <c r="BN275" s="1083" t="s">
        <v>35</v>
      </c>
      <c r="BO275" s="1083" t="s">
        <v>35</v>
      </c>
      <c r="BP275" s="1083" t="s">
        <v>35</v>
      </c>
      <c r="BQ275" s="1103" t="s">
        <v>35</v>
      </c>
      <c r="BR275" s="1123" t="s">
        <v>35</v>
      </c>
      <c r="BS275" s="1083" t="s">
        <v>35</v>
      </c>
      <c r="BT275" s="1083" t="s">
        <v>35</v>
      </c>
      <c r="BU275" s="1083" t="s">
        <v>35</v>
      </c>
      <c r="BV275" s="1766" t="s">
        <v>35</v>
      </c>
      <c r="BW275" s="1844"/>
      <c r="BX275" s="1844"/>
      <c r="BY275" s="1845"/>
      <c r="BZ275" s="1845"/>
      <c r="CA275" s="1845"/>
      <c r="CB275" s="1845"/>
      <c r="CC275" s="1845"/>
      <c r="CD275" s="1845"/>
      <c r="CE275" s="1845"/>
      <c r="CF275" s="1845"/>
      <c r="CG275" s="1845"/>
      <c r="CH275" s="1845"/>
      <c r="CI275" s="1845"/>
      <c r="CJ275" s="1845"/>
      <c r="CK275" s="1845"/>
      <c r="CL275" s="1845"/>
      <c r="CM275" s="1845"/>
      <c r="CN275" s="1845"/>
      <c r="CO275" s="1845"/>
      <c r="CP275" s="1845"/>
      <c r="CQ275" s="1845"/>
      <c r="CR275" s="1845"/>
      <c r="CS275" s="1845"/>
      <c r="CT275" s="1845"/>
      <c r="CU275" s="1845"/>
      <c r="CV275" s="1845"/>
      <c r="CW275" s="1845"/>
      <c r="CX275" s="1845"/>
      <c r="CY275" s="1845"/>
      <c r="CZ275" s="1845"/>
    </row>
    <row r="276" s="607" customFormat="true" ht="15" customHeight="true" x14ac:dyDescent="0.2">
      <c r="W276" s="611"/>
      <c r="X276" s="611"/>
      <c r="Y276" s="611"/>
      <c r="Z276" s="611"/>
      <c r="AA276" s="611"/>
      <c r="AB276" s="611"/>
      <c r="AC276" s="611"/>
      <c r="AD276" s="611"/>
      <c r="AE276" s="611"/>
      <c r="AF276" s="611"/>
      <c r="AG276" s="611"/>
      <c r="AH276" s="611"/>
      <c r="AI276" s="611"/>
      <c r="AJ276" s="611"/>
      <c r="AK276" s="611"/>
      <c r="AL276" s="611"/>
      <c r="AM276" s="611"/>
      <c r="AN276" s="611"/>
      <c r="AO276" s="611"/>
      <c r="AP276" s="611"/>
      <c r="AQ276" s="611"/>
      <c r="AR276" s="611"/>
      <c r="AS276" s="611"/>
      <c r="AT276" s="611"/>
      <c r="AU276" s="611"/>
      <c r="AV276" s="611"/>
      <c r="AW276" s="611"/>
      <c r="AX276" s="611"/>
      <c r="AY276" s="611"/>
      <c r="AZ276" s="611"/>
      <c r="BA276" s="2185"/>
      <c r="BB276" s="287" t="s">
        <v>113</v>
      </c>
      <c r="BC276" s="1064" t="s">
        <v>35</v>
      </c>
      <c r="BD276" s="1083" t="s">
        <v>35</v>
      </c>
      <c r="BE276" s="1083" t="s">
        <v>35</v>
      </c>
      <c r="BF276" s="1083" t="s">
        <v>35</v>
      </c>
      <c r="BG276" s="1103" t="s">
        <v>35</v>
      </c>
      <c r="BH276" s="1123" t="s">
        <v>35</v>
      </c>
      <c r="BI276" s="1083" t="s">
        <v>35</v>
      </c>
      <c r="BJ276" s="1083" t="s">
        <v>35</v>
      </c>
      <c r="BK276" s="1083" t="s">
        <v>35</v>
      </c>
      <c r="BL276" s="1103" t="s">
        <v>35</v>
      </c>
      <c r="BM276" s="1123" t="s">
        <v>35</v>
      </c>
      <c r="BN276" s="1083" t="s">
        <v>35</v>
      </c>
      <c r="BO276" s="1083" t="s">
        <v>35</v>
      </c>
      <c r="BP276" s="1083" t="s">
        <v>35</v>
      </c>
      <c r="BQ276" s="1103" t="s">
        <v>35</v>
      </c>
      <c r="BR276" s="1123" t="s">
        <v>35</v>
      </c>
      <c r="BS276" s="1083" t="s">
        <v>35</v>
      </c>
      <c r="BT276" s="1083" t="s">
        <v>35</v>
      </c>
      <c r="BU276" s="1083" t="s">
        <v>35</v>
      </c>
      <c r="BV276" s="1766" t="s">
        <v>35</v>
      </c>
      <c r="BW276" s="1844"/>
      <c r="BX276" s="1844"/>
      <c r="BY276" s="1845"/>
      <c r="BZ276" s="1845"/>
      <c r="CA276" s="1845"/>
      <c r="CB276" s="1845"/>
      <c r="CC276" s="1845"/>
      <c r="CD276" s="1845"/>
      <c r="CE276" s="1845"/>
      <c r="CF276" s="1845"/>
      <c r="CG276" s="1845"/>
      <c r="CH276" s="1845"/>
      <c r="CI276" s="1845"/>
      <c r="CJ276" s="1845"/>
      <c r="CK276" s="1845"/>
      <c r="CL276" s="1845"/>
      <c r="CM276" s="1845"/>
      <c r="CN276" s="1845"/>
      <c r="CO276" s="1845"/>
      <c r="CP276" s="1845"/>
      <c r="CQ276" s="1845"/>
      <c r="CR276" s="1845"/>
      <c r="CS276" s="1845"/>
      <c r="CT276" s="1845"/>
      <c r="CU276" s="1845"/>
      <c r="CV276" s="1845"/>
      <c r="CW276" s="1845"/>
      <c r="CX276" s="1845"/>
      <c r="CY276" s="1845"/>
      <c r="CZ276" s="1845"/>
    </row>
    <row r="277" s="607" customFormat="true" ht="15" customHeight="true" x14ac:dyDescent="0.2">
      <c r="W277" s="611"/>
      <c r="X277" s="611"/>
      <c r="Y277" s="611"/>
      <c r="Z277" s="611"/>
      <c r="AA277" s="611"/>
      <c r="AB277" s="611"/>
      <c r="AC277" s="611"/>
      <c r="AD277" s="611"/>
      <c r="AE277" s="611"/>
      <c r="AF277" s="611"/>
      <c r="AG277" s="611"/>
      <c r="AH277" s="611"/>
      <c r="AI277" s="611"/>
      <c r="AJ277" s="611"/>
      <c r="AK277" s="611"/>
      <c r="AL277" s="611"/>
      <c r="AM277" s="611"/>
      <c r="AN277" s="611"/>
      <c r="AO277" s="611"/>
      <c r="AP277" s="611"/>
      <c r="AQ277" s="611"/>
      <c r="AR277" s="611"/>
      <c r="AS277" s="611"/>
      <c r="AT277" s="611"/>
      <c r="AU277" s="611"/>
      <c r="AV277" s="611"/>
      <c r="AW277" s="611"/>
      <c r="AX277" s="611"/>
      <c r="AY277" s="611"/>
      <c r="AZ277" s="611"/>
      <c r="BA277" s="2185" t="s">
        <v>77</v>
      </c>
      <c r="BB277" s="287" t="s">
        <v>78</v>
      </c>
      <c r="BC277" s="1064" t="s">
        <v>35</v>
      </c>
      <c r="BD277" s="1083" t="s">
        <v>35</v>
      </c>
      <c r="BE277" s="1083" t="s">
        <v>35</v>
      </c>
      <c r="BF277" s="1083" t="s">
        <v>35</v>
      </c>
      <c r="BG277" s="1103" t="s">
        <v>35</v>
      </c>
      <c r="BH277" s="1123" t="s">
        <v>35</v>
      </c>
      <c r="BI277" s="1083" t="s">
        <v>35</v>
      </c>
      <c r="BJ277" s="1083" t="s">
        <v>35</v>
      </c>
      <c r="BK277" s="1083" t="s">
        <v>35</v>
      </c>
      <c r="BL277" s="1103" t="s">
        <v>35</v>
      </c>
      <c r="BM277" s="1123" t="s">
        <v>35</v>
      </c>
      <c r="BN277" s="1083" t="s">
        <v>35</v>
      </c>
      <c r="BO277" s="1083" t="s">
        <v>35</v>
      </c>
      <c r="BP277" s="1083" t="s">
        <v>35</v>
      </c>
      <c r="BQ277" s="1103" t="s">
        <v>35</v>
      </c>
      <c r="BR277" s="1123" t="s">
        <v>35</v>
      </c>
      <c r="BS277" s="1083" t="s">
        <v>35</v>
      </c>
      <c r="BT277" s="1083" t="s">
        <v>35</v>
      </c>
      <c r="BU277" s="1083" t="s">
        <v>35</v>
      </c>
      <c r="BV277" s="1766" t="s">
        <v>35</v>
      </c>
      <c r="BW277" s="1844"/>
      <c r="BX277" s="1844"/>
      <c r="BY277" s="1845"/>
      <c r="BZ277" s="1845"/>
      <c r="CA277" s="1845"/>
      <c r="CB277" s="1845"/>
      <c r="CC277" s="1845"/>
      <c r="CD277" s="1845"/>
      <c r="CE277" s="1845"/>
      <c r="CF277" s="1845"/>
      <c r="CG277" s="1845"/>
      <c r="CH277" s="1845"/>
      <c r="CI277" s="1845"/>
      <c r="CJ277" s="1845"/>
      <c r="CK277" s="1845"/>
      <c r="CL277" s="1845"/>
      <c r="CM277" s="1845"/>
      <c r="CN277" s="1845"/>
      <c r="CO277" s="1845"/>
      <c r="CP277" s="1845"/>
      <c r="CQ277" s="1845"/>
      <c r="CR277" s="1845"/>
      <c r="CS277" s="1845"/>
      <c r="CT277" s="1845"/>
      <c r="CU277" s="1845"/>
      <c r="CV277" s="1845"/>
      <c r="CW277" s="1845"/>
      <c r="CX277" s="1845"/>
      <c r="CY277" s="1845"/>
      <c r="CZ277" s="1845"/>
    </row>
    <row r="278" s="607" customFormat="true" ht="15" customHeight="true" x14ac:dyDescent="0.2">
      <c r="W278" s="611"/>
      <c r="X278" s="611"/>
      <c r="Y278" s="611"/>
      <c r="Z278" s="611"/>
      <c r="AA278" s="611"/>
      <c r="AB278" s="611"/>
      <c r="AC278" s="611"/>
      <c r="AD278" s="611"/>
      <c r="AE278" s="611"/>
      <c r="AF278" s="611"/>
      <c r="AG278" s="611"/>
      <c r="AH278" s="611"/>
      <c r="AI278" s="611"/>
      <c r="AJ278" s="611"/>
      <c r="AK278" s="611"/>
      <c r="AL278" s="611"/>
      <c r="AM278" s="611"/>
      <c r="AN278" s="611"/>
      <c r="AO278" s="611"/>
      <c r="AP278" s="611"/>
      <c r="AQ278" s="611"/>
      <c r="AR278" s="611"/>
      <c r="AS278" s="611"/>
      <c r="AT278" s="611"/>
      <c r="AU278" s="611"/>
      <c r="AV278" s="611"/>
      <c r="AW278" s="611"/>
      <c r="AX278" s="611"/>
      <c r="AY278" s="611"/>
      <c r="AZ278" s="611"/>
      <c r="BA278" s="2185"/>
      <c r="BB278" s="287" t="s">
        <v>79</v>
      </c>
      <c r="BC278" s="1064" t="s">
        <v>35</v>
      </c>
      <c r="BD278" s="1083" t="s">
        <v>35</v>
      </c>
      <c r="BE278" s="1083" t="s">
        <v>35</v>
      </c>
      <c r="BF278" s="1083" t="s">
        <v>35</v>
      </c>
      <c r="BG278" s="1103" t="s">
        <v>35</v>
      </c>
      <c r="BH278" s="1123" t="s">
        <v>35</v>
      </c>
      <c r="BI278" s="1083" t="s">
        <v>35</v>
      </c>
      <c r="BJ278" s="1083" t="s">
        <v>35</v>
      </c>
      <c r="BK278" s="1083" t="s">
        <v>35</v>
      </c>
      <c r="BL278" s="1103" t="s">
        <v>35</v>
      </c>
      <c r="BM278" s="1123" t="s">
        <v>35</v>
      </c>
      <c r="BN278" s="1083" t="s">
        <v>35</v>
      </c>
      <c r="BO278" s="1083" t="s">
        <v>35</v>
      </c>
      <c r="BP278" s="1083" t="s">
        <v>35</v>
      </c>
      <c r="BQ278" s="1103" t="s">
        <v>35</v>
      </c>
      <c r="BR278" s="1123" t="s">
        <v>35</v>
      </c>
      <c r="BS278" s="1083" t="s">
        <v>35</v>
      </c>
      <c r="BT278" s="1083" t="s">
        <v>35</v>
      </c>
      <c r="BU278" s="1083" t="s">
        <v>35</v>
      </c>
      <c r="BV278" s="1766" t="s">
        <v>35</v>
      </c>
      <c r="BW278" s="1844"/>
      <c r="BX278" s="1844"/>
      <c r="BY278" s="1845"/>
      <c r="BZ278" s="1845"/>
      <c r="CA278" s="1845"/>
      <c r="CB278" s="1845"/>
      <c r="CC278" s="1845"/>
      <c r="CD278" s="1845"/>
      <c r="CE278" s="1845"/>
      <c r="CF278" s="1845"/>
      <c r="CG278" s="1845"/>
      <c r="CH278" s="1845"/>
      <c r="CI278" s="1845"/>
      <c r="CJ278" s="1845"/>
      <c r="CK278" s="1845"/>
      <c r="CL278" s="1845"/>
      <c r="CM278" s="1845"/>
      <c r="CN278" s="1845"/>
      <c r="CO278" s="1845"/>
      <c r="CP278" s="1845"/>
      <c r="CQ278" s="1845"/>
      <c r="CR278" s="1845"/>
      <c r="CS278" s="1845"/>
      <c r="CT278" s="1845"/>
      <c r="CU278" s="1845"/>
      <c r="CV278" s="1845"/>
      <c r="CW278" s="1845"/>
      <c r="CX278" s="1845"/>
      <c r="CY278" s="1845"/>
      <c r="CZ278" s="1845"/>
    </row>
    <row r="279" s="607" customFormat="true" ht="15" customHeight="true" x14ac:dyDescent="0.2">
      <c r="W279" s="611"/>
      <c r="X279" s="611"/>
      <c r="Y279" s="611"/>
      <c r="Z279" s="611"/>
      <c r="AA279" s="611"/>
      <c r="AB279" s="611"/>
      <c r="AC279" s="611"/>
      <c r="AD279" s="611"/>
      <c r="AE279" s="611"/>
      <c r="AF279" s="611"/>
      <c r="AG279" s="611"/>
      <c r="AH279" s="611"/>
      <c r="AI279" s="611"/>
      <c r="AJ279" s="611"/>
      <c r="AK279" s="611"/>
      <c r="AL279" s="611"/>
      <c r="AM279" s="611"/>
      <c r="AN279" s="611"/>
      <c r="AO279" s="611"/>
      <c r="AP279" s="611"/>
      <c r="AQ279" s="611"/>
      <c r="AR279" s="611"/>
      <c r="AS279" s="611"/>
      <c r="AT279" s="611"/>
      <c r="AU279" s="611"/>
      <c r="AV279" s="611"/>
      <c r="AW279" s="611"/>
      <c r="AX279" s="611"/>
      <c r="AY279" s="611"/>
      <c r="AZ279" s="611"/>
      <c r="BA279" s="2185"/>
      <c r="BB279" s="287" t="s">
        <v>80</v>
      </c>
      <c r="BC279" s="1064" t="s">
        <v>35</v>
      </c>
      <c r="BD279" s="1084" t="s">
        <v>35</v>
      </c>
      <c r="BE279" s="1084" t="s">
        <v>35</v>
      </c>
      <c r="BF279" s="1084" t="s">
        <v>35</v>
      </c>
      <c r="BG279" s="1104" t="s">
        <v>35</v>
      </c>
      <c r="BH279" s="1064" t="s">
        <v>35</v>
      </c>
      <c r="BI279" s="1084" t="s">
        <v>35</v>
      </c>
      <c r="BJ279" s="1084" t="s">
        <v>35</v>
      </c>
      <c r="BK279" s="1084" t="s">
        <v>35</v>
      </c>
      <c r="BL279" s="1104" t="s">
        <v>35</v>
      </c>
      <c r="BM279" s="1064" t="s">
        <v>35</v>
      </c>
      <c r="BN279" s="1084" t="s">
        <v>35</v>
      </c>
      <c r="BO279" s="1084" t="s">
        <v>35</v>
      </c>
      <c r="BP279" s="1084" t="s">
        <v>35</v>
      </c>
      <c r="BQ279" s="1104" t="s">
        <v>35</v>
      </c>
      <c r="BR279" s="1064" t="s">
        <v>35</v>
      </c>
      <c r="BS279" s="1084" t="s">
        <v>35</v>
      </c>
      <c r="BT279" s="1084" t="s">
        <v>35</v>
      </c>
      <c r="BU279" s="1084" t="s">
        <v>35</v>
      </c>
      <c r="BV279" s="1128" t="s">
        <v>35</v>
      </c>
      <c r="BW279" s="1846"/>
      <c r="BX279" s="1846"/>
      <c r="BY279" s="1846"/>
      <c r="BZ279" s="1846"/>
      <c r="CA279" s="1846"/>
      <c r="CB279" s="1846"/>
      <c r="CC279" s="1846"/>
      <c r="CD279" s="1846"/>
      <c r="CE279" s="1846"/>
      <c r="CF279" s="1846"/>
      <c r="CG279" s="1846"/>
      <c r="CH279" s="1846"/>
      <c r="CI279" s="1846"/>
      <c r="CJ279" s="1846"/>
      <c r="CK279" s="1846"/>
      <c r="CL279" s="1846"/>
      <c r="CM279" s="1846"/>
      <c r="CN279" s="1846"/>
      <c r="CO279" s="1846"/>
      <c r="CP279" s="1846"/>
      <c r="CQ279" s="1846"/>
      <c r="CR279" s="1846"/>
      <c r="CS279" s="1846"/>
      <c r="CT279" s="1846"/>
      <c r="CU279" s="1846"/>
      <c r="CV279" s="1846"/>
      <c r="CW279" s="1846"/>
      <c r="CX279" s="1846"/>
      <c r="CY279" s="1846"/>
      <c r="CZ279" s="1846"/>
    </row>
    <row r="280" s="608" customFormat="true" ht="15" customHeight="true" x14ac:dyDescent="0.2">
      <c r="B280" s="609"/>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185"/>
      <c r="BB280" s="287" t="s">
        <v>81</v>
      </c>
      <c r="BC280" s="1064" t="s">
        <v>35</v>
      </c>
      <c r="BD280" s="1084" t="s">
        <v>35</v>
      </c>
      <c r="BE280" s="1084" t="s">
        <v>35</v>
      </c>
      <c r="BF280" s="1084" t="s">
        <v>35</v>
      </c>
      <c r="BG280" s="1104" t="s">
        <v>35</v>
      </c>
      <c r="BH280" s="1064" t="s">
        <v>35</v>
      </c>
      <c r="BI280" s="1084" t="s">
        <v>35</v>
      </c>
      <c r="BJ280" s="1084" t="s">
        <v>35</v>
      </c>
      <c r="BK280" s="1084" t="s">
        <v>35</v>
      </c>
      <c r="BL280" s="1104" t="s">
        <v>35</v>
      </c>
      <c r="BM280" s="1064" t="s">
        <v>35</v>
      </c>
      <c r="BN280" s="1084" t="s">
        <v>35</v>
      </c>
      <c r="BO280" s="1084" t="s">
        <v>35</v>
      </c>
      <c r="BP280" s="1084" t="s">
        <v>35</v>
      </c>
      <c r="BQ280" s="1104" t="s">
        <v>35</v>
      </c>
      <c r="BR280" s="1064" t="s">
        <v>35</v>
      </c>
      <c r="BS280" s="1084" t="s">
        <v>35</v>
      </c>
      <c r="BT280" s="1084" t="s">
        <v>35</v>
      </c>
      <c r="BU280" s="1084" t="s">
        <v>35</v>
      </c>
      <c r="BV280" s="1128" t="s">
        <v>35</v>
      </c>
      <c r="BW280" s="1846"/>
      <c r="BX280" s="1846"/>
      <c r="BY280" s="1846"/>
      <c r="BZ280" s="1846"/>
      <c r="CA280" s="1846"/>
      <c r="CB280" s="1846"/>
      <c r="CC280" s="1846"/>
      <c r="CD280" s="1846"/>
      <c r="CE280" s="1846"/>
      <c r="CF280" s="1846"/>
      <c r="CG280" s="1846"/>
      <c r="CH280" s="1846"/>
      <c r="CI280" s="1846"/>
      <c r="CJ280" s="1846"/>
      <c r="CK280" s="1846"/>
      <c r="CL280" s="1846"/>
      <c r="CM280" s="1846"/>
      <c r="CN280" s="1846"/>
      <c r="CO280" s="1846"/>
      <c r="CP280" s="1846"/>
      <c r="CQ280" s="1846"/>
      <c r="CR280" s="1846"/>
      <c r="CS280" s="1846"/>
      <c r="CT280" s="1846"/>
      <c r="CU280" s="1846"/>
      <c r="CV280" s="1846"/>
      <c r="CW280" s="1846"/>
      <c r="CX280" s="1846"/>
      <c r="CY280" s="1846"/>
      <c r="CZ280" s="1846"/>
    </row>
    <row r="281" s="608" customFormat="true" ht="15" customHeight="true" x14ac:dyDescent="0.2">
      <c r="B281" s="609"/>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185"/>
      <c r="BB281" s="287" t="s">
        <v>82</v>
      </c>
      <c r="BC281" s="1064" t="s">
        <v>35</v>
      </c>
      <c r="BD281" s="1084" t="s">
        <v>35</v>
      </c>
      <c r="BE281" s="1084" t="s">
        <v>35</v>
      </c>
      <c r="BF281" s="1084" t="s">
        <v>35</v>
      </c>
      <c r="BG281" s="1104" t="s">
        <v>35</v>
      </c>
      <c r="BH281" s="1064" t="s">
        <v>35</v>
      </c>
      <c r="BI281" s="1084" t="s">
        <v>35</v>
      </c>
      <c r="BJ281" s="1084" t="s">
        <v>35</v>
      </c>
      <c r="BK281" s="1084" t="s">
        <v>35</v>
      </c>
      <c r="BL281" s="1104" t="s">
        <v>35</v>
      </c>
      <c r="BM281" s="1064" t="s">
        <v>35</v>
      </c>
      <c r="BN281" s="1084" t="s">
        <v>35</v>
      </c>
      <c r="BO281" s="1084" t="s">
        <v>35</v>
      </c>
      <c r="BP281" s="1084" t="s">
        <v>35</v>
      </c>
      <c r="BQ281" s="1104" t="s">
        <v>35</v>
      </c>
      <c r="BR281" s="1064" t="s">
        <v>35</v>
      </c>
      <c r="BS281" s="1084" t="s">
        <v>35</v>
      </c>
      <c r="BT281" s="1084" t="s">
        <v>35</v>
      </c>
      <c r="BU281" s="1084" t="s">
        <v>35</v>
      </c>
      <c r="BV281" s="1128" t="s">
        <v>35</v>
      </c>
      <c r="BW281" s="1846"/>
      <c r="BX281" s="1846"/>
      <c r="BY281" s="1846"/>
      <c r="BZ281" s="1846"/>
      <c r="CA281" s="1846"/>
      <c r="CB281" s="1846"/>
      <c r="CC281" s="1846"/>
      <c r="CD281" s="1846"/>
      <c r="CE281" s="1846"/>
      <c r="CF281" s="1846"/>
      <c r="CG281" s="1846"/>
      <c r="CH281" s="1846"/>
      <c r="CI281" s="1846"/>
      <c r="CJ281" s="1846"/>
      <c r="CK281" s="1846"/>
      <c r="CL281" s="1846"/>
      <c r="CM281" s="1846"/>
      <c r="CN281" s="1846"/>
      <c r="CO281" s="1846"/>
      <c r="CP281" s="1846"/>
      <c r="CQ281" s="1846"/>
      <c r="CR281" s="1846"/>
      <c r="CS281" s="1846"/>
      <c r="CT281" s="1846"/>
      <c r="CU281" s="1846"/>
      <c r="CV281" s="1846"/>
      <c r="CW281" s="1846"/>
      <c r="CX281" s="1846"/>
      <c r="CY281" s="1846"/>
      <c r="CZ281" s="1846"/>
    </row>
    <row r="282" s="608" customFormat="true" ht="15" customHeight="true" x14ac:dyDescent="0.2">
      <c r="B282" s="609"/>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185"/>
      <c r="BB282" s="287" t="s">
        <v>83</v>
      </c>
      <c r="BC282" s="1064" t="s">
        <v>35</v>
      </c>
      <c r="BD282" s="1084" t="s">
        <v>35</v>
      </c>
      <c r="BE282" s="1084" t="s">
        <v>35</v>
      </c>
      <c r="BF282" s="1084" t="s">
        <v>35</v>
      </c>
      <c r="BG282" s="1104" t="s">
        <v>35</v>
      </c>
      <c r="BH282" s="1064" t="s">
        <v>35</v>
      </c>
      <c r="BI282" s="1084" t="s">
        <v>35</v>
      </c>
      <c r="BJ282" s="1084" t="s">
        <v>35</v>
      </c>
      <c r="BK282" s="1084" t="s">
        <v>35</v>
      </c>
      <c r="BL282" s="1104" t="s">
        <v>35</v>
      </c>
      <c r="BM282" s="1064" t="s">
        <v>35</v>
      </c>
      <c r="BN282" s="1084" t="s">
        <v>35</v>
      </c>
      <c r="BO282" s="1084" t="s">
        <v>35</v>
      </c>
      <c r="BP282" s="1084" t="s">
        <v>35</v>
      </c>
      <c r="BQ282" s="1104" t="s">
        <v>35</v>
      </c>
      <c r="BR282" s="1064" t="s">
        <v>35</v>
      </c>
      <c r="BS282" s="1084" t="s">
        <v>35</v>
      </c>
      <c r="BT282" s="1084" t="s">
        <v>35</v>
      </c>
      <c r="BU282" s="1084" t="s">
        <v>35</v>
      </c>
      <c r="BV282" s="1128" t="s">
        <v>35</v>
      </c>
      <c r="BW282" s="1846"/>
      <c r="BX282" s="1846"/>
      <c r="BY282" s="1846"/>
      <c r="BZ282" s="1846"/>
      <c r="CA282" s="1846"/>
      <c r="CB282" s="1846"/>
      <c r="CC282" s="1846"/>
      <c r="CD282" s="1846"/>
      <c r="CE282" s="1846"/>
      <c r="CF282" s="1846"/>
      <c r="CG282" s="1846"/>
      <c r="CH282" s="1846"/>
      <c r="CI282" s="1846"/>
      <c r="CJ282" s="1846"/>
      <c r="CK282" s="1846"/>
      <c r="CL282" s="1846"/>
      <c r="CM282" s="1846"/>
      <c r="CN282" s="1846"/>
      <c r="CO282" s="1846"/>
      <c r="CP282" s="1846"/>
      <c r="CQ282" s="1846"/>
      <c r="CR282" s="1846"/>
      <c r="CS282" s="1846"/>
      <c r="CT282" s="1846"/>
      <c r="CU282" s="1846"/>
      <c r="CV282" s="1846"/>
      <c r="CW282" s="1846"/>
      <c r="CX282" s="1846"/>
      <c r="CY282" s="1846"/>
      <c r="CZ282" s="1846"/>
    </row>
    <row r="283" s="608" customFormat="true" ht="15" customHeight="true" x14ac:dyDescent="0.2">
      <c r="B283" s="609"/>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185"/>
      <c r="BB283" s="287" t="s">
        <v>84</v>
      </c>
      <c r="BC283" s="1064" t="s">
        <v>35</v>
      </c>
      <c r="BD283" s="1084" t="s">
        <v>35</v>
      </c>
      <c r="BE283" s="1084" t="s">
        <v>35</v>
      </c>
      <c r="BF283" s="1084" t="s">
        <v>35</v>
      </c>
      <c r="BG283" s="1104" t="s">
        <v>35</v>
      </c>
      <c r="BH283" s="1064" t="s">
        <v>35</v>
      </c>
      <c r="BI283" s="1084" t="s">
        <v>35</v>
      </c>
      <c r="BJ283" s="1084" t="s">
        <v>35</v>
      </c>
      <c r="BK283" s="1084" t="s">
        <v>35</v>
      </c>
      <c r="BL283" s="1104" t="s">
        <v>35</v>
      </c>
      <c r="BM283" s="1064" t="s">
        <v>35</v>
      </c>
      <c r="BN283" s="1084" t="s">
        <v>35</v>
      </c>
      <c r="BO283" s="1084" t="s">
        <v>35</v>
      </c>
      <c r="BP283" s="1084" t="s">
        <v>35</v>
      </c>
      <c r="BQ283" s="1104" t="s">
        <v>35</v>
      </c>
      <c r="BR283" s="1064" t="s">
        <v>35</v>
      </c>
      <c r="BS283" s="1084" t="s">
        <v>35</v>
      </c>
      <c r="BT283" s="1084" t="s">
        <v>35</v>
      </c>
      <c r="BU283" s="1084" t="s">
        <v>35</v>
      </c>
      <c r="BV283" s="1128" t="s">
        <v>35</v>
      </c>
      <c r="BW283" s="1846"/>
      <c r="BX283" s="1846"/>
      <c r="BY283" s="1846"/>
      <c r="BZ283" s="1846"/>
      <c r="CA283" s="1846"/>
      <c r="CB283" s="1846"/>
      <c r="CC283" s="1846"/>
      <c r="CD283" s="1846"/>
      <c r="CE283" s="1846"/>
      <c r="CF283" s="1846"/>
      <c r="CG283" s="1846"/>
      <c r="CH283" s="1846"/>
      <c r="CI283" s="1846"/>
      <c r="CJ283" s="1846"/>
      <c r="CK283" s="1846"/>
      <c r="CL283" s="1846"/>
      <c r="CM283" s="1846"/>
      <c r="CN283" s="1846"/>
      <c r="CO283" s="1846"/>
      <c r="CP283" s="1846"/>
      <c r="CQ283" s="1846"/>
      <c r="CR283" s="1846"/>
      <c r="CS283" s="1846"/>
      <c r="CT283" s="1846"/>
      <c r="CU283" s="1846"/>
      <c r="CV283" s="1846"/>
      <c r="CW283" s="1846"/>
      <c r="CX283" s="1846"/>
      <c r="CY283" s="1846"/>
      <c r="CZ283" s="1846"/>
    </row>
    <row r="284" s="608" customFormat="true" ht="15" customHeight="true" x14ac:dyDescent="0.2">
      <c r="B284" s="609"/>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186"/>
      <c r="BB284" s="288" t="s">
        <v>113</v>
      </c>
      <c r="BC284" s="1065" t="s">
        <v>35</v>
      </c>
      <c r="BD284" s="1085" t="s">
        <v>35</v>
      </c>
      <c r="BE284" s="1085" t="s">
        <v>35</v>
      </c>
      <c r="BF284" s="1085" t="s">
        <v>35</v>
      </c>
      <c r="BG284" s="1105" t="s">
        <v>35</v>
      </c>
      <c r="BH284" s="1124" t="s">
        <v>35</v>
      </c>
      <c r="BI284" s="1085" t="s">
        <v>35</v>
      </c>
      <c r="BJ284" s="1085" t="s">
        <v>35</v>
      </c>
      <c r="BK284" s="1085" t="s">
        <v>35</v>
      </c>
      <c r="BL284" s="1105" t="s">
        <v>35</v>
      </c>
      <c r="BM284" s="1124" t="s">
        <v>35</v>
      </c>
      <c r="BN284" s="1085" t="s">
        <v>35</v>
      </c>
      <c r="BO284" s="1085" t="s">
        <v>35</v>
      </c>
      <c r="BP284" s="1085" t="s">
        <v>35</v>
      </c>
      <c r="BQ284" s="1105" t="s">
        <v>35</v>
      </c>
      <c r="BR284" s="1124" t="s">
        <v>35</v>
      </c>
      <c r="BS284" s="1085" t="s">
        <v>35</v>
      </c>
      <c r="BT284" s="1085" t="s">
        <v>35</v>
      </c>
      <c r="BU284" s="1085" t="s">
        <v>35</v>
      </c>
      <c r="BV284" s="1767" t="s">
        <v>35</v>
      </c>
      <c r="BW284" s="1847"/>
      <c r="BX284" s="1847"/>
      <c r="BY284" s="1848"/>
      <c r="BZ284" s="1848"/>
      <c r="CA284" s="1848"/>
      <c r="CB284" s="1848"/>
      <c r="CC284" s="1848"/>
      <c r="CD284" s="1848"/>
      <c r="CE284" s="1848"/>
      <c r="CF284" s="1848"/>
      <c r="CG284" s="1848"/>
      <c r="CH284" s="1848"/>
      <c r="CI284" s="1848"/>
      <c r="CJ284" s="1848"/>
      <c r="CK284" s="1848"/>
      <c r="CL284" s="1848"/>
      <c r="CM284" s="1848"/>
      <c r="CN284" s="1848"/>
      <c r="CO284" s="1848"/>
      <c r="CP284" s="1848"/>
      <c r="CQ284" s="1848"/>
      <c r="CR284" s="1848"/>
      <c r="CS284" s="1848"/>
      <c r="CT284" s="1848"/>
      <c r="CU284" s="1848"/>
      <c r="CV284" s="1848"/>
      <c r="CW284" s="1848"/>
      <c r="CX284" s="1848"/>
      <c r="CY284" s="1848"/>
      <c r="CZ284" s="1848"/>
    </row>
    <row r="285" s="608" customFormat="true" ht="15" customHeight="true" x14ac:dyDescent="0.2">
      <c r="B285" s="609"/>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2"/>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608" customFormat="true" ht="15" customHeight="true" x14ac:dyDescent="0.2">
      <c r="B286" s="609"/>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2"/>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608" customFormat="true" ht="15" customHeight="true" x14ac:dyDescent="0.2">
      <c r="B287" s="609"/>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2"/>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608" customFormat="true" ht="15" customHeight="true" x14ac:dyDescent="0.2">
      <c r="B288" s="609"/>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2"/>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608" customFormat="true" ht="15" customHeight="true" x14ac:dyDescent="0.2">
      <c r="A289" s="379"/>
      <c r="B289" s="380"/>
      <c r="C289" s="381"/>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2"/>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608" customFormat="true" ht="15" customHeight="true" x14ac:dyDescent="0.2">
      <c r="A290" s="623"/>
      <c r="B290" s="624"/>
      <c r="C290" s="625"/>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2"/>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608" customFormat="true" ht="15" customHeight="true" x14ac:dyDescent="0.2">
      <c r="A291" s="626"/>
      <c r="B291" s="627"/>
      <c r="C291" s="62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2"/>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608" customFormat="true" ht="15" customHeight="true" x14ac:dyDescent="0.2">
      <c r="A292" s="629"/>
      <c r="B292" s="630"/>
      <c r="C292" s="631"/>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2"/>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608" customFormat="true" ht="15" customHeight="true" x14ac:dyDescent="0.2">
      <c r="A293" s="632"/>
      <c r="B293" s="633"/>
      <c r="C293" s="634"/>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2"/>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608" customFormat="true" ht="15" customHeight="true" x14ac:dyDescent="0.2">
      <c r="A294" s="635"/>
      <c r="B294" s="636"/>
      <c r="C294" s="637"/>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2"/>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608" customFormat="true" ht="15" customHeight="true" x14ac:dyDescent="0.2">
      <c r="A295" s="635"/>
      <c r="B295" s="636"/>
      <c r="C295" s="637"/>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2"/>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608" customFormat="true" ht="15" customHeight="true" x14ac:dyDescent="0.2">
      <c r="A296" s="635"/>
      <c r="B296" s="638"/>
      <c r="C296" s="637"/>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2"/>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608" customFormat="true" ht="15" customHeight="true" x14ac:dyDescent="0.2">
      <c r="A297" s="639"/>
      <c r="B297" s="640"/>
      <c r="C297" s="641"/>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2"/>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608" customFormat="true" ht="15" customHeight="true" x14ac:dyDescent="0.2">
      <c r="B298" s="609"/>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2"/>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608" customFormat="true" ht="15" customHeight="true" x14ac:dyDescent="0.2">
      <c r="A299" s="382"/>
      <c r="B299" s="383"/>
      <c r="C299" s="384"/>
      <c r="D299" s="385"/>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2"/>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608" customFormat="true" ht="15" customHeight="true" x14ac:dyDescent="0.2">
      <c r="A300" s="642"/>
      <c r="B300" s="643"/>
      <c r="C300" s="644"/>
      <c r="D300" s="645"/>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2"/>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608" customFormat="true" ht="15" customHeight="true" x14ac:dyDescent="0.2">
      <c r="A301" s="646"/>
      <c r="B301" s="647"/>
      <c r="C301" s="648"/>
      <c r="D301" s="649"/>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2"/>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608" customFormat="true" ht="15" customHeight="true" x14ac:dyDescent="0.2">
      <c r="A302" s="650"/>
      <c r="B302" s="651"/>
      <c r="C302" s="652"/>
      <c r="D302" s="653"/>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2"/>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608" customFormat="true" ht="15" customHeight="true" x14ac:dyDescent="0.2">
      <c r="A303" s="654"/>
      <c r="B303" s="655"/>
      <c r="C303" s="656"/>
      <c r="D303" s="657"/>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2"/>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608" customFormat="true" ht="15" customHeight="true" x14ac:dyDescent="0.2">
      <c r="A304" s="658"/>
      <c r="B304" s="659"/>
      <c r="C304" s="660"/>
      <c r="D304" s="661"/>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2"/>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608" customFormat="true" ht="15" customHeight="true" x14ac:dyDescent="0.2">
      <c r="A305" s="662"/>
      <c r="B305" s="663"/>
      <c r="C305" s="664"/>
      <c r="D305" s="665"/>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2"/>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608" customFormat="true" ht="15" customHeight="true" x14ac:dyDescent="0.2">
      <c r="B306" s="609"/>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2"/>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608" customFormat="true" ht="15" customHeight="true" x14ac:dyDescent="0.2">
      <c r="B307" s="609"/>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2"/>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608" customFormat="true" ht="15" customHeight="true" x14ac:dyDescent="0.2">
      <c r="B308" s="609"/>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2"/>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608" customFormat="true" ht="15" customHeight="true" x14ac:dyDescent="0.2">
      <c r="B309" s="609"/>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2"/>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608" customFormat="true" ht="15" customHeight="true" x14ac:dyDescent="0.2">
      <c r="B310" s="609"/>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2"/>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608" customFormat="true" ht="15" customHeight="true" x14ac:dyDescent="0.2">
      <c r="B311" s="609"/>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2"/>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608" customFormat="true" ht="15" customHeight="true" x14ac:dyDescent="0.2">
      <c r="B312" s="609"/>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2"/>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608" customFormat="true" ht="15" customHeight="true" x14ac:dyDescent="0.2">
      <c r="B313" s="609"/>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2"/>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608" customFormat="true" ht="15" customHeight="true" x14ac:dyDescent="0.2">
      <c r="B314" s="609"/>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2"/>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608" customFormat="true" ht="15" customHeight="true" x14ac:dyDescent="0.2">
      <c r="B315" s="609"/>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2"/>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608" customFormat="true" ht="15" customHeight="true" x14ac:dyDescent="0.2">
      <c r="B316" s="609"/>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2"/>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608" customFormat="true" ht="15" customHeight="true" x14ac:dyDescent="0.2">
      <c r="B317" s="609"/>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2"/>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608" customFormat="true" ht="15" customHeight="true" x14ac:dyDescent="0.2">
      <c r="B318" s="609"/>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2"/>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608" customFormat="true" ht="15" customHeight="true" x14ac:dyDescent="0.2">
      <c r="B319" s="609"/>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2"/>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608" customFormat="true" ht="15" customHeight="true" x14ac:dyDescent="0.2">
      <c r="B320" s="609"/>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2"/>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608" customFormat="true" ht="15" customHeight="true" x14ac:dyDescent="0.2">
      <c r="B321" s="609"/>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2"/>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608" customFormat="true" ht="15" customHeight="true" x14ac:dyDescent="0.2">
      <c r="B322" s="609"/>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2"/>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608" customFormat="true" ht="15" customHeight="true" x14ac:dyDescent="0.2">
      <c r="B323" s="609"/>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2"/>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608" customFormat="true" ht="15" customHeight="true" x14ac:dyDescent="0.2">
      <c r="B324" s="609"/>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2"/>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608" customFormat="true" ht="15" customHeight="true" x14ac:dyDescent="0.2">
      <c r="B325" s="609"/>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2"/>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608" customFormat="true" ht="15" customHeight="true" x14ac:dyDescent="0.2">
      <c r="B326" s="609"/>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2"/>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608" customFormat="true" ht="15" customHeight="true" x14ac:dyDescent="0.2">
      <c r="B327" s="609"/>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2"/>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608" customFormat="true" ht="15" customHeight="true" x14ac:dyDescent="0.2">
      <c r="B328" s="609"/>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2"/>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608" customFormat="true" ht="250.15" customHeight="true" x14ac:dyDescent="0.2">
      <c r="B329" s="609"/>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2"/>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68"/>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6"/>
      <c r="BD330" s="366"/>
      <c r="BE330" s="366"/>
      <c r="BF330" s="366"/>
      <c r="BG330" s="366"/>
      <c r="BH330" s="366"/>
      <c r="BI330" s="366"/>
      <c r="BJ330" s="366"/>
      <c r="BK330" s="366"/>
      <c r="BL330" s="366"/>
      <c r="BM330" s="366"/>
      <c r="BN330" s="366"/>
      <c r="BO330" s="366"/>
      <c r="BP330" s="366"/>
      <c r="BQ330" s="366"/>
      <c r="BR330" s="366"/>
      <c r="BS330" s="366"/>
      <c r="BT330" s="366"/>
      <c r="BU330" s="366"/>
      <c r="BV330" s="366"/>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68"/>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6"/>
      <c r="BD331" s="366"/>
      <c r="BE331" s="366"/>
      <c r="BF331" s="366"/>
      <c r="BG331" s="366"/>
      <c r="BH331" s="366"/>
      <c r="BI331" s="366"/>
      <c r="BJ331" s="366"/>
      <c r="BK331" s="366"/>
      <c r="BL331" s="366"/>
      <c r="BM331" s="366"/>
      <c r="BN331" s="366"/>
      <c r="BO331" s="366"/>
      <c r="BP331" s="366"/>
      <c r="BQ331" s="366"/>
      <c r="BR331" s="366"/>
      <c r="BS331" s="366"/>
      <c r="BT331" s="366"/>
      <c r="BU331" s="366"/>
      <c r="BV331" s="366"/>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68"/>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6"/>
      <c r="BD332" s="366"/>
      <c r="BE332" s="366"/>
      <c r="BF332" s="366"/>
      <c r="BG332" s="366"/>
      <c r="BH332" s="366"/>
      <c r="BI332" s="366"/>
      <c r="BJ332" s="366"/>
      <c r="BK332" s="366"/>
      <c r="BL332" s="366"/>
      <c r="BM332" s="366"/>
      <c r="BN332" s="366"/>
      <c r="BO332" s="366"/>
      <c r="BP332" s="366"/>
      <c r="BQ332" s="366"/>
      <c r="BR332" s="366"/>
      <c r="BS332" s="366"/>
      <c r="BT332" s="366"/>
      <c r="BU332" s="366"/>
      <c r="BV332" s="366"/>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68"/>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6"/>
      <c r="BD333" s="366"/>
      <c r="BE333" s="366"/>
      <c r="BF333" s="366"/>
      <c r="BG333" s="366"/>
      <c r="BH333" s="366"/>
      <c r="BI333" s="366"/>
      <c r="BJ333" s="366"/>
      <c r="BK333" s="366"/>
      <c r="BL333" s="366"/>
      <c r="BM333" s="366"/>
      <c r="BN333" s="366"/>
      <c r="BO333" s="366"/>
      <c r="BP333" s="366"/>
      <c r="BQ333" s="366"/>
      <c r="BR333" s="366"/>
      <c r="BS333" s="366"/>
      <c r="BT333" s="366"/>
      <c r="BU333" s="366"/>
      <c r="BV333" s="366"/>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68"/>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6"/>
      <c r="BD334" s="366"/>
      <c r="BE334" s="366"/>
      <c r="BF334" s="366"/>
      <c r="BG334" s="366"/>
      <c r="BH334" s="366"/>
      <c r="BI334" s="366"/>
      <c r="BJ334" s="366"/>
      <c r="BK334" s="366"/>
      <c r="BL334" s="366"/>
      <c r="BM334" s="366"/>
      <c r="BN334" s="366"/>
      <c r="BO334" s="366"/>
      <c r="BP334" s="366"/>
      <c r="BQ334" s="366"/>
      <c r="BR334" s="366"/>
      <c r="BS334" s="366"/>
      <c r="BT334" s="366"/>
      <c r="BU334" s="366"/>
      <c r="BV334" s="366"/>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68"/>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6"/>
      <c r="BD335" s="366"/>
      <c r="BE335" s="366"/>
      <c r="BF335" s="366"/>
      <c r="BG335" s="366"/>
      <c r="BH335" s="366"/>
      <c r="BI335" s="366"/>
      <c r="BJ335" s="366"/>
      <c r="BK335" s="366"/>
      <c r="BL335" s="366"/>
      <c r="BM335" s="366"/>
      <c r="BN335" s="366"/>
      <c r="BO335" s="366"/>
      <c r="BP335" s="366"/>
      <c r="BQ335" s="366"/>
      <c r="BR335" s="366"/>
      <c r="BS335" s="366"/>
      <c r="BT335" s="366"/>
      <c r="BU335" s="366"/>
      <c r="BV335" s="366"/>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68"/>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6"/>
      <c r="BD336" s="366"/>
      <c r="BE336" s="366"/>
      <c r="BF336" s="366"/>
      <c r="BG336" s="366"/>
      <c r="BH336" s="366"/>
      <c r="BI336" s="366"/>
      <c r="BJ336" s="366"/>
      <c r="BK336" s="366"/>
      <c r="BL336" s="366"/>
      <c r="BM336" s="366"/>
      <c r="BN336" s="366"/>
      <c r="BO336" s="366"/>
      <c r="BP336" s="366"/>
      <c r="BQ336" s="366"/>
      <c r="BR336" s="366"/>
      <c r="BS336" s="366"/>
      <c r="BT336" s="366"/>
      <c r="BU336" s="366"/>
      <c r="BV336" s="366"/>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68"/>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6"/>
      <c r="BD337" s="366"/>
      <c r="BE337" s="366"/>
      <c r="BF337" s="366"/>
      <c r="BG337" s="366"/>
      <c r="BH337" s="366"/>
      <c r="BI337" s="366"/>
      <c r="BJ337" s="366"/>
      <c r="BK337" s="366"/>
      <c r="BL337" s="366"/>
      <c r="BM337" s="366"/>
      <c r="BN337" s="366"/>
      <c r="BO337" s="366"/>
      <c r="BP337" s="366"/>
      <c r="BQ337" s="366"/>
      <c r="BR337" s="366"/>
      <c r="BS337" s="366"/>
      <c r="BT337" s="366"/>
      <c r="BU337" s="366"/>
      <c r="BV337" s="366"/>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68"/>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6"/>
      <c r="BD338" s="366"/>
      <c r="BE338" s="366"/>
      <c r="BF338" s="366"/>
      <c r="BG338" s="366"/>
      <c r="BH338" s="366"/>
      <c r="BI338" s="366"/>
      <c r="BJ338" s="366"/>
      <c r="BK338" s="366"/>
      <c r="BL338" s="366"/>
      <c r="BM338" s="366"/>
      <c r="BN338" s="366"/>
      <c r="BO338" s="366"/>
      <c r="BP338" s="366"/>
      <c r="BQ338" s="366"/>
      <c r="BR338" s="366"/>
      <c r="BS338" s="366"/>
      <c r="BT338" s="366"/>
      <c r="BU338" s="366"/>
      <c r="BV338" s="366"/>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608" customFormat="true" ht="15" customHeight="true" x14ac:dyDescent="0.2">
      <c r="B339" s="609"/>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187" t="s">
        <v>114</v>
      </c>
      <c r="BD339" s="2188"/>
      <c r="BE339" s="2188"/>
      <c r="BF339" s="2188"/>
      <c r="BG339" s="2189"/>
      <c r="BH339" s="2190" t="s">
        <v>38</v>
      </c>
      <c r="BI339" s="2188"/>
      <c r="BJ339" s="2188"/>
      <c r="BK339" s="2188"/>
      <c r="BL339" s="2189"/>
      <c r="BM339" s="2190" t="s">
        <v>37</v>
      </c>
      <c r="BN339" s="2188"/>
      <c r="BO339" s="2188"/>
      <c r="BP339" s="2188"/>
      <c r="BQ339" s="2191"/>
      <c r="BR339" s="1675" t="s">
        <v>137</v>
      </c>
      <c r="BS339" s="1676"/>
      <c r="BT339" s="1676"/>
      <c r="BU339" s="1676"/>
      <c r="BV339" s="1676"/>
      <c r="BW339" s="1849"/>
      <c r="BX339" s="1849"/>
      <c r="BY339" s="1850"/>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608" customFormat="true" ht="12.75" x14ac:dyDescent="0.2">
      <c r="B340" s="609"/>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148</v>
      </c>
      <c r="BS340" s="173" t="s">
        <v>149</v>
      </c>
      <c r="BT340" s="173" t="s">
        <v>150</v>
      </c>
      <c r="BU340" s="173" t="s">
        <v>151</v>
      </c>
      <c r="BV340" s="1768" t="s">
        <v>152</v>
      </c>
      <c r="BW340" s="1851"/>
      <c r="BX340" s="1851"/>
      <c r="BY340" s="1852"/>
      <c r="BZ340" s="1852"/>
      <c r="CA340" s="1852"/>
      <c r="CB340" s="1852"/>
      <c r="CC340" s="1852"/>
      <c r="CD340" s="1852"/>
      <c r="CE340" s="1852"/>
      <c r="CF340" s="1852"/>
      <c r="CG340" s="1852"/>
      <c r="CH340" s="1852"/>
      <c r="CI340" s="1852"/>
      <c r="CJ340" s="1852"/>
      <c r="CK340" s="1852"/>
      <c r="CL340" s="1852"/>
      <c r="CM340" s="1852"/>
      <c r="CN340" s="1852"/>
      <c r="CO340" s="1852"/>
      <c r="CP340" s="1852"/>
      <c r="CQ340" s="1852"/>
      <c r="CR340" s="1852"/>
      <c r="CS340" s="1852"/>
      <c r="CT340" s="1852"/>
      <c r="CU340" s="1852"/>
      <c r="CV340" s="1852"/>
      <c r="CW340" s="1852"/>
      <c r="CX340" s="1852"/>
      <c r="CY340" s="1852"/>
      <c r="CZ340" s="1852"/>
    </row>
    <row r="341" s="608" customFormat="true" ht="15" customHeight="true" x14ac:dyDescent="0.2">
      <c r="B341" s="609"/>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92" t="s">
        <v>144</v>
      </c>
      <c r="BB341" s="162" t="s">
        <v>49</v>
      </c>
      <c r="BC341" s="1066" t="s">
        <v>35</v>
      </c>
      <c r="BD341" s="1086" t="s">
        <v>35</v>
      </c>
      <c r="BE341" s="1086" t="s">
        <v>35</v>
      </c>
      <c r="BF341" s="1086" t="s">
        <v>35</v>
      </c>
      <c r="BG341" s="1106" t="s">
        <v>35</v>
      </c>
      <c r="BH341" s="1125" t="s">
        <v>35</v>
      </c>
      <c r="BI341" s="1086" t="s">
        <v>35</v>
      </c>
      <c r="BJ341" s="1086" t="s">
        <v>35</v>
      </c>
      <c r="BK341" s="1086" t="s">
        <v>35</v>
      </c>
      <c r="BL341" s="1106" t="s">
        <v>35</v>
      </c>
      <c r="BM341" s="1125" t="s">
        <v>35</v>
      </c>
      <c r="BN341" s="1086" t="s">
        <v>35</v>
      </c>
      <c r="BO341" s="1086" t="s">
        <v>35</v>
      </c>
      <c r="BP341" s="1086" t="s">
        <v>35</v>
      </c>
      <c r="BQ341" s="1106" t="s">
        <v>35</v>
      </c>
      <c r="BR341" s="1125" t="s">
        <v>35</v>
      </c>
      <c r="BS341" s="1086" t="s">
        <v>35</v>
      </c>
      <c r="BT341" s="1086" t="s">
        <v>35</v>
      </c>
      <c r="BU341" s="1086" t="s">
        <v>35</v>
      </c>
      <c r="BV341" s="1769" t="s">
        <v>35</v>
      </c>
      <c r="BW341" s="1853"/>
      <c r="BX341" s="1853"/>
      <c r="BY341" s="1854"/>
      <c r="BZ341" s="1854"/>
      <c r="CA341" s="1854"/>
      <c r="CB341" s="1854"/>
      <c r="CC341" s="1854"/>
      <c r="CD341" s="1854"/>
      <c r="CE341" s="1854"/>
      <c r="CF341" s="1854"/>
      <c r="CG341" s="1854"/>
      <c r="CH341" s="1854"/>
      <c r="CI341" s="1854"/>
      <c r="CJ341" s="1854"/>
      <c r="CK341" s="1854"/>
      <c r="CL341" s="1854"/>
      <c r="CM341" s="1854"/>
      <c r="CN341" s="1854"/>
      <c r="CO341" s="1854"/>
      <c r="CP341" s="1854"/>
      <c r="CQ341" s="1854"/>
      <c r="CR341" s="1854"/>
      <c r="CS341" s="1854"/>
      <c r="CT341" s="1854"/>
      <c r="CU341" s="1854"/>
      <c r="CV341" s="1854"/>
      <c r="CW341" s="1854"/>
      <c r="CX341" s="1854"/>
      <c r="CY341" s="1854"/>
      <c r="CZ341" s="1854"/>
    </row>
    <row r="342" s="608" customFormat="true" ht="15" customHeight="true" x14ac:dyDescent="0.2">
      <c r="B342" s="609"/>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81"/>
      <c r="BB342" s="163" t="s">
        <v>48</v>
      </c>
      <c r="BC342" s="1067" t="s">
        <v>35</v>
      </c>
      <c r="BD342" s="1087" t="s">
        <v>35</v>
      </c>
      <c r="BE342" s="1087" t="s">
        <v>35</v>
      </c>
      <c r="BF342" s="1087" t="s">
        <v>35</v>
      </c>
      <c r="BG342" s="1107" t="s">
        <v>35</v>
      </c>
      <c r="BH342" s="1126" t="s">
        <v>35</v>
      </c>
      <c r="BI342" s="1087" t="s">
        <v>35</v>
      </c>
      <c r="BJ342" s="1087" t="s">
        <v>35</v>
      </c>
      <c r="BK342" s="1087" t="s">
        <v>35</v>
      </c>
      <c r="BL342" s="1107" t="s">
        <v>35</v>
      </c>
      <c r="BM342" s="1126" t="s">
        <v>35</v>
      </c>
      <c r="BN342" s="1087" t="s">
        <v>35</v>
      </c>
      <c r="BO342" s="1087" t="s">
        <v>35</v>
      </c>
      <c r="BP342" s="1087" t="s">
        <v>35</v>
      </c>
      <c r="BQ342" s="1107" t="s">
        <v>35</v>
      </c>
      <c r="BR342" s="1126" t="s">
        <v>35</v>
      </c>
      <c r="BS342" s="1087" t="s">
        <v>35</v>
      </c>
      <c r="BT342" s="1087" t="s">
        <v>35</v>
      </c>
      <c r="BU342" s="1087" t="s">
        <v>35</v>
      </c>
      <c r="BV342" s="1770" t="s">
        <v>35</v>
      </c>
      <c r="BW342" s="1855"/>
      <c r="BX342" s="1855"/>
      <c r="BY342" s="1856"/>
      <c r="BZ342" s="1856"/>
      <c r="CA342" s="1856"/>
      <c r="CB342" s="1856"/>
      <c r="CC342" s="1856"/>
      <c r="CD342" s="1856"/>
      <c r="CE342" s="1856"/>
      <c r="CF342" s="1856"/>
      <c r="CG342" s="1856"/>
      <c r="CH342" s="1856"/>
      <c r="CI342" s="1856"/>
      <c r="CJ342" s="1856"/>
      <c r="CK342" s="1856"/>
      <c r="CL342" s="1856"/>
      <c r="CM342" s="1856"/>
      <c r="CN342" s="1856"/>
      <c r="CO342" s="1856"/>
      <c r="CP342" s="1856"/>
      <c r="CQ342" s="1856"/>
      <c r="CR342" s="1856"/>
      <c r="CS342" s="1856"/>
      <c r="CT342" s="1856"/>
      <c r="CU342" s="1856"/>
      <c r="CV342" s="1856"/>
      <c r="CW342" s="1856"/>
      <c r="CX342" s="1856"/>
      <c r="CY342" s="1856"/>
      <c r="CZ342" s="1856"/>
    </row>
    <row r="343" s="608" customFormat="true" ht="15" customHeight="true" x14ac:dyDescent="0.2">
      <c r="B343" s="609"/>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80" t="s">
        <v>139</v>
      </c>
      <c r="BB343" s="163" t="s">
        <v>49</v>
      </c>
      <c r="BC343" s="1067" t="s">
        <v>35</v>
      </c>
      <c r="BD343" s="1087" t="s">
        <v>35</v>
      </c>
      <c r="BE343" s="1087" t="s">
        <v>35</v>
      </c>
      <c r="BF343" s="1087" t="s">
        <v>35</v>
      </c>
      <c r="BG343" s="1107" t="s">
        <v>35</v>
      </c>
      <c r="BH343" s="1126" t="s">
        <v>35</v>
      </c>
      <c r="BI343" s="1087" t="s">
        <v>35</v>
      </c>
      <c r="BJ343" s="1087" t="s">
        <v>35</v>
      </c>
      <c r="BK343" s="1087" t="s">
        <v>35</v>
      </c>
      <c r="BL343" s="1107" t="s">
        <v>35</v>
      </c>
      <c r="BM343" s="1126" t="s">
        <v>35</v>
      </c>
      <c r="BN343" s="1087" t="s">
        <v>35</v>
      </c>
      <c r="BO343" s="1087" t="s">
        <v>35</v>
      </c>
      <c r="BP343" s="1087" t="s">
        <v>35</v>
      </c>
      <c r="BQ343" s="1107" t="s">
        <v>35</v>
      </c>
      <c r="BR343" s="1126" t="s">
        <v>35</v>
      </c>
      <c r="BS343" s="1087" t="s">
        <v>35</v>
      </c>
      <c r="BT343" s="1087" t="s">
        <v>35</v>
      </c>
      <c r="BU343" s="1087" t="s">
        <v>35</v>
      </c>
      <c r="BV343" s="1770" t="s">
        <v>35</v>
      </c>
      <c r="BW343" s="1855"/>
      <c r="BX343" s="1855"/>
      <c r="BY343" s="1856"/>
      <c r="BZ343" s="1856"/>
      <c r="CA343" s="1856"/>
      <c r="CB343" s="1856"/>
      <c r="CC343" s="1856"/>
      <c r="CD343" s="1856"/>
      <c r="CE343" s="1856"/>
      <c r="CF343" s="1856"/>
      <c r="CG343" s="1856"/>
      <c r="CH343" s="1856"/>
      <c r="CI343" s="1856"/>
      <c r="CJ343" s="1856"/>
      <c r="CK343" s="1856"/>
      <c r="CL343" s="1856"/>
      <c r="CM343" s="1856"/>
      <c r="CN343" s="1856"/>
      <c r="CO343" s="1856"/>
      <c r="CP343" s="1856"/>
      <c r="CQ343" s="1856"/>
      <c r="CR343" s="1856"/>
      <c r="CS343" s="1856"/>
      <c r="CT343" s="1856"/>
      <c r="CU343" s="1856"/>
      <c r="CV343" s="1856"/>
      <c r="CW343" s="1856"/>
      <c r="CX343" s="1856"/>
      <c r="CY343" s="1856"/>
      <c r="CZ343" s="1856"/>
    </row>
    <row r="344" s="608" customFormat="true" ht="15" customHeight="true" x14ac:dyDescent="0.2">
      <c r="B344" s="609"/>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81"/>
      <c r="BB344" s="163" t="s">
        <v>48</v>
      </c>
      <c r="BC344" s="1067" t="s">
        <v>35</v>
      </c>
      <c r="BD344" s="1087" t="s">
        <v>35</v>
      </c>
      <c r="BE344" s="1087" t="s">
        <v>35</v>
      </c>
      <c r="BF344" s="1087" t="s">
        <v>35</v>
      </c>
      <c r="BG344" s="1107" t="s">
        <v>35</v>
      </c>
      <c r="BH344" s="1126" t="s">
        <v>35</v>
      </c>
      <c r="BI344" s="1087" t="s">
        <v>35</v>
      </c>
      <c r="BJ344" s="1087" t="s">
        <v>35</v>
      </c>
      <c r="BK344" s="1087" t="s">
        <v>35</v>
      </c>
      <c r="BL344" s="1107" t="s">
        <v>35</v>
      </c>
      <c r="BM344" s="1126" t="s">
        <v>35</v>
      </c>
      <c r="BN344" s="1087" t="s">
        <v>35</v>
      </c>
      <c r="BO344" s="1087" t="s">
        <v>35</v>
      </c>
      <c r="BP344" s="1087" t="s">
        <v>35</v>
      </c>
      <c r="BQ344" s="1107" t="s">
        <v>35</v>
      </c>
      <c r="BR344" s="1126" t="s">
        <v>35</v>
      </c>
      <c r="BS344" s="1087" t="s">
        <v>35</v>
      </c>
      <c r="BT344" s="1087" t="s">
        <v>35</v>
      </c>
      <c r="BU344" s="1087" t="s">
        <v>35</v>
      </c>
      <c r="BV344" s="1770" t="s">
        <v>35</v>
      </c>
      <c r="BW344" s="1855"/>
      <c r="BX344" s="1855"/>
      <c r="BY344" s="1856"/>
      <c r="BZ344" s="1856"/>
      <c r="CA344" s="1856"/>
      <c r="CB344" s="1856"/>
      <c r="CC344" s="1856"/>
      <c r="CD344" s="1856"/>
      <c r="CE344" s="1856"/>
      <c r="CF344" s="1856"/>
      <c r="CG344" s="1856"/>
      <c r="CH344" s="1856"/>
      <c r="CI344" s="1856"/>
      <c r="CJ344" s="1856"/>
      <c r="CK344" s="1856"/>
      <c r="CL344" s="1856"/>
      <c r="CM344" s="1856"/>
      <c r="CN344" s="1856"/>
      <c r="CO344" s="1856"/>
      <c r="CP344" s="1856"/>
      <c r="CQ344" s="1856"/>
      <c r="CR344" s="1856"/>
      <c r="CS344" s="1856"/>
      <c r="CT344" s="1856"/>
      <c r="CU344" s="1856"/>
      <c r="CV344" s="1856"/>
      <c r="CW344" s="1856"/>
      <c r="CX344" s="1856"/>
      <c r="CY344" s="1856"/>
      <c r="CZ344" s="1856"/>
    </row>
    <row r="345" s="608" customFormat="true" ht="15" customHeight="true" x14ac:dyDescent="0.2">
      <c r="B345" s="609"/>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80" t="s">
        <v>140</v>
      </c>
      <c r="BB345" s="163" t="s">
        <v>49</v>
      </c>
      <c r="BC345" s="1067" t="s">
        <v>35</v>
      </c>
      <c r="BD345" s="1087" t="s">
        <v>35</v>
      </c>
      <c r="BE345" s="1087" t="s">
        <v>35</v>
      </c>
      <c r="BF345" s="1087" t="s">
        <v>35</v>
      </c>
      <c r="BG345" s="1107" t="s">
        <v>35</v>
      </c>
      <c r="BH345" s="1126" t="s">
        <v>35</v>
      </c>
      <c r="BI345" s="1087" t="s">
        <v>35</v>
      </c>
      <c r="BJ345" s="1087" t="s">
        <v>35</v>
      </c>
      <c r="BK345" s="1087" t="s">
        <v>35</v>
      </c>
      <c r="BL345" s="1107" t="s">
        <v>35</v>
      </c>
      <c r="BM345" s="1126" t="s">
        <v>35</v>
      </c>
      <c r="BN345" s="1087" t="s">
        <v>35</v>
      </c>
      <c r="BO345" s="1087" t="s">
        <v>35</v>
      </c>
      <c r="BP345" s="1087" t="s">
        <v>35</v>
      </c>
      <c r="BQ345" s="1107" t="s">
        <v>35</v>
      </c>
      <c r="BR345" s="1126" t="s">
        <v>35</v>
      </c>
      <c r="BS345" s="1087" t="s">
        <v>35</v>
      </c>
      <c r="BT345" s="1087" t="s">
        <v>35</v>
      </c>
      <c r="BU345" s="1087" t="s">
        <v>35</v>
      </c>
      <c r="BV345" s="1770" t="s">
        <v>35</v>
      </c>
      <c r="BW345" s="1855"/>
      <c r="BX345" s="1855"/>
      <c r="BY345" s="1856"/>
      <c r="BZ345" s="1856"/>
      <c r="CA345" s="1856"/>
      <c r="CB345" s="1856"/>
      <c r="CC345" s="1856"/>
      <c r="CD345" s="1856"/>
      <c r="CE345" s="1856"/>
      <c r="CF345" s="1856"/>
      <c r="CG345" s="1856"/>
      <c r="CH345" s="1856"/>
      <c r="CI345" s="1856"/>
      <c r="CJ345" s="1856"/>
      <c r="CK345" s="1856"/>
      <c r="CL345" s="1856"/>
      <c r="CM345" s="1856"/>
      <c r="CN345" s="1856"/>
      <c r="CO345" s="1856"/>
      <c r="CP345" s="1856"/>
      <c r="CQ345" s="1856"/>
      <c r="CR345" s="1856"/>
      <c r="CS345" s="1856"/>
      <c r="CT345" s="1856"/>
      <c r="CU345" s="1856"/>
      <c r="CV345" s="1856"/>
      <c r="CW345" s="1856"/>
      <c r="CX345" s="1856"/>
      <c r="CY345" s="1856"/>
      <c r="CZ345" s="1856"/>
    </row>
    <row r="346" s="608" customFormat="true" ht="15" customHeight="true" x14ac:dyDescent="0.2">
      <c r="B346" s="609"/>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81"/>
      <c r="BB346" s="163" t="s">
        <v>48</v>
      </c>
      <c r="BC346" s="1067" t="s">
        <v>35</v>
      </c>
      <c r="BD346" s="1087" t="s">
        <v>35</v>
      </c>
      <c r="BE346" s="1087" t="s">
        <v>35</v>
      </c>
      <c r="BF346" s="1087" t="s">
        <v>35</v>
      </c>
      <c r="BG346" s="1107" t="s">
        <v>35</v>
      </c>
      <c r="BH346" s="1126" t="s">
        <v>35</v>
      </c>
      <c r="BI346" s="1087" t="s">
        <v>35</v>
      </c>
      <c r="BJ346" s="1087" t="s">
        <v>35</v>
      </c>
      <c r="BK346" s="1087" t="s">
        <v>35</v>
      </c>
      <c r="BL346" s="1107" t="s">
        <v>35</v>
      </c>
      <c r="BM346" s="1126" t="s">
        <v>35</v>
      </c>
      <c r="BN346" s="1087" t="s">
        <v>35</v>
      </c>
      <c r="BO346" s="1087" t="s">
        <v>35</v>
      </c>
      <c r="BP346" s="1087" t="s">
        <v>35</v>
      </c>
      <c r="BQ346" s="1107" t="s">
        <v>35</v>
      </c>
      <c r="BR346" s="1126" t="s">
        <v>35</v>
      </c>
      <c r="BS346" s="1087" t="s">
        <v>35</v>
      </c>
      <c r="BT346" s="1087" t="s">
        <v>35</v>
      </c>
      <c r="BU346" s="1087" t="s">
        <v>35</v>
      </c>
      <c r="BV346" s="1770" t="s">
        <v>35</v>
      </c>
      <c r="BW346" s="1855"/>
      <c r="BX346" s="1855"/>
      <c r="BY346" s="1856"/>
      <c r="BZ346" s="1856"/>
      <c r="CA346" s="1856"/>
      <c r="CB346" s="1856"/>
      <c r="CC346" s="1856"/>
      <c r="CD346" s="1856"/>
      <c r="CE346" s="1856"/>
      <c r="CF346" s="1856"/>
      <c r="CG346" s="1856"/>
      <c r="CH346" s="1856"/>
      <c r="CI346" s="1856"/>
      <c r="CJ346" s="1856"/>
      <c r="CK346" s="1856"/>
      <c r="CL346" s="1856"/>
      <c r="CM346" s="1856"/>
      <c r="CN346" s="1856"/>
      <c r="CO346" s="1856"/>
      <c r="CP346" s="1856"/>
      <c r="CQ346" s="1856"/>
      <c r="CR346" s="1856"/>
      <c r="CS346" s="1856"/>
      <c r="CT346" s="1856"/>
      <c r="CU346" s="1856"/>
      <c r="CV346" s="1856"/>
      <c r="CW346" s="1856"/>
      <c r="CX346" s="1856"/>
      <c r="CY346" s="1856"/>
      <c r="CZ346" s="1856"/>
    </row>
    <row r="347" s="608" customFormat="true" ht="15" customHeight="true" x14ac:dyDescent="0.2">
      <c r="B347" s="609"/>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80" t="s">
        <v>141</v>
      </c>
      <c r="BB347" s="163" t="s">
        <v>49</v>
      </c>
      <c r="BC347" s="1067" t="s">
        <v>35</v>
      </c>
      <c r="BD347" s="1087" t="s">
        <v>35</v>
      </c>
      <c r="BE347" s="1087" t="s">
        <v>35</v>
      </c>
      <c r="BF347" s="1087" t="s">
        <v>35</v>
      </c>
      <c r="BG347" s="1107" t="s">
        <v>35</v>
      </c>
      <c r="BH347" s="1126" t="s">
        <v>35</v>
      </c>
      <c r="BI347" s="1087" t="s">
        <v>35</v>
      </c>
      <c r="BJ347" s="1087" t="s">
        <v>35</v>
      </c>
      <c r="BK347" s="1087" t="s">
        <v>35</v>
      </c>
      <c r="BL347" s="1107" t="s">
        <v>35</v>
      </c>
      <c r="BM347" s="1126" t="s">
        <v>35</v>
      </c>
      <c r="BN347" s="1087" t="s">
        <v>35</v>
      </c>
      <c r="BO347" s="1087" t="s">
        <v>35</v>
      </c>
      <c r="BP347" s="1087" t="s">
        <v>35</v>
      </c>
      <c r="BQ347" s="1107" t="s">
        <v>35</v>
      </c>
      <c r="BR347" s="1126" t="s">
        <v>35</v>
      </c>
      <c r="BS347" s="1087" t="s">
        <v>35</v>
      </c>
      <c r="BT347" s="1087" t="s">
        <v>35</v>
      </c>
      <c r="BU347" s="1087" t="s">
        <v>35</v>
      </c>
      <c r="BV347" s="1770" t="s">
        <v>35</v>
      </c>
      <c r="BW347" s="1855"/>
      <c r="BX347" s="1855"/>
      <c r="BY347" s="1856"/>
      <c r="BZ347" s="1856"/>
      <c r="CA347" s="1856"/>
      <c r="CB347" s="1856"/>
      <c r="CC347" s="1856"/>
      <c r="CD347" s="1856"/>
      <c r="CE347" s="1856"/>
      <c r="CF347" s="1856"/>
      <c r="CG347" s="1856"/>
      <c r="CH347" s="1856"/>
      <c r="CI347" s="1856"/>
      <c r="CJ347" s="1856"/>
      <c r="CK347" s="1856"/>
      <c r="CL347" s="1856"/>
      <c r="CM347" s="1856"/>
      <c r="CN347" s="1856"/>
      <c r="CO347" s="1856"/>
      <c r="CP347" s="1856"/>
      <c r="CQ347" s="1856"/>
      <c r="CR347" s="1856"/>
      <c r="CS347" s="1856"/>
      <c r="CT347" s="1856"/>
      <c r="CU347" s="1856"/>
      <c r="CV347" s="1856"/>
      <c r="CW347" s="1856"/>
      <c r="CX347" s="1856"/>
      <c r="CY347" s="1856"/>
      <c r="CZ347" s="1856"/>
    </row>
    <row r="348" s="608" customFormat="true" ht="15" customHeight="true" x14ac:dyDescent="0.2">
      <c r="B348" s="609"/>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81"/>
      <c r="BB348" s="163" t="s">
        <v>48</v>
      </c>
      <c r="BC348" s="1067" t="s">
        <v>35</v>
      </c>
      <c r="BD348" s="1087" t="s">
        <v>35</v>
      </c>
      <c r="BE348" s="1087" t="s">
        <v>35</v>
      </c>
      <c r="BF348" s="1087" t="s">
        <v>35</v>
      </c>
      <c r="BG348" s="1107" t="s">
        <v>35</v>
      </c>
      <c r="BH348" s="1126" t="s">
        <v>35</v>
      </c>
      <c r="BI348" s="1087" t="s">
        <v>35</v>
      </c>
      <c r="BJ348" s="1087" t="s">
        <v>35</v>
      </c>
      <c r="BK348" s="1087" t="s">
        <v>35</v>
      </c>
      <c r="BL348" s="1107" t="s">
        <v>35</v>
      </c>
      <c r="BM348" s="1126" t="s">
        <v>35</v>
      </c>
      <c r="BN348" s="1087" t="s">
        <v>35</v>
      </c>
      <c r="BO348" s="1087" t="s">
        <v>35</v>
      </c>
      <c r="BP348" s="1087" t="s">
        <v>35</v>
      </c>
      <c r="BQ348" s="1107" t="s">
        <v>35</v>
      </c>
      <c r="BR348" s="1126" t="s">
        <v>35</v>
      </c>
      <c r="BS348" s="1087" t="s">
        <v>35</v>
      </c>
      <c r="BT348" s="1087" t="s">
        <v>35</v>
      </c>
      <c r="BU348" s="1087" t="s">
        <v>35</v>
      </c>
      <c r="BV348" s="1770" t="s">
        <v>35</v>
      </c>
      <c r="BW348" s="1855"/>
      <c r="BX348" s="1855"/>
      <c r="BY348" s="1856"/>
      <c r="BZ348" s="1856"/>
      <c r="CA348" s="1856"/>
      <c r="CB348" s="1856"/>
      <c r="CC348" s="1856"/>
      <c r="CD348" s="1856"/>
      <c r="CE348" s="1856"/>
      <c r="CF348" s="1856"/>
      <c r="CG348" s="1856"/>
      <c r="CH348" s="1856"/>
      <c r="CI348" s="1856"/>
      <c r="CJ348" s="1856"/>
      <c r="CK348" s="1856"/>
      <c r="CL348" s="1856"/>
      <c r="CM348" s="1856"/>
      <c r="CN348" s="1856"/>
      <c r="CO348" s="1856"/>
      <c r="CP348" s="1856"/>
      <c r="CQ348" s="1856"/>
      <c r="CR348" s="1856"/>
      <c r="CS348" s="1856"/>
      <c r="CT348" s="1856"/>
      <c r="CU348" s="1856"/>
      <c r="CV348" s="1856"/>
      <c r="CW348" s="1856"/>
      <c r="CX348" s="1856"/>
      <c r="CY348" s="1856"/>
      <c r="CZ348" s="1856"/>
    </row>
    <row r="349" s="608" customFormat="true" ht="15" customHeight="true" x14ac:dyDescent="0.2">
      <c r="B349" s="609"/>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80" t="s">
        <v>142</v>
      </c>
      <c r="BB349" s="163" t="s">
        <v>49</v>
      </c>
      <c r="BC349" s="1067" t="s">
        <v>35</v>
      </c>
      <c r="BD349" s="1087" t="s">
        <v>35</v>
      </c>
      <c r="BE349" s="1087" t="s">
        <v>35</v>
      </c>
      <c r="BF349" s="1087" t="s">
        <v>35</v>
      </c>
      <c r="BG349" s="1107" t="s">
        <v>35</v>
      </c>
      <c r="BH349" s="1126" t="s">
        <v>35</v>
      </c>
      <c r="BI349" s="1087" t="s">
        <v>35</v>
      </c>
      <c r="BJ349" s="1087" t="s">
        <v>35</v>
      </c>
      <c r="BK349" s="1087" t="s">
        <v>35</v>
      </c>
      <c r="BL349" s="1107" t="s">
        <v>35</v>
      </c>
      <c r="BM349" s="1126" t="s">
        <v>35</v>
      </c>
      <c r="BN349" s="1087" t="s">
        <v>35</v>
      </c>
      <c r="BO349" s="1087" t="s">
        <v>35</v>
      </c>
      <c r="BP349" s="1087" t="s">
        <v>35</v>
      </c>
      <c r="BQ349" s="1107" t="s">
        <v>35</v>
      </c>
      <c r="BR349" s="1126" t="s">
        <v>35</v>
      </c>
      <c r="BS349" s="1087" t="s">
        <v>35</v>
      </c>
      <c r="BT349" s="1087" t="s">
        <v>35</v>
      </c>
      <c r="BU349" s="1087" t="s">
        <v>35</v>
      </c>
      <c r="BV349" s="1770" t="s">
        <v>35</v>
      </c>
      <c r="BW349" s="1855"/>
      <c r="BX349" s="1855"/>
      <c r="BY349" s="1856"/>
      <c r="BZ349" s="1856"/>
      <c r="CA349" s="1856"/>
      <c r="CB349" s="1856"/>
      <c r="CC349" s="1856"/>
      <c r="CD349" s="1856"/>
      <c r="CE349" s="1856"/>
      <c r="CF349" s="1856"/>
      <c r="CG349" s="1856"/>
      <c r="CH349" s="1856"/>
      <c r="CI349" s="1856"/>
      <c r="CJ349" s="1856"/>
      <c r="CK349" s="1856"/>
      <c r="CL349" s="1856"/>
      <c r="CM349" s="1856"/>
      <c r="CN349" s="1856"/>
      <c r="CO349" s="1856"/>
      <c r="CP349" s="1856"/>
      <c r="CQ349" s="1856"/>
      <c r="CR349" s="1856"/>
      <c r="CS349" s="1856"/>
      <c r="CT349" s="1856"/>
      <c r="CU349" s="1856"/>
      <c r="CV349" s="1856"/>
      <c r="CW349" s="1856"/>
      <c r="CX349" s="1856"/>
      <c r="CY349" s="1856"/>
      <c r="CZ349" s="1856"/>
    </row>
    <row r="350" s="608" customFormat="true" ht="15" customHeight="true" x14ac:dyDescent="0.2">
      <c r="B350" s="609"/>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81"/>
      <c r="BB350" s="163" t="s">
        <v>48</v>
      </c>
      <c r="BC350" s="1067" t="s">
        <v>35</v>
      </c>
      <c r="BD350" s="1087" t="s">
        <v>35</v>
      </c>
      <c r="BE350" s="1087" t="s">
        <v>35</v>
      </c>
      <c r="BF350" s="1087" t="s">
        <v>35</v>
      </c>
      <c r="BG350" s="1107" t="s">
        <v>35</v>
      </c>
      <c r="BH350" s="1126" t="s">
        <v>35</v>
      </c>
      <c r="BI350" s="1087" t="s">
        <v>35</v>
      </c>
      <c r="BJ350" s="1087" t="s">
        <v>35</v>
      </c>
      <c r="BK350" s="1087" t="s">
        <v>35</v>
      </c>
      <c r="BL350" s="1107" t="s">
        <v>35</v>
      </c>
      <c r="BM350" s="1126" t="s">
        <v>35</v>
      </c>
      <c r="BN350" s="1087" t="s">
        <v>35</v>
      </c>
      <c r="BO350" s="1087" t="s">
        <v>35</v>
      </c>
      <c r="BP350" s="1087" t="s">
        <v>35</v>
      </c>
      <c r="BQ350" s="1107" t="s">
        <v>35</v>
      </c>
      <c r="BR350" s="1126" t="s">
        <v>35</v>
      </c>
      <c r="BS350" s="1087" t="s">
        <v>35</v>
      </c>
      <c r="BT350" s="1087" t="s">
        <v>35</v>
      </c>
      <c r="BU350" s="1087" t="s">
        <v>35</v>
      </c>
      <c r="BV350" s="1770" t="s">
        <v>35</v>
      </c>
      <c r="BW350" s="1855"/>
      <c r="BX350" s="1855"/>
      <c r="BY350" s="1856"/>
      <c r="BZ350" s="1856"/>
      <c r="CA350" s="1856"/>
      <c r="CB350" s="1856"/>
      <c r="CC350" s="1856"/>
      <c r="CD350" s="1856"/>
      <c r="CE350" s="1856"/>
      <c r="CF350" s="1856"/>
      <c r="CG350" s="1856"/>
      <c r="CH350" s="1856"/>
      <c r="CI350" s="1856"/>
      <c r="CJ350" s="1856"/>
      <c r="CK350" s="1856"/>
      <c r="CL350" s="1856"/>
      <c r="CM350" s="1856"/>
      <c r="CN350" s="1856"/>
      <c r="CO350" s="1856"/>
      <c r="CP350" s="1856"/>
      <c r="CQ350" s="1856"/>
      <c r="CR350" s="1856"/>
      <c r="CS350" s="1856"/>
      <c r="CT350" s="1856"/>
      <c r="CU350" s="1856"/>
      <c r="CV350" s="1856"/>
      <c r="CW350" s="1856"/>
      <c r="CX350" s="1856"/>
      <c r="CY350" s="1856"/>
      <c r="CZ350" s="1856"/>
    </row>
    <row r="351" s="608" customFormat="true" ht="15" customHeight="true" x14ac:dyDescent="0.2">
      <c r="B351" s="609"/>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80" t="s">
        <v>143</v>
      </c>
      <c r="BB351" s="163" t="s">
        <v>49</v>
      </c>
      <c r="BC351" s="1067" t="s">
        <v>35</v>
      </c>
      <c r="BD351" s="1087" t="s">
        <v>35</v>
      </c>
      <c r="BE351" s="1087" t="s">
        <v>35</v>
      </c>
      <c r="BF351" s="1087" t="s">
        <v>35</v>
      </c>
      <c r="BG351" s="1107" t="s">
        <v>35</v>
      </c>
      <c r="BH351" s="1126" t="s">
        <v>35</v>
      </c>
      <c r="BI351" s="1087" t="s">
        <v>35</v>
      </c>
      <c r="BJ351" s="1087" t="s">
        <v>35</v>
      </c>
      <c r="BK351" s="1087" t="s">
        <v>35</v>
      </c>
      <c r="BL351" s="1107" t="s">
        <v>35</v>
      </c>
      <c r="BM351" s="1126" t="s">
        <v>35</v>
      </c>
      <c r="BN351" s="1087" t="s">
        <v>35</v>
      </c>
      <c r="BO351" s="1087" t="s">
        <v>35</v>
      </c>
      <c r="BP351" s="1087" t="s">
        <v>35</v>
      </c>
      <c r="BQ351" s="1107" t="s">
        <v>35</v>
      </c>
      <c r="BR351" s="1126" t="s">
        <v>35</v>
      </c>
      <c r="BS351" s="1087" t="s">
        <v>35</v>
      </c>
      <c r="BT351" s="1087" t="s">
        <v>35</v>
      </c>
      <c r="BU351" s="1087" t="s">
        <v>35</v>
      </c>
      <c r="BV351" s="1770" t="s">
        <v>35</v>
      </c>
      <c r="BW351" s="1855"/>
      <c r="BX351" s="1855"/>
      <c r="BY351" s="1856"/>
      <c r="BZ351" s="1856"/>
      <c r="CA351" s="1856"/>
      <c r="CB351" s="1856"/>
      <c r="CC351" s="1856"/>
      <c r="CD351" s="1856"/>
      <c r="CE351" s="1856"/>
      <c r="CF351" s="1856"/>
      <c r="CG351" s="1856"/>
      <c r="CH351" s="1856"/>
      <c r="CI351" s="1856"/>
      <c r="CJ351" s="1856"/>
      <c r="CK351" s="1856"/>
      <c r="CL351" s="1856"/>
      <c r="CM351" s="1856"/>
      <c r="CN351" s="1856"/>
      <c r="CO351" s="1856"/>
      <c r="CP351" s="1856"/>
      <c r="CQ351" s="1856"/>
      <c r="CR351" s="1856"/>
      <c r="CS351" s="1856"/>
      <c r="CT351" s="1856"/>
      <c r="CU351" s="1856"/>
      <c r="CV351" s="1856"/>
      <c r="CW351" s="1856"/>
      <c r="CX351" s="1856"/>
      <c r="CY351" s="1856"/>
      <c r="CZ351" s="1856"/>
    </row>
    <row r="352" s="608" customFormat="true" ht="15" customHeight="true" x14ac:dyDescent="0.2">
      <c r="B352" s="609"/>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81"/>
      <c r="BB352" s="163" t="s">
        <v>48</v>
      </c>
      <c r="BC352" s="1067" t="s">
        <v>35</v>
      </c>
      <c r="BD352" s="1087" t="s">
        <v>35</v>
      </c>
      <c r="BE352" s="1087" t="s">
        <v>35</v>
      </c>
      <c r="BF352" s="1087" t="s">
        <v>35</v>
      </c>
      <c r="BG352" s="1107" t="s">
        <v>35</v>
      </c>
      <c r="BH352" s="1126" t="s">
        <v>35</v>
      </c>
      <c r="BI352" s="1087" t="s">
        <v>35</v>
      </c>
      <c r="BJ352" s="1087" t="s">
        <v>35</v>
      </c>
      <c r="BK352" s="1087" t="s">
        <v>35</v>
      </c>
      <c r="BL352" s="1107" t="s">
        <v>35</v>
      </c>
      <c r="BM352" s="1126" t="s">
        <v>35</v>
      </c>
      <c r="BN352" s="1087" t="s">
        <v>35</v>
      </c>
      <c r="BO352" s="1087" t="s">
        <v>35</v>
      </c>
      <c r="BP352" s="1087" t="s">
        <v>35</v>
      </c>
      <c r="BQ352" s="1107" t="s">
        <v>35</v>
      </c>
      <c r="BR352" s="1126" t="s">
        <v>35</v>
      </c>
      <c r="BS352" s="1087" t="s">
        <v>35</v>
      </c>
      <c r="BT352" s="1087" t="s">
        <v>35</v>
      </c>
      <c r="BU352" s="1087" t="s">
        <v>35</v>
      </c>
      <c r="BV352" s="1770" t="s">
        <v>35</v>
      </c>
      <c r="BW352" s="1855"/>
      <c r="BX352" s="1855"/>
      <c r="BY352" s="1856"/>
      <c r="BZ352" s="1856"/>
      <c r="CA352" s="1856"/>
      <c r="CB352" s="1856"/>
      <c r="CC352" s="1856"/>
      <c r="CD352" s="1856"/>
      <c r="CE352" s="1856"/>
      <c r="CF352" s="1856"/>
      <c r="CG352" s="1856"/>
      <c r="CH352" s="1856"/>
      <c r="CI352" s="1856"/>
      <c r="CJ352" s="1856"/>
      <c r="CK352" s="1856"/>
      <c r="CL352" s="1856"/>
      <c r="CM352" s="1856"/>
      <c r="CN352" s="1856"/>
      <c r="CO352" s="1856"/>
      <c r="CP352" s="1856"/>
      <c r="CQ352" s="1856"/>
      <c r="CR352" s="1856"/>
      <c r="CS352" s="1856"/>
      <c r="CT352" s="1856"/>
      <c r="CU352" s="1856"/>
      <c r="CV352" s="1856"/>
      <c r="CW352" s="1856"/>
      <c r="CX352" s="1856"/>
      <c r="CY352" s="1856"/>
      <c r="CZ352" s="1856"/>
    </row>
    <row r="353" s="608" customFormat="true" ht="15" customHeight="true" x14ac:dyDescent="0.2">
      <c r="B353" s="609"/>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80" t="s">
        <v>138</v>
      </c>
      <c r="BB353" s="163" t="s">
        <v>49</v>
      </c>
      <c r="BC353" s="1067" t="s">
        <v>35</v>
      </c>
      <c r="BD353" s="1087" t="s">
        <v>35</v>
      </c>
      <c r="BE353" s="1087" t="s">
        <v>35</v>
      </c>
      <c r="BF353" s="1087" t="s">
        <v>35</v>
      </c>
      <c r="BG353" s="1107" t="s">
        <v>35</v>
      </c>
      <c r="BH353" s="1126" t="s">
        <v>35</v>
      </c>
      <c r="BI353" s="1087" t="s">
        <v>35</v>
      </c>
      <c r="BJ353" s="1087" t="s">
        <v>35</v>
      </c>
      <c r="BK353" s="1087" t="s">
        <v>35</v>
      </c>
      <c r="BL353" s="1107" t="s">
        <v>35</v>
      </c>
      <c r="BM353" s="1126" t="s">
        <v>35</v>
      </c>
      <c r="BN353" s="1087" t="s">
        <v>35</v>
      </c>
      <c r="BO353" s="1087" t="s">
        <v>35</v>
      </c>
      <c r="BP353" s="1087" t="s">
        <v>35</v>
      </c>
      <c r="BQ353" s="1107" t="s">
        <v>35</v>
      </c>
      <c r="BR353" s="1126" t="s">
        <v>35</v>
      </c>
      <c r="BS353" s="1087" t="s">
        <v>35</v>
      </c>
      <c r="BT353" s="1087" t="s">
        <v>35</v>
      </c>
      <c r="BU353" s="1087" t="s">
        <v>35</v>
      </c>
      <c r="BV353" s="1770" t="s">
        <v>35</v>
      </c>
      <c r="BW353" s="1855"/>
      <c r="BX353" s="1855"/>
      <c r="BY353" s="1856"/>
      <c r="BZ353" s="1856"/>
      <c r="CA353" s="1856"/>
      <c r="CB353" s="1856"/>
      <c r="CC353" s="1856"/>
      <c r="CD353" s="1856"/>
      <c r="CE353" s="1856"/>
      <c r="CF353" s="1856"/>
      <c r="CG353" s="1856"/>
      <c r="CH353" s="1856"/>
      <c r="CI353" s="1856"/>
      <c r="CJ353" s="1856"/>
      <c r="CK353" s="1856"/>
      <c r="CL353" s="1856"/>
      <c r="CM353" s="1856"/>
      <c r="CN353" s="1856"/>
      <c r="CO353" s="1856"/>
      <c r="CP353" s="1856"/>
      <c r="CQ353" s="1856"/>
      <c r="CR353" s="1856"/>
      <c r="CS353" s="1856"/>
      <c r="CT353" s="1856"/>
      <c r="CU353" s="1856"/>
      <c r="CV353" s="1856"/>
      <c r="CW353" s="1856"/>
      <c r="CX353" s="1856"/>
      <c r="CY353" s="1856"/>
      <c r="CZ353" s="1856"/>
    </row>
    <row r="354" s="608" customFormat="true" ht="15" customHeight="true" x14ac:dyDescent="0.2">
      <c r="B354" s="609"/>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82"/>
      <c r="BB354" s="164" t="s">
        <v>48</v>
      </c>
      <c r="BC354" s="1068" t="s">
        <v>35</v>
      </c>
      <c r="BD354" s="1088" t="s">
        <v>35</v>
      </c>
      <c r="BE354" s="1088" t="s">
        <v>35</v>
      </c>
      <c r="BF354" s="1088" t="s">
        <v>35</v>
      </c>
      <c r="BG354" s="1108" t="s">
        <v>35</v>
      </c>
      <c r="BH354" s="1127" t="s">
        <v>35</v>
      </c>
      <c r="BI354" s="1088" t="s">
        <v>35</v>
      </c>
      <c r="BJ354" s="1088" t="s">
        <v>35</v>
      </c>
      <c r="BK354" s="1088" t="s">
        <v>35</v>
      </c>
      <c r="BL354" s="1108" t="s">
        <v>35</v>
      </c>
      <c r="BM354" s="1127" t="s">
        <v>35</v>
      </c>
      <c r="BN354" s="1088" t="s">
        <v>35</v>
      </c>
      <c r="BO354" s="1088" t="s">
        <v>35</v>
      </c>
      <c r="BP354" s="1088" t="s">
        <v>35</v>
      </c>
      <c r="BQ354" s="1108" t="s">
        <v>35</v>
      </c>
      <c r="BR354" s="1127" t="s">
        <v>35</v>
      </c>
      <c r="BS354" s="1088" t="s">
        <v>35</v>
      </c>
      <c r="BT354" s="1088" t="s">
        <v>35</v>
      </c>
      <c r="BU354" s="1088" t="s">
        <v>35</v>
      </c>
      <c r="BV354" s="1771" t="s">
        <v>35</v>
      </c>
      <c r="BW354" s="1857"/>
      <c r="BX354" s="1857"/>
      <c r="BY354" s="1858"/>
      <c r="BZ354" s="1858"/>
      <c r="CA354" s="1858"/>
      <c r="CB354" s="1858"/>
      <c r="CC354" s="1858"/>
      <c r="CD354" s="1858"/>
      <c r="CE354" s="1858"/>
      <c r="CF354" s="1858"/>
      <c r="CG354" s="1858"/>
      <c r="CH354" s="1858"/>
      <c r="CI354" s="1858"/>
      <c r="CJ354" s="1858"/>
      <c r="CK354" s="1858"/>
      <c r="CL354" s="1858"/>
      <c r="CM354" s="1858"/>
      <c r="CN354" s="1858"/>
      <c r="CO354" s="1858"/>
      <c r="CP354" s="1858"/>
      <c r="CQ354" s="1858"/>
      <c r="CR354" s="1858"/>
      <c r="CS354" s="1858"/>
      <c r="CT354" s="1858"/>
      <c r="CU354" s="1858"/>
      <c r="CV354" s="1858"/>
      <c r="CW354" s="1858"/>
      <c r="CX354" s="1858"/>
      <c r="CY354" s="1858"/>
      <c r="CZ354" s="1858"/>
    </row>
    <row r="355" s="608" customFormat="true" ht="15" customHeight="true" x14ac:dyDescent="0.2">
      <c r="B355" s="609"/>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7"/>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608" customFormat="true" ht="15" customHeight="true" x14ac:dyDescent="0.2">
      <c r="B356" s="609"/>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2"/>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2"/>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2"/>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2"/>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2"/>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2"/>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2"/>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2"/>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2"/>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2"/>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2"/>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2"/>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2"/>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2"/>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2"/>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608" customFormat="true" ht="15" customHeight="true" x14ac:dyDescent="0.2">
      <c r="B390" s="609"/>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2"/>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608" customFormat="true" ht="15" customHeight="true" x14ac:dyDescent="0.2">
      <c r="B391" s="609"/>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2"/>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608" customFormat="true" ht="15" customHeight="true" x14ac:dyDescent="0.2">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2"/>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608" customFormat="true" ht="15" customHeight="true" x14ac:dyDescent="0.2">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2"/>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608" customFormat="true" ht="15" customHeight="true" x14ac:dyDescent="0.2">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2"/>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608" customFormat="true" ht="15" customHeight="true" x14ac:dyDescent="0.2">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2"/>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608" customFormat="true" ht="15" customHeight="true" x14ac:dyDescent="0.2">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2"/>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608" customFormat="true" ht="15" customHeight="true" x14ac:dyDescent="0.2">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2"/>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608" customFormat="true" ht="15" customHeight="true" x14ac:dyDescent="0.2">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2"/>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86" customFormat="true" ht="15" customHeight="true" x14ac:dyDescent="0.25">
      <c r="A399" s="136"/>
      <c r="B399" s="136"/>
      <c r="C399" s="2081" t="s">
        <v>129</v>
      </c>
      <c r="D399" s="2082"/>
      <c r="E399" s="2082"/>
      <c r="F399" s="2082"/>
      <c r="G399" s="136"/>
      <c r="H399" s="2089" t="s">
        <v>130</v>
      </c>
      <c r="I399" s="2090"/>
      <c r="J399" s="2090"/>
      <c r="K399" s="2090"/>
      <c r="M399" s="2089" t="s">
        <v>131</v>
      </c>
      <c r="N399" s="2090"/>
      <c r="O399" s="2090"/>
      <c r="P399" s="2090"/>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091" t="s">
        <v>186</v>
      </c>
      <c r="D400" s="2092"/>
      <c r="E400" s="2092"/>
      <c r="F400" s="367"/>
      <c r="G400" s="367"/>
      <c r="H400" s="2093" t="s">
        <v>186</v>
      </c>
      <c r="I400" s="2093"/>
      <c r="J400" s="2093"/>
      <c r="K400" s="367"/>
      <c r="L400" s="367"/>
      <c r="M400" s="2093" t="s">
        <v>186</v>
      </c>
      <c r="N400" s="2093"/>
      <c r="O400" s="2093"/>
      <c r="P400" s="367"/>
      <c r="Q400" s="367"/>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86"/>
      <c r="BB400" s="136"/>
      <c r="BC400" s="386"/>
      <c r="BD400" s="386"/>
      <c r="BE400" s="386"/>
      <c r="BF400" s="386"/>
      <c r="BG400" s="386"/>
      <c r="BH400" s="386"/>
      <c r="BI400" s="386"/>
      <c r="BJ400" s="386"/>
      <c r="BK400" s="386"/>
      <c r="BL400" s="386"/>
      <c r="BM400" s="386"/>
      <c r="BN400" s="386"/>
      <c r="BO400" s="386"/>
      <c r="BP400" s="386"/>
      <c r="BQ400" s="386"/>
      <c r="BR400" s="386"/>
      <c r="BS400" s="386"/>
      <c r="BT400" s="386"/>
      <c r="BU400" s="386"/>
      <c r="BV400" s="386"/>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91"/>
      <c r="D401" s="2092"/>
      <c r="E401" s="417" t="s">
        <v>187</v>
      </c>
      <c r="F401" s="367"/>
      <c r="G401" s="367"/>
      <c r="H401" s="2093"/>
      <c r="I401" s="2093"/>
      <c r="J401" s="418" t="s">
        <v>187</v>
      </c>
      <c r="K401" s="367"/>
      <c r="L401" s="367"/>
      <c r="M401" s="2093"/>
      <c r="N401" s="2093"/>
      <c r="O401" s="419" t="s">
        <v>187</v>
      </c>
      <c r="P401" s="367"/>
      <c r="Q401" s="367"/>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86"/>
      <c r="BB401" s="136"/>
      <c r="BC401" s="386"/>
      <c r="BD401" s="386"/>
      <c r="BE401" s="386"/>
      <c r="BF401" s="386"/>
      <c r="BG401" s="386"/>
      <c r="BH401" s="386"/>
      <c r="BI401" s="386"/>
      <c r="BJ401" s="386"/>
      <c r="BK401" s="386"/>
      <c r="BL401" s="386"/>
      <c r="BM401" s="386"/>
      <c r="BN401" s="386"/>
      <c r="BO401" s="386"/>
      <c r="BP401" s="386"/>
      <c r="BQ401" s="386"/>
      <c r="BR401" s="386"/>
      <c r="BS401" s="386"/>
      <c r="BT401" s="386"/>
      <c r="BU401" s="386"/>
      <c r="BV401" s="386"/>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47" t="s">
        <v>135</v>
      </c>
      <c r="C402" s="2092"/>
      <c r="D402" s="2092"/>
      <c r="E402" s="420" t="s">
        <v>188</v>
      </c>
      <c r="F402" s="367"/>
      <c r="G402" s="367"/>
      <c r="H402" s="2093"/>
      <c r="I402" s="2093"/>
      <c r="J402" s="421" t="s">
        <v>188</v>
      </c>
      <c r="K402" s="367"/>
      <c r="L402" s="367"/>
      <c r="M402" s="2093"/>
      <c r="N402" s="2093"/>
      <c r="O402" s="422" t="s">
        <v>188</v>
      </c>
      <c r="P402" s="367"/>
      <c r="Q402" s="367"/>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86"/>
      <c r="BB402" s="136"/>
      <c r="BC402" s="386"/>
      <c r="BD402" s="386"/>
      <c r="BE402" s="386"/>
      <c r="BF402" s="386"/>
      <c r="BG402" s="386"/>
      <c r="BH402" s="386"/>
      <c r="BI402" s="386"/>
      <c r="BJ402" s="386"/>
      <c r="BK402" s="386"/>
      <c r="BL402" s="386"/>
      <c r="BM402" s="386"/>
      <c r="BN402" s="386"/>
      <c r="BO402" s="386"/>
      <c r="BP402" s="386"/>
      <c r="BQ402" s="386"/>
      <c r="BR402" s="386"/>
      <c r="BS402" s="386"/>
      <c r="BT402" s="386"/>
      <c r="BU402" s="386"/>
      <c r="BV402" s="386"/>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48"/>
      <c r="C403" s="2036" t="s">
        <v>192</v>
      </c>
      <c r="D403" s="2037"/>
      <c r="E403" s="531">
        <v>0.64213727867734505</v>
      </c>
      <c r="F403" s="447"/>
      <c r="G403" s="447"/>
      <c r="H403" s="2037" t="s">
        <v>192</v>
      </c>
      <c r="I403" s="2037"/>
      <c r="J403" s="532">
        <v>0.60388841816462369</v>
      </c>
      <c r="K403" s="447"/>
      <c r="L403" s="447"/>
      <c r="M403" s="2037" t="s">
        <v>199</v>
      </c>
      <c r="N403" s="2037"/>
      <c r="O403" s="533">
        <v>0.61256581281766753</v>
      </c>
      <c r="P403" s="447"/>
      <c r="Q403" s="447"/>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48"/>
      <c r="C404" s="2036" t="s">
        <v>202</v>
      </c>
      <c r="D404" s="2037"/>
      <c r="E404" s="534">
        <v>0.60609555386010749</v>
      </c>
      <c r="F404" s="447"/>
      <c r="G404" s="447"/>
      <c r="H404" s="2037" t="s">
        <v>202</v>
      </c>
      <c r="I404" s="2037"/>
      <c r="J404" s="535">
        <v>0.58116361477685508</v>
      </c>
      <c r="K404" s="447"/>
      <c r="L404" s="447"/>
      <c r="M404" s="2037" t="s">
        <v>191</v>
      </c>
      <c r="N404" s="2037"/>
      <c r="O404" s="536">
        <v>0.60430106862460997</v>
      </c>
      <c r="P404" s="447"/>
      <c r="Q404" s="447"/>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48"/>
      <c r="C405" s="2036" t="s">
        <v>199</v>
      </c>
      <c r="D405" s="2037"/>
      <c r="E405" s="534">
        <v>0.59141301736099217</v>
      </c>
      <c r="F405" s="447"/>
      <c r="G405" s="447"/>
      <c r="H405" s="2037" t="s">
        <v>248</v>
      </c>
      <c r="I405" s="2037"/>
      <c r="J405" s="535">
        <v>0.57109930178032975</v>
      </c>
      <c r="K405" s="447"/>
      <c r="L405" s="447"/>
      <c r="M405" s="2037" t="s">
        <v>248</v>
      </c>
      <c r="N405" s="2037"/>
      <c r="O405" s="536">
        <v>0.5987562410547782</v>
      </c>
      <c r="P405" s="447"/>
      <c r="Q405" s="447"/>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48"/>
      <c r="C406" s="2036" t="s">
        <v>191</v>
      </c>
      <c r="D406" s="2037"/>
      <c r="E406" s="534">
        <v>0.579802277207633</v>
      </c>
      <c r="F406" s="447"/>
      <c r="G406" s="447"/>
      <c r="H406" s="2037" t="s">
        <v>198</v>
      </c>
      <c r="I406" s="2037"/>
      <c r="J406" s="535">
        <v>0.57109930178032853</v>
      </c>
      <c r="K406" s="447"/>
      <c r="L406" s="447"/>
      <c r="M406" s="2037" t="s">
        <v>198</v>
      </c>
      <c r="N406" s="2037"/>
      <c r="O406" s="536">
        <v>0.59875624105477787</v>
      </c>
      <c r="P406" s="447"/>
      <c r="Q406" s="447"/>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48"/>
      <c r="C407" s="2036" t="s">
        <v>272</v>
      </c>
      <c r="D407" s="2037"/>
      <c r="E407" s="534">
        <v>0.5605048209572947</v>
      </c>
      <c r="F407" s="447"/>
      <c r="G407" s="447"/>
      <c r="H407" s="2037" t="s">
        <v>199</v>
      </c>
      <c r="I407" s="2037"/>
      <c r="J407" s="535">
        <v>0.52749678314365378</v>
      </c>
      <c r="K407" s="447"/>
      <c r="L407" s="447"/>
      <c r="M407" s="2037" t="s">
        <v>272</v>
      </c>
      <c r="N407" s="2037"/>
      <c r="O407" s="536">
        <v>0.56937614696363303</v>
      </c>
      <c r="P407" s="447"/>
      <c r="Q407" s="447"/>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48"/>
      <c r="C408" s="2036" t="s">
        <v>248</v>
      </c>
      <c r="D408" s="2037"/>
      <c r="E408" s="534">
        <v>0.54873213888047578</v>
      </c>
      <c r="F408" s="447"/>
      <c r="G408" s="447"/>
      <c r="H408" s="2037" t="s">
        <v>251</v>
      </c>
      <c r="I408" s="2037"/>
      <c r="J408" s="535">
        <v>0.52022356091932875</v>
      </c>
      <c r="K408" s="447"/>
      <c r="L408" s="447"/>
      <c r="M408" s="2037" t="s">
        <v>192</v>
      </c>
      <c r="N408" s="2037"/>
      <c r="O408" s="536">
        <v>0.56070499046061872</v>
      </c>
      <c r="P408" s="447"/>
      <c r="Q408" s="447"/>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48"/>
      <c r="C409" s="2036" t="s">
        <v>198</v>
      </c>
      <c r="D409" s="2037"/>
      <c r="E409" s="534">
        <v>0.54873213888047567</v>
      </c>
      <c r="F409" s="447"/>
      <c r="G409" s="447"/>
      <c r="H409" s="2037" t="s">
        <v>272</v>
      </c>
      <c r="I409" s="2037"/>
      <c r="J409" s="535">
        <v>0.50329812796633255</v>
      </c>
      <c r="K409" s="447"/>
      <c r="L409" s="447"/>
      <c r="M409" s="2037" t="s">
        <v>202</v>
      </c>
      <c r="N409" s="2037"/>
      <c r="O409" s="536">
        <v>0.53806314251225995</v>
      </c>
      <c r="P409" s="447"/>
      <c r="Q409" s="447"/>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48"/>
      <c r="C410" s="2036" t="s">
        <v>251</v>
      </c>
      <c r="D410" s="2037"/>
      <c r="E410" s="534">
        <v>0.54323990174307879</v>
      </c>
      <c r="F410" s="447"/>
      <c r="G410" s="447"/>
      <c r="H410" s="2037" t="s">
        <v>191</v>
      </c>
      <c r="I410" s="2037"/>
      <c r="J410" s="535">
        <v>0.50309391819943994</v>
      </c>
      <c r="K410" s="447"/>
      <c r="L410" s="447"/>
      <c r="M410" s="2037" t="s">
        <v>193</v>
      </c>
      <c r="N410" s="2037"/>
      <c r="O410" s="536">
        <v>0.49200729070707272</v>
      </c>
      <c r="P410" s="447"/>
      <c r="Q410" s="447"/>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48"/>
      <c r="C411" s="2036" t="s">
        <v>253</v>
      </c>
      <c r="D411" s="2037"/>
      <c r="E411" s="534">
        <v>0.5182636429131926</v>
      </c>
      <c r="F411" s="447"/>
      <c r="G411" s="447"/>
      <c r="H411" s="2037" t="s">
        <v>253</v>
      </c>
      <c r="I411" s="2037"/>
      <c r="J411" s="535">
        <v>0.49934245080977563</v>
      </c>
      <c r="K411" s="447"/>
      <c r="L411" s="447"/>
      <c r="M411" s="2037" t="s">
        <v>251</v>
      </c>
      <c r="N411" s="2037"/>
      <c r="O411" s="536">
        <v>0.4765313870868006</v>
      </c>
      <c r="P411" s="447"/>
      <c r="Q411" s="447"/>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48"/>
      <c r="C412" s="2036" t="s">
        <v>193</v>
      </c>
      <c r="D412" s="2037"/>
      <c r="E412" s="534">
        <v>0.45645532817377643</v>
      </c>
      <c r="F412" s="447"/>
      <c r="G412" s="447"/>
      <c r="H412" s="2037" t="s">
        <v>193</v>
      </c>
      <c r="I412" s="2037"/>
      <c r="J412" s="535">
        <v>0.41858193238999031</v>
      </c>
      <c r="K412" s="447"/>
      <c r="L412" s="447"/>
      <c r="M412" s="2037" t="s">
        <v>273</v>
      </c>
      <c r="N412" s="2037"/>
      <c r="O412" s="536">
        <v>0.44112497466340084</v>
      </c>
      <c r="P412" s="447"/>
      <c r="Q412" s="447"/>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48"/>
      <c r="C413" s="2036" t="s">
        <v>206</v>
      </c>
      <c r="D413" s="2037"/>
      <c r="E413" s="534">
        <v>-0.44741837206979768</v>
      </c>
      <c r="F413" s="447"/>
      <c r="G413" s="447"/>
      <c r="H413" s="2037" t="s">
        <v>206</v>
      </c>
      <c r="I413" s="2037"/>
      <c r="J413" s="535">
        <v>-0.41760292581573605</v>
      </c>
      <c r="K413" s="447"/>
      <c r="L413" s="447"/>
      <c r="M413" s="2037" t="s">
        <v>274</v>
      </c>
      <c r="N413" s="2037"/>
      <c r="O413" s="536">
        <v>0.44112497466339839</v>
      </c>
      <c r="P413" s="447"/>
      <c r="Q413" s="447"/>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48"/>
      <c r="C414" s="2036" t="s">
        <v>216</v>
      </c>
      <c r="D414" s="2037"/>
      <c r="E414" s="534">
        <v>0.42889745880901325</v>
      </c>
      <c r="F414" s="447"/>
      <c r="G414" s="447"/>
      <c r="H414" s="2037" t="s">
        <v>216</v>
      </c>
      <c r="I414" s="2037"/>
      <c r="J414" s="535">
        <v>0.41256387256892074</v>
      </c>
      <c r="K414" s="447"/>
      <c r="L414" s="447"/>
      <c r="M414" s="2037" t="s">
        <v>275</v>
      </c>
      <c r="N414" s="2037"/>
      <c r="O414" s="536">
        <v>0.41215627465476451</v>
      </c>
      <c r="P414" s="447"/>
      <c r="Q414" s="447"/>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48"/>
      <c r="C415" s="2036" t="s">
        <v>203</v>
      </c>
      <c r="D415" s="2037"/>
      <c r="E415" s="534">
        <v>0.42672849195683593</v>
      </c>
      <c r="F415" s="447"/>
      <c r="G415" s="447"/>
      <c r="H415" s="2037" t="s">
        <v>252</v>
      </c>
      <c r="I415" s="2037"/>
      <c r="J415" s="535">
        <v>0.41113195028138666</v>
      </c>
      <c r="K415" s="447"/>
      <c r="L415" s="447"/>
      <c r="M415" s="2037" t="s">
        <v>208</v>
      </c>
      <c r="N415" s="2037"/>
      <c r="O415" s="536">
        <v>0.41215627465476334</v>
      </c>
      <c r="P415" s="447"/>
      <c r="Q415" s="447"/>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48"/>
      <c r="C416" s="2036" t="s">
        <v>274</v>
      </c>
      <c r="D416" s="2037"/>
      <c r="E416" s="534">
        <v>0.42366974423597581</v>
      </c>
      <c r="F416" s="447"/>
      <c r="G416" s="447"/>
      <c r="H416" s="2037" t="s">
        <v>203</v>
      </c>
      <c r="I416" s="2037"/>
      <c r="J416" s="535">
        <v>0.40682162108950043</v>
      </c>
      <c r="K416" s="447"/>
      <c r="L416" s="447"/>
      <c r="M416" s="2037" t="s">
        <v>200</v>
      </c>
      <c r="N416" s="2037"/>
      <c r="O416" s="536">
        <v>0.39960112905030598</v>
      </c>
      <c r="P416" s="447"/>
      <c r="Q416" s="447"/>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48"/>
      <c r="C417" s="2036" t="s">
        <v>273</v>
      </c>
      <c r="D417" s="2037"/>
      <c r="E417" s="534">
        <v>0.4236697442359737</v>
      </c>
      <c r="F417" s="447"/>
      <c r="G417" s="447"/>
      <c r="H417" s="2037" t="s">
        <v>273</v>
      </c>
      <c r="I417" s="2037"/>
      <c r="J417" s="535">
        <v>0.40426701037234775</v>
      </c>
      <c r="K417" s="447"/>
      <c r="L417" s="447"/>
      <c r="M417" s="2037" t="s">
        <v>253</v>
      </c>
      <c r="N417" s="2037"/>
      <c r="O417" s="536">
        <v>0.39055684849813721</v>
      </c>
      <c r="P417" s="447"/>
      <c r="Q417" s="447"/>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48"/>
      <c r="C418" s="2036" t="s">
        <v>252</v>
      </c>
      <c r="D418" s="2037"/>
      <c r="E418" s="534">
        <v>0.41304819589059039</v>
      </c>
      <c r="F418" s="447"/>
      <c r="G418" s="447"/>
      <c r="H418" s="2037" t="s">
        <v>274</v>
      </c>
      <c r="I418" s="2037"/>
      <c r="J418" s="535">
        <v>0.40426701037234769</v>
      </c>
      <c r="K418" s="447"/>
      <c r="L418" s="447"/>
      <c r="M418" s="2037" t="s">
        <v>216</v>
      </c>
      <c r="N418" s="2037"/>
      <c r="O418" s="536">
        <v>0.37816282339817686</v>
      </c>
      <c r="P418" s="447"/>
      <c r="Q418" s="447"/>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48"/>
      <c r="C419" s="2036" t="s">
        <v>200</v>
      </c>
      <c r="D419" s="2037"/>
      <c r="E419" s="534">
        <v>0.40046923898491438</v>
      </c>
      <c r="F419" s="447"/>
      <c r="G419" s="447"/>
      <c r="H419" s="2037" t="s">
        <v>275</v>
      </c>
      <c r="I419" s="2037"/>
      <c r="J419" s="535">
        <v>0.36171399257038167</v>
      </c>
      <c r="K419" s="447"/>
      <c r="L419" s="447"/>
      <c r="M419" s="2037" t="s">
        <v>203</v>
      </c>
      <c r="N419" s="2037"/>
      <c r="O419" s="536">
        <v>0.35720919774984161</v>
      </c>
      <c r="P419" s="447"/>
      <c r="Q419" s="447"/>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48"/>
      <c r="C420" s="2036" t="s">
        <v>275</v>
      </c>
      <c r="D420" s="2037"/>
      <c r="E420" s="534">
        <v>0.37124237361102563</v>
      </c>
      <c r="F420" s="447"/>
      <c r="G420" s="447"/>
      <c r="H420" s="2037" t="s">
        <v>208</v>
      </c>
      <c r="I420" s="2037"/>
      <c r="J420" s="535">
        <v>0.361713992570381</v>
      </c>
      <c r="K420" s="447"/>
      <c r="L420" s="447"/>
      <c r="M420" s="2037" t="s">
        <v>207</v>
      </c>
      <c r="N420" s="2037"/>
      <c r="O420" s="536">
        <v>0.34785143929267115</v>
      </c>
      <c r="P420" s="447"/>
      <c r="Q420" s="447"/>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48"/>
      <c r="C421" s="2036" t="s">
        <v>208</v>
      </c>
      <c r="D421" s="2037"/>
      <c r="E421" s="534">
        <v>0.37124237361102519</v>
      </c>
      <c r="F421" s="447"/>
      <c r="G421" s="447"/>
      <c r="H421" s="2037" t="s">
        <v>200</v>
      </c>
      <c r="I421" s="2037"/>
      <c r="J421" s="535">
        <v>0.35855506152671046</v>
      </c>
      <c r="K421" s="447"/>
      <c r="L421" s="447"/>
      <c r="M421" s="2037" t="s">
        <v>276</v>
      </c>
      <c r="N421" s="2037"/>
      <c r="O421" s="536">
        <v>0.3260150840261925</v>
      </c>
      <c r="P421" s="447"/>
      <c r="Q421" s="447"/>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48"/>
      <c r="C422" s="2036" t="s">
        <v>209</v>
      </c>
      <c r="D422" s="2037"/>
      <c r="E422" s="534">
        <v>0.33315252144356688</v>
      </c>
      <c r="F422" s="447"/>
      <c r="G422" s="447"/>
      <c r="H422" s="2037" t="s">
        <v>277</v>
      </c>
      <c r="I422" s="2037"/>
      <c r="J422" s="535">
        <v>0.32244984310476499</v>
      </c>
      <c r="K422" s="447"/>
      <c r="L422" s="447"/>
      <c r="M422" s="2037" t="s">
        <v>250</v>
      </c>
      <c r="N422" s="2037"/>
      <c r="O422" s="536">
        <v>0.32501359518899192</v>
      </c>
      <c r="P422" s="447"/>
      <c r="Q422" s="447"/>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48"/>
      <c r="C423" s="2036" t="s">
        <v>277</v>
      </c>
      <c r="D423" s="2037"/>
      <c r="E423" s="534">
        <v>0.2994925547408675</v>
      </c>
      <c r="F423" s="447"/>
      <c r="G423" s="447"/>
      <c r="H423" s="2037" t="s">
        <v>254</v>
      </c>
      <c r="I423" s="2037"/>
      <c r="J423" s="535">
        <v>0.28453488359150064</v>
      </c>
      <c r="K423" s="447"/>
      <c r="L423" s="447"/>
      <c r="M423" s="2037" t="s">
        <v>209</v>
      </c>
      <c r="N423" s="2037"/>
      <c r="O423" s="536">
        <v>0.32155834496691232</v>
      </c>
      <c r="P423" s="447"/>
      <c r="Q423" s="447"/>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48"/>
      <c r="C424" s="2036" t="s">
        <v>254</v>
      </c>
      <c r="D424" s="2037"/>
      <c r="E424" s="534">
        <v>0.28634560192776215</v>
      </c>
      <c r="F424" s="447"/>
      <c r="G424" s="447"/>
      <c r="H424" s="2037" t="s">
        <v>278</v>
      </c>
      <c r="I424" s="2037"/>
      <c r="J424" s="535">
        <v>0.26673415702679354</v>
      </c>
      <c r="K424" s="447"/>
      <c r="L424" s="447"/>
      <c r="M424" s="2037" t="s">
        <v>206</v>
      </c>
      <c r="N424" s="2037"/>
      <c r="O424" s="536">
        <v>-0.30430851339407988</v>
      </c>
      <c r="P424" s="447"/>
      <c r="Q424" s="447"/>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48"/>
      <c r="C425" s="2036" t="s">
        <v>212</v>
      </c>
      <c r="D425" s="2037"/>
      <c r="E425" s="534">
        <v>-0.27170564635689759</v>
      </c>
      <c r="F425" s="447"/>
      <c r="G425" s="447"/>
      <c r="H425" s="2037" t="s">
        <v>209</v>
      </c>
      <c r="I425" s="2037"/>
      <c r="J425" s="535">
        <v>0.26626435690093964</v>
      </c>
      <c r="K425" s="447"/>
      <c r="L425" s="447"/>
      <c r="M425" s="2037" t="s">
        <v>252</v>
      </c>
      <c r="N425" s="2037"/>
      <c r="O425" s="536">
        <v>0.29902882653816271</v>
      </c>
      <c r="P425" s="447"/>
      <c r="Q425" s="447"/>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48"/>
      <c r="C426" s="2036" t="s">
        <v>278</v>
      </c>
      <c r="D426" s="2037"/>
      <c r="E426" s="534">
        <v>0.25364833935046782</v>
      </c>
      <c r="F426" s="447"/>
      <c r="G426" s="447"/>
      <c r="H426" s="2037" t="s">
        <v>212</v>
      </c>
      <c r="I426" s="2037"/>
      <c r="J426" s="535">
        <v>-0.24872085293111509</v>
      </c>
      <c r="K426" s="447"/>
      <c r="L426" s="447"/>
      <c r="M426" s="2037" t="s">
        <v>277</v>
      </c>
      <c r="N426" s="2037"/>
      <c r="O426" s="536">
        <v>0.28133696253997087</v>
      </c>
      <c r="P426" s="447"/>
      <c r="Q426" s="447"/>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48"/>
      <c r="C427" s="2036" t="s">
        <v>207</v>
      </c>
      <c r="D427" s="2037"/>
      <c r="E427" s="534">
        <v>0.23312926247898805</v>
      </c>
      <c r="F427" s="447"/>
      <c r="G427" s="447"/>
      <c r="H427" s="2037" t="s">
        <v>276</v>
      </c>
      <c r="I427" s="2037"/>
      <c r="J427" s="535">
        <v>0.2355542931560278</v>
      </c>
      <c r="K427" s="447"/>
      <c r="L427" s="447"/>
      <c r="M427" s="2037" t="s">
        <v>227</v>
      </c>
      <c r="N427" s="2037"/>
      <c r="O427" s="536">
        <v>0.26444305100904819</v>
      </c>
      <c r="P427" s="447"/>
      <c r="Q427" s="447"/>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48"/>
      <c r="C428" s="2036" t="s">
        <v>217</v>
      </c>
      <c r="D428" s="2037"/>
      <c r="E428" s="534">
        <v>-0.23032431814972715</v>
      </c>
      <c r="F428" s="447"/>
      <c r="G428" s="447"/>
      <c r="H428" s="2037" t="s">
        <v>259</v>
      </c>
      <c r="I428" s="2037"/>
      <c r="J428" s="535">
        <v>0.21801705231623281</v>
      </c>
      <c r="K428" s="447"/>
      <c r="L428" s="447"/>
      <c r="M428" s="2037" t="s">
        <v>279</v>
      </c>
      <c r="N428" s="2037"/>
      <c r="O428" s="536">
        <v>0.26444305100904564</v>
      </c>
      <c r="P428" s="447"/>
      <c r="Q428" s="447"/>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48"/>
      <c r="C429" s="2036" t="s">
        <v>276</v>
      </c>
      <c r="D429" s="2037"/>
      <c r="E429" s="534">
        <v>0.22069907512761258</v>
      </c>
      <c r="F429" s="447"/>
      <c r="G429" s="447"/>
      <c r="H429" s="2037" t="s">
        <v>190</v>
      </c>
      <c r="I429" s="2037"/>
      <c r="J429" s="535">
        <v>-0.18719529764316162</v>
      </c>
      <c r="K429" s="447"/>
      <c r="L429" s="447"/>
      <c r="M429" s="2037" t="s">
        <v>217</v>
      </c>
      <c r="N429" s="2037"/>
      <c r="O429" s="536">
        <v>-0.23495983508039109</v>
      </c>
      <c r="P429" s="447"/>
      <c r="Q429" s="447"/>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48"/>
      <c r="C430" s="2036" t="s">
        <v>259</v>
      </c>
      <c r="D430" s="2037"/>
      <c r="E430" s="534">
        <v>0.20039837357643595</v>
      </c>
      <c r="F430" s="447"/>
      <c r="G430" s="447"/>
      <c r="H430" s="2037" t="s">
        <v>207</v>
      </c>
      <c r="I430" s="2037"/>
      <c r="J430" s="535">
        <v>0.18402184522599585</v>
      </c>
      <c r="K430" s="447"/>
      <c r="L430" s="447"/>
      <c r="M430" s="2037" t="s">
        <v>254</v>
      </c>
      <c r="N430" s="2037"/>
      <c r="O430" s="536">
        <v>0.20053351315007792</v>
      </c>
      <c r="P430" s="447"/>
      <c r="Q430" s="447"/>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48"/>
      <c r="C431" s="2036" t="s">
        <v>250</v>
      </c>
      <c r="D431" s="2037"/>
      <c r="E431" s="534">
        <v>0.1975753154624961</v>
      </c>
      <c r="F431" s="447"/>
      <c r="G431" s="447"/>
      <c r="H431" s="2037" t="s">
        <v>250</v>
      </c>
      <c r="I431" s="2037"/>
      <c r="J431" s="535">
        <v>0.17519406754807809</v>
      </c>
      <c r="K431" s="447"/>
      <c r="L431" s="447"/>
      <c r="M431" s="2037" t="s">
        <v>258</v>
      </c>
      <c r="N431" s="2037"/>
      <c r="O431" s="536">
        <v>0.18714021981917961</v>
      </c>
      <c r="P431" s="447"/>
      <c r="Q431" s="447"/>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48"/>
      <c r="C432" s="2036" t="s">
        <v>190</v>
      </c>
      <c r="D432" s="2037"/>
      <c r="E432" s="534">
        <v>-0.18981286240482184</v>
      </c>
      <c r="F432" s="447"/>
      <c r="G432" s="447"/>
      <c r="H432" s="2037" t="s">
        <v>260</v>
      </c>
      <c r="I432" s="2037"/>
      <c r="J432" s="535">
        <v>0.1435189856242145</v>
      </c>
      <c r="K432" s="447"/>
      <c r="L432" s="447"/>
      <c r="M432" s="2037" t="s">
        <v>212</v>
      </c>
      <c r="N432" s="2037"/>
      <c r="O432" s="536">
        <v>-0.18028028989713249</v>
      </c>
      <c r="P432" s="447"/>
      <c r="Q432" s="447"/>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48"/>
      <c r="C433" s="2036" t="s">
        <v>223</v>
      </c>
      <c r="D433" s="2037"/>
      <c r="E433" s="534">
        <v>-0.12708950217714032</v>
      </c>
      <c r="F433" s="447"/>
      <c r="G433" s="447"/>
      <c r="H433" s="2037" t="s">
        <v>217</v>
      </c>
      <c r="I433" s="2037"/>
      <c r="J433" s="535">
        <v>-0.13909785579712852</v>
      </c>
      <c r="K433" s="447"/>
      <c r="L433" s="447"/>
      <c r="M433" s="2037" t="s">
        <v>278</v>
      </c>
      <c r="N433" s="2037"/>
      <c r="O433" s="536">
        <v>0.14569711919926645</v>
      </c>
      <c r="P433" s="447"/>
      <c r="Q433" s="447"/>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48"/>
      <c r="C434" s="2036" t="s">
        <v>260</v>
      </c>
      <c r="D434" s="2037"/>
      <c r="E434" s="534">
        <v>0.12465553403743454</v>
      </c>
      <c r="F434" s="447"/>
      <c r="G434" s="447"/>
      <c r="H434" s="2037" t="s">
        <v>223</v>
      </c>
      <c r="I434" s="2037"/>
      <c r="J434" s="535">
        <v>-9.2980460560338943E-2</v>
      </c>
      <c r="K434" s="447"/>
      <c r="L434" s="447"/>
      <c r="M434" s="2037" t="s">
        <v>280</v>
      </c>
      <c r="N434" s="2037"/>
      <c r="O434" s="536">
        <v>0.14242759988341411</v>
      </c>
      <c r="P434" s="447"/>
      <c r="Q434" s="447"/>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48"/>
      <c r="C435" s="2036" t="s">
        <v>257</v>
      </c>
      <c r="D435" s="2037"/>
      <c r="E435" s="534">
        <v>8.8869483860315845E-2</v>
      </c>
      <c r="F435" s="447"/>
      <c r="G435" s="447"/>
      <c r="H435" s="2037" t="s">
        <v>257</v>
      </c>
      <c r="I435" s="2037"/>
      <c r="J435" s="535">
        <v>8.675499193088318E-2</v>
      </c>
      <c r="K435" s="447"/>
      <c r="L435" s="447"/>
      <c r="M435" s="2037" t="s">
        <v>257</v>
      </c>
      <c r="N435" s="2037"/>
      <c r="O435" s="536">
        <v>0.13782344675747082</v>
      </c>
      <c r="P435" s="447"/>
      <c r="Q435" s="447"/>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48"/>
      <c r="C436" s="2036" t="s">
        <v>258</v>
      </c>
      <c r="D436" s="2037"/>
      <c r="E436" s="534">
        <v>-8.2284484358974438E-2</v>
      </c>
      <c r="F436" s="447"/>
      <c r="G436" s="447"/>
      <c r="H436" s="2037" t="s">
        <v>279</v>
      </c>
      <c r="I436" s="2037"/>
      <c r="J436" s="535">
        <v>8.068625568843911E-2</v>
      </c>
      <c r="K436" s="447"/>
      <c r="L436" s="447"/>
      <c r="M436" s="2037" t="s">
        <v>259</v>
      </c>
      <c r="N436" s="2037"/>
      <c r="O436" s="536">
        <v>8.7912375368509696E-2</v>
      </c>
      <c r="P436" s="447"/>
      <c r="Q436" s="447"/>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48"/>
      <c r="C437" s="2036" t="s">
        <v>279</v>
      </c>
      <c r="D437" s="2037"/>
      <c r="E437" s="534">
        <v>5.5197739758466195E-2</v>
      </c>
      <c r="F437" s="447"/>
      <c r="G437" s="447"/>
      <c r="H437" s="2037" t="s">
        <v>227</v>
      </c>
      <c r="I437" s="2037"/>
      <c r="J437" s="535">
        <v>8.0686255688437999E-2</v>
      </c>
      <c r="K437" s="447"/>
      <c r="L437" s="447"/>
      <c r="M437" s="2037" t="s">
        <v>221</v>
      </c>
      <c r="N437" s="2037"/>
      <c r="O437" s="536">
        <v>7.7939200686831134E-2</v>
      </c>
      <c r="P437" s="447"/>
      <c r="Q437" s="447"/>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48"/>
      <c r="C438" s="2036" t="s">
        <v>227</v>
      </c>
      <c r="D438" s="2037"/>
      <c r="E438" s="534">
        <v>5.519773975846471E-2</v>
      </c>
      <c r="F438" s="447"/>
      <c r="G438" s="447"/>
      <c r="H438" s="2037" t="s">
        <v>221</v>
      </c>
      <c r="I438" s="2037"/>
      <c r="J438" s="535">
        <v>-7.5860479232737241E-2</v>
      </c>
      <c r="K438" s="447"/>
      <c r="L438" s="447"/>
      <c r="M438" s="2037" t="s">
        <v>281</v>
      </c>
      <c r="N438" s="2037"/>
      <c r="O438" s="536">
        <v>3.2600266790096068E-2</v>
      </c>
      <c r="P438" s="447"/>
      <c r="Q438" s="447"/>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48"/>
      <c r="C439" s="2036" t="s">
        <v>280</v>
      </c>
      <c r="D439" s="2037"/>
      <c r="E439" s="534">
        <v>3.7511715178974336E-2</v>
      </c>
      <c r="F439" s="447"/>
      <c r="G439" s="447"/>
      <c r="H439" s="2037" t="s">
        <v>280</v>
      </c>
      <c r="I439" s="2037"/>
      <c r="J439" s="535">
        <v>-4.5569264028963684E-2</v>
      </c>
      <c r="K439" s="447"/>
      <c r="L439" s="447"/>
      <c r="M439" s="2037" t="s">
        <v>260</v>
      </c>
      <c r="N439" s="2037"/>
      <c r="O439" s="536">
        <v>2.3654848485566118E-2</v>
      </c>
      <c r="P439" s="447"/>
      <c r="Q439" s="447"/>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48"/>
      <c r="C440" s="2036" t="s">
        <v>221</v>
      </c>
      <c r="D440" s="2037"/>
      <c r="E440" s="534">
        <v>-1.073062858600762E-2</v>
      </c>
      <c r="F440" s="447"/>
      <c r="G440" s="447"/>
      <c r="H440" s="2037" t="s">
        <v>281</v>
      </c>
      <c r="I440" s="2037"/>
      <c r="J440" s="535">
        <v>-1.9172764052265662E-2</v>
      </c>
      <c r="K440" s="447"/>
      <c r="L440" s="447"/>
      <c r="M440" s="2037" t="s">
        <v>190</v>
      </c>
      <c r="N440" s="2037"/>
      <c r="O440" s="536">
        <v>-2.1584223104612443E-2</v>
      </c>
      <c r="P440" s="447"/>
      <c r="Q440" s="447"/>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48"/>
      <c r="C441" s="2036" t="s">
        <v>281</v>
      </c>
      <c r="D441" s="2037"/>
      <c r="E441" s="537">
        <v>-5.5931628496754754E-3</v>
      </c>
      <c r="F441" s="447"/>
      <c r="G441" s="447"/>
      <c r="H441" s="2037" t="s">
        <v>258</v>
      </c>
      <c r="I441" s="2037"/>
      <c r="J441" s="538">
        <v>1.1815102436505848E-2</v>
      </c>
      <c r="K441" s="447"/>
      <c r="L441" s="447"/>
      <c r="M441" s="2037" t="s">
        <v>223</v>
      </c>
      <c r="N441" s="2037"/>
      <c r="O441" s="539">
        <v>-1.8263365486179121E-2</v>
      </c>
      <c r="P441" s="447"/>
      <c r="Q441" s="447"/>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48"/>
      <c r="C442" s="2036"/>
      <c r="D442" s="2037"/>
      <c r="E442" s="447"/>
      <c r="F442" s="447"/>
      <c r="G442" s="447"/>
      <c r="H442" s="2037"/>
      <c r="I442" s="2037"/>
      <c r="J442" s="447"/>
      <c r="K442" s="447"/>
      <c r="L442" s="447"/>
      <c r="M442" s="2037"/>
      <c r="N442" s="2037"/>
      <c r="O442" s="447"/>
      <c r="P442" s="447"/>
      <c r="Q442" s="447"/>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48"/>
      <c r="C443" s="2036"/>
      <c r="D443" s="2037"/>
      <c r="E443" s="447"/>
      <c r="F443" s="447"/>
      <c r="G443" s="447"/>
      <c r="H443" s="2037"/>
      <c r="I443" s="2037"/>
      <c r="J443" s="447"/>
      <c r="K443" s="447"/>
      <c r="L443" s="447"/>
      <c r="M443" s="2037"/>
      <c r="N443" s="2037"/>
      <c r="O443" s="447"/>
      <c r="P443" s="447"/>
      <c r="Q443" s="447"/>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48"/>
      <c r="C444" s="2036"/>
      <c r="D444" s="2037"/>
      <c r="E444" s="447"/>
      <c r="F444" s="447"/>
      <c r="G444" s="447"/>
      <c r="H444" s="2037"/>
      <c r="I444" s="2037"/>
      <c r="J444" s="447"/>
      <c r="K444" s="447"/>
      <c r="L444" s="447"/>
      <c r="M444" s="2037"/>
      <c r="N444" s="2037"/>
      <c r="O444" s="447"/>
      <c r="P444" s="447"/>
      <c r="Q444" s="447"/>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48"/>
      <c r="C445" s="2036" t="s">
        <v>230</v>
      </c>
      <c r="D445" s="2037"/>
      <c r="E445" s="2037"/>
      <c r="F445" s="447"/>
      <c r="G445" s="447"/>
      <c r="H445" s="2037" t="s">
        <v>230</v>
      </c>
      <c r="I445" s="2037"/>
      <c r="J445" s="2037"/>
      <c r="K445" s="447"/>
      <c r="L445" s="447"/>
      <c r="M445" s="2037" t="s">
        <v>230</v>
      </c>
      <c r="N445" s="2037"/>
      <c r="O445" s="2037"/>
      <c r="P445" s="447"/>
      <c r="Q445" s="447"/>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36"/>
      <c r="D446" s="2037"/>
      <c r="E446" s="516" t="s">
        <v>231</v>
      </c>
      <c r="F446" s="447"/>
      <c r="G446" s="447"/>
      <c r="H446" s="2037"/>
      <c r="I446" s="2037"/>
      <c r="J446" s="517" t="s">
        <v>231</v>
      </c>
      <c r="K446" s="447"/>
      <c r="L446" s="447"/>
      <c r="M446" s="2037"/>
      <c r="N446" s="2037"/>
      <c r="O446" s="518" t="s">
        <v>231</v>
      </c>
      <c r="P446" s="447"/>
      <c r="Q446" s="447"/>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36" t="s">
        <v>212</v>
      </c>
      <c r="D447" s="2037"/>
      <c r="E447" s="531">
        <v>7.3823958262219491E-2</v>
      </c>
      <c r="F447" s="447"/>
      <c r="G447" s="447"/>
      <c r="H447" s="2037" t="s">
        <v>212</v>
      </c>
      <c r="I447" s="2037"/>
      <c r="J447" s="532">
        <v>6.1862062682781382E-2</v>
      </c>
      <c r="K447" s="447"/>
      <c r="L447" s="447"/>
      <c r="M447" s="2037" t="s">
        <v>212</v>
      </c>
      <c r="N447" s="2037"/>
      <c r="O447" s="533">
        <v>3.2500982925394134E-2</v>
      </c>
      <c r="P447" s="447"/>
      <c r="Q447" s="447"/>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36" t="s">
        <v>217</v>
      </c>
      <c r="D448" s="2037"/>
      <c r="E448" s="534">
        <v>5.304929153113673E-2</v>
      </c>
      <c r="F448" s="447"/>
      <c r="G448" s="447"/>
      <c r="H448" s="2037" t="s">
        <v>217</v>
      </c>
      <c r="I448" s="2037"/>
      <c r="J448" s="535">
        <v>1.9348213487358761E-2</v>
      </c>
      <c r="K448" s="447"/>
      <c r="L448" s="447"/>
      <c r="M448" s="2037" t="s">
        <v>217</v>
      </c>
      <c r="N448" s="2037"/>
      <c r="O448" s="536">
        <v>5.5206124101004582E-2</v>
      </c>
      <c r="P448" s="447"/>
      <c r="Q448" s="447"/>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36" t="s">
        <v>223</v>
      </c>
      <c r="D449" s="2037"/>
      <c r="E449" s="534">
        <v>1.6151741563633356E-2</v>
      </c>
      <c r="F449" s="447"/>
      <c r="G449" s="447"/>
      <c r="H449" s="2037" t="s">
        <v>223</v>
      </c>
      <c r="I449" s="2037"/>
      <c r="J449" s="535">
        <v>8.6453660460127455E-3</v>
      </c>
      <c r="K449" s="447"/>
      <c r="L449" s="447"/>
      <c r="M449" s="2037" t="s">
        <v>223</v>
      </c>
      <c r="N449" s="2037"/>
      <c r="O449" s="536">
        <v>3.3355051888175874E-4</v>
      </c>
      <c r="P449" s="447"/>
      <c r="Q449" s="447"/>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36" t="s">
        <v>209</v>
      </c>
      <c r="D450" s="2037"/>
      <c r="E450" s="534">
        <v>0.1109906025442063</v>
      </c>
      <c r="F450" s="447"/>
      <c r="G450" s="447"/>
      <c r="H450" s="2037" t="s">
        <v>209</v>
      </c>
      <c r="I450" s="2037"/>
      <c r="J450" s="535">
        <v>7.0896707755870966E-2</v>
      </c>
      <c r="K450" s="447"/>
      <c r="L450" s="447"/>
      <c r="M450" s="2037" t="s">
        <v>209</v>
      </c>
      <c r="N450" s="2037"/>
      <c r="O450" s="536">
        <v>0.10339976921785979</v>
      </c>
      <c r="P450" s="447"/>
      <c r="Q450" s="447"/>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36" t="s">
        <v>221</v>
      </c>
      <c r="D451" s="2037"/>
      <c r="E451" s="534">
        <v>1.1514638985084389E-4</v>
      </c>
      <c r="F451" s="447"/>
      <c r="G451" s="447"/>
      <c r="H451" s="2037" t="s">
        <v>221</v>
      </c>
      <c r="I451" s="2037"/>
      <c r="J451" s="535">
        <v>5.7548123094205584E-3</v>
      </c>
      <c r="K451" s="447"/>
      <c r="L451" s="447"/>
      <c r="M451" s="2037" t="s">
        <v>221</v>
      </c>
      <c r="N451" s="2037"/>
      <c r="O451" s="536">
        <v>6.0745190037021389E-3</v>
      </c>
      <c r="P451" s="447"/>
      <c r="Q451" s="447"/>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36" t="s">
        <v>280</v>
      </c>
      <c r="D452" s="2037"/>
      <c r="E452" s="534">
        <v>1.4071287756684935E-3</v>
      </c>
      <c r="F452" s="447"/>
      <c r="G452" s="447"/>
      <c r="H452" s="2037" t="s">
        <v>280</v>
      </c>
      <c r="I452" s="2037"/>
      <c r="J452" s="535">
        <v>2.0765578241414037E-3</v>
      </c>
      <c r="K452" s="447"/>
      <c r="L452" s="447"/>
      <c r="M452" s="2037" t="s">
        <v>280</v>
      </c>
      <c r="N452" s="2037"/>
      <c r="O452" s="536">
        <v>2.0285621208549903E-2</v>
      </c>
      <c r="P452" s="447"/>
      <c r="Q452" s="447"/>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36" t="s">
        <v>206</v>
      </c>
      <c r="D453" s="2037"/>
      <c r="E453" s="534">
        <v>0.2001831996655879</v>
      </c>
      <c r="F453" s="447"/>
      <c r="G453" s="447"/>
      <c r="H453" s="2037" t="s">
        <v>206</v>
      </c>
      <c r="I453" s="2037"/>
      <c r="J453" s="535">
        <v>0.17439220364986313</v>
      </c>
      <c r="K453" s="447"/>
      <c r="L453" s="447"/>
      <c r="M453" s="2037" t="s">
        <v>206</v>
      </c>
      <c r="N453" s="2037"/>
      <c r="O453" s="536">
        <v>9.26036713241149E-2</v>
      </c>
      <c r="P453" s="447"/>
      <c r="Q453" s="447"/>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36" t="s">
        <v>281</v>
      </c>
      <c r="D454" s="2037"/>
      <c r="E454" s="534">
        <v>3.1283470662989883E-5</v>
      </c>
      <c r="F454" s="447"/>
      <c r="G454" s="447"/>
      <c r="H454" s="2037" t="s">
        <v>281</v>
      </c>
      <c r="I454" s="2037"/>
      <c r="J454" s="535">
        <v>3.6759488140385041E-4</v>
      </c>
      <c r="K454" s="447"/>
      <c r="L454" s="447"/>
      <c r="M454" s="2037" t="s">
        <v>281</v>
      </c>
      <c r="N454" s="2037"/>
      <c r="O454" s="536">
        <v>1.0627773947854407E-3</v>
      </c>
      <c r="P454" s="447"/>
      <c r="Q454" s="447"/>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36" t="s">
        <v>207</v>
      </c>
      <c r="D455" s="2037"/>
      <c r="E455" s="534">
        <v>5.4349253023996902E-2</v>
      </c>
      <c r="F455" s="447"/>
      <c r="G455" s="447"/>
      <c r="H455" s="2037" t="s">
        <v>207</v>
      </c>
      <c r="I455" s="2037"/>
      <c r="J455" s="535">
        <v>3.3864039520380369E-2</v>
      </c>
      <c r="K455" s="447"/>
      <c r="L455" s="447"/>
      <c r="M455" s="2037" t="s">
        <v>207</v>
      </c>
      <c r="N455" s="2037"/>
      <c r="O455" s="536">
        <v>0.12100062381798288</v>
      </c>
      <c r="P455" s="447"/>
      <c r="Q455" s="447"/>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36" t="s">
        <v>208</v>
      </c>
      <c r="D456" s="2037"/>
      <c r="E456" s="534">
        <v>0.13782089996434801</v>
      </c>
      <c r="F456" s="447"/>
      <c r="G456" s="447"/>
      <c r="H456" s="2037" t="s">
        <v>208</v>
      </c>
      <c r="I456" s="2037"/>
      <c r="J456" s="535">
        <v>0.13083701242120566</v>
      </c>
      <c r="K456" s="447"/>
      <c r="L456" s="447"/>
      <c r="M456" s="2037" t="s">
        <v>208</v>
      </c>
      <c r="N456" s="2037"/>
      <c r="O456" s="536">
        <v>0.16987279473729272</v>
      </c>
      <c r="P456" s="447"/>
      <c r="Q456" s="447"/>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36" t="s">
        <v>227</v>
      </c>
      <c r="D457" s="2037"/>
      <c r="E457" s="534">
        <v>3.0467904744431958E-3</v>
      </c>
      <c r="F457" s="447"/>
      <c r="G457" s="447"/>
      <c r="H457" s="2037" t="s">
        <v>227</v>
      </c>
      <c r="I457" s="2037"/>
      <c r="J457" s="535">
        <v>6.5102718570199938E-3</v>
      </c>
      <c r="K457" s="447"/>
      <c r="L457" s="447"/>
      <c r="M457" s="2037" t="s">
        <v>227</v>
      </c>
      <c r="N457" s="2037"/>
      <c r="O457" s="536">
        <v>6.9930127226974059E-2</v>
      </c>
      <c r="P457" s="447"/>
      <c r="Q457" s="447"/>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36" t="s">
        <v>198</v>
      </c>
      <c r="D458" s="2037"/>
      <c r="E458" s="534">
        <v>0.30110696024034161</v>
      </c>
      <c r="F458" s="447"/>
      <c r="G458" s="447"/>
      <c r="H458" s="2037" t="s">
        <v>198</v>
      </c>
      <c r="I458" s="2037"/>
      <c r="J458" s="535">
        <v>0.32615441249397875</v>
      </c>
      <c r="K458" s="447"/>
      <c r="L458" s="447"/>
      <c r="M458" s="2037" t="s">
        <v>198</v>
      </c>
      <c r="N458" s="2037"/>
      <c r="O458" s="536">
        <v>0.35850903620204727</v>
      </c>
      <c r="P458" s="447"/>
      <c r="Q458" s="447"/>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36" t="s">
        <v>273</v>
      </c>
      <c r="D459" s="2037"/>
      <c r="E459" s="534">
        <v>0.17949605218097536</v>
      </c>
      <c r="F459" s="447"/>
      <c r="G459" s="447"/>
      <c r="H459" s="2037" t="s">
        <v>273</v>
      </c>
      <c r="I459" s="2037"/>
      <c r="J459" s="535">
        <v>0.16343181567539591</v>
      </c>
      <c r="K459" s="447"/>
      <c r="L459" s="447"/>
      <c r="M459" s="2037" t="s">
        <v>273</v>
      </c>
      <c r="N459" s="2037"/>
      <c r="O459" s="536">
        <v>0.19459124327178604</v>
      </c>
      <c r="P459" s="447"/>
      <c r="Q459" s="447"/>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36" t="s">
        <v>275</v>
      </c>
      <c r="D460" s="2037"/>
      <c r="E460" s="534">
        <v>0.13782089996434835</v>
      </c>
      <c r="F460" s="447"/>
      <c r="G460" s="447"/>
      <c r="H460" s="2037" t="s">
        <v>275</v>
      </c>
      <c r="I460" s="2037"/>
      <c r="J460" s="535">
        <v>0.13083701242120613</v>
      </c>
      <c r="K460" s="447"/>
      <c r="L460" s="447"/>
      <c r="M460" s="2037" t="s">
        <v>275</v>
      </c>
      <c r="N460" s="2037"/>
      <c r="O460" s="536">
        <v>0.16987279473729366</v>
      </c>
      <c r="P460" s="447"/>
      <c r="Q460" s="447"/>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36" t="s">
        <v>276</v>
      </c>
      <c r="D461" s="2037"/>
      <c r="E461" s="534">
        <v>4.870808176218358E-2</v>
      </c>
      <c r="F461" s="447"/>
      <c r="G461" s="447"/>
      <c r="H461" s="2037" t="s">
        <v>276</v>
      </c>
      <c r="I461" s="2037"/>
      <c r="J461" s="535">
        <v>5.5485825024235887E-2</v>
      </c>
      <c r="K461" s="447"/>
      <c r="L461" s="447"/>
      <c r="M461" s="2037" t="s">
        <v>276</v>
      </c>
      <c r="N461" s="2037"/>
      <c r="O461" s="536">
        <v>0.10628583501260536</v>
      </c>
      <c r="P461" s="447"/>
      <c r="Q461" s="447"/>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36" t="s">
        <v>272</v>
      </c>
      <c r="D462" s="2037"/>
      <c r="E462" s="534">
        <v>0.314165654316369</v>
      </c>
      <c r="F462" s="447"/>
      <c r="G462" s="447"/>
      <c r="H462" s="2037" t="s">
        <v>272</v>
      </c>
      <c r="I462" s="2037"/>
      <c r="J462" s="535">
        <v>0.25330900561441488</v>
      </c>
      <c r="K462" s="447"/>
      <c r="L462" s="447"/>
      <c r="M462" s="2037" t="s">
        <v>272</v>
      </c>
      <c r="N462" s="2037"/>
      <c r="O462" s="536">
        <v>0.32418919673115265</v>
      </c>
      <c r="P462" s="447"/>
      <c r="Q462" s="447"/>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36" t="s">
        <v>216</v>
      </c>
      <c r="D463" s="2037"/>
      <c r="E463" s="534">
        <v>0.18395303017282921</v>
      </c>
      <c r="F463" s="447"/>
      <c r="G463" s="447"/>
      <c r="H463" s="2037" t="s">
        <v>216</v>
      </c>
      <c r="I463" s="2037"/>
      <c r="J463" s="535">
        <v>0.17020894894906466</v>
      </c>
      <c r="K463" s="447"/>
      <c r="L463" s="447"/>
      <c r="M463" s="2037" t="s">
        <v>216</v>
      </c>
      <c r="N463" s="2037"/>
      <c r="O463" s="536">
        <v>0.14300712100048071</v>
      </c>
      <c r="P463" s="447"/>
      <c r="Q463" s="447"/>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36" t="s">
        <v>192</v>
      </c>
      <c r="D464" s="2037"/>
      <c r="E464" s="534">
        <v>0.41234028466714628</v>
      </c>
      <c r="F464" s="447"/>
      <c r="G464" s="447"/>
      <c r="H464" s="2037" t="s">
        <v>192</v>
      </c>
      <c r="I464" s="2037"/>
      <c r="J464" s="535">
        <v>0.36468122159337141</v>
      </c>
      <c r="K464" s="447"/>
      <c r="L464" s="447"/>
      <c r="M464" s="2037" t="s">
        <v>192</v>
      </c>
      <c r="N464" s="2037"/>
      <c r="O464" s="536">
        <v>0.31439008632744253</v>
      </c>
      <c r="P464" s="447"/>
      <c r="Q464" s="447"/>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36" t="s">
        <v>260</v>
      </c>
      <c r="D465" s="2037"/>
      <c r="E465" s="534">
        <v>1.5539002166158002E-2</v>
      </c>
      <c r="F465" s="447"/>
      <c r="G465" s="447"/>
      <c r="H465" s="2037" t="s">
        <v>260</v>
      </c>
      <c r="I465" s="2037"/>
      <c r="J465" s="535">
        <v>2.059769923460349E-2</v>
      </c>
      <c r="K465" s="447"/>
      <c r="L465" s="447"/>
      <c r="M465" s="2037" t="s">
        <v>260</v>
      </c>
      <c r="N465" s="2037"/>
      <c r="O465" s="536">
        <v>5.5955185687508969E-4</v>
      </c>
      <c r="P465" s="447"/>
      <c r="Q465" s="447"/>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36" t="s">
        <v>193</v>
      </c>
      <c r="D466" s="2037"/>
      <c r="E466" s="534">
        <v>0.20835146661822995</v>
      </c>
      <c r="F466" s="447"/>
      <c r="G466" s="447"/>
      <c r="H466" s="2037" t="s">
        <v>193</v>
      </c>
      <c r="I466" s="2037"/>
      <c r="J466" s="535">
        <v>0.1752108341233384</v>
      </c>
      <c r="K466" s="447"/>
      <c r="L466" s="447"/>
      <c r="M466" s="2037" t="s">
        <v>193</v>
      </c>
      <c r="N466" s="2037"/>
      <c r="O466" s="536">
        <v>0.24207117410891396</v>
      </c>
      <c r="P466" s="447"/>
      <c r="Q466" s="447"/>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36" t="s">
        <v>259</v>
      </c>
      <c r="D467" s="2037"/>
      <c r="E467" s="534">
        <v>4.015950813208078E-2</v>
      </c>
      <c r="F467" s="447"/>
      <c r="G467" s="447"/>
      <c r="H467" s="2037" t="s">
        <v>259</v>
      </c>
      <c r="I467" s="2037"/>
      <c r="J467" s="535">
        <v>4.7531435100658992E-2</v>
      </c>
      <c r="K467" s="447"/>
      <c r="L467" s="447"/>
      <c r="M467" s="2037" t="s">
        <v>259</v>
      </c>
      <c r="N467" s="2037"/>
      <c r="O467" s="536">
        <v>7.7285857429337506E-3</v>
      </c>
      <c r="P467" s="447"/>
      <c r="Q467" s="447"/>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36" t="s">
        <v>199</v>
      </c>
      <c r="D468" s="2037"/>
      <c r="E468" s="534">
        <v>0.34976935710403323</v>
      </c>
      <c r="F468" s="447"/>
      <c r="G468" s="447"/>
      <c r="H468" s="2037" t="s">
        <v>199</v>
      </c>
      <c r="I468" s="2037"/>
      <c r="J468" s="535">
        <v>0.27825285622690288</v>
      </c>
      <c r="K468" s="447"/>
      <c r="L468" s="447"/>
      <c r="M468" s="2037" t="s">
        <v>199</v>
      </c>
      <c r="N468" s="2037"/>
      <c r="O468" s="536">
        <v>0.37523687503296971</v>
      </c>
      <c r="P468" s="447"/>
      <c r="Q468" s="447"/>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36" t="s">
        <v>191</v>
      </c>
      <c r="D469" s="2037"/>
      <c r="E469" s="534">
        <v>0.33617068065515687</v>
      </c>
      <c r="F469" s="447"/>
      <c r="G469" s="447"/>
      <c r="H469" s="2037" t="s">
        <v>191</v>
      </c>
      <c r="I469" s="2037"/>
      <c r="J469" s="535">
        <v>0.25310349052926479</v>
      </c>
      <c r="K469" s="447"/>
      <c r="L469" s="447"/>
      <c r="M469" s="2037" t="s">
        <v>191</v>
      </c>
      <c r="N469" s="2037"/>
      <c r="O469" s="536">
        <v>0.36517978154084557</v>
      </c>
      <c r="P469" s="447"/>
      <c r="Q469" s="447"/>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36" t="s">
        <v>253</v>
      </c>
      <c r="D470" s="2037"/>
      <c r="E470" s="534">
        <v>0.2685972035656532</v>
      </c>
      <c r="F470" s="447"/>
      <c r="G470" s="447"/>
      <c r="H470" s="2037" t="s">
        <v>253</v>
      </c>
      <c r="I470" s="2037"/>
      <c r="J470" s="535">
        <v>0.24934288318071318</v>
      </c>
      <c r="K470" s="447"/>
      <c r="L470" s="447"/>
      <c r="M470" s="2037" t="s">
        <v>253</v>
      </c>
      <c r="N470" s="2037"/>
      <c r="O470" s="536">
        <v>0.15253465190879689</v>
      </c>
      <c r="P470" s="447"/>
      <c r="Q470" s="447"/>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36" t="s">
        <v>278</v>
      </c>
      <c r="D471" s="2037"/>
      <c r="E471" s="534">
        <v>6.4337480055250085E-2</v>
      </c>
      <c r="F471" s="447"/>
      <c r="G471" s="447"/>
      <c r="H471" s="2037" t="s">
        <v>278</v>
      </c>
      <c r="I471" s="2037"/>
      <c r="J471" s="535">
        <v>7.1147110524794152E-2</v>
      </c>
      <c r="K471" s="447"/>
      <c r="L471" s="447"/>
      <c r="M471" s="2037" t="s">
        <v>278</v>
      </c>
      <c r="N471" s="2037"/>
      <c r="O471" s="536">
        <v>2.1227650542965257E-2</v>
      </c>
      <c r="P471" s="447"/>
      <c r="Q471" s="447"/>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36" t="s">
        <v>190</v>
      </c>
      <c r="D472" s="2037"/>
      <c r="E472" s="534">
        <v>3.6028922734311832E-2</v>
      </c>
      <c r="F472" s="447"/>
      <c r="G472" s="447"/>
      <c r="H472" s="2037" t="s">
        <v>190</v>
      </c>
      <c r="I472" s="2037"/>
      <c r="J472" s="535">
        <v>3.504207945971187E-2</v>
      </c>
      <c r="K472" s="447"/>
      <c r="L472" s="447"/>
      <c r="M472" s="2037" t="s">
        <v>190</v>
      </c>
      <c r="N472" s="2037"/>
      <c r="O472" s="536">
        <v>4.6587868702968561E-4</v>
      </c>
      <c r="P472" s="447"/>
      <c r="Q472" s="447"/>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36" t="s">
        <v>250</v>
      </c>
      <c r="D473" s="2037"/>
      <c r="E473" s="534">
        <v>3.9036005280104848E-2</v>
      </c>
      <c r="F473" s="447"/>
      <c r="G473" s="447"/>
      <c r="H473" s="2037" t="s">
        <v>250</v>
      </c>
      <c r="I473" s="2037"/>
      <c r="J473" s="535">
        <v>3.0692961304040547E-2</v>
      </c>
      <c r="K473" s="447"/>
      <c r="L473" s="447"/>
      <c r="M473" s="2037" t="s">
        <v>250</v>
      </c>
      <c r="N473" s="2037"/>
      <c r="O473" s="536">
        <v>0.10563383705767392</v>
      </c>
      <c r="P473" s="447"/>
      <c r="Q473" s="447"/>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36" t="s">
        <v>252</v>
      </c>
      <c r="D474" s="2037"/>
      <c r="E474" s="534">
        <v>0.17060881212847154</v>
      </c>
      <c r="F474" s="447"/>
      <c r="G474" s="447"/>
      <c r="H474" s="2037" t="s">
        <v>252</v>
      </c>
      <c r="I474" s="2037"/>
      <c r="J474" s="535">
        <v>0.16902948054217659</v>
      </c>
      <c r="K474" s="447"/>
      <c r="L474" s="447"/>
      <c r="M474" s="2037" t="s">
        <v>252</v>
      </c>
      <c r="N474" s="2037"/>
      <c r="O474" s="536">
        <v>8.9418239100790595E-2</v>
      </c>
      <c r="P474" s="447"/>
      <c r="Q474" s="447"/>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36" t="s">
        <v>203</v>
      </c>
      <c r="D475" s="2037"/>
      <c r="E475" s="534">
        <v>0.18209720584775538</v>
      </c>
      <c r="F475" s="447"/>
      <c r="G475" s="447"/>
      <c r="H475" s="2037" t="s">
        <v>203</v>
      </c>
      <c r="I475" s="2037"/>
      <c r="J475" s="535">
        <v>0.16550383138588906</v>
      </c>
      <c r="K475" s="447"/>
      <c r="L475" s="447"/>
      <c r="M475" s="2037" t="s">
        <v>203</v>
      </c>
      <c r="N475" s="2037"/>
      <c r="O475" s="536">
        <v>0.12759841095708546</v>
      </c>
      <c r="P475" s="447"/>
      <c r="Q475" s="447"/>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36" t="s">
        <v>274</v>
      </c>
      <c r="D476" s="2037"/>
      <c r="E476" s="534">
        <v>0.17949605218097717</v>
      </c>
      <c r="F476" s="447"/>
      <c r="G476" s="447"/>
      <c r="H476" s="2037" t="s">
        <v>274</v>
      </c>
      <c r="I476" s="2037"/>
      <c r="J476" s="535">
        <v>0.16343181567539589</v>
      </c>
      <c r="K476" s="447"/>
      <c r="L476" s="447"/>
      <c r="M476" s="2037" t="s">
        <v>274</v>
      </c>
      <c r="N476" s="2037"/>
      <c r="O476" s="536">
        <v>0.19459124327178387</v>
      </c>
      <c r="P476" s="447"/>
      <c r="Q476" s="447"/>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36" t="s">
        <v>277</v>
      </c>
      <c r="D477" s="2037"/>
      <c r="E477" s="534">
        <v>8.969579034521151E-2</v>
      </c>
      <c r="F477" s="447"/>
      <c r="G477" s="447"/>
      <c r="H477" s="2037" t="s">
        <v>277</v>
      </c>
      <c r="I477" s="2037"/>
      <c r="J477" s="535">
        <v>0.10397390131828756</v>
      </c>
      <c r="K477" s="447"/>
      <c r="L477" s="447"/>
      <c r="M477" s="2037" t="s">
        <v>277</v>
      </c>
      <c r="N477" s="2037"/>
      <c r="O477" s="536">
        <v>7.9150486491216976E-2</v>
      </c>
      <c r="P477" s="447"/>
      <c r="Q477" s="447"/>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36" t="s">
        <v>251</v>
      </c>
      <c r="D478" s="2037"/>
      <c r="E478" s="534">
        <v>0.29510959084582988</v>
      </c>
      <c r="F478" s="447"/>
      <c r="G478" s="447"/>
      <c r="H478" s="2037" t="s">
        <v>251</v>
      </c>
      <c r="I478" s="2037"/>
      <c r="J478" s="535">
        <v>0.27063255333558656</v>
      </c>
      <c r="K478" s="447"/>
      <c r="L478" s="447"/>
      <c r="M478" s="2037" t="s">
        <v>251</v>
      </c>
      <c r="N478" s="2037"/>
      <c r="O478" s="536">
        <v>0.22708216287887018</v>
      </c>
      <c r="P478" s="447"/>
      <c r="Q478" s="447"/>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36" t="s">
        <v>200</v>
      </c>
      <c r="D479" s="2037"/>
      <c r="E479" s="534">
        <v>0.16037561137315648</v>
      </c>
      <c r="F479" s="447"/>
      <c r="G479" s="447"/>
      <c r="H479" s="2037" t="s">
        <v>200</v>
      </c>
      <c r="I479" s="2037"/>
      <c r="J479" s="535">
        <v>0.12856173214642314</v>
      </c>
      <c r="K479" s="447"/>
      <c r="L479" s="447"/>
      <c r="M479" s="2037" t="s">
        <v>200</v>
      </c>
      <c r="N479" s="2037"/>
      <c r="O479" s="536">
        <v>0.15968106233827931</v>
      </c>
      <c r="P479" s="447"/>
      <c r="Q479" s="447"/>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36" t="s">
        <v>202</v>
      </c>
      <c r="D480" s="2037"/>
      <c r="E480" s="534">
        <v>0.36735182040899045</v>
      </c>
      <c r="F480" s="447"/>
      <c r="G480" s="447"/>
      <c r="H480" s="2037" t="s">
        <v>202</v>
      </c>
      <c r="I480" s="2037"/>
      <c r="J480" s="535">
        <v>0.33775114714050081</v>
      </c>
      <c r="K480" s="447"/>
      <c r="L480" s="447"/>
      <c r="M480" s="2037" t="s">
        <v>202</v>
      </c>
      <c r="N480" s="2037"/>
      <c r="O480" s="536">
        <v>0.28951194533016855</v>
      </c>
      <c r="P480" s="447"/>
      <c r="Q480" s="447"/>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36" t="s">
        <v>254</v>
      </c>
      <c r="D481" s="2037"/>
      <c r="E481" s="534">
        <v>8.1993803743372423E-2</v>
      </c>
      <c r="F481" s="447"/>
      <c r="G481" s="447"/>
      <c r="H481" s="2037" t="s">
        <v>254</v>
      </c>
      <c r="I481" s="2037"/>
      <c r="J481" s="535">
        <v>8.0960099980428815E-2</v>
      </c>
      <c r="K481" s="447"/>
      <c r="L481" s="447"/>
      <c r="M481" s="2037" t="s">
        <v>254</v>
      </c>
      <c r="N481" s="2037"/>
      <c r="O481" s="536">
        <v>4.0213689896312473E-2</v>
      </c>
      <c r="P481" s="447"/>
      <c r="Q481" s="447"/>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36" t="s">
        <v>248</v>
      </c>
      <c r="D482" s="2037"/>
      <c r="E482" s="534">
        <v>0.30110696024034178</v>
      </c>
      <c r="F482" s="447"/>
      <c r="G482" s="447"/>
      <c r="H482" s="2037" t="s">
        <v>248</v>
      </c>
      <c r="I482" s="2037"/>
      <c r="J482" s="535">
        <v>0.32615441249398014</v>
      </c>
      <c r="K482" s="447"/>
      <c r="L482" s="447"/>
      <c r="M482" s="2037" t="s">
        <v>248</v>
      </c>
      <c r="N482" s="2037"/>
      <c r="O482" s="536">
        <v>0.35850903620204766</v>
      </c>
      <c r="P482" s="447"/>
      <c r="Q482" s="447"/>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36" t="s">
        <v>257</v>
      </c>
      <c r="D483" s="2037"/>
      <c r="E483" s="534">
        <v>7.8977851615989383E-3</v>
      </c>
      <c r="F483" s="447"/>
      <c r="G483" s="447"/>
      <c r="H483" s="2037" t="s">
        <v>257</v>
      </c>
      <c r="I483" s="2037"/>
      <c r="J483" s="535">
        <v>7.5264286249276053E-3</v>
      </c>
      <c r="K483" s="447"/>
      <c r="L483" s="447"/>
      <c r="M483" s="2037" t="s">
        <v>257</v>
      </c>
      <c r="N483" s="2037"/>
      <c r="O483" s="536">
        <v>1.8995302476109394E-2</v>
      </c>
      <c r="P483" s="447"/>
      <c r="Q483" s="447"/>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36" t="s">
        <v>258</v>
      </c>
      <c r="D484" s="2037"/>
      <c r="E484" s="534">
        <v>6.7707363662223088E-3</v>
      </c>
      <c r="F484" s="447"/>
      <c r="G484" s="447"/>
      <c r="H484" s="2037" t="s">
        <v>258</v>
      </c>
      <c r="I484" s="2037"/>
      <c r="J484" s="535">
        <v>1.3959664558512642E-4</v>
      </c>
      <c r="K484" s="447"/>
      <c r="L484" s="447"/>
      <c r="M484" s="2037" t="s">
        <v>258</v>
      </c>
      <c r="N484" s="2037"/>
      <c r="O484" s="536">
        <v>3.5021461873970865E-2</v>
      </c>
      <c r="P484" s="447"/>
      <c r="Q484" s="447"/>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36" t="s">
        <v>279</v>
      </c>
      <c r="D485" s="2037"/>
      <c r="E485" s="537">
        <v>3.0467904744433598E-3</v>
      </c>
      <c r="F485" s="447"/>
      <c r="G485" s="447"/>
      <c r="H485" s="2037" t="s">
        <v>279</v>
      </c>
      <c r="I485" s="2037"/>
      <c r="J485" s="538">
        <v>6.5102718570201725E-3</v>
      </c>
      <c r="K485" s="447"/>
      <c r="L485" s="447"/>
      <c r="M485" s="2037" t="s">
        <v>279</v>
      </c>
      <c r="N485" s="2037"/>
      <c r="O485" s="539">
        <v>6.9930127226972713E-2</v>
      </c>
      <c r="P485" s="447"/>
      <c r="Q485" s="447"/>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36"/>
      <c r="D486" s="2037"/>
      <c r="E486" s="447"/>
      <c r="F486" s="447"/>
      <c r="G486" s="447"/>
      <c r="H486" s="2037"/>
      <c r="I486" s="2037"/>
      <c r="J486" s="447"/>
      <c r="K486" s="447"/>
      <c r="L486" s="447"/>
      <c r="M486" s="2037"/>
      <c r="N486" s="2037"/>
      <c r="O486" s="447"/>
      <c r="P486" s="447"/>
      <c r="Q486" s="447"/>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36"/>
      <c r="D487" s="2037"/>
      <c r="E487" s="447"/>
      <c r="F487" s="447"/>
      <c r="G487" s="447"/>
      <c r="H487" s="2037"/>
      <c r="I487" s="2037"/>
      <c r="J487" s="447"/>
      <c r="K487" s="447"/>
      <c r="L487" s="447"/>
      <c r="M487" s="2037"/>
      <c r="N487" s="2037"/>
      <c r="O487" s="447"/>
      <c r="P487" s="447"/>
      <c r="Q487" s="447"/>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36" t="s">
        <v>232</v>
      </c>
      <c r="D488" s="2037"/>
      <c r="E488" s="2037"/>
      <c r="F488" s="2037"/>
      <c r="G488" s="2037"/>
      <c r="H488" s="2037" t="s">
        <v>232</v>
      </c>
      <c r="I488" s="2037"/>
      <c r="J488" s="2037"/>
      <c r="K488" s="2037"/>
      <c r="L488" s="2037"/>
      <c r="M488" s="2037" t="s">
        <v>232</v>
      </c>
      <c r="N488" s="2037"/>
      <c r="O488" s="2037"/>
      <c r="P488" s="2037"/>
      <c r="Q488" s="2037"/>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36" t="s">
        <v>187</v>
      </c>
      <c r="D489" s="2037"/>
      <c r="E489" s="2267" t="s">
        <v>233</v>
      </c>
      <c r="F489" s="2268"/>
      <c r="G489" s="2269"/>
      <c r="H489" s="2037" t="s">
        <v>187</v>
      </c>
      <c r="I489" s="2037"/>
      <c r="J489" s="2270" t="s">
        <v>233</v>
      </c>
      <c r="K489" s="2271"/>
      <c r="L489" s="2272"/>
      <c r="M489" s="2037" t="s">
        <v>187</v>
      </c>
      <c r="N489" s="2037"/>
      <c r="O489" s="2273" t="s">
        <v>233</v>
      </c>
      <c r="P489" s="2274"/>
      <c r="Q489" s="2275"/>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37"/>
      <c r="D490" s="2037"/>
      <c r="E490" s="519" t="s">
        <v>172</v>
      </c>
      <c r="F490" s="520" t="s">
        <v>234</v>
      </c>
      <c r="G490" s="521" t="s">
        <v>235</v>
      </c>
      <c r="H490" s="2037"/>
      <c r="I490" s="2037"/>
      <c r="J490" s="522" t="s">
        <v>172</v>
      </c>
      <c r="K490" s="523" t="s">
        <v>234</v>
      </c>
      <c r="L490" s="524" t="s">
        <v>235</v>
      </c>
      <c r="M490" s="2037"/>
      <c r="N490" s="2037"/>
      <c r="O490" s="525" t="s">
        <v>172</v>
      </c>
      <c r="P490" s="526" t="s">
        <v>234</v>
      </c>
      <c r="Q490" s="527" t="s">
        <v>235</v>
      </c>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36" t="s">
        <v>188</v>
      </c>
      <c r="D491" s="2037"/>
      <c r="E491" s="540">
        <v>5.4321008443972971</v>
      </c>
      <c r="F491" s="541">
        <v>13.928463703582814</v>
      </c>
      <c r="G491" s="542">
        <v>13.928463703582814</v>
      </c>
      <c r="H491" s="2037" t="s">
        <v>188</v>
      </c>
      <c r="I491" s="2037"/>
      <c r="J491" s="543">
        <v>4.899759705037356</v>
      </c>
      <c r="K491" s="544">
        <v>12.563486423172707</v>
      </c>
      <c r="L491" s="545">
        <v>12.563486423172707</v>
      </c>
      <c r="M491" s="2037" t="s">
        <v>188</v>
      </c>
      <c r="N491" s="2037"/>
      <c r="O491" s="546">
        <v>5.2434570292819611</v>
      </c>
      <c r="P491" s="547">
        <v>13.444761613543491</v>
      </c>
      <c r="Q491" s="548">
        <v>13.444761613543491</v>
      </c>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36"/>
      <c r="D492" s="2037"/>
      <c r="E492" s="447"/>
      <c r="F492" s="447"/>
      <c r="G492" s="447"/>
      <c r="H492" s="2037"/>
      <c r="I492" s="2037"/>
      <c r="J492" s="447"/>
      <c r="K492" s="447"/>
      <c r="L492" s="447"/>
      <c r="M492" s="2037"/>
      <c r="N492" s="2037"/>
      <c r="O492" s="447"/>
      <c r="P492" s="447"/>
      <c r="Q492" s="447"/>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36"/>
      <c r="D493" s="2037"/>
      <c r="E493" s="447"/>
      <c r="F493" s="447"/>
      <c r="G493" s="447"/>
      <c r="H493" s="2037"/>
      <c r="I493" s="2037"/>
      <c r="J493" s="447"/>
      <c r="K493" s="447"/>
      <c r="L493" s="447"/>
      <c r="M493" s="2037"/>
      <c r="N493" s="2037"/>
      <c r="O493" s="447"/>
      <c r="P493" s="447"/>
      <c r="Q493" s="447"/>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36" t="s">
        <v>236</v>
      </c>
      <c r="D494" s="2037"/>
      <c r="E494" s="2037"/>
      <c r="F494" s="447"/>
      <c r="G494" s="447"/>
      <c r="H494" s="2037" t="s">
        <v>236</v>
      </c>
      <c r="I494" s="2037"/>
      <c r="J494" s="2037"/>
      <c r="K494" s="447"/>
      <c r="L494" s="447"/>
      <c r="M494" s="2037" t="s">
        <v>236</v>
      </c>
      <c r="N494" s="2037"/>
      <c r="O494" s="2037"/>
      <c r="P494" s="447"/>
      <c r="Q494" s="447"/>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36"/>
      <c r="D495" s="2037"/>
      <c r="E495" s="528" t="s">
        <v>187</v>
      </c>
      <c r="F495" s="447"/>
      <c r="G495" s="447"/>
      <c r="H495" s="2037"/>
      <c r="I495" s="2037"/>
      <c r="J495" s="529" t="s">
        <v>187</v>
      </c>
      <c r="K495" s="447"/>
      <c r="L495" s="447"/>
      <c r="M495" s="2037"/>
      <c r="N495" s="2037"/>
      <c r="O495" s="530" t="s">
        <v>187</v>
      </c>
      <c r="P495" s="447"/>
      <c r="Q495" s="447"/>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37"/>
      <c r="D496" s="2037"/>
      <c r="E496" s="549" t="s">
        <v>188</v>
      </c>
      <c r="F496" s="447"/>
      <c r="G496" s="447"/>
      <c r="H496" s="2037"/>
      <c r="I496" s="2037"/>
      <c r="J496" s="550" t="s">
        <v>188</v>
      </c>
      <c r="K496" s="447"/>
      <c r="L496" s="447"/>
      <c r="M496" s="2037"/>
      <c r="N496" s="2037"/>
      <c r="O496" s="551" t="s">
        <v>188</v>
      </c>
      <c r="P496" s="447"/>
      <c r="Q496" s="447"/>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36" t="s">
        <v>212</v>
      </c>
      <c r="D497" s="2037"/>
      <c r="E497" s="531">
        <v>-5.0018520299956584E-2</v>
      </c>
      <c r="F497" s="447"/>
      <c r="G497" s="447"/>
      <c r="H497" s="2037" t="s">
        <v>212</v>
      </c>
      <c r="I497" s="2037"/>
      <c r="J497" s="532">
        <v>-5.0761847091278699E-2</v>
      </c>
      <c r="K497" s="447"/>
      <c r="L497" s="447"/>
      <c r="M497" s="2037" t="s">
        <v>212</v>
      </c>
      <c r="N497" s="2037"/>
      <c r="O497" s="533">
        <v>-3.4381952381865907E-2</v>
      </c>
      <c r="P497" s="447"/>
      <c r="Q497" s="447"/>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36" t="s">
        <v>217</v>
      </c>
      <c r="D498" s="2037"/>
      <c r="E498" s="534">
        <v>-4.2400596886430234E-2</v>
      </c>
      <c r="F498" s="447"/>
      <c r="G498" s="447"/>
      <c r="H498" s="2037" t="s">
        <v>217</v>
      </c>
      <c r="I498" s="2037"/>
      <c r="J498" s="535">
        <v>-2.8388709685931022E-2</v>
      </c>
      <c r="K498" s="447"/>
      <c r="L498" s="447"/>
      <c r="M498" s="2037" t="s">
        <v>217</v>
      </c>
      <c r="N498" s="2037"/>
      <c r="O498" s="536">
        <v>-4.4810100238881233E-2</v>
      </c>
      <c r="P498" s="447"/>
      <c r="Q498" s="447"/>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36" t="s">
        <v>223</v>
      </c>
      <c r="D499" s="2037"/>
      <c r="E499" s="534">
        <v>-2.3396013037611626E-2</v>
      </c>
      <c r="F499" s="447"/>
      <c r="G499" s="447"/>
      <c r="H499" s="2037" t="s">
        <v>223</v>
      </c>
      <c r="I499" s="2037"/>
      <c r="J499" s="535">
        <v>-1.8976534801236757E-2</v>
      </c>
      <c r="K499" s="447"/>
      <c r="L499" s="447"/>
      <c r="M499" s="2037" t="s">
        <v>223</v>
      </c>
      <c r="N499" s="2037"/>
      <c r="O499" s="536">
        <v>-3.4830771729772534E-3</v>
      </c>
      <c r="P499" s="447"/>
      <c r="Q499" s="447"/>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36" t="s">
        <v>209</v>
      </c>
      <c r="D500" s="2037"/>
      <c r="E500" s="534">
        <v>6.1330327066218292E-2</v>
      </c>
      <c r="F500" s="447"/>
      <c r="G500" s="447"/>
      <c r="H500" s="2037" t="s">
        <v>209</v>
      </c>
      <c r="I500" s="2037"/>
      <c r="J500" s="535">
        <v>5.4342329610000663E-2</v>
      </c>
      <c r="K500" s="447"/>
      <c r="L500" s="447"/>
      <c r="M500" s="2037" t="s">
        <v>209</v>
      </c>
      <c r="N500" s="2037"/>
      <c r="O500" s="536">
        <v>6.1325637489003409E-2</v>
      </c>
      <c r="P500" s="447"/>
      <c r="Q500" s="447"/>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36" t="s">
        <v>221</v>
      </c>
      <c r="D501" s="2037"/>
      <c r="E501" s="534">
        <v>-1.9754104154887432E-3</v>
      </c>
      <c r="F501" s="447"/>
      <c r="G501" s="447"/>
      <c r="H501" s="2037" t="s">
        <v>221</v>
      </c>
      <c r="I501" s="2037"/>
      <c r="J501" s="535">
        <v>-1.5482489713678495E-2</v>
      </c>
      <c r="K501" s="447"/>
      <c r="L501" s="447"/>
      <c r="M501" s="2037" t="s">
        <v>221</v>
      </c>
      <c r="N501" s="2037"/>
      <c r="O501" s="536">
        <v>1.486408685178147E-2</v>
      </c>
      <c r="P501" s="447"/>
      <c r="Q501" s="447"/>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36" t="s">
        <v>280</v>
      </c>
      <c r="D502" s="2037"/>
      <c r="E502" s="534">
        <v>6.9055631059692394E-3</v>
      </c>
      <c r="F502" s="447"/>
      <c r="G502" s="447"/>
      <c r="H502" s="2037" t="s">
        <v>280</v>
      </c>
      <c r="I502" s="2037"/>
      <c r="J502" s="535">
        <v>-9.3003058868610915E-3</v>
      </c>
      <c r="K502" s="447"/>
      <c r="L502" s="447"/>
      <c r="M502" s="2037" t="s">
        <v>280</v>
      </c>
      <c r="N502" s="2037"/>
      <c r="O502" s="536">
        <v>2.7162919251179241E-2</v>
      </c>
      <c r="P502" s="447"/>
      <c r="Q502" s="447"/>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36" t="s">
        <v>206</v>
      </c>
      <c r="D503" s="2037"/>
      <c r="E503" s="534">
        <v>-8.236562333544814E-2</v>
      </c>
      <c r="F503" s="447"/>
      <c r="G503" s="447"/>
      <c r="H503" s="2037" t="s">
        <v>206</v>
      </c>
      <c r="I503" s="2037"/>
      <c r="J503" s="535">
        <v>-8.522926652635758E-2</v>
      </c>
      <c r="K503" s="447"/>
      <c r="L503" s="447"/>
      <c r="M503" s="2037" t="s">
        <v>206</v>
      </c>
      <c r="N503" s="2037"/>
      <c r="O503" s="536">
        <v>-5.8035855294451009E-2</v>
      </c>
      <c r="P503" s="447"/>
      <c r="Q503" s="447"/>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36" t="s">
        <v>281</v>
      </c>
      <c r="D504" s="2037"/>
      <c r="E504" s="534">
        <v>-1.029650039624043E-3</v>
      </c>
      <c r="F504" s="447"/>
      <c r="G504" s="447"/>
      <c r="H504" s="2037" t="s">
        <v>281</v>
      </c>
      <c r="I504" s="2037"/>
      <c r="J504" s="535">
        <v>-3.9130008829931975E-3</v>
      </c>
      <c r="K504" s="447"/>
      <c r="L504" s="447"/>
      <c r="M504" s="2037" t="s">
        <v>281</v>
      </c>
      <c r="N504" s="2037"/>
      <c r="O504" s="536">
        <v>6.2173231530344673E-3</v>
      </c>
      <c r="P504" s="447"/>
      <c r="Q504" s="447"/>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36" t="s">
        <v>207</v>
      </c>
      <c r="D505" s="2037"/>
      <c r="E505" s="534">
        <v>4.2916961440330949E-2</v>
      </c>
      <c r="F505" s="447"/>
      <c r="G505" s="447"/>
      <c r="H505" s="2037" t="s">
        <v>207</v>
      </c>
      <c r="I505" s="2037"/>
      <c r="J505" s="535">
        <v>3.7557320420592517E-2</v>
      </c>
      <c r="K505" s="447"/>
      <c r="L505" s="447"/>
      <c r="M505" s="2037" t="s">
        <v>207</v>
      </c>
      <c r="N505" s="2037"/>
      <c r="O505" s="536">
        <v>6.6340095351235459E-2</v>
      </c>
      <c r="P505" s="447"/>
      <c r="Q505" s="447"/>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36" t="s">
        <v>208</v>
      </c>
      <c r="D506" s="2037"/>
      <c r="E506" s="534">
        <v>6.8342319895243989E-2</v>
      </c>
      <c r="F506" s="447"/>
      <c r="G506" s="447"/>
      <c r="H506" s="2037" t="s">
        <v>208</v>
      </c>
      <c r="I506" s="2037"/>
      <c r="J506" s="535">
        <v>7.3822802411822208E-2</v>
      </c>
      <c r="K506" s="447"/>
      <c r="L506" s="447"/>
      <c r="M506" s="2037" t="s">
        <v>208</v>
      </c>
      <c r="N506" s="2037"/>
      <c r="O506" s="536">
        <v>7.8603919580743462E-2</v>
      </c>
      <c r="P506" s="447"/>
      <c r="Q506" s="447"/>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36" t="s">
        <v>227</v>
      </c>
      <c r="D507" s="2037"/>
      <c r="E507" s="534">
        <v>1.0161398202943156E-2</v>
      </c>
      <c r="F507" s="447"/>
      <c r="G507" s="447"/>
      <c r="H507" s="2037" t="s">
        <v>227</v>
      </c>
      <c r="I507" s="2037"/>
      <c r="J507" s="535">
        <v>1.6467390350895349E-2</v>
      </c>
      <c r="K507" s="447"/>
      <c r="L507" s="447"/>
      <c r="M507" s="2037" t="s">
        <v>227</v>
      </c>
      <c r="N507" s="2037"/>
      <c r="O507" s="536">
        <v>5.043295854858202E-2</v>
      </c>
      <c r="P507" s="447"/>
      <c r="Q507" s="447"/>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36" t="s">
        <v>198</v>
      </c>
      <c r="D508" s="2037"/>
      <c r="E508" s="534">
        <v>0.10101655963299012</v>
      </c>
      <c r="F508" s="447"/>
      <c r="G508" s="447"/>
      <c r="H508" s="2037" t="s">
        <v>198</v>
      </c>
      <c r="I508" s="2037"/>
      <c r="J508" s="535">
        <v>0.11655659382503829</v>
      </c>
      <c r="K508" s="447"/>
      <c r="L508" s="447"/>
      <c r="M508" s="2037" t="s">
        <v>198</v>
      </c>
      <c r="N508" s="2037"/>
      <c r="O508" s="536">
        <v>0.11419112194703568</v>
      </c>
      <c r="P508" s="447"/>
      <c r="Q508" s="447"/>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36" t="s">
        <v>273</v>
      </c>
      <c r="D509" s="2037"/>
      <c r="E509" s="534">
        <v>7.7993718521067082E-2</v>
      </c>
      <c r="F509" s="447"/>
      <c r="G509" s="447"/>
      <c r="H509" s="2037" t="s">
        <v>273</v>
      </c>
      <c r="I509" s="2037"/>
      <c r="J509" s="535">
        <v>8.2507517655759324E-2</v>
      </c>
      <c r="K509" s="447"/>
      <c r="L509" s="447"/>
      <c r="M509" s="2037" t="s">
        <v>273</v>
      </c>
      <c r="N509" s="2037"/>
      <c r="O509" s="536">
        <v>8.4128652566417328E-2</v>
      </c>
      <c r="P509" s="447"/>
      <c r="Q509" s="447"/>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36" t="s">
        <v>275</v>
      </c>
      <c r="D510" s="2037"/>
      <c r="E510" s="534">
        <v>6.8342319895244072E-2</v>
      </c>
      <c r="F510" s="447"/>
      <c r="G510" s="447"/>
      <c r="H510" s="2037" t="s">
        <v>275</v>
      </c>
      <c r="I510" s="2037"/>
      <c r="J510" s="535">
        <v>7.3822802411822347E-2</v>
      </c>
      <c r="K510" s="447"/>
      <c r="L510" s="447"/>
      <c r="M510" s="2037" t="s">
        <v>275</v>
      </c>
      <c r="N510" s="2037"/>
      <c r="O510" s="536">
        <v>7.8603919580743684E-2</v>
      </c>
      <c r="P510" s="447"/>
      <c r="Q510" s="447"/>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36" t="s">
        <v>276</v>
      </c>
      <c r="D511" s="2037"/>
      <c r="E511" s="534">
        <v>4.0628677826414605E-2</v>
      </c>
      <c r="F511" s="447"/>
      <c r="G511" s="447"/>
      <c r="H511" s="2037" t="s">
        <v>276</v>
      </c>
      <c r="I511" s="2037"/>
      <c r="J511" s="535">
        <v>4.8074662296981339E-2</v>
      </c>
      <c r="K511" s="447"/>
      <c r="L511" s="447"/>
      <c r="M511" s="2037" t="s">
        <v>276</v>
      </c>
      <c r="N511" s="2037"/>
      <c r="O511" s="536">
        <v>6.2175599457680114E-2</v>
      </c>
      <c r="P511" s="447"/>
      <c r="Q511" s="447"/>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36" t="s">
        <v>272</v>
      </c>
      <c r="D512" s="2037"/>
      <c r="E512" s="534">
        <v>0.10318380254950582</v>
      </c>
      <c r="F512" s="447"/>
      <c r="G512" s="447"/>
      <c r="H512" s="2037" t="s">
        <v>272</v>
      </c>
      <c r="I512" s="2037"/>
      <c r="J512" s="535">
        <v>0.10271894098171808</v>
      </c>
      <c r="K512" s="447"/>
      <c r="L512" s="447"/>
      <c r="M512" s="2037" t="s">
        <v>272</v>
      </c>
      <c r="N512" s="2037"/>
      <c r="O512" s="536">
        <v>0.10858793040239778</v>
      </c>
      <c r="P512" s="447"/>
      <c r="Q512" s="447"/>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36" t="s">
        <v>216</v>
      </c>
      <c r="D513" s="2037"/>
      <c r="E513" s="534">
        <v>7.8956092880967166E-2</v>
      </c>
      <c r="F513" s="447"/>
      <c r="G513" s="447"/>
      <c r="H513" s="2037" t="s">
        <v>216</v>
      </c>
      <c r="I513" s="2037"/>
      <c r="J513" s="535">
        <v>8.4200837878798659E-2</v>
      </c>
      <c r="K513" s="447"/>
      <c r="L513" s="447"/>
      <c r="M513" s="2037" t="s">
        <v>216</v>
      </c>
      <c r="N513" s="2037"/>
      <c r="O513" s="536">
        <v>7.2120896821760053E-2</v>
      </c>
      <c r="P513" s="447"/>
      <c r="Q513" s="447"/>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36" t="s">
        <v>192</v>
      </c>
      <c r="D514" s="2037"/>
      <c r="E514" s="534">
        <v>0.11821159015110136</v>
      </c>
      <c r="F514" s="447"/>
      <c r="G514" s="447"/>
      <c r="H514" s="2037" t="s">
        <v>192</v>
      </c>
      <c r="I514" s="2037"/>
      <c r="J514" s="535">
        <v>0.12324857840350349</v>
      </c>
      <c r="K514" s="447"/>
      <c r="L514" s="447"/>
      <c r="M514" s="2037" t="s">
        <v>192</v>
      </c>
      <c r="N514" s="2037"/>
      <c r="O514" s="536">
        <v>0.1069342205589509</v>
      </c>
      <c r="P514" s="447"/>
      <c r="Q514" s="447"/>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36" t="s">
        <v>260</v>
      </c>
      <c r="D515" s="2037"/>
      <c r="E515" s="534">
        <v>2.2947941801560075E-2</v>
      </c>
      <c r="F515" s="447"/>
      <c r="G515" s="447"/>
      <c r="H515" s="2037" t="s">
        <v>260</v>
      </c>
      <c r="I515" s="2037"/>
      <c r="J515" s="535">
        <v>2.9291025328581966E-2</v>
      </c>
      <c r="K515" s="447"/>
      <c r="L515" s="447"/>
      <c r="M515" s="2037" t="s">
        <v>260</v>
      </c>
      <c r="N515" s="2037"/>
      <c r="O515" s="536">
        <v>4.5113077790980604E-3</v>
      </c>
      <c r="P515" s="447"/>
      <c r="Q515" s="447"/>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36" t="s">
        <v>193</v>
      </c>
      <c r="D516" s="2037"/>
      <c r="E516" s="534">
        <v>8.4029244163345604E-2</v>
      </c>
      <c r="F516" s="447"/>
      <c r="G516" s="447"/>
      <c r="H516" s="2037" t="s">
        <v>193</v>
      </c>
      <c r="I516" s="2037"/>
      <c r="J516" s="535">
        <v>8.5429073584905327E-2</v>
      </c>
      <c r="K516" s="447"/>
      <c r="L516" s="447"/>
      <c r="M516" s="2037" t="s">
        <v>193</v>
      </c>
      <c r="N516" s="2037"/>
      <c r="O516" s="536">
        <v>9.3832616146078754E-2</v>
      </c>
      <c r="P516" s="447"/>
      <c r="Q516" s="447"/>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36" t="s">
        <v>259</v>
      </c>
      <c r="D517" s="2037"/>
      <c r="E517" s="534">
        <v>3.6891504652960934E-2</v>
      </c>
      <c r="F517" s="447"/>
      <c r="G517" s="447"/>
      <c r="H517" s="2037" t="s">
        <v>259</v>
      </c>
      <c r="I517" s="2037"/>
      <c r="J517" s="535">
        <v>4.449545803074656E-2</v>
      </c>
      <c r="K517" s="447"/>
      <c r="L517" s="447"/>
      <c r="M517" s="2037" t="s">
        <v>259</v>
      </c>
      <c r="N517" s="2037"/>
      <c r="O517" s="536">
        <v>1.6766109625303519E-2</v>
      </c>
      <c r="P517" s="447"/>
      <c r="Q517" s="447"/>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36" t="s">
        <v>199</v>
      </c>
      <c r="D518" s="2037"/>
      <c r="E518" s="534">
        <v>0.10887371834618628</v>
      </c>
      <c r="F518" s="447"/>
      <c r="G518" s="447"/>
      <c r="H518" s="2037" t="s">
        <v>199</v>
      </c>
      <c r="I518" s="2037"/>
      <c r="J518" s="535">
        <v>0.10765768423323774</v>
      </c>
      <c r="K518" s="447"/>
      <c r="L518" s="447"/>
      <c r="M518" s="2037" t="s">
        <v>199</v>
      </c>
      <c r="N518" s="2037"/>
      <c r="O518" s="536">
        <v>0.11682479886777145</v>
      </c>
      <c r="P518" s="447"/>
      <c r="Q518" s="447"/>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36" t="s">
        <v>191</v>
      </c>
      <c r="D519" s="2037"/>
      <c r="E519" s="534">
        <v>0.10673628745417062</v>
      </c>
      <c r="F519" s="447"/>
      <c r="G519" s="447"/>
      <c r="H519" s="2037" t="s">
        <v>191</v>
      </c>
      <c r="I519" s="2037"/>
      <c r="J519" s="535">
        <v>0.10267726347523083</v>
      </c>
      <c r="K519" s="447"/>
      <c r="L519" s="447"/>
      <c r="M519" s="2037" t="s">
        <v>191</v>
      </c>
      <c r="N519" s="2037"/>
      <c r="O519" s="536">
        <v>0.11524859749014915</v>
      </c>
      <c r="P519" s="447"/>
      <c r="Q519" s="447"/>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36" t="s">
        <v>253</v>
      </c>
      <c r="D520" s="2037"/>
      <c r="E520" s="534">
        <v>9.5407588658397768E-2</v>
      </c>
      <c r="F520" s="447"/>
      <c r="G520" s="447"/>
      <c r="H520" s="2037" t="s">
        <v>253</v>
      </c>
      <c r="I520" s="2037"/>
      <c r="J520" s="535">
        <v>0.10191162033852609</v>
      </c>
      <c r="K520" s="447"/>
      <c r="L520" s="447"/>
      <c r="M520" s="2037" t="s">
        <v>253</v>
      </c>
      <c r="N520" s="2037"/>
      <c r="O520" s="536">
        <v>7.4484609355446554E-2</v>
      </c>
      <c r="P520" s="447"/>
      <c r="Q520" s="447"/>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36" t="s">
        <v>278</v>
      </c>
      <c r="D521" s="2037"/>
      <c r="E521" s="534">
        <v>4.6694335509636614E-2</v>
      </c>
      <c r="F521" s="447"/>
      <c r="G521" s="447"/>
      <c r="H521" s="2037" t="s">
        <v>278</v>
      </c>
      <c r="I521" s="2037"/>
      <c r="J521" s="535">
        <v>5.4438211888752197E-2</v>
      </c>
      <c r="K521" s="447"/>
      <c r="L521" s="447"/>
      <c r="M521" s="2037" t="s">
        <v>278</v>
      </c>
      <c r="N521" s="2037"/>
      <c r="O521" s="536">
        <v>2.7786461944023635E-2</v>
      </c>
      <c r="P521" s="447"/>
      <c r="Q521" s="447"/>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36" t="s">
        <v>190</v>
      </c>
      <c r="D522" s="2037"/>
      <c r="E522" s="534">
        <v>-3.4942809023988566E-2</v>
      </c>
      <c r="F522" s="447"/>
      <c r="G522" s="447"/>
      <c r="H522" s="2037" t="s">
        <v>190</v>
      </c>
      <c r="I522" s="2037"/>
      <c r="J522" s="535">
        <v>-3.8204995532884901E-2</v>
      </c>
      <c r="K522" s="447"/>
      <c r="L522" s="447"/>
      <c r="M522" s="2037" t="s">
        <v>190</v>
      </c>
      <c r="N522" s="2037"/>
      <c r="O522" s="536">
        <v>-4.1164107923600517E-3</v>
      </c>
      <c r="P522" s="447"/>
      <c r="Q522" s="447"/>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36" t="s">
        <v>250</v>
      </c>
      <c r="D523" s="2037"/>
      <c r="E523" s="534">
        <v>3.63718055172478E-2</v>
      </c>
      <c r="F523" s="447"/>
      <c r="G523" s="447"/>
      <c r="H523" s="2037" t="s">
        <v>250</v>
      </c>
      <c r="I523" s="2037"/>
      <c r="J523" s="535">
        <v>3.5755644785593094E-2</v>
      </c>
      <c r="K523" s="447"/>
      <c r="L523" s="447"/>
      <c r="M523" s="2037" t="s">
        <v>250</v>
      </c>
      <c r="N523" s="2037"/>
      <c r="O523" s="536">
        <v>6.1984601642382342E-2</v>
      </c>
      <c r="P523" s="447"/>
      <c r="Q523" s="447"/>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36" t="s">
        <v>252</v>
      </c>
      <c r="D524" s="2037"/>
      <c r="E524" s="534">
        <v>7.603838877855347E-2</v>
      </c>
      <c r="F524" s="447"/>
      <c r="G524" s="447"/>
      <c r="H524" s="2037" t="s">
        <v>252</v>
      </c>
      <c r="I524" s="2037"/>
      <c r="J524" s="535">
        <v>8.3908594508973408E-2</v>
      </c>
      <c r="K524" s="447"/>
      <c r="L524" s="447"/>
      <c r="M524" s="2037" t="s">
        <v>252</v>
      </c>
      <c r="N524" s="2037"/>
      <c r="O524" s="536">
        <v>5.7028945763881213E-2</v>
      </c>
      <c r="P524" s="447"/>
      <c r="Q524" s="447"/>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36" t="s">
        <v>203</v>
      </c>
      <c r="D525" s="2037"/>
      <c r="E525" s="534">
        <v>7.8556805954176329E-2</v>
      </c>
      <c r="F525" s="447"/>
      <c r="G525" s="447"/>
      <c r="H525" s="2037" t="s">
        <v>203</v>
      </c>
      <c r="I525" s="2037"/>
      <c r="J525" s="535">
        <v>8.3028892349813463E-2</v>
      </c>
      <c r="K525" s="447"/>
      <c r="L525" s="447"/>
      <c r="M525" s="2037" t="s">
        <v>203</v>
      </c>
      <c r="N525" s="2037"/>
      <c r="O525" s="536">
        <v>6.8124749712835497E-2</v>
      </c>
      <c r="P525" s="447"/>
      <c r="Q525" s="447"/>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36" t="s">
        <v>274</v>
      </c>
      <c r="D526" s="2037"/>
      <c r="E526" s="534">
        <v>7.799371852106747E-2</v>
      </c>
      <c r="F526" s="447"/>
      <c r="G526" s="447"/>
      <c r="H526" s="2037" t="s">
        <v>274</v>
      </c>
      <c r="I526" s="2037"/>
      <c r="J526" s="535">
        <v>8.250751765575931E-2</v>
      </c>
      <c r="K526" s="447"/>
      <c r="L526" s="447"/>
      <c r="M526" s="2037" t="s">
        <v>274</v>
      </c>
      <c r="N526" s="2037"/>
      <c r="O526" s="536">
        <v>8.4128652566416856E-2</v>
      </c>
      <c r="P526" s="447"/>
      <c r="Q526" s="447"/>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36" t="s">
        <v>277</v>
      </c>
      <c r="D527" s="2037"/>
      <c r="E527" s="534">
        <v>5.5133835567461147E-2</v>
      </c>
      <c r="F527" s="447"/>
      <c r="G527" s="447"/>
      <c r="H527" s="2037" t="s">
        <v>277</v>
      </c>
      <c r="I527" s="2037"/>
      <c r="J527" s="535">
        <v>6.5809317704551923E-2</v>
      </c>
      <c r="K527" s="447"/>
      <c r="L527" s="447"/>
      <c r="M527" s="2037" t="s">
        <v>277</v>
      </c>
      <c r="N527" s="2037"/>
      <c r="O527" s="536">
        <v>5.3654861853325256E-2</v>
      </c>
      <c r="P527" s="447"/>
      <c r="Q527" s="447"/>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36" t="s">
        <v>251</v>
      </c>
      <c r="D528" s="2037"/>
      <c r="E528" s="534">
        <v>0.10000548909237937</v>
      </c>
      <c r="F528" s="447"/>
      <c r="G528" s="447"/>
      <c r="H528" s="2037" t="s">
        <v>251</v>
      </c>
      <c r="I528" s="2037"/>
      <c r="J528" s="535">
        <v>0.10617328037219788</v>
      </c>
      <c r="K528" s="447"/>
      <c r="L528" s="447"/>
      <c r="M528" s="2037" t="s">
        <v>251</v>
      </c>
      <c r="N528" s="2037"/>
      <c r="O528" s="536">
        <v>9.0881146622471085E-2</v>
      </c>
      <c r="P528" s="447"/>
      <c r="Q528" s="447"/>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36" t="s">
        <v>200</v>
      </c>
      <c r="D529" s="2037"/>
      <c r="E529" s="534">
        <v>7.3722718052622455E-2</v>
      </c>
      <c r="F529" s="447"/>
      <c r="G529" s="447"/>
      <c r="H529" s="2037" t="s">
        <v>200</v>
      </c>
      <c r="I529" s="2037"/>
      <c r="J529" s="535">
        <v>7.317809099047988E-2</v>
      </c>
      <c r="K529" s="447"/>
      <c r="L529" s="447"/>
      <c r="M529" s="2037" t="s">
        <v>200</v>
      </c>
      <c r="N529" s="2037"/>
      <c r="O529" s="536">
        <v>7.620947913156205E-2</v>
      </c>
      <c r="P529" s="447"/>
      <c r="Q529" s="447"/>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36" t="s">
        <v>202</v>
      </c>
      <c r="D530" s="2037"/>
      <c r="E530" s="534">
        <v>0.11157663880361096</v>
      </c>
      <c r="F530" s="447"/>
      <c r="G530" s="447"/>
      <c r="H530" s="2037" t="s">
        <v>202</v>
      </c>
      <c r="I530" s="2037"/>
      <c r="J530" s="535">
        <v>0.11861063598269342</v>
      </c>
      <c r="K530" s="447"/>
      <c r="L530" s="447"/>
      <c r="M530" s="2037" t="s">
        <v>202</v>
      </c>
      <c r="N530" s="2037"/>
      <c r="O530" s="536">
        <v>0.10261610603604818</v>
      </c>
      <c r="P530" s="447"/>
      <c r="Q530" s="447"/>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36" t="s">
        <v>254</v>
      </c>
      <c r="D531" s="2037"/>
      <c r="E531" s="534">
        <v>5.2713601998589689E-2</v>
      </c>
      <c r="F531" s="447"/>
      <c r="G531" s="447"/>
      <c r="H531" s="2037" t="s">
        <v>254</v>
      </c>
      <c r="I531" s="2037"/>
      <c r="J531" s="535">
        <v>5.807119138903391E-2</v>
      </c>
      <c r="K531" s="447"/>
      <c r="L531" s="447"/>
      <c r="M531" s="2037" t="s">
        <v>254</v>
      </c>
      <c r="N531" s="2037"/>
      <c r="O531" s="536">
        <v>3.8244523037035162E-2</v>
      </c>
      <c r="P531" s="447"/>
      <c r="Q531" s="447"/>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36" t="s">
        <v>248</v>
      </c>
      <c r="D532" s="2037"/>
      <c r="E532" s="534">
        <v>0.10101655963299014</v>
      </c>
      <c r="F532" s="447"/>
      <c r="G532" s="447"/>
      <c r="H532" s="2037" t="s">
        <v>248</v>
      </c>
      <c r="I532" s="2037"/>
      <c r="J532" s="535">
        <v>0.11655659382503854</v>
      </c>
      <c r="K532" s="447"/>
      <c r="L532" s="447"/>
      <c r="M532" s="2037" t="s">
        <v>248</v>
      </c>
      <c r="N532" s="2037"/>
      <c r="O532" s="536">
        <v>0.11419112194703573</v>
      </c>
      <c r="P532" s="447"/>
      <c r="Q532" s="447"/>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36" t="s">
        <v>257</v>
      </c>
      <c r="D533" s="2037"/>
      <c r="E533" s="534">
        <v>1.6360057812987099E-2</v>
      </c>
      <c r="F533" s="447"/>
      <c r="G533" s="447"/>
      <c r="H533" s="2037" t="s">
        <v>257</v>
      </c>
      <c r="I533" s="2037"/>
      <c r="J533" s="535">
        <v>1.770596869101395E-2</v>
      </c>
      <c r="K533" s="447"/>
      <c r="L533" s="447"/>
      <c r="M533" s="2037" t="s">
        <v>257</v>
      </c>
      <c r="N533" s="2037"/>
      <c r="O533" s="536">
        <v>2.6284843374857283E-2</v>
      </c>
      <c r="P533" s="447"/>
      <c r="Q533" s="447"/>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36" t="s">
        <v>258</v>
      </c>
      <c r="D534" s="2037"/>
      <c r="E534" s="534">
        <v>-1.5147819732368031E-2</v>
      </c>
      <c r="F534" s="447"/>
      <c r="G534" s="447"/>
      <c r="H534" s="2037" t="s">
        <v>258</v>
      </c>
      <c r="I534" s="2037"/>
      <c r="J534" s="535">
        <v>2.411363647968073E-3</v>
      </c>
      <c r="K534" s="447"/>
      <c r="L534" s="447"/>
      <c r="M534" s="2037" t="s">
        <v>258</v>
      </c>
      <c r="N534" s="2037"/>
      <c r="O534" s="536">
        <v>3.5690236188472509E-2</v>
      </c>
      <c r="P534" s="447"/>
      <c r="Q534" s="447"/>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36" t="s">
        <v>279</v>
      </c>
      <c r="D535" s="2037"/>
      <c r="E535" s="537">
        <v>1.016139820294343E-2</v>
      </c>
      <c r="F535" s="447"/>
      <c r="G535" s="447"/>
      <c r="H535" s="2037" t="s">
        <v>279</v>
      </c>
      <c r="I535" s="2037"/>
      <c r="J535" s="538">
        <v>1.6467390350895575E-2</v>
      </c>
      <c r="K535" s="447"/>
      <c r="L535" s="447"/>
      <c r="M535" s="2037" t="s">
        <v>279</v>
      </c>
      <c r="N535" s="2037"/>
      <c r="O535" s="539">
        <v>5.0432958548581534E-2</v>
      </c>
      <c r="P535" s="447"/>
      <c r="Q535" s="447"/>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36"/>
      <c r="D536" s="2037"/>
      <c r="E536" s="447"/>
      <c r="F536" s="447"/>
      <c r="G536" s="447"/>
      <c r="H536" s="2037"/>
      <c r="I536" s="2037"/>
      <c r="J536" s="447"/>
      <c r="K536" s="447"/>
      <c r="L536" s="447"/>
      <c r="M536" s="2037"/>
      <c r="N536" s="2037"/>
      <c r="O536" s="447"/>
      <c r="P536" s="447"/>
      <c r="Q536" s="447"/>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36"/>
      <c r="D537" s="2037"/>
      <c r="E537" s="447"/>
      <c r="F537" s="447"/>
      <c r="G537" s="447"/>
      <c r="H537" s="2037"/>
      <c r="I537" s="2037"/>
      <c r="J537" s="447"/>
      <c r="K537" s="447"/>
      <c r="L537" s="447"/>
      <c r="M537" s="2037"/>
      <c r="N537" s="2037"/>
      <c r="O537" s="447"/>
      <c r="P537" s="447"/>
      <c r="Q537" s="447"/>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36" t="s">
        <v>237</v>
      </c>
      <c r="D538" s="2037"/>
      <c r="E538" s="2037"/>
      <c r="F538" s="447"/>
      <c r="G538" s="447"/>
      <c r="H538" s="2037" t="s">
        <v>237</v>
      </c>
      <c r="I538" s="2037"/>
      <c r="J538" s="2037"/>
      <c r="K538" s="447"/>
      <c r="L538" s="447"/>
      <c r="M538" s="2037" t="s">
        <v>237</v>
      </c>
      <c r="N538" s="2037"/>
      <c r="O538" s="2037"/>
      <c r="P538" s="447"/>
      <c r="Q538" s="447"/>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36" t="s">
        <v>187</v>
      </c>
      <c r="D539" s="2037"/>
      <c r="E539" s="552" t="s">
        <v>188</v>
      </c>
      <c r="F539" s="447"/>
      <c r="G539" s="447"/>
      <c r="H539" s="2037" t="s">
        <v>187</v>
      </c>
      <c r="I539" s="2037"/>
      <c r="J539" s="553" t="s">
        <v>188</v>
      </c>
      <c r="K539" s="447"/>
      <c r="L539" s="447"/>
      <c r="M539" s="2037" t="s">
        <v>187</v>
      </c>
      <c r="N539" s="2037"/>
      <c r="O539" s="554" t="s">
        <v>188</v>
      </c>
      <c r="P539" s="447"/>
      <c r="Q539" s="447"/>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36" t="s">
        <v>188</v>
      </c>
      <c r="D540" s="2037"/>
      <c r="E540" s="555">
        <v>0.99999999999999967</v>
      </c>
      <c r="F540" s="447"/>
      <c r="G540" s="447"/>
      <c r="H540" s="2037" t="s">
        <v>188</v>
      </c>
      <c r="I540" s="2037"/>
      <c r="J540" s="556">
        <v>0.99999999999999989</v>
      </c>
      <c r="K540" s="447"/>
      <c r="L540" s="447"/>
      <c r="M540" s="2037" t="s">
        <v>188</v>
      </c>
      <c r="N540" s="2037"/>
      <c r="O540" s="557">
        <v>1</v>
      </c>
      <c r="P540" s="447"/>
      <c r="Q540" s="447"/>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36"/>
      <c r="D541" s="2037"/>
      <c r="E541" s="447"/>
      <c r="F541" s="447"/>
      <c r="G541" s="447"/>
      <c r="H541" s="2037"/>
      <c r="I541" s="2037"/>
      <c r="J541" s="447"/>
      <c r="K541" s="447"/>
      <c r="L541" s="447"/>
      <c r="M541" s="2037"/>
      <c r="N541" s="2037"/>
      <c r="O541" s="447"/>
      <c r="P541" s="447"/>
      <c r="Q541" s="447"/>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36"/>
      <c r="D542" s="2037"/>
      <c r="E542" s="444"/>
      <c r="F542" s="444"/>
      <c r="G542" s="444"/>
      <c r="H542" s="2036"/>
      <c r="I542" s="2037"/>
      <c r="J542" s="444"/>
      <c r="K542" s="444"/>
      <c r="L542" s="444"/>
      <c r="M542" s="2036"/>
      <c r="N542" s="2037"/>
      <c r="O542" s="444"/>
      <c r="P542" s="444"/>
      <c r="Q542" s="444"/>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36"/>
      <c r="D543" s="2037"/>
      <c r="E543" s="444"/>
      <c r="F543" s="444"/>
      <c r="G543" s="444"/>
      <c r="H543" s="2036"/>
      <c r="I543" s="2037"/>
      <c r="J543" s="444"/>
      <c r="K543" s="444"/>
      <c r="L543" s="444"/>
      <c r="M543" s="2036"/>
      <c r="N543" s="2037"/>
      <c r="O543" s="444"/>
      <c r="P543" s="444"/>
      <c r="Q543" s="444"/>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36"/>
      <c r="D544" s="2037"/>
      <c r="E544" s="444"/>
      <c r="F544" s="444"/>
      <c r="G544" s="444"/>
      <c r="H544" s="2036"/>
      <c r="I544" s="2037"/>
      <c r="J544" s="444"/>
      <c r="K544" s="444"/>
      <c r="L544" s="444"/>
      <c r="M544" s="2036"/>
      <c r="N544" s="2037"/>
      <c r="O544" s="444"/>
      <c r="P544" s="444"/>
      <c r="Q544" s="444"/>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36"/>
      <c r="D545" s="2037"/>
      <c r="E545" s="444"/>
      <c r="F545" s="444"/>
      <c r="G545" s="444"/>
      <c r="H545" s="2036"/>
      <c r="I545" s="2037"/>
      <c r="J545" s="444"/>
      <c r="K545" s="444"/>
      <c r="L545" s="444"/>
      <c r="M545" s="2036"/>
      <c r="N545" s="2037"/>
      <c r="O545" s="444"/>
      <c r="P545" s="444"/>
      <c r="Q545" s="444"/>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36"/>
      <c r="D546" s="2037"/>
      <c r="E546" s="444"/>
      <c r="F546" s="444"/>
      <c r="G546" s="444"/>
      <c r="H546" s="2036"/>
      <c r="I546" s="2037"/>
      <c r="J546" s="444"/>
      <c r="K546" s="444"/>
      <c r="L546" s="444"/>
      <c r="M546" s="2036"/>
      <c r="N546" s="2037"/>
      <c r="O546" s="444"/>
      <c r="P546" s="444"/>
      <c r="Q546" s="444"/>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36"/>
      <c r="D547" s="2037"/>
      <c r="E547" s="444"/>
      <c r="F547" s="444"/>
      <c r="G547" s="444"/>
      <c r="H547" s="2036"/>
      <c r="I547" s="2037"/>
      <c r="J547" s="444"/>
      <c r="K547" s="444"/>
      <c r="L547" s="444"/>
      <c r="M547" s="2036"/>
      <c r="N547" s="2037"/>
      <c r="O547" s="444"/>
      <c r="P547" s="444"/>
      <c r="Q547" s="444"/>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36"/>
      <c r="D548" s="2037"/>
      <c r="E548" s="444"/>
      <c r="F548" s="444"/>
      <c r="G548" s="444"/>
      <c r="H548" s="2036"/>
      <c r="I548" s="2037"/>
      <c r="J548" s="444"/>
      <c r="K548" s="444"/>
      <c r="L548" s="444"/>
      <c r="M548" s="2036"/>
      <c r="N548" s="2037"/>
      <c r="O548" s="444"/>
      <c r="P548" s="444"/>
      <c r="Q548" s="444"/>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36"/>
      <c r="D549" s="2037"/>
      <c r="E549" s="444"/>
      <c r="F549" s="444"/>
      <c r="G549" s="444"/>
      <c r="H549" s="2036"/>
      <c r="I549" s="2037"/>
      <c r="J549" s="444"/>
      <c r="K549" s="444"/>
      <c r="L549" s="444"/>
      <c r="M549" s="2036"/>
      <c r="N549" s="2037"/>
      <c r="O549" s="444"/>
      <c r="P549" s="444"/>
      <c r="Q549" s="444"/>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36"/>
      <c r="D550" s="2037"/>
      <c r="E550" s="444"/>
      <c r="F550" s="444"/>
      <c r="G550" s="444"/>
      <c r="H550" s="2036"/>
      <c r="I550" s="2037"/>
      <c r="J550" s="444"/>
      <c r="K550" s="444"/>
      <c r="L550" s="444"/>
      <c r="M550" s="2036"/>
      <c r="N550" s="2037"/>
      <c r="O550" s="444"/>
      <c r="P550" s="444"/>
      <c r="Q550" s="444"/>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36"/>
      <c r="D551" s="2037"/>
      <c r="E551" s="444"/>
      <c r="F551" s="444"/>
      <c r="G551" s="444"/>
      <c r="H551" s="2036"/>
      <c r="I551" s="2037"/>
      <c r="J551" s="444"/>
      <c r="K551" s="444"/>
      <c r="L551" s="444"/>
      <c r="M551" s="2036"/>
      <c r="N551" s="2037"/>
      <c r="O551" s="444"/>
      <c r="P551" s="444"/>
      <c r="Q551" s="444"/>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36"/>
      <c r="D552" s="2037"/>
      <c r="E552" s="444"/>
      <c r="F552" s="444"/>
      <c r="G552" s="444"/>
      <c r="H552" s="2036"/>
      <c r="I552" s="2037"/>
      <c r="J552" s="444"/>
      <c r="K552" s="444"/>
      <c r="L552" s="444"/>
      <c r="M552" s="2036"/>
      <c r="N552" s="2037"/>
      <c r="O552" s="444"/>
      <c r="P552" s="444"/>
      <c r="Q552" s="444"/>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36"/>
      <c r="D553" s="2037"/>
      <c r="E553" s="444"/>
      <c r="F553" s="444"/>
      <c r="G553" s="444"/>
      <c r="H553" s="2036"/>
      <c r="I553" s="2037"/>
      <c r="J553" s="444"/>
      <c r="K553" s="444"/>
      <c r="L553" s="444"/>
      <c r="M553" s="2036"/>
      <c r="N553" s="2037"/>
      <c r="O553" s="444"/>
      <c r="P553" s="444"/>
      <c r="Q553" s="444"/>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36"/>
      <c r="D554" s="2037"/>
      <c r="E554" s="444"/>
      <c r="F554" s="444"/>
      <c r="G554" s="444"/>
      <c r="H554" s="2036"/>
      <c r="I554" s="2037"/>
      <c r="J554" s="444"/>
      <c r="K554" s="444"/>
      <c r="L554" s="444"/>
      <c r="M554" s="2036"/>
      <c r="N554" s="2037"/>
      <c r="O554" s="444"/>
      <c r="P554" s="444"/>
      <c r="Q554" s="444"/>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36"/>
      <c r="D555" s="2037"/>
      <c r="E555" s="444"/>
      <c r="F555" s="444"/>
      <c r="G555" s="444"/>
      <c r="H555" s="2036"/>
      <c r="I555" s="2037"/>
      <c r="J555" s="444"/>
      <c r="K555" s="444"/>
      <c r="L555" s="444"/>
      <c r="M555" s="2036"/>
      <c r="N555" s="2037"/>
      <c r="O555" s="444"/>
      <c r="P555" s="444"/>
      <c r="Q555" s="444"/>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36"/>
      <c r="D556" s="2037"/>
      <c r="E556" s="444"/>
      <c r="F556" s="444"/>
      <c r="G556" s="444"/>
      <c r="H556" s="2036"/>
      <c r="I556" s="2037"/>
      <c r="J556" s="444"/>
      <c r="K556" s="444"/>
      <c r="L556" s="444"/>
      <c r="M556" s="2036"/>
      <c r="N556" s="2037"/>
      <c r="O556" s="444"/>
      <c r="P556" s="444"/>
      <c r="Q556" s="444"/>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36"/>
      <c r="D557" s="2037"/>
      <c r="E557" s="444"/>
      <c r="F557" s="444"/>
      <c r="G557" s="444"/>
      <c r="H557" s="2036"/>
      <c r="I557" s="2037"/>
      <c r="J557" s="444"/>
      <c r="K557" s="444"/>
      <c r="L557" s="444"/>
      <c r="M557" s="2036"/>
      <c r="N557" s="2037"/>
      <c r="O557" s="444"/>
      <c r="P557" s="444"/>
      <c r="Q557" s="444"/>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36"/>
      <c r="D558" s="2037"/>
      <c r="E558" s="444"/>
      <c r="F558" s="444"/>
      <c r="G558" s="444"/>
      <c r="H558" s="2036"/>
      <c r="I558" s="2037"/>
      <c r="J558" s="444"/>
      <c r="K558" s="444"/>
      <c r="L558" s="444"/>
      <c r="M558" s="2036"/>
      <c r="N558" s="2037"/>
      <c r="O558" s="444"/>
      <c r="P558" s="444"/>
      <c r="Q558" s="444"/>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36"/>
      <c r="D559" s="2037"/>
      <c r="E559" s="444"/>
      <c r="F559" s="444"/>
      <c r="G559" s="444"/>
      <c r="H559" s="2036"/>
      <c r="I559" s="2037"/>
      <c r="J559" s="444"/>
      <c r="K559" s="444"/>
      <c r="L559" s="444"/>
      <c r="M559" s="2036"/>
      <c r="N559" s="2037"/>
      <c r="O559" s="444"/>
      <c r="P559" s="444"/>
      <c r="Q559" s="444"/>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36"/>
      <c r="D560" s="2037"/>
      <c r="E560" s="444"/>
      <c r="F560" s="444"/>
      <c r="G560" s="444"/>
      <c r="H560" s="2036"/>
      <c r="I560" s="2037"/>
      <c r="J560" s="444"/>
      <c r="K560" s="444"/>
      <c r="L560" s="444"/>
      <c r="M560" s="2036"/>
      <c r="N560" s="2037"/>
      <c r="O560" s="444"/>
      <c r="P560" s="444"/>
      <c r="Q560" s="444"/>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36"/>
      <c r="D561" s="2037"/>
      <c r="E561" s="444"/>
      <c r="F561" s="444"/>
      <c r="G561" s="444"/>
      <c r="H561" s="2036"/>
      <c r="I561" s="2037"/>
      <c r="J561" s="444"/>
      <c r="K561" s="444"/>
      <c r="L561" s="444"/>
      <c r="M561" s="2036"/>
      <c r="N561" s="2037"/>
      <c r="O561" s="444"/>
      <c r="P561" s="444"/>
      <c r="Q561" s="444"/>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36"/>
      <c r="D562" s="2037"/>
      <c r="E562" s="444"/>
      <c r="F562" s="444"/>
      <c r="G562" s="444"/>
      <c r="H562" s="2036"/>
      <c r="I562" s="2037"/>
      <c r="J562" s="444"/>
      <c r="K562" s="444"/>
      <c r="L562" s="444"/>
      <c r="M562" s="2036"/>
      <c r="N562" s="2037"/>
      <c r="O562" s="444"/>
      <c r="P562" s="444"/>
      <c r="Q562" s="444"/>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36"/>
      <c r="D563" s="2037"/>
      <c r="E563" s="444"/>
      <c r="F563" s="444"/>
      <c r="G563" s="444"/>
      <c r="H563" s="2036"/>
      <c r="I563" s="2037"/>
      <c r="J563" s="444"/>
      <c r="K563" s="444"/>
      <c r="L563" s="444"/>
      <c r="M563" s="2036"/>
      <c r="N563" s="2037"/>
      <c r="O563" s="444"/>
      <c r="P563" s="444"/>
      <c r="Q563" s="444"/>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36"/>
      <c r="D564" s="2037"/>
      <c r="E564" s="444"/>
      <c r="F564" s="444"/>
      <c r="G564" s="444"/>
      <c r="H564" s="2036"/>
      <c r="I564" s="2037"/>
      <c r="J564" s="444"/>
      <c r="K564" s="444"/>
      <c r="L564" s="444"/>
      <c r="M564" s="2036"/>
      <c r="N564" s="2037"/>
      <c r="O564" s="444"/>
      <c r="P564" s="444"/>
      <c r="Q564" s="444"/>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36"/>
      <c r="D565" s="2037"/>
      <c r="E565" s="444"/>
      <c r="F565" s="444"/>
      <c r="G565" s="444"/>
      <c r="H565" s="2036"/>
      <c r="I565" s="2037"/>
      <c r="J565" s="444"/>
      <c r="K565" s="444"/>
      <c r="L565" s="444"/>
      <c r="M565" s="2036"/>
      <c r="N565" s="2037"/>
      <c r="O565" s="444"/>
      <c r="P565" s="444"/>
      <c r="Q565" s="444"/>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36"/>
      <c r="D566" s="2037"/>
      <c r="E566" s="444"/>
      <c r="F566" s="444"/>
      <c r="G566" s="444"/>
      <c r="H566" s="2036"/>
      <c r="I566" s="2037"/>
      <c r="J566" s="444"/>
      <c r="K566" s="444"/>
      <c r="L566" s="444"/>
      <c r="M566" s="2036"/>
      <c r="N566" s="2037"/>
      <c r="O566" s="444"/>
      <c r="P566" s="444"/>
      <c r="Q566" s="444"/>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36"/>
      <c r="D567" s="2037"/>
      <c r="E567" s="444"/>
      <c r="F567" s="444"/>
      <c r="G567" s="444"/>
      <c r="H567" s="2036"/>
      <c r="I567" s="2037"/>
      <c r="J567" s="444"/>
      <c r="K567" s="444"/>
      <c r="L567" s="444"/>
      <c r="M567" s="2036"/>
      <c r="N567" s="2037"/>
      <c r="O567" s="444"/>
      <c r="P567" s="444"/>
      <c r="Q567" s="444"/>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36"/>
      <c r="D568" s="2037"/>
      <c r="E568" s="444"/>
      <c r="F568" s="444"/>
      <c r="G568" s="444"/>
      <c r="H568" s="2036"/>
      <c r="I568" s="2037"/>
      <c r="J568" s="444"/>
      <c r="K568" s="444"/>
      <c r="L568" s="444"/>
      <c r="M568" s="2036"/>
      <c r="N568" s="2037"/>
      <c r="O568" s="444"/>
      <c r="P568" s="444"/>
      <c r="Q568" s="444"/>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36"/>
      <c r="D569" s="2037"/>
      <c r="E569" s="444"/>
      <c r="F569" s="444"/>
      <c r="G569" s="444"/>
      <c r="H569" s="2036"/>
      <c r="I569" s="2037"/>
      <c r="J569" s="444"/>
      <c r="K569" s="444"/>
      <c r="L569" s="444"/>
      <c r="M569" s="2036"/>
      <c r="N569" s="2037"/>
      <c r="O569" s="444"/>
      <c r="P569" s="444"/>
      <c r="Q569" s="444"/>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36"/>
      <c r="D570" s="2037"/>
      <c r="E570" s="444"/>
      <c r="F570" s="444"/>
      <c r="G570" s="444"/>
      <c r="H570" s="2036"/>
      <c r="I570" s="2037"/>
      <c r="J570" s="444"/>
      <c r="K570" s="444"/>
      <c r="L570" s="444"/>
      <c r="M570" s="2036"/>
      <c r="N570" s="2037"/>
      <c r="O570" s="444"/>
      <c r="P570" s="444"/>
      <c r="Q570" s="444"/>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36"/>
      <c r="D571" s="2037"/>
      <c r="E571" s="444"/>
      <c r="F571" s="444"/>
      <c r="G571" s="444"/>
      <c r="H571" s="2036"/>
      <c r="I571" s="2037"/>
      <c r="J571" s="444"/>
      <c r="K571" s="444"/>
      <c r="L571" s="444"/>
      <c r="M571" s="2036"/>
      <c r="N571" s="2037"/>
      <c r="O571" s="444"/>
      <c r="P571" s="444"/>
      <c r="Q571" s="444"/>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36"/>
      <c r="D572" s="2037"/>
      <c r="E572" s="444"/>
      <c r="F572" s="444"/>
      <c r="G572" s="444"/>
      <c r="H572" s="2036"/>
      <c r="I572" s="2037"/>
      <c r="J572" s="444"/>
      <c r="K572" s="444"/>
      <c r="L572" s="444"/>
      <c r="M572" s="2036"/>
      <c r="N572" s="2037"/>
      <c r="O572" s="444"/>
      <c r="P572" s="444"/>
      <c r="Q572" s="444"/>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36"/>
      <c r="D573" s="2037"/>
      <c r="E573" s="444"/>
      <c r="F573" s="444"/>
      <c r="G573" s="444"/>
      <c r="H573" s="2036"/>
      <c r="I573" s="2037"/>
      <c r="J573" s="444"/>
      <c r="K573" s="444"/>
      <c r="L573" s="444"/>
      <c r="M573" s="2036"/>
      <c r="N573" s="2037"/>
      <c r="O573" s="444"/>
      <c r="P573" s="444"/>
      <c r="Q573" s="444"/>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36"/>
      <c r="D574" s="2037"/>
      <c r="E574" s="444"/>
      <c r="F574" s="444"/>
      <c r="G574" s="444"/>
      <c r="H574" s="2036"/>
      <c r="I574" s="2037"/>
      <c r="J574" s="444"/>
      <c r="K574" s="444"/>
      <c r="L574" s="444"/>
      <c r="M574" s="2036"/>
      <c r="N574" s="2037"/>
      <c r="O574" s="444"/>
      <c r="P574" s="444"/>
      <c r="Q574" s="444"/>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36"/>
      <c r="D575" s="2037"/>
      <c r="E575" s="444"/>
      <c r="F575" s="444"/>
      <c r="G575" s="444"/>
      <c r="H575" s="2036"/>
      <c r="I575" s="2037"/>
      <c r="J575" s="444"/>
      <c r="K575" s="444"/>
      <c r="L575" s="444"/>
      <c r="M575" s="2036"/>
      <c r="N575" s="2037"/>
      <c r="O575" s="444"/>
      <c r="P575" s="444"/>
      <c r="Q575" s="444"/>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36"/>
      <c r="D576" s="2037"/>
      <c r="E576" s="444"/>
      <c r="F576" s="444"/>
      <c r="G576" s="444"/>
      <c r="H576" s="2036"/>
      <c r="I576" s="2037"/>
      <c r="J576" s="444"/>
      <c r="K576" s="444"/>
      <c r="L576" s="444"/>
      <c r="M576" s="2036"/>
      <c r="N576" s="2037"/>
      <c r="O576" s="444"/>
      <c r="P576" s="444"/>
      <c r="Q576" s="444"/>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36"/>
      <c r="D577" s="2037"/>
      <c r="E577" s="444"/>
      <c r="F577" s="444"/>
      <c r="G577" s="444"/>
      <c r="H577" s="2036"/>
      <c r="I577" s="2037"/>
      <c r="J577" s="444"/>
      <c r="K577" s="444"/>
      <c r="L577" s="444"/>
      <c r="M577" s="2036"/>
      <c r="N577" s="2037"/>
      <c r="O577" s="444"/>
      <c r="P577" s="444"/>
      <c r="Q577" s="444"/>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36"/>
      <c r="D578" s="2037"/>
      <c r="E578" s="444"/>
      <c r="F578" s="444"/>
      <c r="G578" s="444"/>
      <c r="H578" s="2036"/>
      <c r="I578" s="2037"/>
      <c r="J578" s="444"/>
      <c r="K578" s="444"/>
      <c r="L578" s="444"/>
      <c r="M578" s="2036"/>
      <c r="N578" s="2037"/>
      <c r="O578" s="444"/>
      <c r="P578" s="444"/>
      <c r="Q578" s="444"/>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36"/>
      <c r="D579" s="2037"/>
      <c r="E579" s="444"/>
      <c r="F579" s="444"/>
      <c r="G579" s="444"/>
      <c r="H579" s="2036"/>
      <c r="I579" s="2037"/>
      <c r="J579" s="444"/>
      <c r="K579" s="444"/>
      <c r="L579" s="444"/>
      <c r="M579" s="2036"/>
      <c r="N579" s="2037"/>
      <c r="O579" s="444"/>
      <c r="P579" s="444"/>
      <c r="Q579" s="444"/>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36"/>
      <c r="D580" s="2037"/>
      <c r="E580" s="444"/>
      <c r="F580" s="444"/>
      <c r="G580" s="444"/>
      <c r="H580" s="2036"/>
      <c r="I580" s="2037"/>
      <c r="J580" s="444"/>
      <c r="K580" s="444"/>
      <c r="L580" s="444"/>
      <c r="M580" s="2036"/>
      <c r="N580" s="2037"/>
      <c r="O580" s="444"/>
      <c r="P580" s="444"/>
      <c r="Q580" s="444"/>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36"/>
      <c r="D581" s="2037"/>
      <c r="E581" s="444"/>
      <c r="F581" s="444"/>
      <c r="G581" s="444"/>
      <c r="H581" s="2036"/>
      <c r="I581" s="2037"/>
      <c r="J581" s="444"/>
      <c r="K581" s="444"/>
      <c r="L581" s="444"/>
      <c r="M581" s="2036"/>
      <c r="N581" s="2037"/>
      <c r="O581" s="444"/>
      <c r="P581" s="444"/>
      <c r="Q581" s="444"/>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36"/>
      <c r="D582" s="2037"/>
      <c r="E582" s="444"/>
      <c r="F582" s="444"/>
      <c r="G582" s="444"/>
      <c r="H582" s="2036"/>
      <c r="I582" s="2037"/>
      <c r="J582" s="444"/>
      <c r="K582" s="444"/>
      <c r="L582" s="444"/>
      <c r="M582" s="2036"/>
      <c r="N582" s="2037"/>
      <c r="O582" s="444"/>
      <c r="P582" s="444"/>
      <c r="Q582" s="444"/>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36"/>
      <c r="D583" s="2037"/>
      <c r="E583" s="444"/>
      <c r="F583" s="444"/>
      <c r="G583" s="444"/>
      <c r="H583" s="2036"/>
      <c r="I583" s="2037"/>
      <c r="J583" s="444"/>
      <c r="K583" s="444"/>
      <c r="L583" s="444"/>
      <c r="M583" s="2036"/>
      <c r="N583" s="2037"/>
      <c r="O583" s="444"/>
      <c r="P583" s="444"/>
      <c r="Q583" s="444"/>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36"/>
      <c r="D584" s="2037"/>
      <c r="E584" s="444"/>
      <c r="F584" s="444"/>
      <c r="G584" s="444"/>
      <c r="H584" s="2036"/>
      <c r="I584" s="2037"/>
      <c r="J584" s="444"/>
      <c r="K584" s="444"/>
      <c r="L584" s="444"/>
      <c r="M584" s="2036"/>
      <c r="N584" s="2037"/>
      <c r="O584" s="444"/>
      <c r="P584" s="444"/>
      <c r="Q584" s="444"/>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36"/>
      <c r="D585" s="2037"/>
      <c r="E585" s="444"/>
      <c r="F585" s="444"/>
      <c r="G585" s="444"/>
      <c r="H585" s="2036"/>
      <c r="I585" s="2037"/>
      <c r="J585" s="444"/>
      <c r="K585" s="444"/>
      <c r="L585" s="444"/>
      <c r="M585" s="2036"/>
      <c r="N585" s="2037"/>
      <c r="O585" s="444"/>
      <c r="P585" s="444"/>
      <c r="Q585" s="444"/>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36"/>
      <c r="D586" s="2037"/>
      <c r="E586" s="444"/>
      <c r="F586" s="444"/>
      <c r="G586" s="444"/>
      <c r="H586" s="2036"/>
      <c r="I586" s="2037"/>
      <c r="J586" s="444"/>
      <c r="K586" s="444"/>
      <c r="L586" s="444"/>
      <c r="M586" s="2036"/>
      <c r="N586" s="2037"/>
      <c r="O586" s="444"/>
      <c r="P586" s="444"/>
      <c r="Q586" s="444"/>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36"/>
      <c r="D587" s="2037"/>
      <c r="E587" s="444"/>
      <c r="F587" s="444"/>
      <c r="G587" s="444"/>
      <c r="H587" s="2036"/>
      <c r="I587" s="2037"/>
      <c r="J587" s="444"/>
      <c r="K587" s="444"/>
      <c r="L587" s="444"/>
      <c r="M587" s="2036"/>
      <c r="N587" s="2037"/>
      <c r="O587" s="444"/>
      <c r="P587" s="444"/>
      <c r="Q587" s="444"/>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36"/>
      <c r="D588" s="2037"/>
      <c r="E588" s="444"/>
      <c r="F588" s="444"/>
      <c r="G588" s="444"/>
      <c r="H588" s="2036"/>
      <c r="I588" s="2037"/>
      <c r="J588" s="444"/>
      <c r="K588" s="444"/>
      <c r="L588" s="444"/>
      <c r="M588" s="2036"/>
      <c r="N588" s="2037"/>
      <c r="O588" s="444"/>
      <c r="P588" s="444"/>
      <c r="Q588" s="444"/>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36"/>
      <c r="D589" s="2037"/>
      <c r="E589" s="444"/>
      <c r="F589" s="444"/>
      <c r="G589" s="444"/>
      <c r="H589" s="2036"/>
      <c r="I589" s="2037"/>
      <c r="J589" s="444"/>
      <c r="K589" s="444"/>
      <c r="L589" s="444"/>
      <c r="M589" s="2036"/>
      <c r="N589" s="2037"/>
      <c r="O589" s="444"/>
      <c r="P589" s="444"/>
      <c r="Q589" s="444"/>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36"/>
      <c r="D590" s="2037"/>
      <c r="E590" s="444"/>
      <c r="F590" s="444"/>
      <c r="G590" s="444"/>
      <c r="H590" s="2036"/>
      <c r="I590" s="2037"/>
      <c r="J590" s="444"/>
      <c r="K590" s="444"/>
      <c r="L590" s="444"/>
      <c r="M590" s="2036"/>
      <c r="N590" s="2037"/>
      <c r="O590" s="444"/>
      <c r="P590" s="444"/>
      <c r="Q590" s="444"/>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36"/>
      <c r="D591" s="2037"/>
      <c r="E591" s="444"/>
      <c r="F591" s="444"/>
      <c r="G591" s="444"/>
      <c r="H591" s="2036"/>
      <c r="I591" s="2037"/>
      <c r="J591" s="444"/>
      <c r="K591" s="444"/>
      <c r="L591" s="444"/>
      <c r="M591" s="2036"/>
      <c r="N591" s="2037"/>
      <c r="O591" s="444"/>
      <c r="P591" s="444"/>
      <c r="Q591" s="444"/>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36"/>
      <c r="D592" s="2037"/>
      <c r="E592" s="444"/>
      <c r="F592" s="444"/>
      <c r="G592" s="444"/>
      <c r="H592" s="2036"/>
      <c r="I592" s="2037"/>
      <c r="J592" s="444"/>
      <c r="K592" s="444"/>
      <c r="L592" s="444"/>
      <c r="M592" s="2036"/>
      <c r="N592" s="2037"/>
      <c r="O592" s="444"/>
      <c r="P592" s="444"/>
      <c r="Q592" s="444"/>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36"/>
      <c r="D593" s="2037"/>
      <c r="E593" s="444"/>
      <c r="F593" s="444"/>
      <c r="G593" s="444"/>
      <c r="H593" s="2036"/>
      <c r="I593" s="2037"/>
      <c r="J593" s="444"/>
      <c r="K593" s="444"/>
      <c r="L593" s="444"/>
      <c r="M593" s="2036"/>
      <c r="N593" s="2037"/>
      <c r="O593" s="444"/>
      <c r="P593" s="444"/>
      <c r="Q593" s="444"/>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36"/>
      <c r="D594" s="2037"/>
      <c r="E594" s="444"/>
      <c r="F594" s="444"/>
      <c r="G594" s="444"/>
      <c r="H594" s="2036"/>
      <c r="I594" s="2037"/>
      <c r="J594" s="444"/>
      <c r="K594" s="444"/>
      <c r="L594" s="444"/>
      <c r="M594" s="2036"/>
      <c r="N594" s="2037"/>
      <c r="O594" s="444"/>
      <c r="P594" s="444"/>
      <c r="Q594" s="444"/>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36"/>
      <c r="D595" s="2037"/>
      <c r="E595" s="444"/>
      <c r="F595" s="444"/>
      <c r="G595" s="444"/>
      <c r="H595" s="2036"/>
      <c r="I595" s="2037"/>
      <c r="J595" s="444"/>
      <c r="K595" s="444"/>
      <c r="L595" s="444"/>
      <c r="M595" s="2036"/>
      <c r="N595" s="2037"/>
      <c r="O595" s="444"/>
      <c r="P595" s="444"/>
      <c r="Q595" s="444"/>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36"/>
      <c r="D596" s="2037"/>
      <c r="E596" s="444"/>
      <c r="F596" s="444"/>
      <c r="G596" s="444"/>
      <c r="H596" s="2036"/>
      <c r="I596" s="2037"/>
      <c r="J596" s="444"/>
      <c r="K596" s="444"/>
      <c r="L596" s="444"/>
      <c r="M596" s="2036"/>
      <c r="N596" s="2037"/>
      <c r="O596" s="444"/>
      <c r="P596" s="444"/>
      <c r="Q596" s="444"/>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36"/>
      <c r="D597" s="2037"/>
      <c r="E597" s="444"/>
      <c r="F597" s="444"/>
      <c r="G597" s="444"/>
      <c r="H597" s="2036"/>
      <c r="I597" s="2037"/>
      <c r="J597" s="444"/>
      <c r="K597" s="444"/>
      <c r="L597" s="444"/>
      <c r="M597" s="2036"/>
      <c r="N597" s="2037"/>
      <c r="O597" s="444"/>
      <c r="P597" s="444"/>
      <c r="Q597" s="444"/>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36"/>
      <c r="D598" s="2037"/>
      <c r="E598" s="444"/>
      <c r="F598" s="444"/>
      <c r="G598" s="444"/>
      <c r="H598" s="2036"/>
      <c r="I598" s="2037"/>
      <c r="J598" s="444"/>
      <c r="K598" s="444"/>
      <c r="L598" s="444"/>
      <c r="M598" s="2036"/>
      <c r="N598" s="2037"/>
      <c r="O598" s="444"/>
      <c r="P598" s="444"/>
      <c r="Q598" s="444"/>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36"/>
      <c r="D599" s="2037"/>
      <c r="E599" s="444"/>
      <c r="F599" s="444"/>
      <c r="G599" s="444"/>
      <c r="H599" s="2036"/>
      <c r="I599" s="2037"/>
      <c r="J599" s="444"/>
      <c r="K599" s="444"/>
      <c r="L599" s="444"/>
      <c r="M599" s="2036"/>
      <c r="N599" s="2037"/>
      <c r="O599" s="444"/>
      <c r="P599" s="444"/>
      <c r="Q599" s="444"/>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36"/>
      <c r="D600" s="2037"/>
      <c r="E600" s="444"/>
      <c r="F600" s="444"/>
      <c r="G600" s="444"/>
      <c r="H600" s="2036"/>
      <c r="I600" s="2037"/>
      <c r="J600" s="444"/>
      <c r="K600" s="444"/>
      <c r="L600" s="444"/>
      <c r="M600" s="2036"/>
      <c r="N600" s="2037"/>
      <c r="O600" s="444"/>
      <c r="P600" s="444"/>
      <c r="Q600" s="444"/>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36"/>
      <c r="D601" s="2037"/>
      <c r="E601" s="444"/>
      <c r="F601" s="444"/>
      <c r="G601" s="444"/>
      <c r="H601" s="2036"/>
      <c r="I601" s="2037"/>
      <c r="J601" s="444"/>
      <c r="K601" s="444"/>
      <c r="L601" s="444"/>
      <c r="M601" s="2036"/>
      <c r="N601" s="2037"/>
      <c r="O601" s="444"/>
      <c r="P601" s="444"/>
      <c r="Q601" s="444"/>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36"/>
      <c r="D602" s="2037"/>
      <c r="E602" s="444"/>
      <c r="F602" s="444"/>
      <c r="G602" s="444"/>
      <c r="H602" s="2036"/>
      <c r="I602" s="2037"/>
      <c r="J602" s="444"/>
      <c r="K602" s="444"/>
      <c r="L602" s="444"/>
      <c r="M602" s="2036"/>
      <c r="N602" s="2037"/>
      <c r="O602" s="444"/>
      <c r="P602" s="444"/>
      <c r="Q602" s="444"/>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36"/>
      <c r="D603" s="2037"/>
      <c r="E603" s="444"/>
      <c r="F603" s="444"/>
      <c r="G603" s="444"/>
      <c r="H603" s="2036"/>
      <c r="I603" s="2037"/>
      <c r="J603" s="444"/>
      <c r="K603" s="444"/>
      <c r="L603" s="444"/>
      <c r="M603" s="2036"/>
      <c r="N603" s="2037"/>
      <c r="O603" s="444"/>
      <c r="P603" s="444"/>
      <c r="Q603" s="444"/>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36"/>
      <c r="D604" s="2037"/>
      <c r="E604" s="444"/>
      <c r="F604" s="444"/>
      <c r="G604" s="444"/>
      <c r="H604" s="2036"/>
      <c r="I604" s="2037"/>
      <c r="J604" s="444"/>
      <c r="K604" s="444"/>
      <c r="L604" s="444"/>
      <c r="M604" s="2036"/>
      <c r="N604" s="2037"/>
      <c r="O604" s="444"/>
      <c r="P604" s="444"/>
      <c r="Q604" s="444"/>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36"/>
      <c r="D605" s="2037"/>
      <c r="E605" s="444"/>
      <c r="F605" s="444"/>
      <c r="G605" s="444"/>
      <c r="H605" s="2036"/>
      <c r="I605" s="2037"/>
      <c r="J605" s="444"/>
      <c r="K605" s="444"/>
      <c r="L605" s="444"/>
      <c r="M605" s="2036"/>
      <c r="N605" s="2037"/>
      <c r="O605" s="444"/>
      <c r="P605" s="444"/>
      <c r="Q605" s="444"/>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36"/>
      <c r="D606" s="2037"/>
      <c r="E606" s="444"/>
      <c r="F606" s="444"/>
      <c r="G606" s="444"/>
      <c r="H606" s="2036"/>
      <c r="I606" s="2037"/>
      <c r="J606" s="444"/>
      <c r="K606" s="444"/>
      <c r="L606" s="444"/>
      <c r="M606" s="2036"/>
      <c r="N606" s="2037"/>
      <c r="O606" s="444"/>
      <c r="P606" s="444"/>
      <c r="Q606" s="444"/>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36"/>
      <c r="D607" s="2037"/>
      <c r="E607" s="444"/>
      <c r="F607" s="444"/>
      <c r="G607" s="444"/>
      <c r="H607" s="2036"/>
      <c r="I607" s="2037"/>
      <c r="J607" s="444"/>
      <c r="K607" s="444"/>
      <c r="L607" s="444"/>
      <c r="M607" s="2036"/>
      <c r="N607" s="2037"/>
      <c r="O607" s="444"/>
      <c r="P607" s="444"/>
      <c r="Q607" s="444"/>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36"/>
      <c r="D608" s="2037"/>
      <c r="E608" s="444"/>
      <c r="F608" s="444"/>
      <c r="G608" s="444"/>
      <c r="H608" s="2036"/>
      <c r="I608" s="2037"/>
      <c r="J608" s="444"/>
      <c r="K608" s="444"/>
      <c r="L608" s="444"/>
      <c r="M608" s="2036"/>
      <c r="N608" s="2037"/>
      <c r="O608" s="444"/>
      <c r="P608" s="444"/>
      <c r="Q608" s="444"/>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36"/>
      <c r="D609" s="2037"/>
      <c r="E609" s="444"/>
      <c r="F609" s="444"/>
      <c r="G609" s="444"/>
      <c r="H609" s="2036"/>
      <c r="I609" s="2037"/>
      <c r="J609" s="444"/>
      <c r="K609" s="444"/>
      <c r="L609" s="444"/>
      <c r="M609" s="2036"/>
      <c r="N609" s="2037"/>
      <c r="O609" s="444"/>
      <c r="P609" s="444"/>
      <c r="Q609" s="444"/>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36"/>
      <c r="D610" s="2037"/>
      <c r="E610" s="444"/>
      <c r="F610" s="444"/>
      <c r="G610" s="444"/>
      <c r="H610" s="2036"/>
      <c r="I610" s="2037"/>
      <c r="J610" s="444"/>
      <c r="K610" s="444"/>
      <c r="L610" s="444"/>
      <c r="M610" s="2036"/>
      <c r="N610" s="2037"/>
      <c r="O610" s="444"/>
      <c r="P610" s="444"/>
      <c r="Q610" s="444"/>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36"/>
      <c r="D611" s="2037"/>
      <c r="E611" s="444"/>
      <c r="F611" s="444"/>
      <c r="G611" s="444"/>
      <c r="H611" s="2036"/>
      <c r="I611" s="2037"/>
      <c r="J611" s="444"/>
      <c r="K611" s="444"/>
      <c r="L611" s="444"/>
      <c r="M611" s="2036"/>
      <c r="N611" s="2037"/>
      <c r="O611" s="444"/>
      <c r="P611" s="444"/>
      <c r="Q611" s="444"/>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36"/>
      <c r="D612" s="2037"/>
      <c r="E612" s="444"/>
      <c r="F612" s="444"/>
      <c r="G612" s="444"/>
      <c r="H612" s="2036"/>
      <c r="I612" s="2037"/>
      <c r="J612" s="444"/>
      <c r="K612" s="444"/>
      <c r="L612" s="444"/>
      <c r="M612" s="2036"/>
      <c r="N612" s="2037"/>
      <c r="O612" s="444"/>
      <c r="P612" s="444"/>
      <c r="Q612" s="444"/>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36"/>
      <c r="D613" s="2037"/>
      <c r="E613" s="444"/>
      <c r="F613" s="444"/>
      <c r="G613" s="444"/>
      <c r="H613" s="2036"/>
      <c r="I613" s="2037"/>
      <c r="J613" s="444"/>
      <c r="K613" s="444"/>
      <c r="L613" s="444"/>
      <c r="M613" s="2036"/>
      <c r="N613" s="2037"/>
      <c r="O613" s="444"/>
      <c r="P613" s="444"/>
      <c r="Q613" s="444"/>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36"/>
      <c r="D614" s="2037"/>
      <c r="E614" s="444"/>
      <c r="F614" s="444"/>
      <c r="G614" s="444"/>
      <c r="H614" s="2036"/>
      <c r="I614" s="2037"/>
      <c r="J614" s="444"/>
      <c r="K614" s="444"/>
      <c r="L614" s="444"/>
      <c r="M614" s="2036"/>
      <c r="N614" s="2037"/>
      <c r="O614" s="444"/>
      <c r="P614" s="444"/>
      <c r="Q614" s="444"/>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36"/>
      <c r="D615" s="2037"/>
      <c r="E615" s="444"/>
      <c r="F615" s="444"/>
      <c r="G615" s="444"/>
      <c r="H615" s="2036"/>
      <c r="I615" s="2037"/>
      <c r="J615" s="444"/>
      <c r="K615" s="444"/>
      <c r="L615" s="444"/>
      <c r="M615" s="2036"/>
      <c r="N615" s="2037"/>
      <c r="O615" s="444"/>
      <c r="P615" s="444"/>
      <c r="Q615" s="444"/>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36"/>
      <c r="D616" s="2037"/>
      <c r="E616" s="444"/>
      <c r="F616" s="444"/>
      <c r="G616" s="444"/>
      <c r="H616" s="2036"/>
      <c r="I616" s="2037"/>
      <c r="J616" s="444"/>
      <c r="K616" s="444"/>
      <c r="L616" s="444"/>
      <c r="M616" s="2036"/>
      <c r="N616" s="2037"/>
      <c r="O616" s="444"/>
      <c r="P616" s="444"/>
      <c r="Q616" s="444"/>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36"/>
      <c r="D617" s="2037"/>
      <c r="E617" s="444"/>
      <c r="F617" s="444"/>
      <c r="G617" s="444"/>
      <c r="H617" s="2036"/>
      <c r="I617" s="2037"/>
      <c r="J617" s="444"/>
      <c r="K617" s="444"/>
      <c r="L617" s="444"/>
      <c r="M617" s="2036"/>
      <c r="N617" s="2037"/>
      <c r="O617" s="444"/>
      <c r="P617" s="444"/>
      <c r="Q617" s="444"/>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36"/>
      <c r="D618" s="2037"/>
      <c r="E618" s="444"/>
      <c r="F618" s="444"/>
      <c r="G618" s="444"/>
      <c r="H618" s="2036"/>
      <c r="I618" s="2037"/>
      <c r="J618" s="444"/>
      <c r="K618" s="444"/>
      <c r="L618" s="444"/>
      <c r="M618" s="2036"/>
      <c r="N618" s="2037"/>
      <c r="O618" s="444"/>
      <c r="P618" s="444"/>
      <c r="Q618" s="444"/>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36"/>
      <c r="D619" s="2037"/>
      <c r="E619" s="444"/>
      <c r="F619" s="444"/>
      <c r="G619" s="444"/>
      <c r="H619" s="2036"/>
      <c r="I619" s="2037"/>
      <c r="J619" s="444"/>
      <c r="K619" s="444"/>
      <c r="L619" s="444"/>
      <c r="M619" s="2036"/>
      <c r="N619" s="2037"/>
      <c r="O619" s="444"/>
      <c r="P619" s="444"/>
      <c r="Q619" s="444"/>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36"/>
      <c r="D620" s="2037"/>
      <c r="E620" s="444"/>
      <c r="F620" s="444"/>
      <c r="G620" s="444"/>
      <c r="H620" s="2036"/>
      <c r="I620" s="2037"/>
      <c r="J620" s="444"/>
      <c r="K620" s="444"/>
      <c r="L620" s="444"/>
      <c r="M620" s="2036"/>
      <c r="N620" s="2037"/>
      <c r="O620" s="444"/>
      <c r="P620" s="444"/>
      <c r="Q620" s="444"/>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36"/>
      <c r="D621" s="2037"/>
      <c r="E621" s="444"/>
      <c r="F621" s="444"/>
      <c r="G621" s="444"/>
      <c r="H621" s="2036"/>
      <c r="I621" s="2037"/>
      <c r="J621" s="444"/>
      <c r="K621" s="444"/>
      <c r="L621" s="444"/>
      <c r="M621" s="2036"/>
      <c r="N621" s="2037"/>
      <c r="O621" s="444"/>
      <c r="P621" s="444"/>
      <c r="Q621" s="444"/>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36"/>
      <c r="D622" s="2037"/>
      <c r="E622" s="444"/>
      <c r="F622" s="444"/>
      <c r="G622" s="444"/>
      <c r="H622" s="2036"/>
      <c r="I622" s="2037"/>
      <c r="J622" s="444"/>
      <c r="K622" s="444"/>
      <c r="L622" s="444"/>
      <c r="M622" s="2036"/>
      <c r="N622" s="2037"/>
      <c r="O622" s="444"/>
      <c r="P622" s="444"/>
      <c r="Q622" s="444"/>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36"/>
      <c r="D623" s="2037"/>
      <c r="E623" s="444"/>
      <c r="F623" s="444"/>
      <c r="G623" s="444"/>
      <c r="H623" s="2036"/>
      <c r="I623" s="2037"/>
      <c r="J623" s="444"/>
      <c r="K623" s="444"/>
      <c r="L623" s="444"/>
      <c r="M623" s="2036"/>
      <c r="N623" s="2037"/>
      <c r="O623" s="444"/>
      <c r="P623" s="444"/>
      <c r="Q623" s="444"/>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36"/>
      <c r="D624" s="2037"/>
      <c r="E624" s="444"/>
      <c r="F624" s="444"/>
      <c r="G624" s="444"/>
      <c r="H624" s="2036"/>
      <c r="I624" s="2037"/>
      <c r="J624" s="444"/>
      <c r="K624" s="444"/>
      <c r="L624" s="444"/>
      <c r="M624" s="2036"/>
      <c r="N624" s="2037"/>
      <c r="O624" s="444"/>
      <c r="P624" s="444"/>
      <c r="Q624" s="444"/>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36"/>
      <c r="D625" s="2037"/>
      <c r="E625" s="444"/>
      <c r="F625" s="444"/>
      <c r="G625" s="444"/>
      <c r="H625" s="2036"/>
      <c r="I625" s="2037"/>
      <c r="J625" s="444"/>
      <c r="K625" s="444"/>
      <c r="L625" s="444"/>
      <c r="M625" s="2036"/>
      <c r="N625" s="2037"/>
      <c r="O625" s="444"/>
      <c r="P625" s="444"/>
      <c r="Q625" s="444"/>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36"/>
      <c r="D626" s="2037"/>
      <c r="E626" s="444"/>
      <c r="F626" s="444"/>
      <c r="G626" s="444"/>
      <c r="H626" s="2036"/>
      <c r="I626" s="2037"/>
      <c r="J626" s="444"/>
      <c r="K626" s="444"/>
      <c r="L626" s="444"/>
      <c r="M626" s="2036"/>
      <c r="N626" s="2037"/>
      <c r="O626" s="444"/>
      <c r="P626" s="444"/>
      <c r="Q626" s="444"/>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36"/>
      <c r="D627" s="2037"/>
      <c r="E627" s="444"/>
      <c r="F627" s="444"/>
      <c r="G627" s="444"/>
      <c r="H627" s="2036"/>
      <c r="I627" s="2037"/>
      <c r="J627" s="444"/>
      <c r="K627" s="444"/>
      <c r="L627" s="444"/>
      <c r="M627" s="2036"/>
      <c r="N627" s="2037"/>
      <c r="O627" s="444"/>
      <c r="P627" s="444"/>
      <c r="Q627" s="444"/>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36"/>
      <c r="D628" s="2037"/>
      <c r="E628" s="444"/>
      <c r="F628" s="444"/>
      <c r="G628" s="444"/>
      <c r="H628" s="2036"/>
      <c r="I628" s="2037"/>
      <c r="J628" s="444"/>
      <c r="K628" s="444"/>
      <c r="L628" s="444"/>
      <c r="M628" s="2036"/>
      <c r="N628" s="2037"/>
      <c r="O628" s="444"/>
      <c r="P628" s="444"/>
      <c r="Q628" s="444"/>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36"/>
      <c r="D629" s="2037"/>
      <c r="E629" s="444"/>
      <c r="F629" s="444"/>
      <c r="G629" s="444"/>
      <c r="H629" s="2036"/>
      <c r="I629" s="2037"/>
      <c r="J629" s="444"/>
      <c r="K629" s="444"/>
      <c r="L629" s="444"/>
      <c r="M629" s="2036"/>
      <c r="N629" s="2037"/>
      <c r="O629" s="444"/>
      <c r="P629" s="444"/>
      <c r="Q629" s="444"/>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36"/>
      <c r="D630" s="2037"/>
      <c r="E630" s="444"/>
      <c r="F630" s="444"/>
      <c r="G630" s="444"/>
      <c r="H630" s="2036"/>
      <c r="I630" s="2037"/>
      <c r="J630" s="444"/>
      <c r="K630" s="444"/>
      <c r="L630" s="444"/>
      <c r="M630" s="2036"/>
      <c r="N630" s="2037"/>
      <c r="O630" s="444"/>
      <c r="P630" s="444"/>
      <c r="Q630" s="444"/>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36"/>
      <c r="D631" s="2037"/>
      <c r="E631" s="444"/>
      <c r="F631" s="444"/>
      <c r="G631" s="444"/>
      <c r="H631" s="2036"/>
      <c r="I631" s="2037"/>
      <c r="J631" s="444"/>
      <c r="K631" s="444"/>
      <c r="L631" s="444"/>
      <c r="M631" s="2036"/>
      <c r="N631" s="2037"/>
      <c r="O631" s="444"/>
      <c r="P631" s="444"/>
      <c r="Q631" s="444"/>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36"/>
      <c r="D632" s="2037"/>
      <c r="E632" s="444"/>
      <c r="F632" s="444"/>
      <c r="G632" s="444"/>
      <c r="H632" s="2036"/>
      <c r="I632" s="2037"/>
      <c r="J632" s="444"/>
      <c r="K632" s="444"/>
      <c r="L632" s="444"/>
      <c r="M632" s="2036"/>
      <c r="N632" s="2037"/>
      <c r="O632" s="444"/>
      <c r="P632" s="444"/>
      <c r="Q632" s="444"/>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36"/>
      <c r="D633" s="2037"/>
      <c r="E633" s="444"/>
      <c r="F633" s="444"/>
      <c r="G633" s="444"/>
      <c r="H633" s="2036"/>
      <c r="I633" s="2037"/>
      <c r="J633" s="444"/>
      <c r="K633" s="444"/>
      <c r="L633" s="444"/>
      <c r="M633" s="2036"/>
      <c r="N633" s="2037"/>
      <c r="O633" s="444"/>
      <c r="P633" s="444"/>
      <c r="Q633" s="444"/>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36"/>
      <c r="D634" s="2037"/>
      <c r="E634" s="444"/>
      <c r="F634" s="444"/>
      <c r="G634" s="444"/>
      <c r="H634" s="2036"/>
      <c r="I634" s="2037"/>
      <c r="J634" s="444"/>
      <c r="K634" s="444"/>
      <c r="L634" s="444"/>
      <c r="M634" s="2036"/>
      <c r="N634" s="2037"/>
      <c r="O634" s="444"/>
      <c r="P634" s="444"/>
      <c r="Q634" s="444"/>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36"/>
      <c r="D635" s="2037"/>
      <c r="E635" s="444"/>
      <c r="F635" s="444"/>
      <c r="G635" s="444"/>
      <c r="H635" s="2036"/>
      <c r="I635" s="2037"/>
      <c r="J635" s="444"/>
      <c r="K635" s="444"/>
      <c r="L635" s="444"/>
      <c r="M635" s="2036"/>
      <c r="N635" s="2037"/>
      <c r="O635" s="444"/>
      <c r="P635" s="444"/>
      <c r="Q635" s="444"/>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36"/>
      <c r="D636" s="2037"/>
      <c r="E636" s="444"/>
      <c r="F636" s="444"/>
      <c r="G636" s="444"/>
      <c r="H636" s="2036"/>
      <c r="I636" s="2037"/>
      <c r="J636" s="444"/>
      <c r="K636" s="444"/>
      <c r="L636" s="444"/>
      <c r="M636" s="2036"/>
      <c r="N636" s="2037"/>
      <c r="O636" s="444"/>
      <c r="P636" s="444"/>
      <c r="Q636" s="444"/>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36"/>
      <c r="D637" s="2037"/>
      <c r="E637" s="444"/>
      <c r="F637" s="444"/>
      <c r="G637" s="444"/>
      <c r="H637" s="2036"/>
      <c r="I637" s="2037"/>
      <c r="J637" s="444"/>
      <c r="K637" s="444"/>
      <c r="L637" s="444"/>
      <c r="M637" s="2036"/>
      <c r="N637" s="2037"/>
      <c r="O637" s="444"/>
      <c r="P637" s="444"/>
      <c r="Q637" s="444"/>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36"/>
      <c r="D638" s="2037"/>
      <c r="E638" s="444"/>
      <c r="F638" s="444"/>
      <c r="G638" s="444"/>
      <c r="H638" s="2036"/>
      <c r="I638" s="2037"/>
      <c r="J638" s="444"/>
      <c r="K638" s="444"/>
      <c r="L638" s="444"/>
      <c r="M638" s="2036"/>
      <c r="N638" s="2037"/>
      <c r="O638" s="444"/>
      <c r="P638" s="444"/>
      <c r="Q638" s="444"/>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36"/>
      <c r="D639" s="2037"/>
      <c r="E639" s="444"/>
      <c r="F639" s="444"/>
      <c r="G639" s="444"/>
      <c r="H639" s="2036"/>
      <c r="I639" s="2037"/>
      <c r="J639" s="444"/>
      <c r="K639" s="444"/>
      <c r="L639" s="444"/>
      <c r="M639" s="2036"/>
      <c r="N639" s="2037"/>
      <c r="O639" s="444"/>
      <c r="P639" s="444"/>
      <c r="Q639" s="444"/>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36"/>
      <c r="D640" s="2037"/>
      <c r="E640" s="444"/>
      <c r="F640" s="444"/>
      <c r="G640" s="444"/>
      <c r="H640" s="2036"/>
      <c r="I640" s="2037"/>
      <c r="J640" s="444"/>
      <c r="K640" s="444"/>
      <c r="L640" s="444"/>
      <c r="M640" s="2036"/>
      <c r="N640" s="2037"/>
      <c r="O640" s="444"/>
      <c r="P640" s="444"/>
      <c r="Q640" s="444"/>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36"/>
      <c r="D641" s="2037"/>
      <c r="E641" s="444"/>
      <c r="F641" s="444"/>
      <c r="G641" s="444"/>
      <c r="H641" s="2036"/>
      <c r="I641" s="2037"/>
      <c r="J641" s="444"/>
      <c r="K641" s="444"/>
      <c r="L641" s="444"/>
      <c r="M641" s="2036"/>
      <c r="N641" s="2037"/>
      <c r="O641" s="444"/>
      <c r="P641" s="444"/>
      <c r="Q641" s="444"/>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36"/>
      <c r="D642" s="2037"/>
      <c r="E642" s="444"/>
      <c r="F642" s="444"/>
      <c r="G642" s="444"/>
      <c r="H642" s="2036"/>
      <c r="I642" s="2037"/>
      <c r="J642" s="444"/>
      <c r="K642" s="444"/>
      <c r="L642" s="444"/>
      <c r="M642" s="2036"/>
      <c r="N642" s="2037"/>
      <c r="O642" s="444"/>
      <c r="P642" s="444"/>
      <c r="Q642" s="444"/>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36"/>
      <c r="D643" s="2037"/>
      <c r="E643" s="444"/>
      <c r="F643" s="444"/>
      <c r="G643" s="444"/>
      <c r="H643" s="2036"/>
      <c r="I643" s="2037"/>
      <c r="J643" s="444"/>
      <c r="K643" s="444"/>
      <c r="L643" s="444"/>
      <c r="M643" s="2036"/>
      <c r="N643" s="2037"/>
      <c r="O643" s="444"/>
      <c r="P643" s="444"/>
      <c r="Q643" s="444"/>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36"/>
      <c r="D644" s="2037"/>
      <c r="E644" s="444"/>
      <c r="F644" s="444"/>
      <c r="G644" s="444"/>
      <c r="H644" s="2036"/>
      <c r="I644" s="2037"/>
      <c r="J644" s="444"/>
      <c r="K644" s="444"/>
      <c r="L644" s="444"/>
      <c r="M644" s="2036"/>
      <c r="N644" s="2037"/>
      <c r="O644" s="444"/>
      <c r="P644" s="444"/>
      <c r="Q644" s="444"/>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36"/>
      <c r="D645" s="2037"/>
      <c r="E645" s="444"/>
      <c r="F645" s="444"/>
      <c r="G645" s="444"/>
      <c r="H645" s="2036"/>
      <c r="I645" s="2037"/>
      <c r="J645" s="444"/>
      <c r="K645" s="444"/>
      <c r="L645" s="444"/>
      <c r="M645" s="2036"/>
      <c r="N645" s="2037"/>
      <c r="O645" s="444"/>
      <c r="P645" s="444"/>
      <c r="Q645" s="444"/>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36"/>
      <c r="D646" s="2037"/>
      <c r="E646" s="444"/>
      <c r="F646" s="444"/>
      <c r="G646" s="444"/>
      <c r="H646" s="2036"/>
      <c r="I646" s="2037"/>
      <c r="J646" s="444"/>
      <c r="K646" s="444"/>
      <c r="L646" s="444"/>
      <c r="M646" s="2036"/>
      <c r="N646" s="2037"/>
      <c r="O646" s="444"/>
      <c r="P646" s="444"/>
      <c r="Q646" s="444"/>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36"/>
      <c r="D647" s="2037"/>
      <c r="E647" s="444"/>
      <c r="F647" s="444"/>
      <c r="G647" s="444"/>
      <c r="H647" s="2036"/>
      <c r="I647" s="2037"/>
      <c r="J647" s="444"/>
      <c r="K647" s="444"/>
      <c r="L647" s="444"/>
      <c r="M647" s="2036"/>
      <c r="N647" s="2037"/>
      <c r="O647" s="444"/>
      <c r="P647" s="444"/>
      <c r="Q647" s="444"/>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36"/>
      <c r="D648" s="2037"/>
      <c r="E648" s="444"/>
      <c r="F648" s="444"/>
      <c r="G648" s="444"/>
      <c r="H648" s="2036"/>
      <c r="I648" s="2037"/>
      <c r="J648" s="444"/>
      <c r="K648" s="444"/>
      <c r="L648" s="444"/>
      <c r="M648" s="2036"/>
      <c r="N648" s="2037"/>
      <c r="O648" s="444"/>
      <c r="P648" s="444"/>
      <c r="Q648" s="444"/>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36"/>
      <c r="D649" s="2037"/>
      <c r="E649" s="444"/>
      <c r="F649" s="444"/>
      <c r="G649" s="444"/>
      <c r="H649" s="2036"/>
      <c r="I649" s="2037"/>
      <c r="J649" s="444"/>
      <c r="K649" s="444"/>
      <c r="L649" s="444"/>
      <c r="M649" s="2036"/>
      <c r="N649" s="2037"/>
      <c r="O649" s="444"/>
      <c r="P649" s="444"/>
      <c r="Q649" s="444"/>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36"/>
      <c r="D650" s="2037"/>
      <c r="E650" s="444"/>
      <c r="F650" s="444"/>
      <c r="G650" s="444"/>
      <c r="H650" s="2036"/>
      <c r="I650" s="2037"/>
      <c r="J650" s="444"/>
      <c r="K650" s="444"/>
      <c r="L650" s="444"/>
      <c r="M650" s="2036"/>
      <c r="N650" s="2037"/>
      <c r="O650" s="444"/>
      <c r="P650" s="444"/>
      <c r="Q650" s="444"/>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36"/>
      <c r="D651" s="2037"/>
      <c r="E651" s="444"/>
      <c r="F651" s="444"/>
      <c r="G651" s="444"/>
      <c r="H651" s="2036"/>
      <c r="I651" s="2037"/>
      <c r="J651" s="444"/>
      <c r="K651" s="444"/>
      <c r="L651" s="444"/>
      <c r="M651" s="2036"/>
      <c r="N651" s="2037"/>
      <c r="O651" s="444"/>
      <c r="P651" s="444"/>
      <c r="Q651" s="444"/>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36"/>
      <c r="D652" s="2037"/>
      <c r="E652" s="444"/>
      <c r="F652" s="444"/>
      <c r="G652" s="444"/>
      <c r="H652" s="2036"/>
      <c r="I652" s="2037"/>
      <c r="J652" s="444"/>
      <c r="K652" s="444"/>
      <c r="L652" s="444"/>
      <c r="M652" s="2036"/>
      <c r="N652" s="2037"/>
      <c r="O652" s="444"/>
      <c r="P652" s="444"/>
      <c r="Q652" s="444"/>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36"/>
      <c r="D653" s="2037"/>
      <c r="E653" s="444"/>
      <c r="F653" s="444"/>
      <c r="G653" s="444"/>
      <c r="H653" s="2036"/>
      <c r="I653" s="2037"/>
      <c r="J653" s="444"/>
      <c r="K653" s="444"/>
      <c r="L653" s="444"/>
      <c r="M653" s="2036"/>
      <c r="N653" s="2037"/>
      <c r="O653" s="444"/>
      <c r="P653" s="444"/>
      <c r="Q653" s="444"/>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36"/>
      <c r="D654" s="2037"/>
      <c r="E654" s="444"/>
      <c r="F654" s="444"/>
      <c r="G654" s="444"/>
      <c r="H654" s="2036"/>
      <c r="I654" s="2037"/>
      <c r="J654" s="444"/>
      <c r="K654" s="444"/>
      <c r="L654" s="444"/>
      <c r="M654" s="2036"/>
      <c r="N654" s="2037"/>
      <c r="O654" s="444"/>
      <c r="P654" s="444"/>
      <c r="Q654" s="444"/>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36"/>
      <c r="D655" s="2037"/>
      <c r="E655" s="444"/>
      <c r="F655" s="444"/>
      <c r="G655" s="444"/>
      <c r="H655" s="2036"/>
      <c r="I655" s="2037"/>
      <c r="J655" s="444"/>
      <c r="K655" s="444"/>
      <c r="L655" s="444"/>
      <c r="M655" s="2036"/>
      <c r="N655" s="2037"/>
      <c r="O655" s="444"/>
      <c r="P655" s="444"/>
      <c r="Q655" s="444"/>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36"/>
      <c r="D656" s="2037"/>
      <c r="E656" s="444"/>
      <c r="F656" s="444"/>
      <c r="G656" s="444"/>
      <c r="H656" s="2036"/>
      <c r="I656" s="2037"/>
      <c r="J656" s="444"/>
      <c r="K656" s="444"/>
      <c r="L656" s="444"/>
      <c r="M656" s="2036"/>
      <c r="N656" s="2037"/>
      <c r="O656" s="444"/>
      <c r="P656" s="444"/>
      <c r="Q656" s="444"/>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36"/>
      <c r="D657" s="2037"/>
      <c r="E657" s="444"/>
      <c r="F657" s="444"/>
      <c r="G657" s="444"/>
      <c r="H657" s="2036"/>
      <c r="I657" s="2037"/>
      <c r="J657" s="444"/>
      <c r="K657" s="444"/>
      <c r="L657" s="444"/>
      <c r="M657" s="2036"/>
      <c r="N657" s="2037"/>
      <c r="O657" s="444"/>
      <c r="P657" s="444"/>
      <c r="Q657" s="444"/>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36"/>
      <c r="D658" s="2037"/>
      <c r="E658" s="444"/>
      <c r="F658" s="444"/>
      <c r="G658" s="444"/>
      <c r="H658" s="2036"/>
      <c r="I658" s="2037"/>
      <c r="J658" s="444"/>
      <c r="K658" s="444"/>
      <c r="L658" s="444"/>
      <c r="M658" s="2036"/>
      <c r="N658" s="2037"/>
      <c r="O658" s="444"/>
      <c r="P658" s="444"/>
      <c r="Q658" s="444"/>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36"/>
      <c r="D659" s="2037"/>
      <c r="E659" s="444"/>
      <c r="F659" s="444"/>
      <c r="G659" s="444"/>
      <c r="H659" s="2036"/>
      <c r="I659" s="2037"/>
      <c r="J659" s="444"/>
      <c r="K659" s="444"/>
      <c r="L659" s="444"/>
      <c r="M659" s="2036"/>
      <c r="N659" s="2037"/>
      <c r="O659" s="444"/>
      <c r="P659" s="444"/>
      <c r="Q659" s="444"/>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36"/>
      <c r="D660" s="2037"/>
      <c r="E660" s="444"/>
      <c r="F660" s="444"/>
      <c r="G660" s="444"/>
      <c r="H660" s="2036"/>
      <c r="I660" s="2037"/>
      <c r="J660" s="444"/>
      <c r="K660" s="444"/>
      <c r="L660" s="444"/>
      <c r="M660" s="2036"/>
      <c r="N660" s="2037"/>
      <c r="O660" s="444"/>
      <c r="P660" s="444"/>
      <c r="Q660" s="444"/>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36"/>
      <c r="D661" s="2037"/>
      <c r="E661" s="444"/>
      <c r="F661" s="444"/>
      <c r="G661" s="444"/>
      <c r="H661" s="2036"/>
      <c r="I661" s="2037"/>
      <c r="J661" s="444"/>
      <c r="K661" s="444"/>
      <c r="L661" s="444"/>
      <c r="M661" s="2036"/>
      <c r="N661" s="2037"/>
      <c r="O661" s="444"/>
      <c r="P661" s="444"/>
      <c r="Q661" s="444"/>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36"/>
      <c r="D662" s="2037"/>
      <c r="E662" s="444"/>
      <c r="F662" s="444"/>
      <c r="G662" s="444"/>
      <c r="H662" s="2036"/>
      <c r="I662" s="2037"/>
      <c r="J662" s="444"/>
      <c r="K662" s="444"/>
      <c r="L662" s="444"/>
      <c r="M662" s="2036"/>
      <c r="N662" s="2037"/>
      <c r="O662" s="444"/>
      <c r="P662" s="444"/>
      <c r="Q662" s="444"/>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36"/>
      <c r="D663" s="2037"/>
      <c r="E663" s="444"/>
      <c r="F663" s="444"/>
      <c r="G663" s="444"/>
      <c r="H663" s="2036"/>
      <c r="I663" s="2037"/>
      <c r="J663" s="444"/>
      <c r="K663" s="444"/>
      <c r="L663" s="444"/>
      <c r="M663" s="2036"/>
      <c r="N663" s="2037"/>
      <c r="O663" s="444"/>
      <c r="P663" s="444"/>
      <c r="Q663" s="444"/>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36"/>
      <c r="D664" s="2037"/>
      <c r="E664" s="444"/>
      <c r="F664" s="444"/>
      <c r="G664" s="444"/>
      <c r="H664" s="2036"/>
      <c r="I664" s="2037"/>
      <c r="J664" s="444"/>
      <c r="K664" s="444"/>
      <c r="L664" s="444"/>
      <c r="M664" s="2036"/>
      <c r="N664" s="2037"/>
      <c r="O664" s="444"/>
      <c r="P664" s="444"/>
      <c r="Q664" s="444"/>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36"/>
      <c r="D665" s="2037"/>
      <c r="E665" s="444"/>
      <c r="F665" s="444"/>
      <c r="G665" s="444"/>
      <c r="H665" s="2036"/>
      <c r="I665" s="2037"/>
      <c r="J665" s="444"/>
      <c r="K665" s="444"/>
      <c r="L665" s="444"/>
      <c r="M665" s="2036"/>
      <c r="N665" s="2037"/>
      <c r="O665" s="444"/>
      <c r="P665" s="444"/>
      <c r="Q665" s="444"/>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36"/>
      <c r="D666" s="2037"/>
      <c r="E666" s="444"/>
      <c r="F666" s="444"/>
      <c r="G666" s="444"/>
      <c r="H666" s="2036"/>
      <c r="I666" s="2037"/>
      <c r="J666" s="444"/>
      <c r="K666" s="444"/>
      <c r="L666" s="444"/>
      <c r="M666" s="2036"/>
      <c r="N666" s="2037"/>
      <c r="O666" s="444"/>
      <c r="P666" s="444"/>
      <c r="Q666" s="444"/>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36"/>
      <c r="D667" s="2037"/>
      <c r="E667" s="444"/>
      <c r="F667" s="444"/>
      <c r="G667" s="444"/>
      <c r="H667" s="2036"/>
      <c r="I667" s="2037"/>
      <c r="J667" s="444"/>
      <c r="K667" s="444"/>
      <c r="L667" s="444"/>
      <c r="M667" s="2036"/>
      <c r="N667" s="2037"/>
      <c r="O667" s="444"/>
      <c r="P667" s="444"/>
      <c r="Q667" s="444"/>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36"/>
      <c r="D668" s="2037"/>
      <c r="E668" s="444"/>
      <c r="F668" s="444"/>
      <c r="G668" s="444"/>
      <c r="H668" s="2036"/>
      <c r="I668" s="2037"/>
      <c r="J668" s="444"/>
      <c r="K668" s="444"/>
      <c r="L668" s="444"/>
      <c r="M668" s="2036"/>
      <c r="N668" s="2037"/>
      <c r="O668" s="444"/>
      <c r="P668" s="444"/>
      <c r="Q668" s="444"/>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36"/>
      <c r="D669" s="2037"/>
      <c r="E669" s="444"/>
      <c r="F669" s="444"/>
      <c r="G669" s="444"/>
      <c r="H669" s="2036"/>
      <c r="I669" s="2037"/>
      <c r="J669" s="444"/>
      <c r="K669" s="444"/>
      <c r="L669" s="444"/>
      <c r="M669" s="2036"/>
      <c r="N669" s="2037"/>
      <c r="O669" s="444"/>
      <c r="P669" s="444"/>
      <c r="Q669" s="444"/>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36"/>
      <c r="D670" s="2037"/>
      <c r="E670" s="444"/>
      <c r="F670" s="444"/>
      <c r="G670" s="444"/>
      <c r="H670" s="2036"/>
      <c r="I670" s="2037"/>
      <c r="J670" s="444"/>
      <c r="K670" s="444"/>
      <c r="L670" s="444"/>
      <c r="M670" s="2036"/>
      <c r="N670" s="2037"/>
      <c r="O670" s="444"/>
      <c r="P670" s="444"/>
      <c r="Q670" s="444"/>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36"/>
      <c r="D671" s="2037"/>
      <c r="E671" s="444"/>
      <c r="F671" s="444"/>
      <c r="G671" s="444"/>
      <c r="H671" s="2036"/>
      <c r="I671" s="2037"/>
      <c r="J671" s="444"/>
      <c r="K671" s="444"/>
      <c r="L671" s="444"/>
      <c r="M671" s="2036"/>
      <c r="N671" s="2037"/>
      <c r="O671" s="444"/>
      <c r="P671" s="444"/>
      <c r="Q671" s="444"/>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36"/>
      <c r="D672" s="2037"/>
      <c r="E672" s="444"/>
      <c r="F672" s="444"/>
      <c r="G672" s="444"/>
      <c r="H672" s="2036"/>
      <c r="I672" s="2037"/>
      <c r="J672" s="444"/>
      <c r="K672" s="444"/>
      <c r="L672" s="444"/>
      <c r="M672" s="2036"/>
      <c r="N672" s="2037"/>
      <c r="O672" s="444"/>
      <c r="P672" s="444"/>
      <c r="Q672" s="444"/>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36"/>
      <c r="D673" s="2037"/>
      <c r="E673" s="444"/>
      <c r="F673" s="444"/>
      <c r="G673" s="444"/>
      <c r="H673" s="2036"/>
      <c r="I673" s="2037"/>
      <c r="J673" s="444"/>
      <c r="K673" s="444"/>
      <c r="L673" s="444"/>
      <c r="M673" s="2036"/>
      <c r="N673" s="2037"/>
      <c r="O673" s="444"/>
      <c r="P673" s="444"/>
      <c r="Q673" s="444"/>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36"/>
      <c r="D674" s="2037"/>
      <c r="E674" s="444"/>
      <c r="F674" s="444"/>
      <c r="G674" s="444"/>
      <c r="H674" s="2036"/>
      <c r="I674" s="2037"/>
      <c r="J674" s="444"/>
      <c r="K674" s="444"/>
      <c r="L674" s="444"/>
      <c r="M674" s="2036"/>
      <c r="N674" s="2037"/>
      <c r="O674" s="444"/>
      <c r="P674" s="444"/>
      <c r="Q674" s="444"/>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36"/>
      <c r="D675" s="2037"/>
      <c r="E675" s="444"/>
      <c r="F675" s="444"/>
      <c r="G675" s="444"/>
      <c r="H675" s="2036"/>
      <c r="I675" s="2037"/>
      <c r="J675" s="444"/>
      <c r="K675" s="444"/>
      <c r="L675" s="444"/>
      <c r="M675" s="2036"/>
      <c r="N675" s="2037"/>
      <c r="O675" s="444"/>
      <c r="P675" s="444"/>
      <c r="Q675" s="444"/>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36"/>
      <c r="D676" s="2037"/>
      <c r="E676" s="444"/>
      <c r="F676" s="444"/>
      <c r="G676" s="444"/>
      <c r="H676" s="2036"/>
      <c r="I676" s="2037"/>
      <c r="J676" s="444"/>
      <c r="K676" s="444"/>
      <c r="L676" s="444"/>
      <c r="M676" s="2036"/>
      <c r="N676" s="2037"/>
      <c r="O676" s="444"/>
      <c r="P676" s="444"/>
      <c r="Q676" s="444"/>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36"/>
      <c r="D677" s="2037"/>
      <c r="E677" s="444"/>
      <c r="F677" s="444"/>
      <c r="G677" s="444"/>
      <c r="H677" s="2036"/>
      <c r="I677" s="2037"/>
      <c r="J677" s="444"/>
      <c r="K677" s="444"/>
      <c r="L677" s="444"/>
      <c r="M677" s="2036"/>
      <c r="N677" s="2037"/>
      <c r="O677" s="444"/>
      <c r="P677" s="444"/>
      <c r="Q677" s="444"/>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36"/>
      <c r="D678" s="2037"/>
      <c r="E678" s="444"/>
      <c r="F678" s="444"/>
      <c r="G678" s="444"/>
      <c r="H678" s="2036"/>
      <c r="I678" s="2037"/>
      <c r="J678" s="444"/>
      <c r="K678" s="444"/>
      <c r="L678" s="444"/>
      <c r="M678" s="2036"/>
      <c r="N678" s="2037"/>
      <c r="O678" s="444"/>
      <c r="P678" s="444"/>
      <c r="Q678" s="444"/>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36"/>
      <c r="D679" s="2037"/>
      <c r="E679" s="444"/>
      <c r="F679" s="444"/>
      <c r="G679" s="444"/>
      <c r="H679" s="2036"/>
      <c r="I679" s="2037"/>
      <c r="J679" s="444"/>
      <c r="K679" s="444"/>
      <c r="L679" s="444"/>
      <c r="M679" s="2036"/>
      <c r="N679" s="2037"/>
      <c r="O679" s="444"/>
      <c r="P679" s="444"/>
      <c r="Q679" s="444"/>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36"/>
      <c r="D680" s="2037"/>
      <c r="E680" s="444"/>
      <c r="F680" s="444"/>
      <c r="G680" s="444"/>
      <c r="H680" s="2036"/>
      <c r="I680" s="2037"/>
      <c r="J680" s="444"/>
      <c r="K680" s="444"/>
      <c r="L680" s="444"/>
      <c r="M680" s="2036"/>
      <c r="N680" s="2037"/>
      <c r="O680" s="444"/>
      <c r="P680" s="444"/>
      <c r="Q680" s="444"/>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36"/>
      <c r="D681" s="2037"/>
      <c r="E681" s="444"/>
      <c r="F681" s="444"/>
      <c r="G681" s="444"/>
      <c r="H681" s="2036"/>
      <c r="I681" s="2037"/>
      <c r="J681" s="444"/>
      <c r="K681" s="444"/>
      <c r="L681" s="444"/>
      <c r="M681" s="2036"/>
      <c r="N681" s="2037"/>
      <c r="O681" s="444"/>
      <c r="P681" s="444"/>
      <c r="Q681" s="444"/>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36"/>
      <c r="D682" s="2037"/>
      <c r="E682" s="444"/>
      <c r="F682" s="444"/>
      <c r="G682" s="444"/>
      <c r="H682" s="2036"/>
      <c r="I682" s="2037"/>
      <c r="J682" s="444"/>
      <c r="K682" s="444"/>
      <c r="L682" s="444"/>
      <c r="M682" s="2036"/>
      <c r="N682" s="2037"/>
      <c r="O682" s="444"/>
      <c r="P682" s="444"/>
      <c r="Q682" s="444"/>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36"/>
      <c r="D683" s="2037"/>
      <c r="E683" s="444"/>
      <c r="F683" s="444"/>
      <c r="G683" s="444"/>
      <c r="H683" s="2036"/>
      <c r="I683" s="2037"/>
      <c r="J683" s="444"/>
      <c r="K683" s="444"/>
      <c r="L683" s="444"/>
      <c r="M683" s="2036"/>
      <c r="N683" s="2037"/>
      <c r="O683" s="444"/>
      <c r="P683" s="444"/>
      <c r="Q683" s="444"/>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36"/>
      <c r="D684" s="2037"/>
      <c r="E684" s="444"/>
      <c r="F684" s="444"/>
      <c r="G684" s="444"/>
      <c r="H684" s="2036"/>
      <c r="I684" s="2037"/>
      <c r="J684" s="444"/>
      <c r="K684" s="444"/>
      <c r="L684" s="444"/>
      <c r="M684" s="2036"/>
      <c r="N684" s="2037"/>
      <c r="O684" s="444"/>
      <c r="P684" s="444"/>
      <c r="Q684" s="444"/>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36"/>
      <c r="D685" s="2037"/>
      <c r="E685" s="444"/>
      <c r="F685" s="444"/>
      <c r="G685" s="444"/>
      <c r="H685" s="2036"/>
      <c r="I685" s="2037"/>
      <c r="J685" s="444"/>
      <c r="K685" s="444"/>
      <c r="L685" s="444"/>
      <c r="M685" s="2036"/>
      <c r="N685" s="2037"/>
      <c r="O685" s="444"/>
      <c r="P685" s="444"/>
      <c r="Q685" s="444"/>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36"/>
      <c r="D686" s="2037"/>
      <c r="E686" s="444"/>
      <c r="F686" s="444"/>
      <c r="G686" s="444"/>
      <c r="H686" s="2036"/>
      <c r="I686" s="2037"/>
      <c r="J686" s="444"/>
      <c r="K686" s="444"/>
      <c r="L686" s="444"/>
      <c r="M686" s="2036"/>
      <c r="N686" s="2037"/>
      <c r="O686" s="444"/>
      <c r="P686" s="444"/>
      <c r="Q686" s="444"/>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36"/>
      <c r="D687" s="2037"/>
      <c r="E687" s="444"/>
      <c r="F687" s="444"/>
      <c r="G687" s="444"/>
      <c r="H687" s="2036"/>
      <c r="I687" s="2037"/>
      <c r="J687" s="444"/>
      <c r="K687" s="444"/>
      <c r="L687" s="444"/>
      <c r="M687" s="2036"/>
      <c r="N687" s="2037"/>
      <c r="O687" s="444"/>
      <c r="P687" s="444"/>
      <c r="Q687" s="444"/>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36"/>
      <c r="D688" s="2037"/>
      <c r="E688" s="444"/>
      <c r="F688" s="444"/>
      <c r="G688" s="444"/>
      <c r="H688" s="2036"/>
      <c r="I688" s="2037"/>
      <c r="J688" s="444"/>
      <c r="K688" s="444"/>
      <c r="L688" s="444"/>
      <c r="M688" s="2036"/>
      <c r="N688" s="2037"/>
      <c r="O688" s="444"/>
      <c r="P688" s="444"/>
      <c r="Q688" s="444"/>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36"/>
      <c r="D689" s="2037"/>
      <c r="E689" s="444"/>
      <c r="F689" s="444"/>
      <c r="G689" s="444"/>
      <c r="H689" s="2036"/>
      <c r="I689" s="2037"/>
      <c r="J689" s="444"/>
      <c r="K689" s="444"/>
      <c r="L689" s="444"/>
      <c r="M689" s="2036"/>
      <c r="N689" s="2037"/>
      <c r="O689" s="444"/>
      <c r="P689" s="444"/>
      <c r="Q689" s="444"/>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36"/>
      <c r="D690" s="2037"/>
      <c r="E690" s="444"/>
      <c r="F690" s="444"/>
      <c r="G690" s="444"/>
      <c r="H690" s="2036"/>
      <c r="I690" s="2037"/>
      <c r="J690" s="444"/>
      <c r="K690" s="444"/>
      <c r="L690" s="444"/>
      <c r="M690" s="2036"/>
      <c r="N690" s="2037"/>
      <c r="O690" s="444"/>
      <c r="P690" s="444"/>
      <c r="Q690" s="444"/>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36"/>
      <c r="D691" s="2037"/>
      <c r="E691" s="444"/>
      <c r="F691" s="444"/>
      <c r="G691" s="444"/>
      <c r="H691" s="2036"/>
      <c r="I691" s="2037"/>
      <c r="J691" s="444"/>
      <c r="K691" s="444"/>
      <c r="L691" s="444"/>
      <c r="M691" s="2036"/>
      <c r="N691" s="2037"/>
      <c r="O691" s="444"/>
      <c r="P691" s="444"/>
      <c r="Q691" s="444"/>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36"/>
      <c r="D692" s="2037"/>
      <c r="E692" s="444"/>
      <c r="F692" s="444"/>
      <c r="G692" s="444"/>
      <c r="H692" s="2036"/>
      <c r="I692" s="2037"/>
      <c r="J692" s="444"/>
      <c r="K692" s="444"/>
      <c r="L692" s="444"/>
      <c r="M692" s="2036"/>
      <c r="N692" s="2037"/>
      <c r="O692" s="444"/>
      <c r="P692" s="444"/>
      <c r="Q692" s="444"/>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36"/>
      <c r="D693" s="2037"/>
      <c r="E693" s="444"/>
      <c r="F693" s="444"/>
      <c r="G693" s="444"/>
      <c r="H693" s="2036"/>
      <c r="I693" s="2037"/>
      <c r="J693" s="444"/>
      <c r="K693" s="444"/>
      <c r="L693" s="444"/>
      <c r="M693" s="2036"/>
      <c r="N693" s="2037"/>
      <c r="O693" s="444"/>
      <c r="P693" s="444"/>
      <c r="Q693" s="444"/>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36"/>
      <c r="D694" s="2037"/>
      <c r="E694" s="444"/>
      <c r="F694" s="444"/>
      <c r="G694" s="444"/>
      <c r="H694" s="2036"/>
      <c r="I694" s="2037"/>
      <c r="J694" s="444"/>
      <c r="K694" s="444"/>
      <c r="L694" s="444"/>
      <c r="M694" s="2036"/>
      <c r="N694" s="2037"/>
      <c r="O694" s="444"/>
      <c r="P694" s="444"/>
      <c r="Q694" s="444"/>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36"/>
      <c r="D695" s="2037"/>
      <c r="E695" s="444"/>
      <c r="F695" s="444"/>
      <c r="G695" s="444"/>
      <c r="H695" s="2036"/>
      <c r="I695" s="2037"/>
      <c r="J695" s="444"/>
      <c r="K695" s="444"/>
      <c r="L695" s="444"/>
      <c r="M695" s="2036"/>
      <c r="N695" s="2037"/>
      <c r="O695" s="444"/>
      <c r="P695" s="444"/>
      <c r="Q695" s="444"/>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36"/>
      <c r="D696" s="2037"/>
      <c r="E696" s="444"/>
      <c r="F696" s="444"/>
      <c r="G696" s="444"/>
      <c r="H696" s="2036"/>
      <c r="I696" s="2037"/>
      <c r="J696" s="444"/>
      <c r="K696" s="444"/>
      <c r="L696" s="444"/>
      <c r="M696" s="2036"/>
      <c r="N696" s="2037"/>
      <c r="O696" s="444"/>
      <c r="P696" s="444"/>
      <c r="Q696" s="444"/>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36"/>
      <c r="D697" s="2037"/>
      <c r="E697" s="444"/>
      <c r="F697" s="444"/>
      <c r="G697" s="444"/>
      <c r="H697" s="2036"/>
      <c r="I697" s="2037"/>
      <c r="J697" s="444"/>
      <c r="K697" s="444"/>
      <c r="L697" s="444"/>
      <c r="M697" s="2036"/>
      <c r="N697" s="2037"/>
      <c r="O697" s="444"/>
      <c r="P697" s="444"/>
      <c r="Q697" s="444"/>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36"/>
      <c r="D698" s="2037"/>
      <c r="E698" s="444"/>
      <c r="F698" s="444"/>
      <c r="G698" s="444"/>
      <c r="H698" s="2036"/>
      <c r="I698" s="2037"/>
      <c r="J698" s="444"/>
      <c r="K698" s="444"/>
      <c r="L698" s="444"/>
      <c r="M698" s="2036"/>
      <c r="N698" s="2037"/>
      <c r="O698" s="444"/>
      <c r="P698" s="444"/>
      <c r="Q698" s="444"/>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36"/>
      <c r="D699" s="2037"/>
      <c r="E699" s="444"/>
      <c r="F699" s="444"/>
      <c r="G699" s="444"/>
      <c r="H699" s="2036"/>
      <c r="I699" s="2037"/>
      <c r="J699" s="444"/>
      <c r="K699" s="444"/>
      <c r="L699" s="444"/>
      <c r="M699" s="2036"/>
      <c r="N699" s="2037"/>
      <c r="O699" s="444"/>
      <c r="P699" s="444"/>
      <c r="Q699" s="444"/>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44"/>
      <c r="D700" s="444"/>
      <c r="E700" s="444"/>
      <c r="F700" s="444"/>
      <c r="G700" s="444"/>
      <c r="H700" s="444"/>
      <c r="I700" s="444"/>
      <c r="J700" s="444"/>
      <c r="K700" s="444"/>
      <c r="L700" s="444"/>
      <c r="M700" s="444"/>
      <c r="N700" s="444"/>
      <c r="O700" s="444"/>
      <c r="P700" s="444"/>
      <c r="Q700" s="444"/>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45"/>
      <c r="D701" s="445"/>
      <c r="E701" s="445"/>
      <c r="F701" s="445"/>
      <c r="G701" s="445"/>
      <c r="H701" s="445"/>
      <c r="I701" s="445"/>
      <c r="J701" s="445"/>
      <c r="K701" s="445"/>
      <c r="L701" s="445"/>
      <c r="M701" s="445"/>
      <c r="N701" s="445"/>
      <c r="O701" s="445"/>
      <c r="P701" s="445"/>
      <c r="Q701" s="44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45"/>
      <c r="D702" s="445"/>
      <c r="E702" s="445"/>
      <c r="F702" s="445"/>
      <c r="G702" s="445"/>
      <c r="H702" s="445"/>
      <c r="I702" s="445"/>
      <c r="J702" s="445"/>
      <c r="K702" s="445"/>
      <c r="L702" s="445"/>
      <c r="M702" s="445"/>
      <c r="N702" s="445"/>
      <c r="O702" s="445"/>
      <c r="P702" s="445"/>
      <c r="Q702" s="44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45"/>
      <c r="D703" s="445"/>
      <c r="E703" s="445"/>
      <c r="F703" s="445"/>
      <c r="G703" s="445"/>
      <c r="H703" s="445"/>
      <c r="I703" s="445"/>
      <c r="J703" s="445"/>
      <c r="K703" s="445"/>
      <c r="L703" s="445"/>
      <c r="M703" s="445"/>
      <c r="N703" s="445"/>
      <c r="O703" s="445"/>
      <c r="P703" s="445"/>
      <c r="Q703" s="44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45"/>
      <c r="D704" s="445"/>
      <c r="E704" s="445"/>
      <c r="F704" s="445"/>
      <c r="G704" s="445"/>
      <c r="H704" s="445"/>
      <c r="I704" s="445"/>
      <c r="J704" s="445"/>
      <c r="K704" s="445"/>
      <c r="L704" s="445"/>
      <c r="M704" s="445"/>
      <c r="N704" s="445"/>
      <c r="O704" s="445"/>
      <c r="P704" s="445"/>
      <c r="Q704" s="44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45"/>
      <c r="D705" s="445"/>
      <c r="E705" s="445"/>
      <c r="F705" s="445"/>
      <c r="G705" s="445"/>
      <c r="H705" s="445"/>
      <c r="I705" s="445"/>
      <c r="J705" s="445"/>
      <c r="K705" s="445"/>
      <c r="L705" s="445"/>
      <c r="M705" s="445"/>
      <c r="N705" s="445"/>
      <c r="O705" s="445"/>
      <c r="P705" s="445"/>
      <c r="Q705" s="44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45"/>
      <c r="D706" s="445"/>
      <c r="E706" s="445"/>
      <c r="F706" s="445"/>
      <c r="G706" s="445"/>
      <c r="H706" s="445"/>
      <c r="I706" s="445"/>
      <c r="J706" s="445"/>
      <c r="K706" s="445"/>
      <c r="L706" s="445"/>
      <c r="M706" s="445"/>
      <c r="N706" s="445"/>
      <c r="O706" s="445"/>
      <c r="P706" s="445"/>
      <c r="Q706" s="44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45"/>
      <c r="D707" s="445"/>
      <c r="E707" s="445"/>
      <c r="F707" s="445"/>
      <c r="G707" s="445"/>
      <c r="H707" s="445"/>
      <c r="I707" s="445"/>
      <c r="J707" s="445"/>
      <c r="K707" s="445"/>
      <c r="L707" s="445"/>
      <c r="M707" s="445"/>
      <c r="N707" s="445"/>
      <c r="O707" s="445"/>
      <c r="P707" s="445"/>
      <c r="Q707" s="44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45"/>
      <c r="D708" s="445"/>
      <c r="E708" s="445"/>
      <c r="F708" s="445"/>
      <c r="G708" s="445"/>
      <c r="H708" s="445"/>
      <c r="I708" s="445"/>
      <c r="J708" s="445"/>
      <c r="K708" s="445"/>
      <c r="L708" s="445"/>
      <c r="M708" s="445"/>
      <c r="N708" s="445"/>
      <c r="O708" s="445"/>
      <c r="P708" s="445"/>
      <c r="Q708" s="44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45"/>
      <c r="D709" s="445"/>
      <c r="E709" s="445"/>
      <c r="F709" s="445"/>
      <c r="G709" s="445"/>
      <c r="H709" s="445"/>
      <c r="I709" s="445"/>
      <c r="J709" s="445"/>
      <c r="K709" s="445"/>
      <c r="L709" s="445"/>
      <c r="M709" s="445"/>
      <c r="N709" s="445"/>
      <c r="O709" s="445"/>
      <c r="P709" s="445"/>
      <c r="Q709" s="44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45"/>
      <c r="D710" s="445"/>
      <c r="E710" s="445"/>
      <c r="F710" s="445"/>
      <c r="G710" s="445"/>
      <c r="H710" s="445"/>
      <c r="I710" s="445"/>
      <c r="J710" s="445"/>
      <c r="K710" s="445"/>
      <c r="L710" s="445"/>
      <c r="M710" s="445"/>
      <c r="N710" s="445"/>
      <c r="O710" s="445"/>
      <c r="P710" s="445"/>
      <c r="Q710" s="44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45"/>
      <c r="D711" s="445"/>
      <c r="E711" s="445"/>
      <c r="F711" s="445"/>
      <c r="G711" s="445"/>
      <c r="H711" s="445"/>
      <c r="I711" s="445"/>
      <c r="J711" s="445"/>
      <c r="K711" s="445"/>
      <c r="L711" s="445"/>
      <c r="M711" s="445"/>
      <c r="N711" s="445"/>
      <c r="O711" s="445"/>
      <c r="P711" s="445"/>
      <c r="Q711" s="44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45"/>
      <c r="D712" s="445"/>
      <c r="E712" s="445"/>
      <c r="F712" s="445"/>
      <c r="G712" s="445"/>
      <c r="H712" s="445"/>
      <c r="I712" s="445"/>
      <c r="J712" s="445"/>
      <c r="K712" s="445"/>
      <c r="L712" s="445"/>
      <c r="M712" s="445"/>
      <c r="N712" s="445"/>
      <c r="O712" s="445"/>
      <c r="P712" s="445"/>
      <c r="Q712" s="44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45"/>
      <c r="D713" s="445"/>
      <c r="E713" s="445"/>
      <c r="F713" s="445"/>
      <c r="G713" s="445"/>
      <c r="H713" s="445"/>
      <c r="I713" s="445"/>
      <c r="J713" s="445"/>
      <c r="K713" s="445"/>
      <c r="L713" s="445"/>
      <c r="M713" s="445"/>
      <c r="N713" s="445"/>
      <c r="O713" s="445"/>
      <c r="P713" s="445"/>
      <c r="Q713" s="44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45"/>
      <c r="D714" s="445"/>
      <c r="E714" s="445"/>
      <c r="F714" s="445"/>
      <c r="G714" s="445"/>
      <c r="H714" s="445"/>
      <c r="I714" s="445"/>
      <c r="J714" s="445"/>
      <c r="K714" s="445"/>
      <c r="L714" s="445"/>
      <c r="M714" s="445"/>
      <c r="N714" s="445"/>
      <c r="O714" s="445"/>
      <c r="P714" s="445"/>
      <c r="Q714" s="44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45"/>
      <c r="D715" s="445"/>
      <c r="E715" s="445"/>
      <c r="F715" s="445"/>
      <c r="G715" s="445"/>
      <c r="H715" s="445"/>
      <c r="I715" s="445"/>
      <c r="J715" s="445"/>
      <c r="K715" s="445"/>
      <c r="L715" s="445"/>
      <c r="M715" s="445"/>
      <c r="N715" s="445"/>
      <c r="O715" s="445"/>
      <c r="P715" s="445"/>
      <c r="Q715" s="44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45"/>
      <c r="D716" s="445"/>
      <c r="E716" s="445"/>
      <c r="F716" s="445"/>
      <c r="G716" s="445"/>
      <c r="H716" s="445"/>
      <c r="I716" s="445"/>
      <c r="J716" s="445"/>
      <c r="K716" s="445"/>
      <c r="L716" s="445"/>
      <c r="M716" s="445"/>
      <c r="N716" s="445"/>
      <c r="O716" s="445"/>
      <c r="P716" s="445"/>
      <c r="Q716" s="44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45"/>
      <c r="D717" s="445"/>
      <c r="E717" s="445"/>
      <c r="F717" s="445"/>
      <c r="G717" s="445"/>
      <c r="H717" s="445"/>
      <c r="I717" s="445"/>
      <c r="J717" s="445"/>
      <c r="K717" s="445"/>
      <c r="L717" s="445"/>
      <c r="M717" s="445"/>
      <c r="N717" s="445"/>
      <c r="O717" s="445"/>
      <c r="P717" s="445"/>
      <c r="Q717" s="44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45"/>
      <c r="D718" s="445"/>
      <c r="E718" s="445"/>
      <c r="F718" s="445"/>
      <c r="G718" s="445"/>
      <c r="H718" s="445"/>
      <c r="I718" s="445"/>
      <c r="J718" s="445"/>
      <c r="K718" s="445"/>
      <c r="L718" s="445"/>
      <c r="M718" s="445"/>
      <c r="N718" s="445"/>
      <c r="O718" s="445"/>
      <c r="P718" s="445"/>
      <c r="Q718" s="44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45"/>
      <c r="D719" s="445"/>
      <c r="E719" s="445"/>
      <c r="F719" s="445"/>
      <c r="G719" s="445"/>
      <c r="H719" s="445"/>
      <c r="I719" s="445"/>
      <c r="J719" s="445"/>
      <c r="K719" s="445"/>
      <c r="L719" s="445"/>
      <c r="M719" s="445"/>
      <c r="N719" s="445"/>
      <c r="O719" s="445"/>
      <c r="P719" s="445"/>
      <c r="Q719" s="44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45"/>
      <c r="D720" s="445"/>
      <c r="E720" s="445"/>
      <c r="F720" s="445"/>
      <c r="G720" s="445"/>
      <c r="H720" s="445"/>
      <c r="I720" s="445"/>
      <c r="J720" s="445"/>
      <c r="K720" s="445"/>
      <c r="L720" s="445"/>
      <c r="M720" s="445"/>
      <c r="N720" s="445"/>
      <c r="O720" s="445"/>
      <c r="P720" s="445"/>
      <c r="Q720" s="44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45"/>
      <c r="D721" s="445"/>
      <c r="E721" s="445"/>
      <c r="F721" s="445"/>
      <c r="G721" s="445"/>
      <c r="H721" s="445"/>
      <c r="I721" s="445"/>
      <c r="J721" s="445"/>
      <c r="K721" s="445"/>
      <c r="L721" s="445"/>
      <c r="M721" s="445"/>
      <c r="N721" s="445"/>
      <c r="O721" s="445"/>
      <c r="P721" s="445"/>
      <c r="Q721" s="44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45"/>
      <c r="D722" s="445"/>
      <c r="E722" s="445"/>
      <c r="F722" s="445"/>
      <c r="G722" s="445"/>
      <c r="H722" s="445"/>
      <c r="I722" s="445"/>
      <c r="J722" s="445"/>
      <c r="K722" s="445"/>
      <c r="L722" s="445"/>
      <c r="M722" s="445"/>
      <c r="N722" s="445"/>
      <c r="O722" s="445"/>
      <c r="P722" s="445"/>
      <c r="Q722" s="44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45"/>
      <c r="D723" s="445"/>
      <c r="E723" s="445"/>
      <c r="F723" s="445"/>
      <c r="G723" s="445"/>
      <c r="H723" s="445"/>
      <c r="I723" s="445"/>
      <c r="J723" s="445"/>
      <c r="K723" s="445"/>
      <c r="L723" s="445"/>
      <c r="M723" s="445"/>
      <c r="N723" s="445"/>
      <c r="O723" s="445"/>
      <c r="P723" s="445"/>
      <c r="Q723" s="44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45"/>
      <c r="D724" s="445"/>
      <c r="E724" s="445"/>
      <c r="F724" s="445"/>
      <c r="G724" s="445"/>
      <c r="H724" s="445"/>
      <c r="I724" s="445"/>
      <c r="J724" s="445"/>
      <c r="K724" s="445"/>
      <c r="L724" s="445"/>
      <c r="M724" s="445"/>
      <c r="N724" s="445"/>
      <c r="O724" s="445"/>
      <c r="P724" s="445"/>
      <c r="Q724" s="44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45"/>
      <c r="D725" s="445"/>
      <c r="E725" s="445"/>
      <c r="F725" s="445"/>
      <c r="G725" s="445"/>
      <c r="H725" s="445"/>
      <c r="I725" s="445"/>
      <c r="J725" s="445"/>
      <c r="K725" s="445"/>
      <c r="L725" s="445"/>
      <c r="M725" s="445"/>
      <c r="N725" s="445"/>
      <c r="O725" s="445"/>
      <c r="P725" s="445"/>
      <c r="Q725" s="44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45"/>
      <c r="D726" s="445"/>
      <c r="E726" s="445"/>
      <c r="F726" s="445"/>
      <c r="G726" s="445"/>
      <c r="H726" s="445"/>
      <c r="I726" s="445"/>
      <c r="J726" s="445"/>
      <c r="K726" s="445"/>
      <c r="L726" s="445"/>
      <c r="M726" s="445"/>
      <c r="N726" s="445"/>
      <c r="O726" s="445"/>
      <c r="P726" s="445"/>
      <c r="Q726" s="44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45"/>
      <c r="D727" s="445"/>
      <c r="E727" s="445"/>
      <c r="F727" s="445"/>
      <c r="G727" s="445"/>
      <c r="H727" s="445"/>
      <c r="I727" s="445"/>
      <c r="J727" s="445"/>
      <c r="K727" s="445"/>
      <c r="L727" s="445"/>
      <c r="M727" s="445"/>
      <c r="N727" s="445"/>
      <c r="O727" s="445"/>
      <c r="P727" s="445"/>
      <c r="Q727" s="44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45"/>
      <c r="D728" s="445"/>
      <c r="E728" s="445"/>
      <c r="F728" s="445"/>
      <c r="G728" s="445"/>
      <c r="H728" s="445"/>
      <c r="I728" s="445"/>
      <c r="J728" s="445"/>
      <c r="K728" s="445"/>
      <c r="L728" s="445"/>
      <c r="M728" s="445"/>
      <c r="N728" s="445"/>
      <c r="O728" s="445"/>
      <c r="P728" s="445"/>
      <c r="Q728" s="44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45"/>
      <c r="D729" s="445"/>
      <c r="E729" s="445"/>
      <c r="F729" s="445"/>
      <c r="G729" s="445"/>
      <c r="H729" s="445"/>
      <c r="I729" s="445"/>
      <c r="J729" s="445"/>
      <c r="K729" s="445"/>
      <c r="L729" s="445"/>
      <c r="M729" s="445"/>
      <c r="N729" s="445"/>
      <c r="O729" s="445"/>
      <c r="P729" s="445"/>
      <c r="Q729" s="44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45"/>
      <c r="D730" s="445"/>
      <c r="E730" s="445"/>
      <c r="F730" s="445"/>
      <c r="G730" s="445"/>
      <c r="H730" s="445"/>
      <c r="I730" s="445"/>
      <c r="J730" s="445"/>
      <c r="K730" s="445"/>
      <c r="L730" s="445"/>
      <c r="M730" s="445"/>
      <c r="N730" s="445"/>
      <c r="O730" s="445"/>
      <c r="P730" s="445"/>
      <c r="Q730" s="44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45"/>
      <c r="D731" s="445"/>
      <c r="E731" s="445"/>
      <c r="F731" s="445"/>
      <c r="G731" s="445"/>
      <c r="H731" s="445"/>
      <c r="I731" s="445"/>
      <c r="J731" s="445"/>
      <c r="K731" s="445"/>
      <c r="L731" s="445"/>
      <c r="M731" s="445"/>
      <c r="N731" s="445"/>
      <c r="O731" s="445"/>
      <c r="P731" s="445"/>
      <c r="Q731" s="44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45"/>
      <c r="D732" s="445"/>
      <c r="E732" s="445"/>
      <c r="F732" s="445"/>
      <c r="G732" s="445"/>
      <c r="H732" s="445"/>
      <c r="I732" s="445"/>
      <c r="J732" s="445"/>
      <c r="K732" s="445"/>
      <c r="L732" s="445"/>
      <c r="M732" s="445"/>
      <c r="N732" s="445"/>
      <c r="O732" s="445"/>
      <c r="P732" s="445"/>
      <c r="Q732" s="44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45"/>
      <c r="D733" s="445"/>
      <c r="E733" s="445"/>
      <c r="F733" s="445"/>
      <c r="G733" s="445"/>
      <c r="H733" s="445"/>
      <c r="I733" s="445"/>
      <c r="J733" s="445"/>
      <c r="K733" s="445"/>
      <c r="L733" s="445"/>
      <c r="M733" s="445"/>
      <c r="N733" s="445"/>
      <c r="O733" s="445"/>
      <c r="P733" s="445"/>
      <c r="Q733" s="44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45"/>
      <c r="D734" s="445"/>
      <c r="E734" s="445"/>
      <c r="F734" s="445"/>
      <c r="G734" s="445"/>
      <c r="H734" s="445"/>
      <c r="I734" s="445"/>
      <c r="J734" s="445"/>
      <c r="K734" s="445"/>
      <c r="L734" s="445"/>
      <c r="M734" s="445"/>
      <c r="N734" s="445"/>
      <c r="O734" s="445"/>
      <c r="P734" s="445"/>
      <c r="Q734" s="44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45"/>
      <c r="D735" s="445"/>
      <c r="E735" s="445"/>
      <c r="F735" s="445"/>
      <c r="G735" s="445"/>
      <c r="H735" s="445"/>
      <c r="I735" s="445"/>
      <c r="J735" s="445"/>
      <c r="K735" s="445"/>
      <c r="L735" s="445"/>
      <c r="M735" s="445"/>
      <c r="N735" s="445"/>
      <c r="O735" s="445"/>
      <c r="P735" s="445"/>
      <c r="Q735" s="44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45"/>
      <c r="D736" s="445"/>
      <c r="E736" s="445"/>
      <c r="F736" s="445"/>
      <c r="G736" s="445"/>
      <c r="H736" s="445"/>
      <c r="I736" s="445"/>
      <c r="J736" s="445"/>
      <c r="K736" s="445"/>
      <c r="L736" s="445"/>
      <c r="M736" s="445"/>
      <c r="N736" s="445"/>
      <c r="O736" s="445"/>
      <c r="P736" s="445"/>
      <c r="Q736" s="44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45"/>
      <c r="D737" s="445"/>
      <c r="E737" s="445"/>
      <c r="F737" s="445"/>
      <c r="G737" s="445"/>
      <c r="H737" s="445"/>
      <c r="I737" s="445"/>
      <c r="J737" s="445"/>
      <c r="K737" s="445"/>
      <c r="L737" s="445"/>
      <c r="M737" s="445"/>
      <c r="N737" s="445"/>
      <c r="O737" s="445"/>
      <c r="P737" s="445"/>
      <c r="Q737" s="44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45"/>
      <c r="D738" s="445"/>
      <c r="E738" s="445"/>
      <c r="F738" s="445"/>
      <c r="G738" s="445"/>
      <c r="H738" s="445"/>
      <c r="I738" s="445"/>
      <c r="J738" s="445"/>
      <c r="K738" s="445"/>
      <c r="L738" s="445"/>
      <c r="M738" s="445"/>
      <c r="N738" s="445"/>
      <c r="O738" s="445"/>
      <c r="P738" s="445"/>
      <c r="Q738" s="44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45"/>
      <c r="D739" s="445"/>
      <c r="E739" s="445"/>
      <c r="F739" s="445"/>
      <c r="G739" s="445"/>
      <c r="H739" s="445"/>
      <c r="I739" s="445"/>
      <c r="J739" s="445"/>
      <c r="K739" s="445"/>
      <c r="L739" s="445"/>
      <c r="M739" s="445"/>
      <c r="N739" s="445"/>
      <c r="O739" s="445"/>
      <c r="P739" s="445"/>
      <c r="Q739" s="44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45"/>
      <c r="D740" s="445"/>
      <c r="E740" s="445"/>
      <c r="F740" s="445"/>
      <c r="G740" s="445"/>
      <c r="H740" s="445"/>
      <c r="I740" s="445"/>
      <c r="J740" s="445"/>
      <c r="K740" s="445"/>
      <c r="L740" s="445"/>
      <c r="M740" s="445"/>
      <c r="N740" s="445"/>
      <c r="O740" s="445"/>
      <c r="P740" s="445"/>
      <c r="Q740" s="44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45"/>
      <c r="D741" s="445"/>
      <c r="E741" s="445"/>
      <c r="F741" s="445"/>
      <c r="G741" s="445"/>
      <c r="H741" s="445"/>
      <c r="I741" s="445"/>
      <c r="J741" s="445"/>
      <c r="K741" s="445"/>
      <c r="L741" s="445"/>
      <c r="M741" s="445"/>
      <c r="N741" s="445"/>
      <c r="O741" s="445"/>
      <c r="P741" s="445"/>
      <c r="Q741" s="44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45"/>
      <c r="D742" s="445"/>
      <c r="E742" s="445"/>
      <c r="F742" s="445"/>
      <c r="G742" s="445"/>
      <c r="H742" s="445"/>
      <c r="I742" s="445"/>
      <c r="J742" s="445"/>
      <c r="K742" s="445"/>
      <c r="L742" s="445"/>
      <c r="M742" s="445"/>
      <c r="N742" s="445"/>
      <c r="O742" s="445"/>
      <c r="P742" s="445"/>
      <c r="Q742" s="44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45"/>
      <c r="D743" s="445"/>
      <c r="E743" s="445"/>
      <c r="F743" s="445"/>
      <c r="G743" s="445"/>
      <c r="H743" s="445"/>
      <c r="I743" s="445"/>
      <c r="J743" s="445"/>
      <c r="K743" s="445"/>
      <c r="L743" s="445"/>
      <c r="M743" s="445"/>
      <c r="N743" s="445"/>
      <c r="O743" s="445"/>
      <c r="P743" s="445"/>
      <c r="Q743" s="44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45"/>
      <c r="D744" s="445"/>
      <c r="E744" s="445"/>
      <c r="F744" s="445"/>
      <c r="G744" s="445"/>
      <c r="H744" s="445"/>
      <c r="I744" s="445"/>
      <c r="J744" s="445"/>
      <c r="K744" s="445"/>
      <c r="L744" s="445"/>
      <c r="M744" s="445"/>
      <c r="N744" s="445"/>
      <c r="O744" s="445"/>
      <c r="P744" s="445"/>
      <c r="Q744" s="44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45"/>
      <c r="D745" s="445"/>
      <c r="E745" s="445"/>
      <c r="F745" s="445"/>
      <c r="G745" s="445"/>
      <c r="H745" s="445"/>
      <c r="I745" s="445"/>
      <c r="J745" s="445"/>
      <c r="K745" s="445"/>
      <c r="L745" s="445"/>
      <c r="M745" s="445"/>
      <c r="N745" s="445"/>
      <c r="O745" s="445"/>
      <c r="P745" s="445"/>
      <c r="Q745" s="44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45"/>
      <c r="D746" s="445"/>
      <c r="E746" s="445"/>
      <c r="F746" s="445"/>
      <c r="G746" s="445"/>
      <c r="H746" s="445"/>
      <c r="I746" s="445"/>
      <c r="J746" s="445"/>
      <c r="K746" s="445"/>
      <c r="L746" s="445"/>
      <c r="M746" s="445"/>
      <c r="N746" s="445"/>
      <c r="O746" s="445"/>
      <c r="P746" s="445"/>
      <c r="Q746" s="44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45"/>
      <c r="D747" s="445"/>
      <c r="E747" s="445"/>
      <c r="F747" s="445"/>
      <c r="G747" s="445"/>
      <c r="H747" s="445"/>
      <c r="I747" s="445"/>
      <c r="J747" s="445"/>
      <c r="K747" s="445"/>
      <c r="L747" s="445"/>
      <c r="M747" s="445"/>
      <c r="N747" s="445"/>
      <c r="O747" s="445"/>
      <c r="P747" s="445"/>
      <c r="Q747" s="44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45"/>
      <c r="D748" s="445"/>
      <c r="E748" s="445"/>
      <c r="F748" s="445"/>
      <c r="G748" s="445"/>
      <c r="H748" s="445"/>
      <c r="I748" s="445"/>
      <c r="J748" s="445"/>
      <c r="K748" s="445"/>
      <c r="L748" s="445"/>
      <c r="M748" s="445"/>
      <c r="N748" s="445"/>
      <c r="O748" s="445"/>
      <c r="P748" s="445"/>
      <c r="Q748" s="44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45"/>
      <c r="D749" s="445"/>
      <c r="E749" s="445"/>
      <c r="F749" s="445"/>
      <c r="G749" s="445"/>
      <c r="H749" s="445"/>
      <c r="I749" s="445"/>
      <c r="J749" s="445"/>
      <c r="K749" s="445"/>
      <c r="L749" s="445"/>
      <c r="M749" s="445"/>
      <c r="N749" s="445"/>
      <c r="O749" s="445"/>
      <c r="P749" s="445"/>
      <c r="Q749" s="44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45"/>
      <c r="D750" s="445"/>
      <c r="E750" s="445"/>
      <c r="F750" s="445"/>
      <c r="G750" s="445"/>
      <c r="H750" s="445"/>
      <c r="I750" s="445"/>
      <c r="J750" s="445"/>
      <c r="K750" s="445"/>
      <c r="L750" s="445"/>
      <c r="M750" s="445"/>
      <c r="N750" s="445"/>
      <c r="O750" s="445"/>
      <c r="P750" s="445"/>
      <c r="Q750" s="44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45"/>
      <c r="D751" s="445"/>
      <c r="E751" s="445"/>
      <c r="F751" s="445"/>
      <c r="G751" s="445"/>
      <c r="H751" s="445"/>
      <c r="I751" s="445"/>
      <c r="J751" s="445"/>
      <c r="K751" s="445"/>
      <c r="L751" s="445"/>
      <c r="M751" s="445"/>
      <c r="N751" s="445"/>
      <c r="O751" s="445"/>
      <c r="P751" s="445"/>
      <c r="Q751" s="44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45"/>
      <c r="D752" s="445"/>
      <c r="E752" s="445"/>
      <c r="F752" s="445"/>
      <c r="G752" s="445"/>
      <c r="H752" s="445"/>
      <c r="I752" s="445"/>
      <c r="J752" s="445"/>
      <c r="K752" s="445"/>
      <c r="L752" s="445"/>
      <c r="M752" s="445"/>
      <c r="N752" s="445"/>
      <c r="O752" s="445"/>
      <c r="P752" s="445"/>
      <c r="Q752" s="44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45"/>
      <c r="D753" s="445"/>
      <c r="E753" s="445"/>
      <c r="F753" s="445"/>
      <c r="G753" s="445"/>
      <c r="H753" s="445"/>
      <c r="I753" s="445"/>
      <c r="J753" s="445"/>
      <c r="K753" s="445"/>
      <c r="L753" s="445"/>
      <c r="M753" s="445"/>
      <c r="N753" s="445"/>
      <c r="O753" s="445"/>
      <c r="P753" s="445"/>
      <c r="Q753" s="44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45"/>
      <c r="D754" s="445"/>
      <c r="E754" s="445"/>
      <c r="F754" s="445"/>
      <c r="G754" s="445"/>
      <c r="H754" s="445"/>
      <c r="I754" s="445"/>
      <c r="J754" s="445"/>
      <c r="K754" s="445"/>
      <c r="L754" s="445"/>
      <c r="M754" s="445"/>
      <c r="N754" s="445"/>
      <c r="O754" s="445"/>
      <c r="P754" s="445"/>
      <c r="Q754" s="44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45"/>
      <c r="D755" s="445"/>
      <c r="E755" s="445"/>
      <c r="F755" s="445"/>
      <c r="G755" s="445"/>
      <c r="H755" s="445"/>
      <c r="I755" s="445"/>
      <c r="J755" s="445"/>
      <c r="K755" s="445"/>
      <c r="L755" s="445"/>
      <c r="M755" s="445"/>
      <c r="N755" s="445"/>
      <c r="O755" s="445"/>
      <c r="P755" s="445"/>
      <c r="Q755" s="44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45"/>
      <c r="D756" s="445"/>
      <c r="E756" s="445"/>
      <c r="F756" s="445"/>
      <c r="G756" s="445"/>
      <c r="H756" s="445"/>
      <c r="I756" s="445"/>
      <c r="J756" s="445"/>
      <c r="K756" s="445"/>
      <c r="L756" s="445"/>
      <c r="M756" s="445"/>
      <c r="N756" s="445"/>
      <c r="O756" s="445"/>
      <c r="P756" s="445"/>
      <c r="Q756" s="44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45"/>
      <c r="D757" s="445"/>
      <c r="E757" s="445"/>
      <c r="F757" s="445"/>
      <c r="G757" s="445"/>
      <c r="H757" s="445"/>
      <c r="I757" s="445"/>
      <c r="J757" s="445"/>
      <c r="K757" s="445"/>
      <c r="L757" s="445"/>
      <c r="M757" s="445"/>
      <c r="N757" s="445"/>
      <c r="O757" s="445"/>
      <c r="P757" s="445"/>
      <c r="Q757" s="44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45"/>
      <c r="D758" s="445"/>
      <c r="E758" s="445"/>
      <c r="F758" s="445"/>
      <c r="G758" s="445"/>
      <c r="H758" s="445"/>
      <c r="I758" s="445"/>
      <c r="J758" s="445"/>
      <c r="K758" s="445"/>
      <c r="L758" s="445"/>
      <c r="M758" s="445"/>
      <c r="N758" s="445"/>
      <c r="O758" s="445"/>
      <c r="P758" s="445"/>
      <c r="Q758" s="44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45"/>
      <c r="D759" s="445"/>
      <c r="E759" s="445"/>
      <c r="F759" s="445"/>
      <c r="G759" s="445"/>
      <c r="H759" s="445"/>
      <c r="I759" s="445"/>
      <c r="J759" s="445"/>
      <c r="K759" s="445"/>
      <c r="L759" s="445"/>
      <c r="M759" s="445"/>
      <c r="N759" s="445"/>
      <c r="O759" s="445"/>
      <c r="P759" s="445"/>
      <c r="Q759" s="44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45"/>
      <c r="D760" s="445"/>
      <c r="E760" s="445"/>
      <c r="F760" s="445"/>
      <c r="G760" s="445"/>
      <c r="H760" s="445"/>
      <c r="I760" s="445"/>
      <c r="J760" s="445"/>
      <c r="K760" s="445"/>
      <c r="L760" s="445"/>
      <c r="M760" s="445"/>
      <c r="N760" s="445"/>
      <c r="O760" s="445"/>
      <c r="P760" s="445"/>
      <c r="Q760" s="44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45"/>
      <c r="D761" s="445"/>
      <c r="E761" s="445"/>
      <c r="F761" s="445"/>
      <c r="G761" s="445"/>
      <c r="H761" s="445"/>
      <c r="I761" s="445"/>
      <c r="J761" s="445"/>
      <c r="K761" s="445"/>
      <c r="L761" s="445"/>
      <c r="M761" s="445"/>
      <c r="N761" s="445"/>
      <c r="O761" s="445"/>
      <c r="P761" s="445"/>
      <c r="Q761" s="44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45"/>
      <c r="D762" s="445"/>
      <c r="E762" s="445"/>
      <c r="F762" s="445"/>
      <c r="G762" s="445"/>
      <c r="H762" s="445"/>
      <c r="I762" s="445"/>
      <c r="J762" s="445"/>
      <c r="K762" s="445"/>
      <c r="L762" s="445"/>
      <c r="M762" s="445"/>
      <c r="N762" s="445"/>
      <c r="O762" s="445"/>
      <c r="P762" s="445"/>
      <c r="Q762" s="44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45"/>
      <c r="D763" s="445"/>
      <c r="E763" s="445"/>
      <c r="F763" s="445"/>
      <c r="G763" s="445"/>
      <c r="H763" s="445"/>
      <c r="I763" s="445"/>
      <c r="J763" s="445"/>
      <c r="K763" s="445"/>
      <c r="L763" s="445"/>
      <c r="M763" s="445"/>
      <c r="N763" s="445"/>
      <c r="O763" s="445"/>
      <c r="P763" s="445"/>
      <c r="Q763" s="44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45"/>
      <c r="D764" s="445"/>
      <c r="E764" s="445"/>
      <c r="F764" s="445"/>
      <c r="G764" s="445"/>
      <c r="H764" s="445"/>
      <c r="I764" s="445"/>
      <c r="J764" s="445"/>
      <c r="K764" s="445"/>
      <c r="L764" s="445"/>
      <c r="M764" s="445"/>
      <c r="N764" s="445"/>
      <c r="O764" s="445"/>
      <c r="P764" s="445"/>
      <c r="Q764" s="44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45"/>
      <c r="D765" s="445"/>
      <c r="E765" s="445"/>
      <c r="F765" s="445"/>
      <c r="G765" s="445"/>
      <c r="H765" s="445"/>
      <c r="I765" s="445"/>
      <c r="J765" s="445"/>
      <c r="K765" s="445"/>
      <c r="L765" s="445"/>
      <c r="M765" s="445"/>
      <c r="N765" s="445"/>
      <c r="O765" s="445"/>
      <c r="P765" s="445"/>
      <c r="Q765" s="44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45"/>
      <c r="D766" s="445"/>
      <c r="E766" s="445"/>
      <c r="F766" s="445"/>
      <c r="G766" s="445"/>
      <c r="H766" s="445"/>
      <c r="I766" s="445"/>
      <c r="J766" s="445"/>
      <c r="K766" s="445"/>
      <c r="L766" s="445"/>
      <c r="M766" s="445"/>
      <c r="N766" s="445"/>
      <c r="O766" s="445"/>
      <c r="P766" s="445"/>
      <c r="Q766" s="44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45"/>
      <c r="D767" s="445"/>
      <c r="E767" s="445"/>
      <c r="F767" s="445"/>
      <c r="G767" s="445"/>
      <c r="H767" s="445"/>
      <c r="I767" s="445"/>
      <c r="J767" s="445"/>
      <c r="K767" s="445"/>
      <c r="L767" s="445"/>
      <c r="M767" s="445"/>
      <c r="N767" s="445"/>
      <c r="O767" s="445"/>
      <c r="P767" s="445"/>
      <c r="Q767" s="44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45"/>
      <c r="D768" s="445"/>
      <c r="E768" s="445"/>
      <c r="F768" s="445"/>
      <c r="G768" s="445"/>
      <c r="H768" s="445"/>
      <c r="I768" s="445"/>
      <c r="J768" s="445"/>
      <c r="K768" s="445"/>
      <c r="L768" s="445"/>
      <c r="M768" s="445"/>
      <c r="N768" s="445"/>
      <c r="O768" s="445"/>
      <c r="P768" s="445"/>
      <c r="Q768" s="44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45"/>
      <c r="D769" s="445"/>
      <c r="E769" s="445"/>
      <c r="F769" s="445"/>
      <c r="G769" s="445"/>
      <c r="H769" s="445"/>
      <c r="I769" s="445"/>
      <c r="J769" s="445"/>
      <c r="K769" s="445"/>
      <c r="L769" s="445"/>
      <c r="M769" s="445"/>
      <c r="N769" s="445"/>
      <c r="O769" s="445"/>
      <c r="P769" s="445"/>
      <c r="Q769" s="44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45"/>
      <c r="D770" s="445"/>
      <c r="E770" s="445"/>
      <c r="F770" s="445"/>
      <c r="G770" s="445"/>
      <c r="H770" s="445"/>
      <c r="I770" s="445"/>
      <c r="J770" s="445"/>
      <c r="K770" s="445"/>
      <c r="L770" s="445"/>
      <c r="M770" s="445"/>
      <c r="N770" s="445"/>
      <c r="O770" s="445"/>
      <c r="P770" s="445"/>
      <c r="Q770" s="44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45"/>
      <c r="D771" s="445"/>
      <c r="E771" s="445"/>
      <c r="F771" s="445"/>
      <c r="G771" s="445"/>
      <c r="H771" s="445"/>
      <c r="I771" s="445"/>
      <c r="J771" s="445"/>
      <c r="K771" s="445"/>
      <c r="L771" s="445"/>
      <c r="M771" s="445"/>
      <c r="N771" s="445"/>
      <c r="O771" s="445"/>
      <c r="P771" s="445"/>
      <c r="Q771" s="44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45"/>
      <c r="D772" s="445"/>
      <c r="E772" s="445"/>
      <c r="F772" s="445"/>
      <c r="G772" s="445"/>
      <c r="H772" s="445"/>
      <c r="I772" s="445"/>
      <c r="J772" s="445"/>
      <c r="K772" s="445"/>
      <c r="L772" s="445"/>
      <c r="M772" s="445"/>
      <c r="N772" s="445"/>
      <c r="O772" s="445"/>
      <c r="P772" s="445"/>
      <c r="Q772" s="44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45"/>
      <c r="D773" s="445"/>
      <c r="E773" s="445"/>
      <c r="F773" s="445"/>
      <c r="G773" s="445"/>
      <c r="H773" s="445"/>
      <c r="I773" s="445"/>
      <c r="J773" s="445"/>
      <c r="K773" s="445"/>
      <c r="L773" s="445"/>
      <c r="M773" s="445"/>
      <c r="N773" s="445"/>
      <c r="O773" s="445"/>
      <c r="P773" s="445"/>
      <c r="Q773" s="44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45"/>
      <c r="D774" s="445"/>
      <c r="E774" s="445"/>
      <c r="F774" s="445"/>
      <c r="G774" s="445"/>
      <c r="H774" s="445"/>
      <c r="I774" s="445"/>
      <c r="J774" s="445"/>
      <c r="K774" s="445"/>
      <c r="L774" s="445"/>
      <c r="M774" s="445"/>
      <c r="N774" s="445"/>
      <c r="O774" s="445"/>
      <c r="P774" s="445"/>
      <c r="Q774" s="44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45"/>
      <c r="D775" s="445"/>
      <c r="E775" s="445"/>
      <c r="F775" s="445"/>
      <c r="G775" s="445"/>
      <c r="H775" s="445"/>
      <c r="I775" s="445"/>
      <c r="J775" s="445"/>
      <c r="K775" s="445"/>
      <c r="L775" s="445"/>
      <c r="M775" s="445"/>
      <c r="N775" s="445"/>
      <c r="O775" s="445"/>
      <c r="P775" s="445"/>
      <c r="Q775" s="44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45"/>
      <c r="D776" s="445"/>
      <c r="E776" s="445"/>
      <c r="F776" s="445"/>
      <c r="G776" s="445"/>
      <c r="H776" s="445"/>
      <c r="I776" s="445"/>
      <c r="J776" s="445"/>
      <c r="K776" s="445"/>
      <c r="L776" s="445"/>
      <c r="M776" s="445"/>
      <c r="N776" s="445"/>
      <c r="O776" s="445"/>
      <c r="P776" s="445"/>
      <c r="Q776" s="44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45"/>
      <c r="D777" s="445"/>
      <c r="E777" s="445"/>
      <c r="F777" s="445"/>
      <c r="G777" s="445"/>
      <c r="H777" s="445"/>
      <c r="I777" s="445"/>
      <c r="J777" s="445"/>
      <c r="K777" s="445"/>
      <c r="L777" s="445"/>
      <c r="M777" s="445"/>
      <c r="N777" s="445"/>
      <c r="O777" s="445"/>
      <c r="P777" s="445"/>
      <c r="Q777" s="44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45"/>
      <c r="D778" s="445"/>
      <c r="E778" s="445"/>
      <c r="F778" s="445"/>
      <c r="G778" s="445"/>
      <c r="H778" s="445"/>
      <c r="I778" s="445"/>
      <c r="J778" s="445"/>
      <c r="K778" s="445"/>
      <c r="L778" s="445"/>
      <c r="M778" s="445"/>
      <c r="N778" s="445"/>
      <c r="O778" s="445"/>
      <c r="P778" s="445"/>
      <c r="Q778" s="44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45"/>
      <c r="D779" s="445"/>
      <c r="E779" s="445"/>
      <c r="F779" s="445"/>
      <c r="G779" s="445"/>
      <c r="H779" s="445"/>
      <c r="I779" s="445"/>
      <c r="J779" s="445"/>
      <c r="K779" s="445"/>
      <c r="L779" s="445"/>
      <c r="M779" s="445"/>
      <c r="N779" s="445"/>
      <c r="O779" s="445"/>
      <c r="P779" s="445"/>
      <c r="Q779" s="44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45"/>
      <c r="D780" s="445"/>
      <c r="E780" s="445"/>
      <c r="F780" s="445"/>
      <c r="G780" s="445"/>
      <c r="H780" s="445"/>
      <c r="I780" s="445"/>
      <c r="J780" s="445"/>
      <c r="K780" s="445"/>
      <c r="L780" s="445"/>
      <c r="M780" s="445"/>
      <c r="N780" s="445"/>
      <c r="O780" s="445"/>
      <c r="P780" s="445"/>
      <c r="Q780" s="44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45"/>
      <c r="D781" s="445"/>
      <c r="E781" s="445"/>
      <c r="F781" s="445"/>
      <c r="G781" s="445"/>
      <c r="H781" s="445"/>
      <c r="I781" s="445"/>
      <c r="J781" s="445"/>
      <c r="K781" s="445"/>
      <c r="L781" s="445"/>
      <c r="M781" s="445"/>
      <c r="N781" s="445"/>
      <c r="O781" s="445"/>
      <c r="P781" s="445"/>
      <c r="Q781" s="44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45"/>
      <c r="D782" s="445"/>
      <c r="E782" s="445"/>
      <c r="F782" s="445"/>
      <c r="G782" s="445"/>
      <c r="H782" s="445"/>
      <c r="I782" s="445"/>
      <c r="J782" s="445"/>
      <c r="K782" s="445"/>
      <c r="L782" s="445"/>
      <c r="M782" s="445"/>
      <c r="N782" s="445"/>
      <c r="O782" s="445"/>
      <c r="P782" s="445"/>
      <c r="Q782" s="44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45"/>
      <c r="D783" s="445"/>
      <c r="E783" s="445"/>
      <c r="F783" s="445"/>
      <c r="G783" s="445"/>
      <c r="H783" s="445"/>
      <c r="I783" s="445"/>
      <c r="J783" s="445"/>
      <c r="K783" s="445"/>
      <c r="L783" s="445"/>
      <c r="M783" s="445"/>
      <c r="N783" s="445"/>
      <c r="O783" s="445"/>
      <c r="P783" s="445"/>
      <c r="Q783" s="44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45"/>
      <c r="D784" s="445"/>
      <c r="E784" s="445"/>
      <c r="F784" s="445"/>
      <c r="G784" s="445"/>
      <c r="H784" s="445"/>
      <c r="I784" s="445"/>
      <c r="J784" s="445"/>
      <c r="K784" s="445"/>
      <c r="L784" s="445"/>
      <c r="M784" s="445"/>
      <c r="N784" s="445"/>
      <c r="O784" s="445"/>
      <c r="P784" s="445"/>
      <c r="Q784" s="44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45"/>
      <c r="D785" s="445"/>
      <c r="E785" s="445"/>
      <c r="F785" s="445"/>
      <c r="G785" s="445"/>
      <c r="H785" s="445"/>
      <c r="I785" s="445"/>
      <c r="J785" s="445"/>
      <c r="K785" s="445"/>
      <c r="L785" s="445"/>
      <c r="M785" s="445"/>
      <c r="N785" s="445"/>
      <c r="O785" s="445"/>
      <c r="P785" s="445"/>
      <c r="Q785" s="44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45"/>
      <c r="D786" s="445"/>
      <c r="E786" s="445"/>
      <c r="F786" s="445"/>
      <c r="G786" s="445"/>
      <c r="H786" s="445"/>
      <c r="I786" s="445"/>
      <c r="J786" s="445"/>
      <c r="K786" s="445"/>
      <c r="L786" s="445"/>
      <c r="M786" s="445"/>
      <c r="N786" s="445"/>
      <c r="O786" s="445"/>
      <c r="P786" s="445"/>
      <c r="Q786" s="44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45"/>
      <c r="D787" s="445"/>
      <c r="E787" s="445"/>
      <c r="F787" s="445"/>
      <c r="G787" s="445"/>
      <c r="H787" s="445"/>
      <c r="I787" s="445"/>
      <c r="J787" s="445"/>
      <c r="K787" s="445"/>
      <c r="L787" s="445"/>
      <c r="M787" s="445"/>
      <c r="N787" s="445"/>
      <c r="O787" s="445"/>
      <c r="P787" s="445"/>
      <c r="Q787" s="44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45"/>
      <c r="D788" s="445"/>
      <c r="E788" s="445"/>
      <c r="F788" s="445"/>
      <c r="G788" s="445"/>
      <c r="H788" s="445"/>
      <c r="I788" s="445"/>
      <c r="J788" s="445"/>
      <c r="K788" s="445"/>
      <c r="L788" s="445"/>
      <c r="M788" s="445"/>
      <c r="N788" s="445"/>
      <c r="O788" s="445"/>
      <c r="P788" s="445"/>
      <c r="Q788" s="44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45"/>
      <c r="D789" s="445"/>
      <c r="E789" s="445"/>
      <c r="F789" s="445"/>
      <c r="G789" s="445"/>
      <c r="H789" s="445"/>
      <c r="I789" s="445"/>
      <c r="J789" s="445"/>
      <c r="K789" s="445"/>
      <c r="L789" s="445"/>
      <c r="M789" s="445"/>
      <c r="N789" s="445"/>
      <c r="O789" s="445"/>
      <c r="P789" s="445"/>
      <c r="Q789" s="44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45"/>
      <c r="D790" s="445"/>
      <c r="E790" s="445"/>
      <c r="F790" s="445"/>
      <c r="G790" s="445"/>
      <c r="H790" s="445"/>
      <c r="I790" s="445"/>
      <c r="J790" s="445"/>
      <c r="K790" s="445"/>
      <c r="L790" s="445"/>
      <c r="M790" s="445"/>
      <c r="N790" s="445"/>
      <c r="O790" s="445"/>
      <c r="P790" s="445"/>
      <c r="Q790" s="44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45"/>
      <c r="D791" s="445"/>
      <c r="E791" s="445"/>
      <c r="F791" s="445"/>
      <c r="G791" s="445"/>
      <c r="H791" s="445"/>
      <c r="I791" s="445"/>
      <c r="J791" s="445"/>
      <c r="K791" s="445"/>
      <c r="L791" s="445"/>
      <c r="M791" s="445"/>
      <c r="N791" s="445"/>
      <c r="O791" s="445"/>
      <c r="P791" s="445"/>
      <c r="Q791" s="44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45"/>
      <c r="D792" s="445"/>
      <c r="E792" s="445"/>
      <c r="F792" s="445"/>
      <c r="G792" s="445"/>
      <c r="H792" s="445"/>
      <c r="I792" s="445"/>
      <c r="J792" s="445"/>
      <c r="K792" s="445"/>
      <c r="L792" s="445"/>
      <c r="M792" s="445"/>
      <c r="N792" s="445"/>
      <c r="O792" s="445"/>
      <c r="P792" s="445"/>
      <c r="Q792" s="44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45"/>
      <c r="D793" s="445"/>
      <c r="E793" s="445"/>
      <c r="F793" s="445"/>
      <c r="G793" s="445"/>
      <c r="H793" s="445"/>
      <c r="I793" s="445"/>
      <c r="J793" s="445"/>
      <c r="K793" s="445"/>
      <c r="L793" s="445"/>
      <c r="M793" s="445"/>
      <c r="N793" s="445"/>
      <c r="O793" s="445"/>
      <c r="P793" s="445"/>
      <c r="Q793" s="44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45"/>
      <c r="D794" s="445"/>
      <c r="E794" s="445"/>
      <c r="F794" s="445"/>
      <c r="G794" s="445"/>
      <c r="H794" s="445"/>
      <c r="I794" s="445"/>
      <c r="J794" s="445"/>
      <c r="K794" s="445"/>
      <c r="L794" s="445"/>
      <c r="M794" s="445"/>
      <c r="N794" s="445"/>
      <c r="O794" s="445"/>
      <c r="P794" s="445"/>
      <c r="Q794" s="44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45"/>
      <c r="D795" s="445"/>
      <c r="E795" s="445"/>
      <c r="F795" s="445"/>
      <c r="G795" s="445"/>
      <c r="H795" s="445"/>
      <c r="I795" s="445"/>
      <c r="J795" s="445"/>
      <c r="K795" s="445"/>
      <c r="L795" s="445"/>
      <c r="M795" s="445"/>
      <c r="N795" s="445"/>
      <c r="O795" s="445"/>
      <c r="P795" s="445"/>
      <c r="Q795" s="44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45"/>
      <c r="D796" s="445"/>
      <c r="E796" s="445"/>
      <c r="F796" s="445"/>
      <c r="G796" s="445"/>
      <c r="H796" s="445"/>
      <c r="I796" s="445"/>
      <c r="J796" s="445"/>
      <c r="K796" s="445"/>
      <c r="L796" s="445"/>
      <c r="M796" s="445"/>
      <c r="N796" s="445"/>
      <c r="O796" s="445"/>
      <c r="P796" s="445"/>
      <c r="Q796" s="44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45"/>
      <c r="D797" s="445"/>
      <c r="E797" s="445"/>
      <c r="F797" s="445"/>
      <c r="G797" s="445"/>
      <c r="H797" s="445"/>
      <c r="I797" s="445"/>
      <c r="J797" s="445"/>
      <c r="K797" s="445"/>
      <c r="L797" s="445"/>
      <c r="M797" s="445"/>
      <c r="N797" s="445"/>
      <c r="O797" s="445"/>
      <c r="P797" s="445"/>
      <c r="Q797" s="44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45"/>
      <c r="D798" s="445"/>
      <c r="E798" s="445"/>
      <c r="F798" s="445"/>
      <c r="G798" s="445"/>
      <c r="H798" s="445"/>
      <c r="I798" s="445"/>
      <c r="J798" s="445"/>
      <c r="K798" s="445"/>
      <c r="L798" s="445"/>
      <c r="M798" s="445"/>
      <c r="N798" s="445"/>
      <c r="O798" s="445"/>
      <c r="P798" s="445"/>
      <c r="Q798" s="44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45"/>
      <c r="D799" s="445"/>
      <c r="E799" s="445"/>
      <c r="F799" s="445"/>
      <c r="G799" s="445"/>
      <c r="H799" s="445"/>
      <c r="I799" s="445"/>
      <c r="J799" s="445"/>
      <c r="K799" s="445"/>
      <c r="L799" s="445"/>
      <c r="M799" s="445"/>
      <c r="N799" s="445"/>
      <c r="O799" s="445"/>
      <c r="P799" s="445"/>
      <c r="Q799" s="44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45"/>
      <c r="D800" s="445"/>
      <c r="E800" s="445"/>
      <c r="F800" s="445"/>
      <c r="G800" s="445"/>
      <c r="H800" s="445"/>
      <c r="I800" s="445"/>
      <c r="J800" s="445"/>
      <c r="K800" s="445"/>
      <c r="L800" s="445"/>
      <c r="M800" s="445"/>
      <c r="N800" s="445"/>
      <c r="O800" s="445"/>
      <c r="P800" s="445"/>
      <c r="Q800" s="44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45"/>
      <c r="D801" s="445"/>
      <c r="E801" s="445"/>
      <c r="F801" s="445"/>
      <c r="G801" s="445"/>
      <c r="H801" s="445"/>
      <c r="I801" s="445"/>
      <c r="J801" s="445"/>
      <c r="K801" s="445"/>
      <c r="L801" s="445"/>
      <c r="M801" s="445"/>
      <c r="N801" s="445"/>
      <c r="O801" s="445"/>
      <c r="P801" s="445"/>
      <c r="Q801" s="445"/>
    </row>
    <row r="802" ht="25.15" customHeight="true" x14ac:dyDescent="0.2">
      <c r="C802" s="445"/>
      <c r="D802" s="445"/>
      <c r="E802" s="445"/>
      <c r="F802" s="445"/>
      <c r="G802" s="445"/>
      <c r="H802" s="445"/>
      <c r="I802" s="445"/>
      <c r="J802" s="445"/>
      <c r="K802" s="445"/>
      <c r="L802" s="445"/>
      <c r="M802" s="445"/>
      <c r="N802" s="445"/>
      <c r="O802" s="445"/>
      <c r="P802" s="445"/>
      <c r="Q802" s="445"/>
    </row>
    <row r="803" ht="25.15" customHeight="true" x14ac:dyDescent="0.2">
      <c r="C803" s="445"/>
      <c r="D803" s="445"/>
      <c r="E803" s="445"/>
      <c r="F803" s="445"/>
      <c r="G803" s="445"/>
      <c r="H803" s="445"/>
      <c r="I803" s="445"/>
      <c r="J803" s="445"/>
      <c r="K803" s="445"/>
      <c r="L803" s="445"/>
      <c r="M803" s="445"/>
      <c r="N803" s="445"/>
      <c r="O803" s="445"/>
      <c r="P803" s="445"/>
      <c r="Q803" s="445"/>
    </row>
    <row r="804" ht="25.15" customHeight="true" x14ac:dyDescent="0.2">
      <c r="C804" s="445"/>
      <c r="D804" s="445"/>
      <c r="E804" s="445"/>
      <c r="F804" s="445"/>
      <c r="G804" s="445"/>
      <c r="H804" s="445"/>
      <c r="I804" s="445"/>
      <c r="J804" s="445"/>
      <c r="K804" s="445"/>
      <c r="L804" s="445"/>
      <c r="M804" s="445"/>
      <c r="N804" s="445"/>
      <c r="O804" s="445"/>
      <c r="P804" s="445"/>
      <c r="Q804" s="445"/>
    </row>
    <row r="805" ht="25.15" customHeight="true" x14ac:dyDescent="0.2">
      <c r="C805" s="445"/>
      <c r="D805" s="445"/>
      <c r="E805" s="445"/>
      <c r="F805" s="445"/>
      <c r="G805" s="445"/>
      <c r="H805" s="445"/>
      <c r="I805" s="445"/>
      <c r="J805" s="445"/>
      <c r="K805" s="445"/>
      <c r="L805" s="445"/>
      <c r="M805" s="445"/>
      <c r="N805" s="445"/>
      <c r="O805" s="445"/>
      <c r="P805" s="445"/>
      <c r="Q805" s="445"/>
    </row>
    <row r="806" ht="25.15" customHeight="true" x14ac:dyDescent="0.2">
      <c r="C806" s="445"/>
      <c r="D806" s="445"/>
      <c r="E806" s="445"/>
      <c r="F806" s="445"/>
      <c r="G806" s="445"/>
      <c r="H806" s="445"/>
      <c r="I806" s="445"/>
      <c r="J806" s="445"/>
      <c r="K806" s="445"/>
      <c r="L806" s="445"/>
      <c r="M806" s="445"/>
      <c r="N806" s="445"/>
      <c r="O806" s="445"/>
      <c r="P806" s="445"/>
      <c r="Q806" s="445"/>
    </row>
    <row r="807" ht="25.15" customHeight="true" x14ac:dyDescent="0.2">
      <c r="C807" s="445"/>
      <c r="D807" s="445"/>
      <c r="E807" s="445"/>
      <c r="F807" s="445"/>
      <c r="G807" s="445"/>
      <c r="H807" s="445"/>
      <c r="I807" s="445"/>
      <c r="J807" s="445"/>
      <c r="K807" s="445"/>
      <c r="L807" s="445"/>
      <c r="M807" s="445"/>
      <c r="N807" s="445"/>
      <c r="O807" s="445"/>
      <c r="P807" s="445"/>
      <c r="Q807" s="445"/>
    </row>
    <row r="808" ht="25.15" customHeight="true" x14ac:dyDescent="0.2">
      <c r="C808" s="445"/>
      <c r="D808" s="445"/>
      <c r="E808" s="445"/>
      <c r="F808" s="445"/>
      <c r="G808" s="445"/>
      <c r="H808" s="445"/>
      <c r="I808" s="445"/>
      <c r="J808" s="445"/>
      <c r="K808" s="445"/>
      <c r="L808" s="445"/>
      <c r="M808" s="445"/>
      <c r="N808" s="445"/>
      <c r="O808" s="445"/>
      <c r="P808" s="445"/>
      <c r="Q808" s="445"/>
    </row>
    <row r="809" ht="25.15" customHeight="true" x14ac:dyDescent="0.2">
      <c r="C809" s="445"/>
      <c r="D809" s="445"/>
      <c r="E809" s="445"/>
      <c r="F809" s="445"/>
      <c r="G809" s="445"/>
      <c r="H809" s="445"/>
      <c r="I809" s="445"/>
      <c r="J809" s="445"/>
      <c r="K809" s="445"/>
      <c r="L809" s="445"/>
      <c r="M809" s="445"/>
      <c r="N809" s="445"/>
      <c r="O809" s="445"/>
      <c r="P809" s="445"/>
      <c r="Q809" s="445"/>
    </row>
    <row r="810" ht="25.15" customHeight="true" x14ac:dyDescent="0.2">
      <c r="C810" s="445"/>
      <c r="D810" s="445"/>
      <c r="E810" s="445"/>
      <c r="F810" s="445"/>
      <c r="G810" s="445"/>
      <c r="H810" s="445"/>
      <c r="I810" s="445"/>
      <c r="J810" s="445"/>
      <c r="K810" s="445"/>
      <c r="L810" s="445"/>
      <c r="M810" s="445"/>
      <c r="N810" s="445"/>
      <c r="O810" s="445"/>
      <c r="P810" s="445"/>
      <c r="Q810" s="445"/>
    </row>
    <row r="811" ht="25.15" customHeight="true" x14ac:dyDescent="0.2">
      <c r="C811" s="445"/>
      <c r="D811" s="445"/>
      <c r="E811" s="445"/>
      <c r="F811" s="445"/>
      <c r="G811" s="445"/>
      <c r="H811" s="445"/>
      <c r="I811" s="445"/>
      <c r="J811" s="445"/>
      <c r="K811" s="445"/>
      <c r="L811" s="445"/>
      <c r="M811" s="445"/>
      <c r="N811" s="445"/>
      <c r="O811" s="445"/>
      <c r="P811" s="445"/>
      <c r="Q811" s="445"/>
    </row>
    <row r="812" ht="25.15" customHeight="true" x14ac:dyDescent="0.2">
      <c r="C812" s="445"/>
      <c r="D812" s="445"/>
      <c r="E812" s="445"/>
      <c r="F812" s="445"/>
      <c r="G812" s="445"/>
      <c r="H812" s="445"/>
      <c r="I812" s="445"/>
      <c r="J812" s="445"/>
      <c r="K812" s="445"/>
      <c r="L812" s="445"/>
      <c r="M812" s="445"/>
      <c r="N812" s="445"/>
      <c r="O812" s="445"/>
      <c r="P812" s="445"/>
      <c r="Q812" s="445"/>
    </row>
    <row r="813" ht="25.15" customHeight="true" x14ac:dyDescent="0.2">
      <c r="C813" s="445"/>
      <c r="D813" s="445"/>
      <c r="E813" s="445"/>
      <c r="F813" s="445"/>
      <c r="G813" s="445"/>
      <c r="H813" s="445"/>
      <c r="I813" s="445"/>
      <c r="J813" s="445"/>
      <c r="K813" s="445"/>
      <c r="L813" s="445"/>
      <c r="M813" s="445"/>
      <c r="N813" s="445"/>
      <c r="O813" s="445"/>
      <c r="P813" s="445"/>
      <c r="Q813" s="445"/>
    </row>
    <row r="814" ht="25.15" customHeight="true" x14ac:dyDescent="0.2">
      <c r="C814" s="445"/>
      <c r="D814" s="445"/>
      <c r="E814" s="445"/>
      <c r="F814" s="445"/>
      <c r="G814" s="445"/>
      <c r="H814" s="445"/>
      <c r="I814" s="445"/>
      <c r="J814" s="445"/>
      <c r="K814" s="445"/>
      <c r="L814" s="445"/>
      <c r="M814" s="445"/>
      <c r="N814" s="445"/>
      <c r="O814" s="445"/>
      <c r="P814" s="445"/>
      <c r="Q814" s="445"/>
    </row>
    <row r="815" ht="25.15" customHeight="true" x14ac:dyDescent="0.2">
      <c r="C815" s="445"/>
      <c r="D815" s="445"/>
      <c r="E815" s="445"/>
      <c r="F815" s="445"/>
      <c r="G815" s="445"/>
      <c r="H815" s="445"/>
      <c r="I815" s="445"/>
      <c r="J815" s="445"/>
      <c r="K815" s="445"/>
      <c r="L815" s="445"/>
      <c r="M815" s="445"/>
      <c r="N815" s="445"/>
      <c r="O815" s="445"/>
      <c r="P815" s="445"/>
      <c r="Q815" s="445"/>
    </row>
    <row r="816" ht="25.15" customHeight="true" x14ac:dyDescent="0.2">
      <c r="C816" s="445"/>
      <c r="D816" s="445"/>
      <c r="E816" s="445"/>
      <c r="F816" s="445"/>
      <c r="G816" s="445"/>
      <c r="H816" s="445"/>
      <c r="I816" s="445"/>
      <c r="J816" s="445"/>
      <c r="K816" s="445"/>
      <c r="L816" s="445"/>
      <c r="M816" s="445"/>
      <c r="N816" s="445"/>
      <c r="O816" s="445"/>
      <c r="P816" s="445"/>
      <c r="Q816" s="445"/>
    </row>
    <row r="817" ht="25.15" customHeight="true" x14ac:dyDescent="0.2">
      <c r="C817" s="445"/>
      <c r="D817" s="445"/>
      <c r="E817" s="445"/>
      <c r="F817" s="445"/>
      <c r="G817" s="445"/>
      <c r="H817" s="445"/>
      <c r="I817" s="445"/>
      <c r="J817" s="445"/>
      <c r="K817" s="445"/>
      <c r="L817" s="445"/>
      <c r="M817" s="445"/>
      <c r="N817" s="445"/>
      <c r="O817" s="445"/>
      <c r="P817" s="445"/>
      <c r="Q817" s="445"/>
    </row>
    <row r="818" ht="25.15" customHeight="true" x14ac:dyDescent="0.2">
      <c r="C818" s="445"/>
      <c r="D818" s="445"/>
      <c r="E818" s="445"/>
      <c r="F818" s="445"/>
      <c r="G818" s="445"/>
      <c r="H818" s="445"/>
      <c r="I818" s="445"/>
      <c r="J818" s="445"/>
      <c r="K818" s="445"/>
      <c r="L818" s="445"/>
      <c r="M818" s="445"/>
      <c r="N818" s="445"/>
      <c r="O818" s="445"/>
      <c r="P818" s="445"/>
      <c r="Q818" s="445"/>
    </row>
    <row r="819" ht="25.15" customHeight="true" x14ac:dyDescent="0.2">
      <c r="C819" s="445"/>
      <c r="D819" s="445"/>
      <c r="E819" s="445"/>
      <c r="F819" s="445"/>
      <c r="G819" s="445"/>
      <c r="H819" s="445"/>
      <c r="I819" s="445"/>
      <c r="J819" s="445"/>
      <c r="K819" s="445"/>
      <c r="L819" s="445"/>
      <c r="M819" s="445"/>
      <c r="N819" s="445"/>
      <c r="O819" s="445"/>
      <c r="P819" s="445"/>
      <c r="Q819" s="445"/>
    </row>
    <row r="820" ht="25.15" customHeight="true" x14ac:dyDescent="0.2">
      <c r="C820" s="445"/>
      <c r="D820" s="445"/>
      <c r="E820" s="445"/>
      <c r="F820" s="445"/>
      <c r="G820" s="445"/>
      <c r="H820" s="445"/>
      <c r="I820" s="445"/>
      <c r="J820" s="445"/>
      <c r="K820" s="445"/>
      <c r="L820" s="445"/>
      <c r="M820" s="445"/>
      <c r="N820" s="445"/>
      <c r="O820" s="445"/>
      <c r="P820" s="445"/>
      <c r="Q820" s="445"/>
    </row>
    <row r="821" ht="25.15" customHeight="true" x14ac:dyDescent="0.2">
      <c r="C821" s="445"/>
      <c r="D821" s="445"/>
      <c r="E821" s="445"/>
      <c r="F821" s="445"/>
      <c r="G821" s="445"/>
      <c r="H821" s="445"/>
      <c r="I821" s="445"/>
      <c r="J821" s="445"/>
      <c r="K821" s="445"/>
      <c r="L821" s="445"/>
      <c r="M821" s="445"/>
      <c r="N821" s="445"/>
      <c r="O821" s="445"/>
      <c r="P821" s="445"/>
      <c r="Q821" s="445"/>
    </row>
    <row r="822" ht="25.15" customHeight="true" x14ac:dyDescent="0.2">
      <c r="C822" s="445"/>
      <c r="D822" s="445"/>
      <c r="E822" s="445"/>
      <c r="F822" s="445"/>
      <c r="G822" s="445"/>
      <c r="H822" s="445"/>
      <c r="I822" s="445"/>
      <c r="J822" s="445"/>
      <c r="K822" s="445"/>
      <c r="L822" s="445"/>
      <c r="M822" s="445"/>
      <c r="N822" s="445"/>
      <c r="O822" s="445"/>
      <c r="P822" s="445"/>
      <c r="Q822" s="445"/>
    </row>
    <row r="823" ht="25.15" customHeight="true" x14ac:dyDescent="0.2">
      <c r="C823" s="445"/>
      <c r="D823" s="445"/>
      <c r="E823" s="445"/>
      <c r="F823" s="445"/>
      <c r="G823" s="445"/>
      <c r="H823" s="445"/>
      <c r="I823" s="445"/>
      <c r="J823" s="445"/>
      <c r="K823" s="445"/>
      <c r="L823" s="445"/>
      <c r="M823" s="445"/>
      <c r="N823" s="445"/>
      <c r="O823" s="445"/>
      <c r="P823" s="445"/>
      <c r="Q823" s="445"/>
    </row>
    <row r="824" ht="25.15" customHeight="true" x14ac:dyDescent="0.2">
      <c r="C824" s="445"/>
      <c r="D824" s="445"/>
      <c r="E824" s="445"/>
      <c r="F824" s="445"/>
      <c r="G824" s="445"/>
      <c r="H824" s="445"/>
      <c r="I824" s="445"/>
      <c r="J824" s="445"/>
      <c r="K824" s="445"/>
      <c r="L824" s="445"/>
      <c r="M824" s="445"/>
      <c r="N824" s="445"/>
      <c r="O824" s="445"/>
      <c r="P824" s="445"/>
      <c r="Q824" s="445"/>
    </row>
    <row r="825" ht="25.15" customHeight="true" x14ac:dyDescent="0.2">
      <c r="C825" s="445"/>
      <c r="D825" s="445"/>
      <c r="E825" s="445"/>
      <c r="F825" s="445"/>
      <c r="G825" s="445"/>
      <c r="H825" s="445"/>
      <c r="I825" s="445"/>
      <c r="J825" s="445"/>
      <c r="K825" s="445"/>
      <c r="L825" s="445"/>
      <c r="M825" s="445"/>
      <c r="N825" s="445"/>
      <c r="O825" s="445"/>
      <c r="P825" s="445"/>
      <c r="Q825" s="445"/>
    </row>
    <row r="826" ht="25.15" customHeight="true" x14ac:dyDescent="0.2">
      <c r="C826" s="445"/>
      <c r="D826" s="445"/>
      <c r="E826" s="445"/>
      <c r="F826" s="445"/>
      <c r="G826" s="445"/>
      <c r="H826" s="445"/>
      <c r="I826" s="445"/>
      <c r="J826" s="445"/>
      <c r="K826" s="445"/>
      <c r="L826" s="445"/>
      <c r="M826" s="445"/>
      <c r="N826" s="445"/>
      <c r="O826" s="445"/>
      <c r="P826" s="445"/>
      <c r="Q826" s="445"/>
    </row>
    <row r="827" ht="25.15" customHeight="true" x14ac:dyDescent="0.2">
      <c r="C827" s="445"/>
      <c r="D827" s="445"/>
      <c r="E827" s="445"/>
      <c r="F827" s="445"/>
      <c r="G827" s="445"/>
      <c r="H827" s="445"/>
      <c r="I827" s="445"/>
      <c r="J827" s="445"/>
      <c r="K827" s="445"/>
      <c r="L827" s="445"/>
      <c r="M827" s="445"/>
      <c r="N827" s="445"/>
      <c r="O827" s="445"/>
      <c r="P827" s="445"/>
      <c r="Q827" s="445"/>
    </row>
    <row r="828" ht="25.15" customHeight="true" x14ac:dyDescent="0.2">
      <c r="C828" s="445"/>
      <c r="D828" s="445"/>
      <c r="E828" s="445"/>
      <c r="F828" s="445"/>
      <c r="G828" s="445"/>
      <c r="H828" s="445"/>
      <c r="I828" s="445"/>
      <c r="J828" s="445"/>
      <c r="K828" s="445"/>
      <c r="L828" s="445"/>
      <c r="M828" s="445"/>
      <c r="N828" s="445"/>
      <c r="O828" s="445"/>
      <c r="P828" s="445"/>
      <c r="Q828" s="445"/>
    </row>
    <row r="829" ht="25.15" customHeight="true" x14ac:dyDescent="0.2">
      <c r="C829" s="445"/>
      <c r="D829" s="445"/>
      <c r="E829" s="445"/>
      <c r="F829" s="445"/>
      <c r="G829" s="445"/>
      <c r="H829" s="445"/>
      <c r="I829" s="445"/>
      <c r="J829" s="445"/>
      <c r="K829" s="445"/>
      <c r="L829" s="445"/>
      <c r="M829" s="445"/>
      <c r="N829" s="445"/>
      <c r="O829" s="445"/>
      <c r="P829" s="445"/>
      <c r="Q829" s="445"/>
    </row>
    <row r="830" ht="25.15" customHeight="true" x14ac:dyDescent="0.2">
      <c r="C830" s="445"/>
      <c r="D830" s="445"/>
      <c r="E830" s="445"/>
      <c r="F830" s="445"/>
      <c r="G830" s="445"/>
      <c r="H830" s="445"/>
      <c r="I830" s="445"/>
      <c r="J830" s="445"/>
      <c r="K830" s="445"/>
      <c r="L830" s="445"/>
      <c r="M830" s="445"/>
      <c r="N830" s="445"/>
      <c r="O830" s="445"/>
      <c r="P830" s="445"/>
      <c r="Q830" s="445"/>
    </row>
    <row r="831" ht="25.15" customHeight="true" x14ac:dyDescent="0.2">
      <c r="C831" s="445"/>
      <c r="D831" s="445"/>
      <c r="E831" s="445"/>
      <c r="F831" s="445"/>
      <c r="G831" s="445"/>
      <c r="H831" s="445"/>
      <c r="I831" s="445"/>
      <c r="J831" s="445"/>
      <c r="K831" s="445"/>
      <c r="L831" s="445"/>
      <c r="M831" s="445"/>
      <c r="N831" s="445"/>
      <c r="O831" s="445"/>
      <c r="P831" s="445"/>
      <c r="Q831" s="445"/>
    </row>
    <row r="832" ht="25.15" customHeight="true" x14ac:dyDescent="0.2">
      <c r="C832" s="445"/>
      <c r="D832" s="445"/>
      <c r="E832" s="445"/>
      <c r="F832" s="445"/>
      <c r="G832" s="445"/>
      <c r="H832" s="445"/>
      <c r="I832" s="445"/>
      <c r="J832" s="445"/>
      <c r="K832" s="445"/>
      <c r="L832" s="445"/>
      <c r="M832" s="445"/>
      <c r="N832" s="445"/>
      <c r="O832" s="445"/>
      <c r="P832" s="445"/>
      <c r="Q832" s="445"/>
    </row>
    <row r="833" ht="25.15" customHeight="true" x14ac:dyDescent="0.2">
      <c r="C833" s="445"/>
      <c r="D833" s="445"/>
      <c r="E833" s="445"/>
      <c r="F833" s="445"/>
      <c r="G833" s="445"/>
      <c r="H833" s="445"/>
      <c r="I833" s="445"/>
      <c r="J833" s="445"/>
      <c r="K833" s="445"/>
      <c r="L833" s="445"/>
      <c r="M833" s="445"/>
      <c r="N833" s="445"/>
      <c r="O833" s="445"/>
      <c r="P833" s="445"/>
      <c r="Q833" s="445"/>
    </row>
    <row r="834" ht="25.15" customHeight="true" x14ac:dyDescent="0.2">
      <c r="C834" s="445"/>
      <c r="D834" s="445"/>
      <c r="E834" s="445"/>
      <c r="F834" s="445"/>
      <c r="G834" s="445"/>
      <c r="H834" s="445"/>
      <c r="I834" s="445"/>
      <c r="J834" s="445"/>
      <c r="K834" s="445"/>
      <c r="L834" s="445"/>
      <c r="M834" s="445"/>
      <c r="N834" s="445"/>
      <c r="O834" s="445"/>
      <c r="P834" s="445"/>
      <c r="Q834" s="445"/>
    </row>
    <row r="835" ht="25.15" customHeight="true" x14ac:dyDescent="0.2">
      <c r="C835" s="445"/>
      <c r="D835" s="445"/>
      <c r="E835" s="445"/>
      <c r="F835" s="445"/>
      <c r="G835" s="445"/>
      <c r="H835" s="445"/>
      <c r="I835" s="445"/>
      <c r="J835" s="445"/>
      <c r="K835" s="445"/>
      <c r="L835" s="445"/>
      <c r="M835" s="445"/>
      <c r="N835" s="445"/>
      <c r="O835" s="445"/>
      <c r="P835" s="445"/>
      <c r="Q835" s="445"/>
    </row>
    <row r="836" ht="25.15" customHeight="true" x14ac:dyDescent="0.2">
      <c r="C836" s="445"/>
      <c r="D836" s="445"/>
      <c r="E836" s="445"/>
      <c r="F836" s="445"/>
      <c r="G836" s="445"/>
      <c r="H836" s="445"/>
      <c r="I836" s="445"/>
      <c r="J836" s="445"/>
      <c r="K836" s="445"/>
      <c r="L836" s="445"/>
      <c r="M836" s="445"/>
      <c r="N836" s="445"/>
      <c r="O836" s="445"/>
      <c r="P836" s="445"/>
      <c r="Q836" s="445"/>
    </row>
    <row r="837" ht="25.15" customHeight="true" x14ac:dyDescent="0.2">
      <c r="C837" s="445"/>
      <c r="D837" s="445"/>
      <c r="E837" s="445"/>
      <c r="F837" s="445"/>
      <c r="G837" s="445"/>
      <c r="H837" s="445"/>
      <c r="I837" s="445"/>
      <c r="J837" s="445"/>
      <c r="K837" s="445"/>
      <c r="L837" s="445"/>
      <c r="M837" s="445"/>
      <c r="N837" s="445"/>
      <c r="O837" s="445"/>
      <c r="P837" s="445"/>
      <c r="Q837" s="445"/>
    </row>
    <row r="838" ht="25.15" customHeight="true" x14ac:dyDescent="0.2">
      <c r="C838" s="445"/>
      <c r="D838" s="445"/>
      <c r="E838" s="445"/>
      <c r="F838" s="445"/>
      <c r="G838" s="445"/>
      <c r="H838" s="445"/>
      <c r="I838" s="445"/>
      <c r="J838" s="445"/>
      <c r="K838" s="445"/>
      <c r="L838" s="445"/>
      <c r="M838" s="445"/>
      <c r="N838" s="445"/>
      <c r="O838" s="445"/>
      <c r="P838" s="445"/>
      <c r="Q838" s="445"/>
    </row>
    <row r="839" ht="25.15" customHeight="true" x14ac:dyDescent="0.2">
      <c r="C839" s="445"/>
      <c r="D839" s="445"/>
      <c r="E839" s="445"/>
      <c r="F839" s="445"/>
      <c r="G839" s="445"/>
      <c r="H839" s="445"/>
      <c r="I839" s="445"/>
      <c r="J839" s="445"/>
      <c r="K839" s="445"/>
      <c r="L839" s="445"/>
      <c r="M839" s="445"/>
      <c r="N839" s="445"/>
      <c r="O839" s="445"/>
      <c r="P839" s="445"/>
      <c r="Q839" s="445"/>
    </row>
    <row r="840" ht="25.15" customHeight="true" x14ac:dyDescent="0.2">
      <c r="C840" s="445"/>
      <c r="D840" s="445"/>
      <c r="E840" s="445"/>
      <c r="F840" s="445"/>
      <c r="G840" s="445"/>
      <c r="H840" s="445"/>
      <c r="I840" s="445"/>
      <c r="J840" s="445"/>
      <c r="K840" s="445"/>
      <c r="L840" s="445"/>
      <c r="M840" s="445"/>
      <c r="N840" s="445"/>
      <c r="O840" s="445"/>
      <c r="P840" s="445"/>
      <c r="Q840" s="445"/>
    </row>
    <row r="841" ht="25.15" customHeight="true" x14ac:dyDescent="0.2">
      <c r="C841" s="445"/>
      <c r="D841" s="445"/>
      <c r="E841" s="445"/>
      <c r="F841" s="445"/>
      <c r="G841" s="445"/>
      <c r="H841" s="445"/>
      <c r="I841" s="445"/>
      <c r="J841" s="445"/>
      <c r="K841" s="445"/>
      <c r="L841" s="445"/>
      <c r="M841" s="445"/>
      <c r="N841" s="445"/>
      <c r="O841" s="445"/>
      <c r="P841" s="445"/>
      <c r="Q841" s="445"/>
    </row>
    <row r="842" ht="25.15" customHeight="true" x14ac:dyDescent="0.2">
      <c r="C842" s="445"/>
      <c r="D842" s="445"/>
      <c r="E842" s="445"/>
      <c r="F842" s="445"/>
      <c r="G842" s="445"/>
      <c r="H842" s="445"/>
      <c r="I842" s="445"/>
      <c r="J842" s="445"/>
      <c r="K842" s="445"/>
      <c r="L842" s="445"/>
      <c r="M842" s="445"/>
      <c r="N842" s="445"/>
      <c r="O842" s="445"/>
      <c r="P842" s="445"/>
      <c r="Q842" s="445"/>
    </row>
    <row r="843" ht="25.15" customHeight="true" x14ac:dyDescent="0.2">
      <c r="C843" s="445"/>
      <c r="D843" s="445"/>
      <c r="E843" s="445"/>
      <c r="F843" s="445"/>
      <c r="G843" s="445"/>
      <c r="H843" s="445"/>
      <c r="I843" s="445"/>
      <c r="J843" s="445"/>
      <c r="K843" s="445"/>
      <c r="L843" s="445"/>
      <c r="M843" s="445"/>
      <c r="N843" s="445"/>
      <c r="O843" s="445"/>
      <c r="P843" s="445"/>
      <c r="Q843" s="445"/>
    </row>
    <row r="844" ht="25.15" customHeight="true" x14ac:dyDescent="0.2">
      <c r="C844" s="445"/>
      <c r="D844" s="445"/>
      <c r="E844" s="445"/>
      <c r="F844" s="445"/>
      <c r="G844" s="445"/>
      <c r="H844" s="445"/>
      <c r="I844" s="445"/>
      <c r="J844" s="445"/>
      <c r="K844" s="445"/>
      <c r="L844" s="445"/>
      <c r="M844" s="445"/>
      <c r="N844" s="445"/>
      <c r="O844" s="445"/>
      <c r="P844" s="445"/>
      <c r="Q844" s="445"/>
    </row>
    <row r="845" ht="25.15" customHeight="true" x14ac:dyDescent="0.2">
      <c r="C845" s="445"/>
      <c r="D845" s="445"/>
      <c r="E845" s="445"/>
      <c r="F845" s="445"/>
      <c r="G845" s="445"/>
      <c r="H845" s="445"/>
      <c r="I845" s="445"/>
      <c r="J845" s="445"/>
      <c r="K845" s="445"/>
      <c r="L845" s="445"/>
      <c r="M845" s="445"/>
      <c r="N845" s="445"/>
      <c r="O845" s="445"/>
      <c r="P845" s="445"/>
      <c r="Q845" s="445"/>
    </row>
    <row r="846" ht="25.15" customHeight="true" x14ac:dyDescent="0.2">
      <c r="C846" s="445"/>
      <c r="D846" s="445"/>
      <c r="E846" s="445"/>
      <c r="F846" s="445"/>
      <c r="G846" s="445"/>
      <c r="H846" s="445"/>
      <c r="I846" s="445"/>
      <c r="J846" s="445"/>
      <c r="K846" s="445"/>
      <c r="L846" s="445"/>
      <c r="M846" s="445"/>
      <c r="N846" s="445"/>
      <c r="O846" s="445"/>
      <c r="P846" s="445"/>
      <c r="Q846" s="445"/>
    </row>
    <row r="847" ht="25.15" customHeight="true" x14ac:dyDescent="0.2">
      <c r="C847" s="445"/>
      <c r="D847" s="445"/>
      <c r="E847" s="445"/>
      <c r="F847" s="445"/>
      <c r="G847" s="445"/>
      <c r="H847" s="445"/>
      <c r="I847" s="445"/>
      <c r="J847" s="445"/>
      <c r="K847" s="445"/>
      <c r="L847" s="445"/>
      <c r="M847" s="445"/>
      <c r="N847" s="445"/>
      <c r="O847" s="445"/>
      <c r="P847" s="445"/>
      <c r="Q847" s="445"/>
    </row>
    <row r="848" ht="25.15" customHeight="true" x14ac:dyDescent="0.2">
      <c r="C848" s="445"/>
      <c r="D848" s="445"/>
      <c r="E848" s="445"/>
      <c r="F848" s="445"/>
      <c r="G848" s="445"/>
      <c r="H848" s="445"/>
      <c r="I848" s="445"/>
      <c r="J848" s="445"/>
      <c r="K848" s="445"/>
      <c r="L848" s="445"/>
      <c r="M848" s="445"/>
      <c r="N848" s="445"/>
      <c r="O848" s="445"/>
      <c r="P848" s="445"/>
      <c r="Q848" s="445"/>
    </row>
    <row r="849" ht="25.15" customHeight="true" x14ac:dyDescent="0.2">
      <c r="C849" s="445"/>
      <c r="D849" s="445"/>
      <c r="E849" s="445"/>
      <c r="F849" s="445"/>
      <c r="G849" s="445"/>
      <c r="H849" s="445"/>
      <c r="I849" s="445"/>
      <c r="J849" s="445"/>
      <c r="K849" s="445"/>
      <c r="L849" s="445"/>
      <c r="M849" s="445"/>
      <c r="N849" s="445"/>
      <c r="O849" s="445"/>
      <c r="P849" s="445"/>
      <c r="Q849" s="445"/>
    </row>
    <row r="850" ht="25.15" customHeight="true" x14ac:dyDescent="0.2">
      <c r="C850" s="445"/>
      <c r="D850" s="445"/>
      <c r="E850" s="445"/>
      <c r="F850" s="445"/>
      <c r="G850" s="445"/>
      <c r="H850" s="445"/>
      <c r="I850" s="445"/>
      <c r="J850" s="445"/>
      <c r="K850" s="445"/>
      <c r="L850" s="445"/>
      <c r="M850" s="445"/>
      <c r="N850" s="445"/>
      <c r="O850" s="445"/>
      <c r="P850" s="445"/>
      <c r="Q850" s="445"/>
    </row>
    <row r="851" ht="25.15" customHeight="true" x14ac:dyDescent="0.2">
      <c r="C851" s="445"/>
      <c r="D851" s="445"/>
      <c r="E851" s="445"/>
      <c r="F851" s="445"/>
      <c r="G851" s="445"/>
      <c r="H851" s="445"/>
      <c r="I851" s="445"/>
      <c r="J851" s="445"/>
      <c r="K851" s="445"/>
      <c r="L851" s="445"/>
      <c r="M851" s="445"/>
      <c r="N851" s="445"/>
      <c r="O851" s="445"/>
      <c r="P851" s="445"/>
      <c r="Q851" s="445"/>
    </row>
    <row r="852" ht="25.15" customHeight="true" x14ac:dyDescent="0.2">
      <c r="C852" s="445"/>
      <c r="D852" s="445"/>
      <c r="E852" s="445"/>
      <c r="F852" s="445"/>
      <c r="G852" s="445"/>
      <c r="H852" s="445"/>
      <c r="I852" s="445"/>
      <c r="J852" s="445"/>
      <c r="K852" s="445"/>
      <c r="L852" s="445"/>
      <c r="M852" s="445"/>
      <c r="N852" s="445"/>
      <c r="O852" s="445"/>
      <c r="P852" s="445"/>
      <c r="Q852" s="445"/>
    </row>
    <row r="853" ht="25.15" customHeight="true" x14ac:dyDescent="0.2">
      <c r="C853" s="445"/>
      <c r="D853" s="445"/>
      <c r="E853" s="445"/>
      <c r="F853" s="445"/>
      <c r="G853" s="445"/>
      <c r="H853" s="445"/>
      <c r="I853" s="445"/>
      <c r="J853" s="445"/>
      <c r="K853" s="445"/>
      <c r="L853" s="445"/>
      <c r="M853" s="445"/>
      <c r="N853" s="445"/>
      <c r="O853" s="445"/>
      <c r="P853" s="445"/>
      <c r="Q853" s="445"/>
    </row>
    <row r="854" ht="25.15" customHeight="true" x14ac:dyDescent="0.2">
      <c r="C854" s="445"/>
      <c r="D854" s="445"/>
      <c r="E854" s="445"/>
      <c r="F854" s="445"/>
      <c r="G854" s="445"/>
      <c r="H854" s="445"/>
      <c r="I854" s="445"/>
      <c r="J854" s="445"/>
      <c r="K854" s="445"/>
      <c r="L854" s="445"/>
      <c r="M854" s="445"/>
      <c r="N854" s="445"/>
      <c r="O854" s="445"/>
      <c r="P854" s="445"/>
      <c r="Q854" s="445"/>
    </row>
    <row r="855" ht="25.15" customHeight="true" x14ac:dyDescent="0.2">
      <c r="C855" s="445"/>
      <c r="D855" s="445"/>
      <c r="E855" s="445"/>
      <c r="F855" s="445"/>
      <c r="G855" s="445"/>
      <c r="H855" s="445"/>
      <c r="I855" s="445"/>
      <c r="J855" s="445"/>
      <c r="K855" s="445"/>
      <c r="L855" s="445"/>
      <c r="M855" s="445"/>
      <c r="N855" s="445"/>
      <c r="O855" s="445"/>
      <c r="P855" s="445"/>
      <c r="Q855" s="445"/>
    </row>
    <row r="856" ht="25.15" customHeight="true" x14ac:dyDescent="0.2">
      <c r="C856" s="445"/>
      <c r="D856" s="445"/>
      <c r="E856" s="445"/>
      <c r="F856" s="445"/>
      <c r="G856" s="445"/>
      <c r="H856" s="445"/>
      <c r="I856" s="445"/>
      <c r="J856" s="445"/>
      <c r="K856" s="445"/>
      <c r="L856" s="445"/>
      <c r="M856" s="445"/>
      <c r="N856" s="445"/>
      <c r="O856" s="445"/>
      <c r="P856" s="445"/>
      <c r="Q856" s="445"/>
    </row>
    <row r="857" ht="25.15" customHeight="true" x14ac:dyDescent="0.2">
      <c r="C857" s="445"/>
      <c r="D857" s="445"/>
      <c r="E857" s="445"/>
      <c r="F857" s="445"/>
      <c r="G857" s="445"/>
      <c r="H857" s="445"/>
      <c r="I857" s="445"/>
      <c r="J857" s="445"/>
      <c r="K857" s="445"/>
      <c r="L857" s="445"/>
      <c r="M857" s="445"/>
      <c r="N857" s="445"/>
      <c r="O857" s="445"/>
      <c r="P857" s="445"/>
      <c r="Q857" s="445"/>
    </row>
    <row r="858" ht="25.15" customHeight="true" x14ac:dyDescent="0.2">
      <c r="C858" s="445"/>
      <c r="D858" s="445"/>
      <c r="E858" s="445"/>
      <c r="F858" s="445"/>
      <c r="G858" s="445"/>
      <c r="H858" s="445"/>
      <c r="I858" s="445"/>
      <c r="J858" s="445"/>
      <c r="K858" s="445"/>
      <c r="L858" s="445"/>
      <c r="M858" s="445"/>
      <c r="N858" s="445"/>
      <c r="O858" s="445"/>
      <c r="P858" s="445"/>
      <c r="Q858" s="445"/>
    </row>
    <row r="859" ht="25.15" customHeight="true" x14ac:dyDescent="0.2">
      <c r="C859" s="445"/>
      <c r="D859" s="445"/>
      <c r="E859" s="445"/>
      <c r="F859" s="445"/>
      <c r="G859" s="445"/>
      <c r="H859" s="445"/>
      <c r="I859" s="445"/>
      <c r="J859" s="445"/>
      <c r="K859" s="445"/>
      <c r="L859" s="445"/>
      <c r="M859" s="445"/>
      <c r="N859" s="445"/>
      <c r="O859" s="445"/>
      <c r="P859" s="445"/>
      <c r="Q859" s="445"/>
    </row>
    <row r="860" ht="25.15" customHeight="true" x14ac:dyDescent="0.2">
      <c r="C860" s="445"/>
      <c r="D860" s="445"/>
      <c r="E860" s="445"/>
      <c r="F860" s="445"/>
      <c r="G860" s="445"/>
      <c r="H860" s="445"/>
      <c r="I860" s="445"/>
      <c r="J860" s="445"/>
      <c r="K860" s="445"/>
      <c r="L860" s="445"/>
      <c r="M860" s="445"/>
      <c r="N860" s="445"/>
      <c r="O860" s="445"/>
      <c r="P860" s="445"/>
      <c r="Q860" s="445"/>
    </row>
    <row r="861" ht="25.15" customHeight="true" x14ac:dyDescent="0.2">
      <c r="C861" s="445"/>
      <c r="D861" s="445"/>
      <c r="E861" s="445"/>
      <c r="F861" s="445"/>
      <c r="G861" s="445"/>
      <c r="H861" s="445"/>
      <c r="I861" s="445"/>
      <c r="J861" s="445"/>
      <c r="K861" s="445"/>
      <c r="L861" s="445"/>
      <c r="M861" s="445"/>
      <c r="N861" s="445"/>
      <c r="O861" s="445"/>
      <c r="P861" s="445"/>
      <c r="Q861" s="445"/>
    </row>
    <row r="862" ht="25.15" customHeight="true" x14ac:dyDescent="0.2">
      <c r="C862" s="445"/>
      <c r="D862" s="445"/>
      <c r="E862" s="445"/>
      <c r="F862" s="445"/>
      <c r="G862" s="445"/>
      <c r="H862" s="445"/>
      <c r="I862" s="445"/>
      <c r="J862" s="445"/>
      <c r="K862" s="445"/>
      <c r="L862" s="445"/>
      <c r="M862" s="445"/>
      <c r="N862" s="445"/>
      <c r="O862" s="445"/>
      <c r="P862" s="445"/>
      <c r="Q862" s="445"/>
    </row>
    <row r="863" ht="25.15" customHeight="true" x14ac:dyDescent="0.2">
      <c r="C863" s="445"/>
      <c r="D863" s="445"/>
      <c r="E863" s="445"/>
      <c r="F863" s="445"/>
      <c r="G863" s="445"/>
      <c r="H863" s="445"/>
      <c r="I863" s="445"/>
      <c r="J863" s="445"/>
      <c r="K863" s="445"/>
      <c r="L863" s="445"/>
      <c r="M863" s="445"/>
      <c r="N863" s="445"/>
      <c r="O863" s="445"/>
      <c r="P863" s="445"/>
      <c r="Q863" s="445"/>
    </row>
    <row r="864" ht="25.15" customHeight="true" x14ac:dyDescent="0.2">
      <c r="C864" s="445"/>
      <c r="D864" s="445"/>
      <c r="E864" s="445"/>
      <c r="F864" s="445"/>
      <c r="G864" s="445"/>
      <c r="H864" s="445"/>
      <c r="I864" s="445"/>
      <c r="J864" s="445"/>
      <c r="K864" s="445"/>
      <c r="L864" s="445"/>
      <c r="M864" s="445"/>
      <c r="N864" s="445"/>
      <c r="O864" s="445"/>
      <c r="P864" s="445"/>
      <c r="Q864" s="445"/>
    </row>
    <row r="865" ht="25.15" customHeight="true" x14ac:dyDescent="0.2">
      <c r="C865" s="445"/>
      <c r="D865" s="445"/>
      <c r="E865" s="445"/>
      <c r="F865" s="445"/>
      <c r="G865" s="445"/>
      <c r="H865" s="445"/>
      <c r="I865" s="445"/>
      <c r="J865" s="445"/>
      <c r="K865" s="445"/>
      <c r="L865" s="445"/>
      <c r="M865" s="445"/>
      <c r="N865" s="445"/>
      <c r="O865" s="445"/>
      <c r="P865" s="445"/>
      <c r="Q865" s="445"/>
    </row>
    <row r="866" ht="25.15" customHeight="true" x14ac:dyDescent="0.2">
      <c r="C866" s="445"/>
      <c r="D866" s="445"/>
      <c r="E866" s="445"/>
      <c r="F866" s="445"/>
      <c r="G866" s="445"/>
      <c r="H866" s="445"/>
      <c r="I866" s="445"/>
      <c r="J866" s="445"/>
      <c r="K866" s="445"/>
      <c r="L866" s="445"/>
      <c r="M866" s="445"/>
      <c r="N866" s="445"/>
      <c r="O866" s="445"/>
      <c r="P866" s="445"/>
      <c r="Q866" s="445"/>
    </row>
    <row r="867" ht="25.15" customHeight="true" x14ac:dyDescent="0.2">
      <c r="C867" s="445"/>
      <c r="D867" s="445"/>
      <c r="E867" s="445"/>
      <c r="F867" s="445"/>
      <c r="G867" s="445"/>
      <c r="H867" s="445"/>
      <c r="I867" s="445"/>
      <c r="J867" s="445"/>
      <c r="K867" s="445"/>
      <c r="L867" s="445"/>
      <c r="M867" s="445"/>
      <c r="N867" s="445"/>
      <c r="O867" s="445"/>
      <c r="P867" s="445"/>
      <c r="Q867" s="445"/>
    </row>
    <row r="868" ht="25.15" customHeight="true" x14ac:dyDescent="0.2">
      <c r="C868" s="445"/>
      <c r="D868" s="445"/>
      <c r="E868" s="445"/>
      <c r="F868" s="445"/>
      <c r="G868" s="445"/>
      <c r="H868" s="445"/>
      <c r="I868" s="445"/>
      <c r="J868" s="445"/>
      <c r="K868" s="445"/>
      <c r="L868" s="445"/>
      <c r="M868" s="445"/>
      <c r="N868" s="445"/>
      <c r="O868" s="445"/>
      <c r="P868" s="445"/>
      <c r="Q868" s="445"/>
    </row>
    <row r="869" ht="25.15" customHeight="true" x14ac:dyDescent="0.2">
      <c r="C869" s="445"/>
      <c r="D869" s="445"/>
      <c r="E869" s="445"/>
      <c r="F869" s="445"/>
      <c r="G869" s="445"/>
      <c r="H869" s="445"/>
      <c r="I869" s="445"/>
      <c r="J869" s="445"/>
      <c r="K869" s="445"/>
      <c r="L869" s="445"/>
      <c r="M869" s="445"/>
      <c r="N869" s="445"/>
      <c r="O869" s="445"/>
      <c r="P869" s="445"/>
      <c r="Q869" s="445"/>
    </row>
    <row r="870" ht="25.15" customHeight="true" x14ac:dyDescent="0.2">
      <c r="C870" s="445"/>
      <c r="D870" s="445"/>
      <c r="E870" s="445"/>
      <c r="F870" s="445"/>
      <c r="G870" s="445"/>
      <c r="H870" s="445"/>
      <c r="I870" s="445"/>
      <c r="J870" s="445"/>
      <c r="K870" s="445"/>
      <c r="L870" s="445"/>
      <c r="M870" s="445"/>
      <c r="N870" s="445"/>
      <c r="O870" s="445"/>
      <c r="P870" s="445"/>
      <c r="Q870" s="445"/>
    </row>
    <row r="871" ht="25.15" customHeight="true" x14ac:dyDescent="0.2">
      <c r="C871" s="445"/>
      <c r="D871" s="445"/>
      <c r="E871" s="445"/>
      <c r="F871" s="445"/>
      <c r="G871" s="445"/>
      <c r="H871" s="445"/>
      <c r="I871" s="445"/>
      <c r="J871" s="445"/>
      <c r="K871" s="445"/>
      <c r="L871" s="445"/>
      <c r="M871" s="445"/>
      <c r="N871" s="445"/>
      <c r="O871" s="445"/>
      <c r="P871" s="445"/>
      <c r="Q871" s="445"/>
    </row>
    <row r="872" ht="25.15" customHeight="true" x14ac:dyDescent="0.2">
      <c r="C872" s="445"/>
      <c r="D872" s="445"/>
      <c r="E872" s="445"/>
      <c r="F872" s="445"/>
      <c r="G872" s="445"/>
      <c r="H872" s="445"/>
      <c r="I872" s="445"/>
      <c r="J872" s="445"/>
      <c r="K872" s="445"/>
      <c r="L872" s="445"/>
      <c r="M872" s="445"/>
      <c r="N872" s="445"/>
      <c r="O872" s="445"/>
      <c r="P872" s="445"/>
      <c r="Q872" s="445"/>
    </row>
    <row r="873" ht="25.15" customHeight="true" x14ac:dyDescent="0.2">
      <c r="C873" s="445"/>
      <c r="D873" s="445"/>
      <c r="E873" s="445"/>
      <c r="F873" s="445"/>
      <c r="G873" s="445"/>
      <c r="H873" s="445"/>
      <c r="I873" s="445"/>
      <c r="J873" s="445"/>
      <c r="K873" s="445"/>
      <c r="L873" s="445"/>
      <c r="M873" s="445"/>
      <c r="N873" s="445"/>
      <c r="O873" s="445"/>
      <c r="P873" s="445"/>
      <c r="Q873" s="445"/>
    </row>
    <row r="874" ht="25.15" customHeight="true" x14ac:dyDescent="0.2">
      <c r="C874" s="445"/>
      <c r="D874" s="445"/>
      <c r="E874" s="445"/>
      <c r="F874" s="445"/>
      <c r="G874" s="445"/>
      <c r="H874" s="445"/>
      <c r="I874" s="445"/>
      <c r="J874" s="445"/>
      <c r="K874" s="445"/>
      <c r="L874" s="445"/>
      <c r="M874" s="445"/>
      <c r="N874" s="445"/>
      <c r="O874" s="445"/>
      <c r="P874" s="445"/>
      <c r="Q874" s="445"/>
    </row>
    <row r="875" ht="25.15" customHeight="true" x14ac:dyDescent="0.2">
      <c r="C875" s="445"/>
      <c r="D875" s="445"/>
      <c r="E875" s="445"/>
      <c r="F875" s="445"/>
      <c r="G875" s="445"/>
      <c r="H875" s="445"/>
      <c r="I875" s="445"/>
      <c r="J875" s="445"/>
      <c r="K875" s="445"/>
      <c r="L875" s="445"/>
      <c r="M875" s="445"/>
      <c r="N875" s="445"/>
      <c r="O875" s="445"/>
      <c r="P875" s="445"/>
      <c r="Q875" s="445"/>
    </row>
    <row r="876" ht="25.15" customHeight="true" x14ac:dyDescent="0.2">
      <c r="C876" s="445"/>
      <c r="D876" s="445"/>
      <c r="E876" s="445"/>
      <c r="F876" s="445"/>
      <c r="G876" s="445"/>
      <c r="H876" s="445"/>
      <c r="I876" s="445"/>
      <c r="J876" s="445"/>
      <c r="K876" s="445"/>
      <c r="L876" s="445"/>
      <c r="M876" s="445"/>
      <c r="N876" s="445"/>
      <c r="O876" s="445"/>
      <c r="P876" s="445"/>
      <c r="Q876" s="445"/>
    </row>
    <row r="877" ht="25.15" customHeight="true" x14ac:dyDescent="0.2">
      <c r="C877" s="445"/>
      <c r="D877" s="445"/>
      <c r="E877" s="445"/>
      <c r="F877" s="445"/>
      <c r="G877" s="445"/>
      <c r="H877" s="445"/>
      <c r="I877" s="445"/>
      <c r="J877" s="445"/>
      <c r="K877" s="445"/>
      <c r="L877" s="445"/>
      <c r="M877" s="445"/>
      <c r="N877" s="445"/>
      <c r="O877" s="445"/>
      <c r="P877" s="445"/>
      <c r="Q877" s="445"/>
    </row>
    <row r="878" ht="25.15" customHeight="true" x14ac:dyDescent="0.2">
      <c r="C878" s="445"/>
      <c r="D878" s="445"/>
      <c r="E878" s="445"/>
      <c r="F878" s="445"/>
      <c r="G878" s="445"/>
      <c r="H878" s="445"/>
      <c r="I878" s="445"/>
      <c r="J878" s="445"/>
      <c r="K878" s="445"/>
      <c r="L878" s="445"/>
      <c r="M878" s="445"/>
      <c r="N878" s="445"/>
      <c r="O878" s="445"/>
      <c r="P878" s="445"/>
      <c r="Q878" s="445"/>
    </row>
    <row r="879" ht="25.15" customHeight="true" x14ac:dyDescent="0.2">
      <c r="C879" s="445"/>
      <c r="D879" s="445"/>
      <c r="E879" s="445"/>
      <c r="F879" s="445"/>
      <c r="G879" s="445"/>
      <c r="H879" s="445"/>
      <c r="I879" s="445"/>
      <c r="J879" s="445"/>
      <c r="K879" s="445"/>
      <c r="L879" s="445"/>
      <c r="M879" s="445"/>
      <c r="N879" s="445"/>
      <c r="O879" s="445"/>
      <c r="P879" s="445"/>
      <c r="Q879" s="445"/>
    </row>
    <row r="880" ht="25.15" customHeight="true" x14ac:dyDescent="0.2">
      <c r="C880" s="445"/>
      <c r="D880" s="445"/>
      <c r="E880" s="445"/>
      <c r="F880" s="445"/>
      <c r="G880" s="445"/>
      <c r="H880" s="445"/>
      <c r="I880" s="445"/>
      <c r="J880" s="445"/>
      <c r="K880" s="445"/>
      <c r="L880" s="445"/>
      <c r="M880" s="445"/>
      <c r="N880" s="445"/>
      <c r="O880" s="445"/>
      <c r="P880" s="445"/>
      <c r="Q880" s="445"/>
    </row>
    <row r="881" ht="25.15" customHeight="true" x14ac:dyDescent="0.2">
      <c r="C881" s="445"/>
      <c r="D881" s="445"/>
      <c r="E881" s="445"/>
      <c r="F881" s="445"/>
      <c r="G881" s="445"/>
      <c r="H881" s="445"/>
      <c r="I881" s="445"/>
      <c r="J881" s="445"/>
      <c r="K881" s="445"/>
      <c r="L881" s="445"/>
      <c r="M881" s="445"/>
      <c r="N881" s="445"/>
      <c r="O881" s="445"/>
      <c r="P881" s="445"/>
      <c r="Q881" s="445"/>
    </row>
    <row r="882" ht="25.15" customHeight="true" x14ac:dyDescent="0.2">
      <c r="C882" s="445"/>
      <c r="D882" s="445"/>
      <c r="E882" s="445"/>
      <c r="F882" s="445"/>
      <c r="G882" s="445"/>
      <c r="H882" s="445"/>
      <c r="I882" s="445"/>
      <c r="J882" s="445"/>
      <c r="K882" s="445"/>
      <c r="L882" s="445"/>
      <c r="M882" s="445"/>
      <c r="N882" s="445"/>
      <c r="O882" s="445"/>
      <c r="P882" s="445"/>
      <c r="Q882" s="445"/>
    </row>
    <row r="883" ht="25.15" customHeight="true" x14ac:dyDescent="0.2">
      <c r="C883" s="445"/>
      <c r="D883" s="445"/>
      <c r="E883" s="445"/>
      <c r="F883" s="445"/>
      <c r="G883" s="445"/>
      <c r="H883" s="445"/>
      <c r="I883" s="445"/>
      <c r="J883" s="445"/>
      <c r="K883" s="445"/>
      <c r="L883" s="445"/>
      <c r="M883" s="445"/>
      <c r="N883" s="445"/>
      <c r="O883" s="445"/>
      <c r="P883" s="445"/>
      <c r="Q883" s="445"/>
    </row>
    <row r="884" ht="25.15" customHeight="true" x14ac:dyDescent="0.2">
      <c r="C884" s="445"/>
      <c r="D884" s="445"/>
      <c r="E884" s="445"/>
      <c r="F884" s="445"/>
      <c r="G884" s="445"/>
      <c r="H884" s="445"/>
      <c r="I884" s="445"/>
      <c r="J884" s="445"/>
      <c r="K884" s="445"/>
      <c r="L884" s="445"/>
      <c r="M884" s="445"/>
      <c r="N884" s="445"/>
      <c r="O884" s="445"/>
      <c r="P884" s="445"/>
      <c r="Q884" s="445"/>
    </row>
    <row r="885" ht="25.15" customHeight="true" x14ac:dyDescent="0.2">
      <c r="C885" s="445"/>
      <c r="D885" s="445"/>
      <c r="E885" s="445"/>
      <c r="F885" s="445"/>
      <c r="G885" s="445"/>
      <c r="H885" s="445"/>
      <c r="I885" s="445"/>
      <c r="J885" s="445"/>
      <c r="K885" s="445"/>
      <c r="L885" s="445"/>
      <c r="M885" s="445"/>
      <c r="N885" s="445"/>
      <c r="O885" s="445"/>
      <c r="P885" s="445"/>
      <c r="Q885" s="445"/>
    </row>
    <row r="886" ht="25.15" customHeight="true" x14ac:dyDescent="0.2">
      <c r="C886" s="445"/>
      <c r="D886" s="445"/>
      <c r="E886" s="445"/>
      <c r="F886" s="445"/>
      <c r="G886" s="445"/>
      <c r="H886" s="445"/>
      <c r="I886" s="445"/>
      <c r="J886" s="445"/>
      <c r="K886" s="445"/>
      <c r="L886" s="445"/>
      <c r="M886" s="445"/>
      <c r="N886" s="445"/>
      <c r="O886" s="445"/>
      <c r="P886" s="445"/>
      <c r="Q886" s="445"/>
    </row>
    <row r="887" ht="25.15" customHeight="true" x14ac:dyDescent="0.2">
      <c r="C887" s="445"/>
      <c r="D887" s="445"/>
      <c r="E887" s="445"/>
      <c r="F887" s="445"/>
      <c r="G887" s="445"/>
      <c r="H887" s="445"/>
      <c r="I887" s="445"/>
      <c r="J887" s="445"/>
      <c r="K887" s="445"/>
      <c r="L887" s="445"/>
      <c r="M887" s="445"/>
      <c r="N887" s="445"/>
      <c r="O887" s="445"/>
      <c r="P887" s="445"/>
      <c r="Q887" s="445"/>
    </row>
    <row r="888" ht="25.15" customHeight="true" x14ac:dyDescent="0.2">
      <c r="C888" s="445"/>
      <c r="D888" s="445"/>
      <c r="E888" s="445"/>
      <c r="F888" s="445"/>
      <c r="G888" s="445"/>
      <c r="H888" s="445"/>
      <c r="I888" s="445"/>
      <c r="J888" s="445"/>
      <c r="K888" s="445"/>
      <c r="L888" s="445"/>
      <c r="M888" s="445"/>
      <c r="N888" s="445"/>
      <c r="O888" s="445"/>
      <c r="P888" s="445"/>
      <c r="Q888" s="445"/>
    </row>
    <row r="889" ht="25.15" customHeight="true" x14ac:dyDescent="0.2">
      <c r="C889" s="445"/>
      <c r="D889" s="445"/>
      <c r="E889" s="445"/>
      <c r="F889" s="445"/>
      <c r="G889" s="445"/>
      <c r="H889" s="445"/>
      <c r="I889" s="445"/>
      <c r="J889" s="445"/>
      <c r="K889" s="445"/>
      <c r="L889" s="445"/>
      <c r="M889" s="445"/>
      <c r="N889" s="445"/>
      <c r="O889" s="445"/>
      <c r="P889" s="445"/>
      <c r="Q889" s="445"/>
    </row>
    <row r="890" ht="25.15" customHeight="true" x14ac:dyDescent="0.2">
      <c r="C890" s="445"/>
      <c r="D890" s="445"/>
      <c r="E890" s="445"/>
      <c r="F890" s="445"/>
      <c r="G890" s="445"/>
      <c r="H890" s="445"/>
      <c r="I890" s="445"/>
      <c r="J890" s="445"/>
      <c r="K890" s="445"/>
      <c r="L890" s="445"/>
      <c r="M890" s="445"/>
      <c r="N890" s="445"/>
      <c r="O890" s="445"/>
      <c r="P890" s="445"/>
      <c r="Q890" s="445"/>
    </row>
    <row r="891" ht="25.15" customHeight="true" x14ac:dyDescent="0.2">
      <c r="C891" s="445"/>
      <c r="D891" s="445"/>
      <c r="E891" s="445"/>
      <c r="F891" s="445"/>
      <c r="G891" s="445"/>
      <c r="H891" s="445"/>
      <c r="I891" s="445"/>
      <c r="J891" s="445"/>
      <c r="K891" s="445"/>
      <c r="L891" s="445"/>
      <c r="M891" s="445"/>
      <c r="N891" s="445"/>
      <c r="O891" s="445"/>
      <c r="P891" s="445"/>
      <c r="Q891" s="445"/>
    </row>
    <row r="892" ht="25.15" customHeight="true" x14ac:dyDescent="0.2">
      <c r="C892" s="445"/>
      <c r="D892" s="445"/>
      <c r="E892" s="445"/>
      <c r="F892" s="445"/>
      <c r="G892" s="445"/>
      <c r="H892" s="445"/>
      <c r="I892" s="445"/>
      <c r="J892" s="445"/>
      <c r="K892" s="445"/>
      <c r="L892" s="445"/>
      <c r="M892" s="445"/>
      <c r="N892" s="445"/>
      <c r="O892" s="445"/>
      <c r="P892" s="445"/>
      <c r="Q892" s="445"/>
    </row>
    <row r="893" ht="25.15" customHeight="true" x14ac:dyDescent="0.2">
      <c r="C893" s="445"/>
      <c r="D893" s="445"/>
      <c r="E893" s="445"/>
      <c r="F893" s="445"/>
      <c r="G893" s="445"/>
      <c r="H893" s="445"/>
      <c r="I893" s="445"/>
      <c r="J893" s="445"/>
      <c r="K893" s="445"/>
      <c r="L893" s="445"/>
      <c r="M893" s="445"/>
      <c r="N893" s="445"/>
      <c r="O893" s="445"/>
      <c r="P893" s="445"/>
      <c r="Q893" s="445"/>
    </row>
    <row r="894" ht="25.15" customHeight="true" x14ac:dyDescent="0.2">
      <c r="C894" s="445"/>
      <c r="D894" s="445"/>
      <c r="E894" s="445"/>
      <c r="F894" s="445"/>
      <c r="G894" s="445"/>
      <c r="H894" s="445"/>
      <c r="I894" s="445"/>
      <c r="J894" s="445"/>
      <c r="K894" s="445"/>
      <c r="L894" s="445"/>
      <c r="M894" s="445"/>
      <c r="N894" s="445"/>
      <c r="O894" s="445"/>
      <c r="P894" s="445"/>
      <c r="Q894" s="445"/>
    </row>
    <row r="895" ht="25.15" customHeight="true" x14ac:dyDescent="0.2">
      <c r="C895" s="445"/>
      <c r="D895" s="445"/>
      <c r="E895" s="445"/>
      <c r="F895" s="445"/>
      <c r="G895" s="445"/>
      <c r="H895" s="445"/>
      <c r="I895" s="445"/>
      <c r="J895" s="445"/>
      <c r="K895" s="445"/>
      <c r="L895" s="445"/>
      <c r="M895" s="445"/>
      <c r="N895" s="445"/>
      <c r="O895" s="445"/>
      <c r="P895" s="445"/>
      <c r="Q895" s="445"/>
    </row>
    <row r="896" ht="25.15" customHeight="true" x14ac:dyDescent="0.2">
      <c r="C896" s="445"/>
      <c r="D896" s="445"/>
      <c r="E896" s="445"/>
      <c r="F896" s="445"/>
      <c r="G896" s="445"/>
      <c r="H896" s="445"/>
      <c r="I896" s="445"/>
      <c r="J896" s="445"/>
      <c r="K896" s="445"/>
      <c r="L896" s="445"/>
      <c r="M896" s="445"/>
      <c r="N896" s="445"/>
      <c r="O896" s="445"/>
      <c r="P896" s="445"/>
      <c r="Q896" s="445"/>
    </row>
    <row r="897" ht="25.15" customHeight="true" x14ac:dyDescent="0.2">
      <c r="C897" s="445"/>
      <c r="D897" s="445"/>
      <c r="E897" s="445"/>
      <c r="F897" s="445"/>
      <c r="G897" s="445"/>
      <c r="H897" s="445"/>
      <c r="I897" s="445"/>
      <c r="J897" s="445"/>
      <c r="K897" s="445"/>
      <c r="L897" s="445"/>
      <c r="M897" s="445"/>
      <c r="N897" s="445"/>
      <c r="O897" s="445"/>
      <c r="P897" s="445"/>
      <c r="Q897" s="445"/>
    </row>
    <row r="898" ht="25.15" customHeight="true" x14ac:dyDescent="0.2">
      <c r="C898" s="445"/>
      <c r="D898" s="445"/>
      <c r="E898" s="445"/>
      <c r="F898" s="445"/>
      <c r="G898" s="445"/>
      <c r="H898" s="445"/>
      <c r="I898" s="445"/>
      <c r="J898" s="445"/>
      <c r="K898" s="445"/>
      <c r="L898" s="445"/>
      <c r="M898" s="445"/>
      <c r="N898" s="445"/>
      <c r="O898" s="445"/>
      <c r="P898" s="445"/>
      <c r="Q898" s="445"/>
    </row>
    <row r="899" ht="25.15" customHeight="true" x14ac:dyDescent="0.2">
      <c r="C899" s="445"/>
      <c r="D899" s="445"/>
      <c r="E899" s="445"/>
      <c r="F899" s="445"/>
      <c r="G899" s="445"/>
      <c r="H899" s="445"/>
      <c r="I899" s="445"/>
      <c r="J899" s="445"/>
      <c r="K899" s="445"/>
      <c r="L899" s="445"/>
      <c r="M899" s="445"/>
      <c r="N899" s="445"/>
      <c r="O899" s="445"/>
      <c r="P899" s="445"/>
      <c r="Q899" s="445"/>
    </row>
    <row r="900" ht="25.15" customHeight="true" x14ac:dyDescent="0.2">
      <c r="C900" s="445"/>
      <c r="D900" s="445"/>
      <c r="E900" s="445"/>
      <c r="F900" s="445"/>
      <c r="G900" s="445"/>
      <c r="H900" s="445"/>
      <c r="I900" s="445"/>
      <c r="J900" s="445"/>
      <c r="K900" s="445"/>
      <c r="L900" s="445"/>
      <c r="M900" s="445"/>
      <c r="N900" s="445"/>
      <c r="O900" s="445"/>
      <c r="P900" s="445"/>
      <c r="Q900" s="445"/>
    </row>
    <row r="901" ht="25.15" customHeight="true" x14ac:dyDescent="0.2">
      <c r="C901" s="445"/>
      <c r="D901" s="445"/>
      <c r="E901" s="445"/>
      <c r="F901" s="445"/>
      <c r="G901" s="445"/>
      <c r="H901" s="445"/>
      <c r="I901" s="445"/>
      <c r="J901" s="445"/>
      <c r="K901" s="445"/>
      <c r="L901" s="445"/>
      <c r="M901" s="445"/>
      <c r="N901" s="445"/>
      <c r="O901" s="445"/>
      <c r="P901" s="445"/>
      <c r="Q901" s="445"/>
    </row>
    <row r="902" ht="25.15" customHeight="true" x14ac:dyDescent="0.2">
      <c r="C902" s="445"/>
      <c r="D902" s="445"/>
      <c r="E902" s="445"/>
      <c r="F902" s="445"/>
      <c r="G902" s="445"/>
      <c r="H902" s="445"/>
      <c r="I902" s="445"/>
      <c r="J902" s="445"/>
      <c r="K902" s="445"/>
      <c r="L902" s="445"/>
      <c r="M902" s="445"/>
      <c r="N902" s="445"/>
      <c r="O902" s="445"/>
      <c r="P902" s="445"/>
      <c r="Q902" s="445"/>
    </row>
    <row r="903" ht="25.15" customHeight="true" x14ac:dyDescent="0.2">
      <c r="C903" s="445"/>
      <c r="D903" s="445"/>
      <c r="E903" s="445"/>
      <c r="F903" s="445"/>
      <c r="G903" s="445"/>
      <c r="H903" s="445"/>
      <c r="I903" s="445"/>
      <c r="J903" s="445"/>
      <c r="K903" s="445"/>
      <c r="L903" s="445"/>
      <c r="M903" s="445"/>
      <c r="N903" s="445"/>
      <c r="O903" s="445"/>
      <c r="P903" s="445"/>
      <c r="Q903" s="445"/>
    </row>
    <row r="904" ht="25.15" customHeight="true" x14ac:dyDescent="0.2">
      <c r="C904" s="445"/>
      <c r="D904" s="445"/>
      <c r="E904" s="445"/>
      <c r="F904" s="445"/>
      <c r="G904" s="445"/>
      <c r="H904" s="445"/>
      <c r="I904" s="445"/>
      <c r="J904" s="445"/>
      <c r="K904" s="445"/>
      <c r="L904" s="445"/>
      <c r="M904" s="445"/>
      <c r="N904" s="445"/>
      <c r="O904" s="445"/>
      <c r="P904" s="445"/>
      <c r="Q904" s="445"/>
    </row>
    <row r="905" ht="25.15" customHeight="true" x14ac:dyDescent="0.2">
      <c r="C905" s="445"/>
      <c r="D905" s="445"/>
      <c r="E905" s="445"/>
      <c r="F905" s="445"/>
      <c r="G905" s="445"/>
      <c r="H905" s="445"/>
      <c r="I905" s="445"/>
      <c r="J905" s="445"/>
      <c r="K905" s="445"/>
      <c r="L905" s="445"/>
      <c r="M905" s="445"/>
      <c r="N905" s="445"/>
      <c r="O905" s="445"/>
      <c r="P905" s="445"/>
      <c r="Q905" s="445"/>
    </row>
    <row r="906" ht="25.15" customHeight="true" x14ac:dyDescent="0.2">
      <c r="C906" s="445"/>
      <c r="D906" s="445"/>
      <c r="E906" s="445"/>
      <c r="F906" s="445"/>
      <c r="G906" s="445"/>
      <c r="H906" s="445"/>
      <c r="I906" s="445"/>
      <c r="J906" s="445"/>
      <c r="K906" s="445"/>
      <c r="L906" s="445"/>
      <c r="M906" s="445"/>
      <c r="N906" s="445"/>
      <c r="O906" s="445"/>
      <c r="P906" s="445"/>
      <c r="Q906" s="445"/>
    </row>
    <row r="907" ht="25.15" customHeight="true" x14ac:dyDescent="0.2">
      <c r="C907" s="445"/>
      <c r="D907" s="445"/>
      <c r="E907" s="445"/>
      <c r="F907" s="445"/>
      <c r="G907" s="445"/>
      <c r="H907" s="445"/>
      <c r="I907" s="445"/>
      <c r="J907" s="445"/>
      <c r="K907" s="445"/>
      <c r="L907" s="445"/>
      <c r="M907" s="445"/>
      <c r="N907" s="445"/>
      <c r="O907" s="445"/>
      <c r="P907" s="445"/>
      <c r="Q907" s="445"/>
    </row>
    <row r="908" ht="25.15" customHeight="true" x14ac:dyDescent="0.2">
      <c r="C908" s="445"/>
      <c r="D908" s="445"/>
      <c r="E908" s="445"/>
      <c r="F908" s="445"/>
      <c r="G908" s="445"/>
      <c r="H908" s="445"/>
      <c r="I908" s="445"/>
      <c r="J908" s="445"/>
      <c r="K908" s="445"/>
      <c r="L908" s="445"/>
      <c r="M908" s="445"/>
      <c r="N908" s="445"/>
      <c r="O908" s="445"/>
      <c r="P908" s="445"/>
      <c r="Q908" s="445"/>
    </row>
    <row r="909" ht="25.15" customHeight="true" x14ac:dyDescent="0.2">
      <c r="C909" s="445"/>
      <c r="D909" s="445"/>
      <c r="E909" s="445"/>
      <c r="F909" s="445"/>
      <c r="G909" s="445"/>
      <c r="H909" s="445"/>
      <c r="I909" s="445"/>
      <c r="J909" s="445"/>
      <c r="K909" s="445"/>
      <c r="L909" s="445"/>
      <c r="M909" s="445"/>
      <c r="N909" s="445"/>
      <c r="O909" s="445"/>
      <c r="P909" s="445"/>
      <c r="Q909" s="445"/>
    </row>
    <row r="910" ht="25.15" customHeight="true" x14ac:dyDescent="0.2">
      <c r="C910" s="445"/>
      <c r="D910" s="445"/>
      <c r="E910" s="445"/>
      <c r="F910" s="445"/>
      <c r="G910" s="445"/>
      <c r="H910" s="445"/>
      <c r="I910" s="445"/>
      <c r="J910" s="445"/>
      <c r="K910" s="445"/>
      <c r="L910" s="445"/>
      <c r="M910" s="445"/>
      <c r="N910" s="445"/>
      <c r="O910" s="445"/>
      <c r="P910" s="445"/>
      <c r="Q910" s="445"/>
    </row>
    <row r="911" ht="25.15" customHeight="true" x14ac:dyDescent="0.2">
      <c r="C911" s="445"/>
      <c r="D911" s="445"/>
      <c r="E911" s="445"/>
      <c r="F911" s="445"/>
      <c r="G911" s="445"/>
      <c r="H911" s="445"/>
      <c r="I911" s="445"/>
      <c r="J911" s="445"/>
      <c r="K911" s="445"/>
      <c r="L911" s="445"/>
      <c r="M911" s="445"/>
      <c r="N911" s="445"/>
      <c r="O911" s="445"/>
      <c r="P911" s="445"/>
      <c r="Q911" s="445"/>
    </row>
    <row r="912" ht="25.15" customHeight="true" x14ac:dyDescent="0.2">
      <c r="C912" s="445"/>
      <c r="D912" s="445"/>
      <c r="E912" s="445"/>
      <c r="F912" s="445"/>
      <c r="G912" s="445"/>
      <c r="H912" s="445"/>
      <c r="I912" s="445"/>
      <c r="J912" s="445"/>
      <c r="K912" s="445"/>
      <c r="L912" s="445"/>
      <c r="M912" s="445"/>
      <c r="N912" s="445"/>
      <c r="O912" s="445"/>
      <c r="P912" s="445"/>
      <c r="Q912" s="445"/>
    </row>
    <row r="913" ht="25.15" customHeight="true" x14ac:dyDescent="0.2">
      <c r="C913" s="445"/>
      <c r="D913" s="445"/>
      <c r="E913" s="445"/>
      <c r="F913" s="445"/>
      <c r="G913" s="445"/>
      <c r="H913" s="445"/>
      <c r="I913" s="445"/>
      <c r="J913" s="445"/>
      <c r="K913" s="445"/>
      <c r="L913" s="445"/>
      <c r="M913" s="445"/>
      <c r="N913" s="445"/>
      <c r="O913" s="445"/>
      <c r="P913" s="445"/>
      <c r="Q913" s="445"/>
    </row>
    <row r="914" ht="25.15" customHeight="true" x14ac:dyDescent="0.2">
      <c r="C914" s="445"/>
      <c r="D914" s="445"/>
      <c r="E914" s="445"/>
      <c r="F914" s="445"/>
      <c r="G914" s="445"/>
      <c r="H914" s="445"/>
      <c r="I914" s="445"/>
      <c r="J914" s="445"/>
      <c r="K914" s="445"/>
      <c r="L914" s="445"/>
      <c r="M914" s="445"/>
      <c r="N914" s="445"/>
      <c r="O914" s="445"/>
      <c r="P914" s="445"/>
      <c r="Q914" s="445"/>
    </row>
    <row r="915" ht="25.15" customHeight="true" x14ac:dyDescent="0.2">
      <c r="C915" s="445"/>
      <c r="D915" s="445"/>
      <c r="E915" s="445"/>
      <c r="F915" s="445"/>
      <c r="G915" s="445"/>
      <c r="H915" s="445"/>
      <c r="I915" s="445"/>
      <c r="J915" s="445"/>
      <c r="K915" s="445"/>
      <c r="L915" s="445"/>
      <c r="M915" s="445"/>
      <c r="N915" s="445"/>
      <c r="O915" s="445"/>
      <c r="P915" s="445"/>
      <c r="Q915" s="445"/>
    </row>
    <row r="916" ht="25.15" customHeight="true" x14ac:dyDescent="0.2">
      <c r="C916" s="445"/>
      <c r="D916" s="445"/>
      <c r="E916" s="445"/>
      <c r="F916" s="445"/>
      <c r="G916" s="445"/>
      <c r="H916" s="445"/>
      <c r="I916" s="445"/>
      <c r="J916" s="445"/>
      <c r="K916" s="445"/>
      <c r="L916" s="445"/>
      <c r="M916" s="445"/>
      <c r="N916" s="445"/>
      <c r="O916" s="445"/>
      <c r="P916" s="445"/>
      <c r="Q916" s="445"/>
    </row>
    <row r="917" ht="25.15" customHeight="true" x14ac:dyDescent="0.2">
      <c r="C917" s="445"/>
      <c r="D917" s="445"/>
      <c r="E917" s="445"/>
      <c r="F917" s="445"/>
      <c r="G917" s="445"/>
      <c r="H917" s="445"/>
      <c r="I917" s="445"/>
      <c r="J917" s="445"/>
      <c r="K917" s="445"/>
      <c r="L917" s="445"/>
      <c r="M917" s="445"/>
      <c r="N917" s="445"/>
      <c r="O917" s="445"/>
      <c r="P917" s="445"/>
      <c r="Q917" s="445"/>
    </row>
    <row r="918" ht="25.15" customHeight="true" x14ac:dyDescent="0.2">
      <c r="C918" s="445"/>
      <c r="D918" s="445"/>
      <c r="E918" s="445"/>
      <c r="F918" s="445"/>
      <c r="G918" s="445"/>
      <c r="H918" s="445"/>
      <c r="I918" s="445"/>
      <c r="J918" s="445"/>
      <c r="K918" s="445"/>
      <c r="L918" s="445"/>
      <c r="M918" s="445"/>
      <c r="N918" s="445"/>
      <c r="O918" s="445"/>
      <c r="P918" s="445"/>
      <c r="Q918" s="445"/>
    </row>
    <row r="919" ht="25.15" customHeight="true" x14ac:dyDescent="0.2">
      <c r="C919" s="445"/>
      <c r="D919" s="445"/>
      <c r="E919" s="445"/>
      <c r="F919" s="445"/>
      <c r="G919" s="445"/>
      <c r="H919" s="445"/>
      <c r="I919" s="445"/>
      <c r="J919" s="445"/>
      <c r="K919" s="445"/>
      <c r="L919" s="445"/>
      <c r="M919" s="445"/>
      <c r="N919" s="445"/>
      <c r="O919" s="445"/>
      <c r="P919" s="445"/>
      <c r="Q919" s="445"/>
    </row>
    <row r="920" ht="25.15" customHeight="true" x14ac:dyDescent="0.2">
      <c r="C920" s="445"/>
      <c r="D920" s="445"/>
      <c r="E920" s="445"/>
      <c r="F920" s="445"/>
      <c r="G920" s="445"/>
      <c r="H920" s="445"/>
      <c r="I920" s="445"/>
      <c r="J920" s="445"/>
      <c r="K920" s="445"/>
      <c r="L920" s="445"/>
      <c r="M920" s="445"/>
      <c r="N920" s="445"/>
      <c r="O920" s="445"/>
      <c r="P920" s="445"/>
      <c r="Q920" s="445"/>
    </row>
    <row r="921" ht="25.15" customHeight="true" x14ac:dyDescent="0.2">
      <c r="C921" s="445"/>
      <c r="D921" s="445"/>
      <c r="E921" s="445"/>
      <c r="F921" s="445"/>
      <c r="G921" s="445"/>
      <c r="H921" s="445"/>
      <c r="I921" s="445"/>
      <c r="J921" s="445"/>
      <c r="K921" s="445"/>
      <c r="L921" s="445"/>
      <c r="M921" s="445"/>
      <c r="N921" s="445"/>
      <c r="O921" s="445"/>
      <c r="P921" s="445"/>
      <c r="Q921" s="445"/>
    </row>
    <row r="922" ht="25.15" customHeight="true" x14ac:dyDescent="0.2">
      <c r="C922" s="445"/>
      <c r="D922" s="445"/>
      <c r="E922" s="445"/>
      <c r="F922" s="445"/>
      <c r="G922" s="445"/>
      <c r="H922" s="445"/>
      <c r="I922" s="445"/>
      <c r="J922" s="445"/>
      <c r="K922" s="445"/>
      <c r="L922" s="445"/>
      <c r="M922" s="445"/>
      <c r="N922" s="445"/>
      <c r="O922" s="445"/>
      <c r="P922" s="445"/>
      <c r="Q922" s="445"/>
    </row>
    <row r="923" ht="25.15" customHeight="true" x14ac:dyDescent="0.2">
      <c r="C923" s="445"/>
      <c r="D923" s="445"/>
      <c r="E923" s="445"/>
      <c r="F923" s="445"/>
      <c r="G923" s="445"/>
      <c r="H923" s="445"/>
      <c r="I923" s="445"/>
      <c r="J923" s="445"/>
      <c r="K923" s="445"/>
      <c r="L923" s="445"/>
      <c r="M923" s="445"/>
      <c r="N923" s="445"/>
      <c r="O923" s="445"/>
      <c r="P923" s="445"/>
      <c r="Q923" s="445"/>
    </row>
    <row r="924" ht="25.15" customHeight="true" x14ac:dyDescent="0.2">
      <c r="C924" s="445"/>
      <c r="D924" s="445"/>
      <c r="E924" s="445"/>
      <c r="F924" s="445"/>
      <c r="G924" s="445"/>
      <c r="H924" s="445"/>
      <c r="I924" s="445"/>
      <c r="J924" s="445"/>
      <c r="K924" s="445"/>
      <c r="L924" s="445"/>
      <c r="M924" s="445"/>
      <c r="N924" s="445"/>
      <c r="O924" s="445"/>
      <c r="P924" s="445"/>
      <c r="Q924" s="445"/>
    </row>
    <row r="925" ht="25.15" customHeight="true" x14ac:dyDescent="0.2">
      <c r="C925" s="445"/>
      <c r="D925" s="445"/>
      <c r="E925" s="445"/>
      <c r="F925" s="445"/>
      <c r="G925" s="445"/>
      <c r="H925" s="445"/>
      <c r="I925" s="445"/>
      <c r="J925" s="445"/>
      <c r="K925" s="445"/>
      <c r="L925" s="445"/>
      <c r="M925" s="445"/>
      <c r="N925" s="445"/>
      <c r="O925" s="445"/>
      <c r="P925" s="445"/>
      <c r="Q925" s="445"/>
    </row>
    <row r="926" ht="25.15" customHeight="true" x14ac:dyDescent="0.2">
      <c r="C926" s="445"/>
      <c r="D926" s="445"/>
      <c r="E926" s="445"/>
      <c r="F926" s="445"/>
      <c r="G926" s="445"/>
      <c r="H926" s="445"/>
      <c r="I926" s="445"/>
      <c r="J926" s="445"/>
      <c r="K926" s="445"/>
      <c r="L926" s="445"/>
      <c r="M926" s="445"/>
      <c r="N926" s="445"/>
      <c r="O926" s="445"/>
      <c r="P926" s="445"/>
      <c r="Q926" s="445"/>
    </row>
    <row r="927" ht="25.15" customHeight="true" x14ac:dyDescent="0.2">
      <c r="C927" s="445"/>
      <c r="D927" s="445"/>
      <c r="E927" s="445"/>
      <c r="F927" s="445"/>
      <c r="G927" s="445"/>
      <c r="H927" s="445"/>
      <c r="I927" s="445"/>
      <c r="J927" s="445"/>
      <c r="K927" s="445"/>
      <c r="L927" s="445"/>
      <c r="M927" s="445"/>
      <c r="N927" s="445"/>
      <c r="O927" s="445"/>
      <c r="P927" s="445"/>
      <c r="Q927" s="445"/>
    </row>
    <row r="928" ht="25.15" customHeight="true" x14ac:dyDescent="0.2">
      <c r="C928" s="445"/>
      <c r="D928" s="445"/>
      <c r="E928" s="445"/>
      <c r="F928" s="445"/>
      <c r="G928" s="445"/>
      <c r="H928" s="445"/>
      <c r="I928" s="445"/>
      <c r="J928" s="445"/>
      <c r="K928" s="445"/>
      <c r="L928" s="445"/>
      <c r="M928" s="445"/>
      <c r="N928" s="445"/>
      <c r="O928" s="445"/>
      <c r="P928" s="445"/>
      <c r="Q928" s="445"/>
    </row>
    <row r="929" ht="25.15" customHeight="true" x14ac:dyDescent="0.2">
      <c r="C929" s="445"/>
      <c r="D929" s="445"/>
      <c r="E929" s="445"/>
      <c r="F929" s="445"/>
      <c r="G929" s="445"/>
      <c r="H929" s="445"/>
      <c r="I929" s="445"/>
      <c r="J929" s="445"/>
      <c r="K929" s="445"/>
      <c r="L929" s="445"/>
      <c r="M929" s="445"/>
      <c r="N929" s="445"/>
      <c r="O929" s="445"/>
      <c r="P929" s="445"/>
      <c r="Q929" s="445"/>
    </row>
    <row r="930" ht="25.15" customHeight="true" x14ac:dyDescent="0.2">
      <c r="C930" s="445"/>
      <c r="D930" s="445"/>
      <c r="E930" s="445"/>
      <c r="F930" s="445"/>
      <c r="G930" s="445"/>
      <c r="H930" s="445"/>
      <c r="I930" s="445"/>
      <c r="J930" s="445"/>
      <c r="K930" s="445"/>
      <c r="L930" s="445"/>
      <c r="M930" s="445"/>
      <c r="N930" s="445"/>
      <c r="O930" s="445"/>
      <c r="P930" s="445"/>
      <c r="Q930" s="445"/>
    </row>
    <row r="931" ht="25.15" customHeight="true" x14ac:dyDescent="0.2">
      <c r="C931" s="445"/>
      <c r="D931" s="445"/>
      <c r="E931" s="445"/>
      <c r="F931" s="445"/>
      <c r="G931" s="445"/>
      <c r="H931" s="445"/>
      <c r="I931" s="445"/>
      <c r="J931" s="445"/>
      <c r="K931" s="445"/>
      <c r="L931" s="445"/>
      <c r="M931" s="445"/>
      <c r="N931" s="445"/>
      <c r="O931" s="445"/>
      <c r="P931" s="445"/>
      <c r="Q931" s="445"/>
    </row>
    <row r="932" ht="25.15" customHeight="true" x14ac:dyDescent="0.2">
      <c r="C932" s="445"/>
      <c r="D932" s="445"/>
      <c r="E932" s="445"/>
      <c r="F932" s="445"/>
      <c r="G932" s="445"/>
      <c r="H932" s="445"/>
      <c r="I932" s="445"/>
      <c r="J932" s="445"/>
      <c r="K932" s="445"/>
      <c r="L932" s="445"/>
      <c r="M932" s="445"/>
      <c r="N932" s="445"/>
      <c r="O932" s="445"/>
      <c r="P932" s="445"/>
      <c r="Q932" s="445"/>
    </row>
    <row r="933" ht="25.15" customHeight="true" x14ac:dyDescent="0.2">
      <c r="C933" s="445"/>
      <c r="D933" s="445"/>
      <c r="E933" s="445"/>
      <c r="F933" s="445"/>
      <c r="G933" s="445"/>
      <c r="H933" s="445"/>
      <c r="I933" s="445"/>
      <c r="J933" s="445"/>
      <c r="K933" s="445"/>
      <c r="L933" s="445"/>
      <c r="M933" s="445"/>
      <c r="N933" s="445"/>
      <c r="O933" s="445"/>
      <c r="P933" s="445"/>
      <c r="Q933" s="445"/>
    </row>
    <row r="934" ht="25.15" customHeight="true" x14ac:dyDescent="0.2">
      <c r="C934" s="445"/>
      <c r="D934" s="445"/>
      <c r="E934" s="445"/>
      <c r="F934" s="445"/>
      <c r="G934" s="445"/>
      <c r="H934" s="445"/>
      <c r="I934" s="445"/>
      <c r="J934" s="445"/>
      <c r="K934" s="445"/>
      <c r="L934" s="445"/>
      <c r="M934" s="445"/>
      <c r="N934" s="445"/>
      <c r="O934" s="445"/>
      <c r="P934" s="445"/>
      <c r="Q934" s="445"/>
    </row>
    <row r="935" ht="25.15" customHeight="true" x14ac:dyDescent="0.2">
      <c r="C935" s="445"/>
      <c r="D935" s="445"/>
      <c r="E935" s="445"/>
      <c r="F935" s="445"/>
      <c r="G935" s="445"/>
      <c r="H935" s="445"/>
      <c r="I935" s="445"/>
      <c r="J935" s="445"/>
      <c r="K935" s="445"/>
      <c r="L935" s="445"/>
      <c r="M935" s="445"/>
      <c r="N935" s="445"/>
      <c r="O935" s="445"/>
      <c r="P935" s="445"/>
      <c r="Q935" s="445"/>
    </row>
    <row r="936" ht="25.15" customHeight="true" x14ac:dyDescent="0.2">
      <c r="C936" s="445"/>
      <c r="D936" s="445"/>
      <c r="E936" s="445"/>
      <c r="F936" s="445"/>
      <c r="G936" s="445"/>
      <c r="H936" s="445"/>
      <c r="I936" s="445"/>
      <c r="J936" s="445"/>
      <c r="K936" s="445"/>
      <c r="L936" s="445"/>
      <c r="M936" s="445"/>
      <c r="N936" s="445"/>
      <c r="O936" s="445"/>
      <c r="P936" s="445"/>
      <c r="Q936" s="445"/>
    </row>
    <row r="937" ht="25.15" customHeight="true" x14ac:dyDescent="0.2">
      <c r="C937" s="445"/>
      <c r="D937" s="445"/>
      <c r="E937" s="445"/>
      <c r="F937" s="445"/>
      <c r="G937" s="445"/>
      <c r="H937" s="445"/>
      <c r="I937" s="445"/>
      <c r="J937" s="445"/>
      <c r="K937" s="445"/>
      <c r="L937" s="445"/>
      <c r="M937" s="445"/>
      <c r="N937" s="445"/>
      <c r="O937" s="445"/>
      <c r="P937" s="445"/>
      <c r="Q937" s="445"/>
    </row>
    <row r="938" ht="25.15" customHeight="true" x14ac:dyDescent="0.2">
      <c r="C938" s="445"/>
      <c r="D938" s="445"/>
      <c r="E938" s="445"/>
      <c r="F938" s="445"/>
      <c r="G938" s="445"/>
      <c r="H938" s="445"/>
      <c r="I938" s="445"/>
      <c r="J938" s="445"/>
      <c r="K938" s="445"/>
      <c r="L938" s="445"/>
      <c r="M938" s="445"/>
      <c r="N938" s="445"/>
      <c r="O938" s="445"/>
      <c r="P938" s="445"/>
      <c r="Q938" s="445"/>
    </row>
    <row r="939" ht="25.15" customHeight="true" x14ac:dyDescent="0.2">
      <c r="C939" s="445"/>
      <c r="D939" s="445"/>
      <c r="E939" s="445"/>
      <c r="F939" s="445"/>
      <c r="G939" s="445"/>
      <c r="H939" s="445"/>
      <c r="I939" s="445"/>
      <c r="J939" s="445"/>
      <c r="K939" s="445"/>
      <c r="L939" s="445"/>
      <c r="M939" s="445"/>
      <c r="N939" s="445"/>
      <c r="O939" s="445"/>
      <c r="P939" s="445"/>
      <c r="Q939" s="445"/>
    </row>
    <row r="940" ht="25.15" customHeight="true" x14ac:dyDescent="0.2">
      <c r="C940" s="445"/>
      <c r="D940" s="445"/>
      <c r="E940" s="445"/>
      <c r="F940" s="445"/>
      <c r="G940" s="445"/>
      <c r="H940" s="445"/>
      <c r="I940" s="445"/>
      <c r="J940" s="445"/>
      <c r="K940" s="445"/>
      <c r="L940" s="445"/>
      <c r="M940" s="445"/>
      <c r="N940" s="445"/>
      <c r="O940" s="445"/>
      <c r="P940" s="445"/>
      <c r="Q940" s="445"/>
    </row>
    <row r="941" ht="25.15" customHeight="true" x14ac:dyDescent="0.2">
      <c r="C941" s="445"/>
      <c r="D941" s="445"/>
      <c r="E941" s="445"/>
      <c r="F941" s="445"/>
      <c r="G941" s="445"/>
      <c r="H941" s="445"/>
      <c r="I941" s="445"/>
      <c r="J941" s="445"/>
      <c r="K941" s="445"/>
      <c r="L941" s="445"/>
      <c r="M941" s="445"/>
      <c r="N941" s="445"/>
      <c r="O941" s="445"/>
      <c r="P941" s="445"/>
      <c r="Q941" s="445"/>
    </row>
    <row r="942" ht="25.15" customHeight="true" x14ac:dyDescent="0.2">
      <c r="C942" s="445"/>
      <c r="D942" s="445"/>
      <c r="E942" s="445"/>
      <c r="F942" s="445"/>
      <c r="G942" s="445"/>
      <c r="H942" s="445"/>
      <c r="I942" s="445"/>
      <c r="J942" s="445"/>
      <c r="K942" s="445"/>
      <c r="L942" s="445"/>
      <c r="M942" s="445"/>
      <c r="N942" s="445"/>
      <c r="O942" s="445"/>
      <c r="P942" s="445"/>
      <c r="Q942" s="445"/>
    </row>
    <row r="943" ht="25.15" customHeight="true" x14ac:dyDescent="0.2">
      <c r="C943" s="445"/>
      <c r="D943" s="445"/>
      <c r="E943" s="445"/>
      <c r="F943" s="445"/>
      <c r="G943" s="445"/>
      <c r="H943" s="445"/>
      <c r="I943" s="445"/>
      <c r="J943" s="445"/>
      <c r="K943" s="445"/>
      <c r="L943" s="445"/>
      <c r="M943" s="445"/>
      <c r="N943" s="445"/>
      <c r="O943" s="445"/>
      <c r="P943" s="445"/>
      <c r="Q943" s="445"/>
    </row>
    <row r="944" ht="25.15" customHeight="true" x14ac:dyDescent="0.2">
      <c r="C944" s="445"/>
      <c r="D944" s="445"/>
      <c r="E944" s="445"/>
      <c r="F944" s="445"/>
      <c r="G944" s="445"/>
      <c r="H944" s="445"/>
      <c r="I944" s="445"/>
      <c r="J944" s="445"/>
      <c r="K944" s="445"/>
      <c r="L944" s="445"/>
      <c r="M944" s="445"/>
      <c r="N944" s="445"/>
      <c r="O944" s="445"/>
      <c r="P944" s="445"/>
      <c r="Q944" s="445"/>
    </row>
    <row r="945" ht="25.15" customHeight="true" x14ac:dyDescent="0.2">
      <c r="C945" s="445"/>
      <c r="D945" s="445"/>
      <c r="E945" s="445"/>
      <c r="F945" s="445"/>
      <c r="G945" s="445"/>
      <c r="H945" s="445"/>
      <c r="I945" s="445"/>
      <c r="J945" s="445"/>
      <c r="K945" s="445"/>
      <c r="L945" s="445"/>
      <c r="M945" s="445"/>
      <c r="N945" s="445"/>
      <c r="O945" s="445"/>
      <c r="P945" s="445"/>
      <c r="Q945" s="445"/>
    </row>
    <row r="946" ht="25.15" customHeight="true" x14ac:dyDescent="0.2">
      <c r="C946" s="445"/>
      <c r="D946" s="445"/>
      <c r="E946" s="445"/>
      <c r="F946" s="445"/>
      <c r="G946" s="445"/>
      <c r="H946" s="445"/>
      <c r="I946" s="445"/>
      <c r="J946" s="445"/>
      <c r="K946" s="445"/>
      <c r="L946" s="445"/>
      <c r="M946" s="445"/>
      <c r="N946" s="445"/>
      <c r="O946" s="445"/>
      <c r="P946" s="445"/>
      <c r="Q946" s="445"/>
    </row>
    <row r="947" ht="25.15" customHeight="true" x14ac:dyDescent="0.2">
      <c r="C947" s="445"/>
      <c r="D947" s="445"/>
      <c r="E947" s="445"/>
      <c r="F947" s="445"/>
      <c r="G947" s="445"/>
      <c r="H947" s="445"/>
      <c r="I947" s="445"/>
      <c r="J947" s="445"/>
      <c r="K947" s="445"/>
      <c r="L947" s="445"/>
      <c r="M947" s="445"/>
      <c r="N947" s="445"/>
      <c r="O947" s="445"/>
      <c r="P947" s="445"/>
      <c r="Q947" s="445"/>
    </row>
    <row r="948" ht="25.15" customHeight="true" x14ac:dyDescent="0.2">
      <c r="C948" s="445"/>
      <c r="D948" s="445"/>
      <c r="E948" s="445"/>
      <c r="F948" s="445"/>
      <c r="G948" s="445"/>
      <c r="H948" s="445"/>
      <c r="I948" s="445"/>
      <c r="J948" s="445"/>
      <c r="K948" s="445"/>
      <c r="L948" s="445"/>
      <c r="M948" s="445"/>
      <c r="N948" s="445"/>
      <c r="O948" s="445"/>
      <c r="P948" s="445"/>
      <c r="Q948" s="445"/>
    </row>
    <row r="949" ht="25.15" customHeight="true" x14ac:dyDescent="0.2">
      <c r="C949" s="445"/>
      <c r="D949" s="445"/>
      <c r="E949" s="445"/>
      <c r="F949" s="445"/>
      <c r="G949" s="445"/>
      <c r="H949" s="445"/>
      <c r="I949" s="445"/>
      <c r="J949" s="445"/>
      <c r="K949" s="445"/>
      <c r="L949" s="445"/>
      <c r="M949" s="445"/>
      <c r="N949" s="445"/>
      <c r="O949" s="445"/>
      <c r="P949" s="445"/>
      <c r="Q949" s="445"/>
    </row>
    <row r="950" ht="25.15" customHeight="true" x14ac:dyDescent="0.2">
      <c r="C950" s="445"/>
      <c r="D950" s="445"/>
      <c r="E950" s="445"/>
      <c r="F950" s="445"/>
      <c r="G950" s="445"/>
      <c r="H950" s="445"/>
      <c r="I950" s="445"/>
      <c r="J950" s="445"/>
      <c r="K950" s="445"/>
      <c r="L950" s="445"/>
      <c r="M950" s="445"/>
      <c r="N950" s="445"/>
      <c r="O950" s="445"/>
      <c r="P950" s="445"/>
      <c r="Q950" s="445"/>
    </row>
    <row r="951" ht="25.15" customHeight="true" x14ac:dyDescent="0.2">
      <c r="C951" s="445"/>
      <c r="D951" s="445"/>
      <c r="E951" s="445"/>
      <c r="F951" s="445"/>
      <c r="G951" s="445"/>
      <c r="H951" s="445"/>
      <c r="I951" s="445"/>
      <c r="J951" s="445"/>
      <c r="K951" s="445"/>
      <c r="L951" s="445"/>
      <c r="M951" s="445"/>
      <c r="N951" s="445"/>
      <c r="O951" s="445"/>
      <c r="P951" s="445"/>
      <c r="Q951" s="445"/>
    </row>
    <row r="952" ht="25.15" customHeight="true" x14ac:dyDescent="0.2">
      <c r="C952" s="445"/>
      <c r="D952" s="445"/>
      <c r="E952" s="445"/>
      <c r="F952" s="445"/>
      <c r="G952" s="445"/>
      <c r="H952" s="445"/>
      <c r="I952" s="445"/>
      <c r="J952" s="445"/>
      <c r="K952" s="445"/>
      <c r="L952" s="445"/>
      <c r="M952" s="445"/>
      <c r="N952" s="445"/>
      <c r="O952" s="445"/>
      <c r="P952" s="445"/>
      <c r="Q952" s="445"/>
    </row>
    <row r="953" ht="25.15" customHeight="true" x14ac:dyDescent="0.2">
      <c r="C953" s="445"/>
      <c r="D953" s="445"/>
      <c r="E953" s="445"/>
      <c r="F953" s="445"/>
      <c r="G953" s="445"/>
      <c r="H953" s="445"/>
      <c r="I953" s="445"/>
      <c r="J953" s="445"/>
      <c r="K953" s="445"/>
      <c r="L953" s="445"/>
      <c r="M953" s="445"/>
      <c r="N953" s="445"/>
      <c r="O953" s="445"/>
      <c r="P953" s="445"/>
      <c r="Q953" s="445"/>
    </row>
    <row r="954" ht="25.15" customHeight="true" x14ac:dyDescent="0.2">
      <c r="C954" s="445"/>
      <c r="D954" s="445"/>
      <c r="E954" s="445"/>
      <c r="F954" s="445"/>
      <c r="G954" s="445"/>
      <c r="H954" s="445"/>
      <c r="I954" s="445"/>
      <c r="J954" s="445"/>
      <c r="K954" s="445"/>
      <c r="L954" s="445"/>
      <c r="M954" s="445"/>
      <c r="N954" s="445"/>
      <c r="O954" s="445"/>
      <c r="P954" s="445"/>
      <c r="Q954" s="445"/>
    </row>
    <row r="955" ht="25.15" customHeight="true" x14ac:dyDescent="0.2">
      <c r="C955" s="445"/>
      <c r="D955" s="445"/>
      <c r="E955" s="445"/>
      <c r="F955" s="445"/>
      <c r="G955" s="445"/>
      <c r="H955" s="445"/>
      <c r="I955" s="445"/>
      <c r="J955" s="445"/>
      <c r="K955" s="445"/>
      <c r="L955" s="445"/>
      <c r="M955" s="445"/>
      <c r="N955" s="445"/>
      <c r="O955" s="445"/>
      <c r="P955" s="445"/>
      <c r="Q955" s="445"/>
    </row>
    <row r="956" ht="25.15" customHeight="true" x14ac:dyDescent="0.2">
      <c r="C956" s="445"/>
      <c r="D956" s="445"/>
      <c r="E956" s="445"/>
      <c r="F956" s="445"/>
      <c r="G956" s="445"/>
      <c r="H956" s="445"/>
      <c r="I956" s="445"/>
      <c r="J956" s="445"/>
      <c r="K956" s="445"/>
      <c r="L956" s="445"/>
      <c r="M956" s="445"/>
      <c r="N956" s="445"/>
      <c r="O956" s="445"/>
      <c r="P956" s="445"/>
      <c r="Q956" s="445"/>
    </row>
    <row r="957" ht="25.15" customHeight="true" x14ac:dyDescent="0.2">
      <c r="C957" s="445"/>
      <c r="D957" s="445"/>
      <c r="E957" s="445"/>
      <c r="F957" s="445"/>
      <c r="G957" s="445"/>
      <c r="H957" s="445"/>
      <c r="I957" s="445"/>
      <c r="J957" s="445"/>
      <c r="K957" s="445"/>
      <c r="L957" s="445"/>
      <c r="M957" s="445"/>
      <c r="N957" s="445"/>
      <c r="O957" s="445"/>
      <c r="P957" s="445"/>
      <c r="Q957" s="445"/>
    </row>
    <row r="958" ht="25.15" customHeight="true" x14ac:dyDescent="0.2">
      <c r="C958" s="445"/>
      <c r="D958" s="445"/>
      <c r="E958" s="445"/>
      <c r="F958" s="445"/>
      <c r="G958" s="445"/>
      <c r="H958" s="445"/>
      <c r="I958" s="445"/>
      <c r="J958" s="445"/>
      <c r="K958" s="445"/>
      <c r="L958" s="445"/>
      <c r="M958" s="445"/>
      <c r="N958" s="445"/>
      <c r="O958" s="445"/>
      <c r="P958" s="445"/>
      <c r="Q958" s="445"/>
    </row>
    <row r="959" ht="25.15" customHeight="true" x14ac:dyDescent="0.2">
      <c r="C959" s="445"/>
      <c r="D959" s="445"/>
      <c r="E959" s="445"/>
      <c r="F959" s="445"/>
      <c r="G959" s="445"/>
      <c r="H959" s="445"/>
      <c r="I959" s="445"/>
      <c r="J959" s="445"/>
      <c r="K959" s="445"/>
      <c r="L959" s="445"/>
      <c r="M959" s="445"/>
      <c r="N959" s="445"/>
      <c r="O959" s="445"/>
      <c r="P959" s="445"/>
      <c r="Q959" s="445"/>
    </row>
    <row r="960" ht="25.15" customHeight="true" x14ac:dyDescent="0.2">
      <c r="C960" s="445"/>
      <c r="D960" s="445"/>
      <c r="E960" s="445"/>
      <c r="F960" s="445"/>
      <c r="G960" s="445"/>
      <c r="H960" s="445"/>
      <c r="I960" s="445"/>
      <c r="J960" s="445"/>
      <c r="K960" s="445"/>
      <c r="L960" s="445"/>
      <c r="M960" s="445"/>
      <c r="N960" s="445"/>
      <c r="O960" s="445"/>
      <c r="P960" s="445"/>
      <c r="Q960" s="445"/>
    </row>
    <row r="961" ht="25.15" customHeight="true" x14ac:dyDescent="0.2">
      <c r="C961" s="445"/>
      <c r="D961" s="445"/>
      <c r="E961" s="445"/>
      <c r="F961" s="445"/>
      <c r="G961" s="445"/>
      <c r="H961" s="445"/>
      <c r="I961" s="445"/>
      <c r="J961" s="445"/>
      <c r="K961" s="445"/>
      <c r="L961" s="445"/>
      <c r="M961" s="445"/>
      <c r="N961" s="445"/>
      <c r="O961" s="445"/>
      <c r="P961" s="445"/>
      <c r="Q961" s="445"/>
    </row>
    <row r="962" ht="25.15" customHeight="true" x14ac:dyDescent="0.2">
      <c r="C962" s="445"/>
      <c r="D962" s="445"/>
      <c r="E962" s="445"/>
      <c r="F962" s="445"/>
      <c r="G962" s="445"/>
      <c r="H962" s="445"/>
      <c r="I962" s="445"/>
      <c r="J962" s="445"/>
      <c r="K962" s="445"/>
      <c r="L962" s="445"/>
      <c r="M962" s="445"/>
      <c r="N962" s="445"/>
      <c r="O962" s="445"/>
      <c r="P962" s="445"/>
      <c r="Q962" s="445"/>
    </row>
    <row r="963" ht="25.15" customHeight="true" x14ac:dyDescent="0.2">
      <c r="C963" s="445"/>
      <c r="D963" s="445"/>
      <c r="E963" s="445"/>
      <c r="F963" s="445"/>
      <c r="G963" s="445"/>
      <c r="H963" s="445"/>
      <c r="I963" s="445"/>
      <c r="J963" s="445"/>
      <c r="K963" s="445"/>
      <c r="L963" s="445"/>
      <c r="M963" s="445"/>
      <c r="N963" s="445"/>
      <c r="O963" s="445"/>
      <c r="P963" s="445"/>
      <c r="Q963" s="445"/>
    </row>
    <row r="964" ht="25.15" customHeight="true" x14ac:dyDescent="0.2">
      <c r="C964" s="445"/>
      <c r="D964" s="445"/>
      <c r="E964" s="445"/>
      <c r="F964" s="445"/>
      <c r="G964" s="445"/>
      <c r="H964" s="445"/>
      <c r="I964" s="445"/>
      <c r="J964" s="445"/>
      <c r="K964" s="445"/>
      <c r="L964" s="445"/>
      <c r="M964" s="445"/>
      <c r="N964" s="445"/>
      <c r="O964" s="445"/>
      <c r="P964" s="445"/>
      <c r="Q964" s="445"/>
    </row>
    <row r="965" ht="25.15" customHeight="true" x14ac:dyDescent="0.2">
      <c r="C965" s="445"/>
      <c r="D965" s="445"/>
      <c r="E965" s="445"/>
      <c r="F965" s="445"/>
      <c r="G965" s="445"/>
      <c r="H965" s="445"/>
      <c r="I965" s="445"/>
      <c r="J965" s="445"/>
      <c r="K965" s="445"/>
      <c r="L965" s="445"/>
      <c r="M965" s="445"/>
      <c r="N965" s="445"/>
      <c r="O965" s="445"/>
      <c r="P965" s="445"/>
      <c r="Q965" s="445"/>
    </row>
    <row r="966" ht="25.15" customHeight="true" x14ac:dyDescent="0.2">
      <c r="C966" s="445"/>
      <c r="D966" s="445"/>
      <c r="E966" s="445"/>
      <c r="F966" s="445"/>
      <c r="G966" s="445"/>
      <c r="H966" s="445"/>
      <c r="I966" s="445"/>
      <c r="J966" s="445"/>
      <c r="K966" s="445"/>
      <c r="L966" s="445"/>
      <c r="M966" s="445"/>
      <c r="N966" s="445"/>
      <c r="O966" s="445"/>
      <c r="P966" s="445"/>
      <c r="Q966" s="445"/>
    </row>
    <row r="967" ht="25.15" customHeight="true" x14ac:dyDescent="0.2">
      <c r="C967" s="445"/>
      <c r="D967" s="445"/>
      <c r="E967" s="445"/>
      <c r="F967" s="445"/>
      <c r="G967" s="445"/>
      <c r="H967" s="445"/>
      <c r="I967" s="445"/>
      <c r="J967" s="445"/>
      <c r="K967" s="445"/>
      <c r="L967" s="445"/>
      <c r="M967" s="445"/>
      <c r="N967" s="445"/>
      <c r="O967" s="445"/>
      <c r="P967" s="445"/>
      <c r="Q967" s="445"/>
    </row>
    <row r="968" ht="25.15" customHeight="true" x14ac:dyDescent="0.2">
      <c r="C968" s="445"/>
      <c r="D968" s="445"/>
      <c r="E968" s="445"/>
      <c r="F968" s="445"/>
      <c r="G968" s="445"/>
      <c r="H968" s="445"/>
      <c r="I968" s="445"/>
      <c r="J968" s="445"/>
      <c r="K968" s="445"/>
      <c r="L968" s="445"/>
      <c r="M968" s="445"/>
      <c r="N968" s="445"/>
      <c r="O968" s="445"/>
      <c r="P968" s="445"/>
      <c r="Q968" s="445"/>
    </row>
    <row r="969" ht="25.15" customHeight="true" x14ac:dyDescent="0.2">
      <c r="C969" s="445"/>
      <c r="D969" s="445"/>
      <c r="E969" s="445"/>
      <c r="F969" s="445"/>
      <c r="G969" s="445"/>
      <c r="H969" s="445"/>
      <c r="I969" s="445"/>
      <c r="J969" s="445"/>
      <c r="K969" s="445"/>
      <c r="L969" s="445"/>
      <c r="M969" s="445"/>
      <c r="N969" s="445"/>
      <c r="O969" s="445"/>
      <c r="P969" s="445"/>
      <c r="Q969" s="445"/>
    </row>
    <row r="970" ht="25.15" customHeight="true" x14ac:dyDescent="0.2">
      <c r="C970" s="445"/>
      <c r="D970" s="445"/>
      <c r="E970" s="445"/>
      <c r="F970" s="445"/>
      <c r="G970" s="445"/>
      <c r="H970" s="445"/>
      <c r="I970" s="445"/>
      <c r="J970" s="445"/>
      <c r="K970" s="445"/>
      <c r="L970" s="445"/>
      <c r="M970" s="445"/>
      <c r="N970" s="445"/>
      <c r="O970" s="445"/>
      <c r="P970" s="445"/>
      <c r="Q970" s="445"/>
    </row>
    <row r="971" ht="25.15" customHeight="true" x14ac:dyDescent="0.2">
      <c r="C971" s="445"/>
      <c r="D971" s="445"/>
      <c r="E971" s="445"/>
      <c r="F971" s="445"/>
      <c r="G971" s="445"/>
      <c r="H971" s="445"/>
      <c r="I971" s="445"/>
      <c r="J971" s="445"/>
      <c r="K971" s="445"/>
      <c r="L971" s="445"/>
      <c r="M971" s="445"/>
      <c r="N971" s="445"/>
      <c r="O971" s="445"/>
      <c r="P971" s="445"/>
      <c r="Q971" s="445"/>
    </row>
    <row r="972" ht="25.15" customHeight="true" x14ac:dyDescent="0.2">
      <c r="C972" s="445"/>
      <c r="D972" s="445"/>
      <c r="E972" s="445"/>
      <c r="F972" s="445"/>
      <c r="G972" s="445"/>
      <c r="H972" s="445"/>
      <c r="I972" s="445"/>
      <c r="J972" s="445"/>
      <c r="K972" s="445"/>
      <c r="L972" s="445"/>
      <c r="M972" s="445"/>
      <c r="N972" s="445"/>
      <c r="O972" s="445"/>
      <c r="P972" s="445"/>
      <c r="Q972" s="445"/>
    </row>
    <row r="973" ht="25.15" customHeight="true" x14ac:dyDescent="0.2">
      <c r="C973" s="445"/>
      <c r="D973" s="445"/>
      <c r="E973" s="445"/>
      <c r="F973" s="445"/>
      <c r="G973" s="445"/>
      <c r="H973" s="445"/>
      <c r="I973" s="445"/>
      <c r="J973" s="445"/>
      <c r="K973" s="445"/>
      <c r="L973" s="445"/>
      <c r="M973" s="445"/>
      <c r="N973" s="445"/>
      <c r="O973" s="445"/>
      <c r="P973" s="445"/>
      <c r="Q973" s="445"/>
    </row>
    <row r="974" ht="25.15" customHeight="true" x14ac:dyDescent="0.2">
      <c r="C974" s="445"/>
      <c r="D974" s="445"/>
      <c r="E974" s="445"/>
      <c r="F974" s="445"/>
      <c r="G974" s="445"/>
      <c r="H974" s="445"/>
      <c r="I974" s="445"/>
      <c r="J974" s="445"/>
      <c r="K974" s="445"/>
      <c r="L974" s="445"/>
      <c r="M974" s="445"/>
      <c r="N974" s="445"/>
      <c r="O974" s="445"/>
      <c r="P974" s="445"/>
      <c r="Q974" s="445"/>
    </row>
    <row r="975" ht="25.15" customHeight="true" x14ac:dyDescent="0.2">
      <c r="C975" s="445"/>
      <c r="D975" s="445"/>
      <c r="E975" s="445"/>
      <c r="F975" s="445"/>
      <c r="G975" s="445"/>
      <c r="H975" s="445"/>
      <c r="I975" s="445"/>
      <c r="J975" s="445"/>
      <c r="K975" s="445"/>
      <c r="L975" s="445"/>
      <c r="M975" s="445"/>
      <c r="N975" s="445"/>
      <c r="O975" s="445"/>
      <c r="P975" s="445"/>
      <c r="Q975" s="445"/>
    </row>
    <row r="976" ht="25.15" customHeight="true" x14ac:dyDescent="0.2">
      <c r="C976" s="445"/>
      <c r="D976" s="445"/>
      <c r="E976" s="445"/>
      <c r="F976" s="445"/>
      <c r="G976" s="445"/>
      <c r="H976" s="445"/>
      <c r="I976" s="445"/>
      <c r="J976" s="445"/>
      <c r="K976" s="445"/>
      <c r="L976" s="445"/>
      <c r="M976" s="445"/>
      <c r="N976" s="445"/>
      <c r="O976" s="445"/>
      <c r="P976" s="445"/>
      <c r="Q976" s="445"/>
    </row>
    <row r="977" ht="25.15" customHeight="true" x14ac:dyDescent="0.2">
      <c r="C977" s="445"/>
      <c r="D977" s="445"/>
      <c r="E977" s="445"/>
      <c r="F977" s="445"/>
      <c r="G977" s="445"/>
      <c r="H977" s="445"/>
      <c r="I977" s="445"/>
      <c r="J977" s="445"/>
      <c r="K977" s="445"/>
      <c r="L977" s="445"/>
      <c r="M977" s="445"/>
      <c r="N977" s="445"/>
      <c r="O977" s="445"/>
      <c r="P977" s="445"/>
      <c r="Q977" s="445"/>
    </row>
    <row r="978" ht="25.15" customHeight="true" x14ac:dyDescent="0.2">
      <c r="C978" s="445"/>
      <c r="D978" s="445"/>
      <c r="E978" s="445"/>
      <c r="F978" s="445"/>
      <c r="G978" s="445"/>
      <c r="H978" s="445"/>
      <c r="I978" s="445"/>
      <c r="J978" s="445"/>
      <c r="K978" s="445"/>
      <c r="L978" s="445"/>
      <c r="M978" s="445"/>
      <c r="N978" s="445"/>
      <c r="O978" s="445"/>
      <c r="P978" s="445"/>
      <c r="Q978" s="445"/>
    </row>
    <row r="979" ht="25.15" customHeight="true" x14ac:dyDescent="0.2">
      <c r="C979" s="445"/>
      <c r="D979" s="445"/>
      <c r="E979" s="445"/>
      <c r="F979" s="445"/>
      <c r="G979" s="445"/>
      <c r="H979" s="445"/>
      <c r="I979" s="445"/>
      <c r="J979" s="445"/>
      <c r="K979" s="445"/>
      <c r="L979" s="445"/>
      <c r="M979" s="445"/>
      <c r="N979" s="445"/>
      <c r="O979" s="445"/>
      <c r="P979" s="445"/>
      <c r="Q979" s="445"/>
    </row>
    <row r="980" ht="25.15" customHeight="true" x14ac:dyDescent="0.2">
      <c r="C980" s="445"/>
      <c r="D980" s="445"/>
      <c r="E980" s="445"/>
      <c r="F980" s="445"/>
      <c r="G980" s="445"/>
      <c r="H980" s="445"/>
      <c r="I980" s="445"/>
      <c r="J980" s="445"/>
      <c r="K980" s="445"/>
      <c r="L980" s="445"/>
      <c r="M980" s="445"/>
      <c r="N980" s="445"/>
      <c r="O980" s="445"/>
      <c r="P980" s="445"/>
      <c r="Q980" s="445"/>
    </row>
    <row r="981" ht="25.15" customHeight="true" x14ac:dyDescent="0.2">
      <c r="C981" s="445"/>
      <c r="D981" s="445"/>
      <c r="E981" s="445"/>
      <c r="F981" s="445"/>
      <c r="G981" s="445"/>
      <c r="H981" s="445"/>
      <c r="I981" s="445"/>
      <c r="J981" s="445"/>
      <c r="K981" s="445"/>
      <c r="L981" s="445"/>
      <c r="M981" s="445"/>
      <c r="N981" s="445"/>
      <c r="O981" s="445"/>
      <c r="P981" s="445"/>
      <c r="Q981" s="445"/>
    </row>
    <row r="982" ht="25.15" customHeight="true" x14ac:dyDescent="0.2">
      <c r="C982" s="445"/>
      <c r="D982" s="445"/>
      <c r="E982" s="445"/>
      <c r="F982" s="445"/>
      <c r="G982" s="445"/>
      <c r="H982" s="445"/>
      <c r="I982" s="445"/>
      <c r="J982" s="445"/>
      <c r="K982" s="445"/>
      <c r="L982" s="445"/>
      <c r="M982" s="445"/>
      <c r="N982" s="445"/>
      <c r="O982" s="445"/>
      <c r="P982" s="445"/>
      <c r="Q982" s="445"/>
    </row>
    <row r="983" ht="25.15" customHeight="true" x14ac:dyDescent="0.2">
      <c r="C983" s="445"/>
      <c r="D983" s="445"/>
      <c r="E983" s="445"/>
      <c r="F983" s="445"/>
      <c r="G983" s="445"/>
      <c r="H983" s="445"/>
      <c r="I983" s="445"/>
      <c r="J983" s="445"/>
      <c r="K983" s="445"/>
      <c r="L983" s="445"/>
      <c r="M983" s="445"/>
      <c r="N983" s="445"/>
      <c r="O983" s="445"/>
      <c r="P983" s="445"/>
      <c r="Q983" s="445"/>
    </row>
    <row r="984" ht="25.15" customHeight="true" x14ac:dyDescent="0.2">
      <c r="C984" s="445"/>
      <c r="D984" s="445"/>
      <c r="E984" s="445"/>
      <c r="F984" s="445"/>
      <c r="G984" s="445"/>
      <c r="H984" s="445"/>
      <c r="I984" s="445"/>
      <c r="J984" s="445"/>
      <c r="K984" s="445"/>
      <c r="L984" s="445"/>
      <c r="M984" s="445"/>
      <c r="N984" s="445"/>
      <c r="O984" s="445"/>
      <c r="P984" s="445"/>
      <c r="Q984" s="445"/>
    </row>
    <row r="985" ht="25.15" customHeight="true" x14ac:dyDescent="0.2">
      <c r="C985" s="445"/>
      <c r="D985" s="445"/>
      <c r="E985" s="445"/>
      <c r="F985" s="445"/>
      <c r="G985" s="445"/>
      <c r="H985" s="445"/>
      <c r="I985" s="445"/>
      <c r="J985" s="445"/>
      <c r="K985" s="445"/>
      <c r="L985" s="445"/>
      <c r="M985" s="445"/>
      <c r="N985" s="445"/>
      <c r="O985" s="445"/>
      <c r="P985" s="445"/>
      <c r="Q985" s="445"/>
    </row>
    <row r="986" ht="25.15" customHeight="true" x14ac:dyDescent="0.2">
      <c r="C986" s="445"/>
      <c r="D986" s="445"/>
      <c r="E986" s="445"/>
      <c r="F986" s="445"/>
      <c r="G986" s="445"/>
      <c r="H986" s="445"/>
      <c r="I986" s="445"/>
      <c r="J986" s="445"/>
      <c r="K986" s="445"/>
      <c r="L986" s="445"/>
      <c r="M986" s="445"/>
      <c r="N986" s="445"/>
      <c r="O986" s="445"/>
      <c r="P986" s="445"/>
      <c r="Q986" s="445"/>
    </row>
    <row r="987" ht="25.15" customHeight="true" x14ac:dyDescent="0.2">
      <c r="C987" s="445"/>
      <c r="D987" s="445"/>
      <c r="E987" s="445"/>
      <c r="F987" s="445"/>
      <c r="G987" s="445"/>
      <c r="H987" s="445"/>
      <c r="I987" s="445"/>
      <c r="J987" s="445"/>
      <c r="K987" s="445"/>
      <c r="L987" s="445"/>
      <c r="M987" s="445"/>
      <c r="N987" s="445"/>
      <c r="O987" s="445"/>
      <c r="P987" s="445"/>
      <c r="Q987" s="445"/>
    </row>
    <row r="988" ht="25.15" customHeight="true" x14ac:dyDescent="0.2">
      <c r="C988" s="445"/>
      <c r="D988" s="445"/>
      <c r="E988" s="445"/>
      <c r="F988" s="445"/>
      <c r="G988" s="445"/>
      <c r="H988" s="445"/>
      <c r="I988" s="445"/>
      <c r="J988" s="445"/>
      <c r="K988" s="445"/>
      <c r="L988" s="445"/>
      <c r="M988" s="445"/>
      <c r="N988" s="445"/>
      <c r="O988" s="445"/>
      <c r="P988" s="445"/>
      <c r="Q988" s="445"/>
    </row>
    <row r="989" ht="25.15" customHeight="true" x14ac:dyDescent="0.2">
      <c r="C989" s="445"/>
      <c r="D989" s="445"/>
      <c r="E989" s="445"/>
      <c r="F989" s="445"/>
      <c r="G989" s="445"/>
      <c r="H989" s="445"/>
      <c r="I989" s="445"/>
      <c r="J989" s="445"/>
      <c r="K989" s="445"/>
      <c r="L989" s="445"/>
      <c r="M989" s="445"/>
      <c r="N989" s="445"/>
      <c r="O989" s="445"/>
      <c r="P989" s="445"/>
      <c r="Q989" s="445"/>
    </row>
    <row r="990" ht="25.15" customHeight="true" x14ac:dyDescent="0.2">
      <c r="C990" s="445"/>
      <c r="D990" s="445"/>
      <c r="E990" s="445"/>
      <c r="F990" s="445"/>
      <c r="G990" s="445"/>
      <c r="H990" s="445"/>
      <c r="I990" s="445"/>
      <c r="J990" s="445"/>
      <c r="K990" s="445"/>
      <c r="L990" s="445"/>
      <c r="M990" s="445"/>
      <c r="N990" s="445"/>
      <c r="O990" s="445"/>
      <c r="P990" s="445"/>
      <c r="Q990" s="445"/>
    </row>
    <row r="991" ht="25.15" customHeight="true" x14ac:dyDescent="0.2">
      <c r="C991" s="445"/>
      <c r="D991" s="445"/>
      <c r="E991" s="445"/>
      <c r="F991" s="445"/>
      <c r="G991" s="445"/>
      <c r="H991" s="445"/>
      <c r="I991" s="445"/>
      <c r="J991" s="445"/>
      <c r="K991" s="445"/>
      <c r="L991" s="445"/>
      <c r="M991" s="445"/>
      <c r="N991" s="445"/>
      <c r="O991" s="445"/>
      <c r="P991" s="445"/>
      <c r="Q991" s="445"/>
    </row>
    <row r="992" ht="25.15" customHeight="true" x14ac:dyDescent="0.2">
      <c r="C992" s="445"/>
      <c r="D992" s="445"/>
      <c r="E992" s="445"/>
      <c r="F992" s="445"/>
      <c r="G992" s="445"/>
      <c r="H992" s="445"/>
      <c r="I992" s="445"/>
      <c r="J992" s="445"/>
      <c r="K992" s="445"/>
      <c r="L992" s="445"/>
      <c r="M992" s="445"/>
      <c r="N992" s="445"/>
      <c r="O992" s="445"/>
      <c r="P992" s="445"/>
      <c r="Q992" s="445"/>
    </row>
    <row r="993" ht="25.15" customHeight="true" x14ac:dyDescent="0.2">
      <c r="C993" s="445"/>
      <c r="D993" s="445"/>
      <c r="E993" s="445"/>
      <c r="F993" s="445"/>
      <c r="G993" s="445"/>
      <c r="H993" s="445"/>
      <c r="I993" s="445"/>
      <c r="J993" s="445"/>
      <c r="K993" s="445"/>
      <c r="L993" s="445"/>
      <c r="M993" s="445"/>
      <c r="N993" s="445"/>
      <c r="O993" s="445"/>
      <c r="P993" s="445"/>
      <c r="Q993" s="445"/>
    </row>
    <row r="994" ht="25.15" customHeight="true" x14ac:dyDescent="0.2">
      <c r="C994" s="445"/>
      <c r="D994" s="445"/>
      <c r="E994" s="445"/>
      <c r="F994" s="445"/>
      <c r="G994" s="445"/>
      <c r="H994" s="445"/>
      <c r="I994" s="445"/>
      <c r="J994" s="445"/>
      <c r="K994" s="445"/>
      <c r="L994" s="445"/>
      <c r="M994" s="445"/>
      <c r="N994" s="445"/>
      <c r="O994" s="445"/>
      <c r="P994" s="445"/>
      <c r="Q994" s="445"/>
    </row>
    <row r="995" ht="25.15" customHeight="true" x14ac:dyDescent="0.2">
      <c r="C995" s="445"/>
      <c r="D995" s="445"/>
      <c r="E995" s="445"/>
      <c r="F995" s="445"/>
      <c r="G995" s="445"/>
      <c r="H995" s="445"/>
      <c r="I995" s="445"/>
      <c r="J995" s="445"/>
      <c r="K995" s="445"/>
      <c r="L995" s="445"/>
      <c r="M995" s="445"/>
      <c r="N995" s="445"/>
      <c r="O995" s="445"/>
      <c r="P995" s="445"/>
      <c r="Q995" s="445"/>
    </row>
    <row r="996" ht="25.15" customHeight="true" x14ac:dyDescent="0.2">
      <c r="C996" s="445"/>
      <c r="D996" s="445"/>
      <c r="E996" s="445"/>
      <c r="F996" s="445"/>
      <c r="G996" s="445"/>
      <c r="H996" s="445"/>
      <c r="I996" s="445"/>
      <c r="J996" s="445"/>
      <c r="K996" s="445"/>
      <c r="L996" s="445"/>
      <c r="M996" s="445"/>
      <c r="N996" s="445"/>
      <c r="O996" s="445"/>
      <c r="P996" s="445"/>
      <c r="Q996" s="445"/>
    </row>
    <row r="997" ht="25.15" customHeight="true" x14ac:dyDescent="0.2">
      <c r="C997" s="445"/>
      <c r="D997" s="445"/>
      <c r="E997" s="445"/>
      <c r="F997" s="445"/>
      <c r="G997" s="445"/>
      <c r="H997" s="445"/>
      <c r="I997" s="445"/>
      <c r="J997" s="445"/>
      <c r="K997" s="445"/>
      <c r="L997" s="445"/>
      <c r="M997" s="445"/>
      <c r="N997" s="445"/>
      <c r="O997" s="445"/>
      <c r="P997" s="445"/>
      <c r="Q997" s="445"/>
    </row>
    <row r="998" ht="25.15" customHeight="true" x14ac:dyDescent="0.2">
      <c r="C998" s="445"/>
      <c r="D998" s="445"/>
      <c r="E998" s="445"/>
      <c r="F998" s="445"/>
      <c r="G998" s="445"/>
      <c r="H998" s="445"/>
      <c r="I998" s="445"/>
      <c r="J998" s="445"/>
      <c r="K998" s="445"/>
      <c r="L998" s="445"/>
      <c r="M998" s="445"/>
      <c r="N998" s="445"/>
      <c r="O998" s="445"/>
      <c r="P998" s="445"/>
      <c r="Q998" s="445"/>
    </row>
    <row r="999" ht="25.15" customHeight="true" x14ac:dyDescent="0.2">
      <c r="C999" s="445"/>
      <c r="D999" s="445"/>
      <c r="E999" s="445"/>
      <c r="F999" s="445"/>
      <c r="G999" s="445"/>
      <c r="H999" s="445"/>
      <c r="I999" s="445"/>
      <c r="J999" s="445"/>
      <c r="K999" s="445"/>
      <c r="L999" s="445"/>
      <c r="M999" s="445"/>
      <c r="N999" s="445"/>
      <c r="O999" s="445"/>
      <c r="P999" s="445"/>
      <c r="Q999" s="445"/>
    </row>
    <row r="1000" ht="25.15" customHeight="true" x14ac:dyDescent="0.2">
      <c r="C1000" s="445"/>
      <c r="D1000" s="445"/>
      <c r="E1000" s="445"/>
      <c r="F1000" s="445"/>
      <c r="G1000" s="445"/>
      <c r="H1000" s="445"/>
      <c r="I1000" s="445"/>
      <c r="J1000" s="445"/>
      <c r="K1000" s="445"/>
      <c r="L1000" s="445"/>
      <c r="M1000" s="445"/>
      <c r="N1000" s="445"/>
      <c r="O1000" s="445"/>
      <c r="P1000" s="445"/>
      <c r="Q1000" s="445"/>
    </row>
    <row r="1001" ht="25.15" customHeight="true" x14ac:dyDescent="0.2">
      <c r="C1001" s="445"/>
      <c r="D1001" s="445"/>
      <c r="E1001" s="445"/>
      <c r="F1001" s="445"/>
      <c r="G1001" s="445"/>
      <c r="H1001" s="445"/>
      <c r="I1001" s="445"/>
      <c r="J1001" s="445"/>
      <c r="K1001" s="445"/>
      <c r="L1001" s="445"/>
      <c r="M1001" s="445"/>
      <c r="N1001" s="445"/>
      <c r="O1001" s="445"/>
      <c r="P1001" s="445"/>
      <c r="Q1001" s="445"/>
    </row>
    <row r="1002" ht="25.15" customHeight="true" x14ac:dyDescent="0.2">
      <c r="C1002" s="445"/>
      <c r="D1002" s="445"/>
      <c r="E1002" s="445"/>
      <c r="F1002" s="445"/>
      <c r="G1002" s="445"/>
      <c r="H1002" s="445"/>
      <c r="I1002" s="445"/>
      <c r="J1002" s="445"/>
      <c r="K1002" s="445"/>
      <c r="L1002" s="445"/>
      <c r="M1002" s="445"/>
      <c r="N1002" s="445"/>
      <c r="O1002" s="445"/>
      <c r="P1002" s="445"/>
      <c r="Q1002" s="445"/>
    </row>
    <row r="1003" ht="25.15" customHeight="true" x14ac:dyDescent="0.2">
      <c r="C1003" s="445"/>
      <c r="D1003" s="445"/>
      <c r="E1003" s="445"/>
      <c r="F1003" s="445"/>
      <c r="G1003" s="445"/>
      <c r="H1003" s="445"/>
      <c r="I1003" s="445"/>
      <c r="J1003" s="445"/>
      <c r="K1003" s="445"/>
      <c r="L1003" s="445"/>
      <c r="M1003" s="445"/>
      <c r="N1003" s="445"/>
      <c r="O1003" s="445"/>
      <c r="P1003" s="445"/>
      <c r="Q1003" s="445"/>
    </row>
    <row r="1004" ht="25.15" customHeight="true" x14ac:dyDescent="0.2">
      <c r="C1004" s="445"/>
      <c r="D1004" s="445"/>
      <c r="E1004" s="445"/>
      <c r="F1004" s="445"/>
      <c r="G1004" s="445"/>
      <c r="H1004" s="445"/>
      <c r="I1004" s="445"/>
      <c r="J1004" s="445"/>
      <c r="K1004" s="445"/>
      <c r="L1004" s="445"/>
      <c r="M1004" s="445"/>
      <c r="N1004" s="445"/>
      <c r="O1004" s="445"/>
      <c r="P1004" s="445"/>
      <c r="Q1004" s="445"/>
    </row>
    <row r="1005" ht="25.15" customHeight="true" x14ac:dyDescent="0.2">
      <c r="C1005" s="445"/>
      <c r="D1005" s="445"/>
      <c r="E1005" s="445"/>
      <c r="F1005" s="445"/>
      <c r="G1005" s="445"/>
      <c r="H1005" s="445"/>
      <c r="I1005" s="445"/>
      <c r="J1005" s="445"/>
      <c r="K1005" s="445"/>
      <c r="L1005" s="445"/>
      <c r="M1005" s="445"/>
      <c r="N1005" s="445"/>
      <c r="O1005" s="445"/>
      <c r="P1005" s="445"/>
      <c r="Q1005" s="445"/>
    </row>
    <row r="1006" ht="25.15" customHeight="true" x14ac:dyDescent="0.2">
      <c r="C1006" s="445"/>
      <c r="D1006" s="445"/>
      <c r="E1006" s="445"/>
      <c r="F1006" s="445"/>
      <c r="G1006" s="445"/>
      <c r="H1006" s="445"/>
      <c r="I1006" s="445"/>
      <c r="J1006" s="445"/>
      <c r="K1006" s="445"/>
      <c r="L1006" s="445"/>
      <c r="M1006" s="445"/>
      <c r="N1006" s="445"/>
      <c r="O1006" s="445"/>
      <c r="P1006" s="445"/>
      <c r="Q1006" s="445"/>
    </row>
    <row r="1007" ht="25.15" customHeight="true" x14ac:dyDescent="0.2">
      <c r="C1007" s="445"/>
      <c r="D1007" s="445"/>
      <c r="E1007" s="445"/>
      <c r="F1007" s="445"/>
      <c r="G1007" s="445"/>
      <c r="H1007" s="445"/>
      <c r="I1007" s="445"/>
      <c r="J1007" s="445"/>
      <c r="K1007" s="445"/>
      <c r="L1007" s="445"/>
      <c r="M1007" s="445"/>
      <c r="N1007" s="445"/>
      <c r="O1007" s="445"/>
      <c r="P1007" s="445"/>
      <c r="Q1007" s="445"/>
    </row>
    <row r="1008" ht="25.15" customHeight="true" x14ac:dyDescent="0.2">
      <c r="C1008" s="445"/>
      <c r="D1008" s="445"/>
      <c r="E1008" s="445"/>
      <c r="F1008" s="445"/>
      <c r="G1008" s="445"/>
      <c r="H1008" s="445"/>
      <c r="I1008" s="445"/>
      <c r="J1008" s="445"/>
      <c r="K1008" s="445"/>
      <c r="L1008" s="445"/>
      <c r="M1008" s="445"/>
      <c r="N1008" s="445"/>
      <c r="O1008" s="445"/>
      <c r="P1008" s="445"/>
      <c r="Q1008" s="445"/>
    </row>
    <row r="1009" ht="25.15" customHeight="true" x14ac:dyDescent="0.2">
      <c r="C1009" s="445"/>
      <c r="D1009" s="445"/>
      <c r="E1009" s="445"/>
      <c r="F1009" s="445"/>
      <c r="G1009" s="445"/>
      <c r="H1009" s="445"/>
      <c r="I1009" s="445"/>
      <c r="J1009" s="445"/>
      <c r="K1009" s="445"/>
      <c r="L1009" s="445"/>
      <c r="M1009" s="445"/>
      <c r="N1009" s="445"/>
      <c r="O1009" s="445"/>
      <c r="P1009" s="445"/>
      <c r="Q1009" s="445"/>
    </row>
    <row r="1010" ht="25.15" customHeight="true" x14ac:dyDescent="0.2">
      <c r="C1010" s="445"/>
      <c r="D1010" s="445"/>
      <c r="E1010" s="445"/>
      <c r="F1010" s="445"/>
      <c r="G1010" s="445"/>
      <c r="H1010" s="445"/>
      <c r="I1010" s="445"/>
      <c r="J1010" s="445"/>
      <c r="K1010" s="445"/>
      <c r="L1010" s="445"/>
      <c r="M1010" s="445"/>
      <c r="N1010" s="445"/>
      <c r="O1010" s="445"/>
      <c r="P1010" s="445"/>
      <c r="Q1010" s="445"/>
    </row>
    <row r="1011" ht="25.15" customHeight="true" x14ac:dyDescent="0.2">
      <c r="C1011" s="445"/>
      <c r="D1011" s="445"/>
      <c r="E1011" s="445"/>
      <c r="F1011" s="445"/>
      <c r="G1011" s="445"/>
      <c r="H1011" s="445"/>
      <c r="I1011" s="445"/>
      <c r="J1011" s="445"/>
      <c r="K1011" s="445"/>
      <c r="L1011" s="445"/>
      <c r="M1011" s="445"/>
      <c r="N1011" s="445"/>
      <c r="O1011" s="445"/>
      <c r="P1011" s="445"/>
      <c r="Q1011" s="445"/>
    </row>
    <row r="1012" ht="25.15" customHeight="true" x14ac:dyDescent="0.2">
      <c r="C1012" s="445"/>
      <c r="D1012" s="445"/>
      <c r="E1012" s="445"/>
      <c r="F1012" s="445"/>
      <c r="G1012" s="445"/>
      <c r="H1012" s="445"/>
      <c r="I1012" s="445"/>
      <c r="J1012" s="445"/>
      <c r="K1012" s="445"/>
      <c r="L1012" s="445"/>
      <c r="M1012" s="445"/>
      <c r="N1012" s="445"/>
      <c r="O1012" s="445"/>
      <c r="P1012" s="445"/>
      <c r="Q1012" s="445"/>
    </row>
    <row r="1013" ht="25.15" customHeight="true" x14ac:dyDescent="0.2">
      <c r="C1013" s="445"/>
      <c r="D1013" s="445"/>
      <c r="E1013" s="445"/>
      <c r="F1013" s="445"/>
      <c r="G1013" s="445"/>
      <c r="H1013" s="445"/>
      <c r="I1013" s="445"/>
      <c r="J1013" s="445"/>
      <c r="K1013" s="445"/>
      <c r="L1013" s="445"/>
      <c r="M1013" s="445"/>
      <c r="N1013" s="445"/>
      <c r="O1013" s="445"/>
      <c r="P1013" s="445"/>
      <c r="Q1013" s="445"/>
    </row>
    <row r="1014" ht="25.15" customHeight="true" x14ac:dyDescent="0.2">
      <c r="C1014" s="445"/>
      <c r="D1014" s="445"/>
      <c r="E1014" s="445"/>
      <c r="F1014" s="445"/>
      <c r="G1014" s="445"/>
      <c r="H1014" s="445"/>
      <c r="I1014" s="445"/>
      <c r="J1014" s="445"/>
      <c r="K1014" s="445"/>
      <c r="L1014" s="445"/>
      <c r="M1014" s="445"/>
      <c r="N1014" s="445"/>
      <c r="O1014" s="445"/>
      <c r="P1014" s="445"/>
      <c r="Q1014" s="445"/>
    </row>
    <row r="1015" ht="25.15" customHeight="true" x14ac:dyDescent="0.2">
      <c r="C1015" s="445"/>
      <c r="D1015" s="445"/>
      <c r="E1015" s="445"/>
      <c r="F1015" s="445"/>
      <c r="G1015" s="445"/>
      <c r="H1015" s="445"/>
      <c r="I1015" s="445"/>
      <c r="J1015" s="445"/>
      <c r="K1015" s="445"/>
      <c r="L1015" s="445"/>
      <c r="M1015" s="445"/>
      <c r="N1015" s="445"/>
      <c r="O1015" s="445"/>
      <c r="P1015" s="445"/>
      <c r="Q1015" s="445"/>
    </row>
    <row r="1016" ht="25.15" customHeight="true" x14ac:dyDescent="0.2">
      <c r="C1016" s="445"/>
      <c r="D1016" s="445"/>
      <c r="E1016" s="445"/>
      <c r="F1016" s="445"/>
      <c r="G1016" s="445"/>
      <c r="H1016" s="445"/>
      <c r="I1016" s="445"/>
      <c r="J1016" s="445"/>
      <c r="K1016" s="445"/>
      <c r="L1016" s="445"/>
      <c r="M1016" s="445"/>
      <c r="N1016" s="445"/>
      <c r="O1016" s="445"/>
      <c r="P1016" s="445"/>
      <c r="Q1016" s="445"/>
    </row>
    <row r="1017" ht="25.15" customHeight="true" x14ac:dyDescent="0.2">
      <c r="C1017" s="445"/>
      <c r="D1017" s="445"/>
      <c r="E1017" s="445"/>
      <c r="F1017" s="445"/>
      <c r="G1017" s="445"/>
      <c r="H1017" s="445"/>
      <c r="I1017" s="445"/>
      <c r="J1017" s="445"/>
      <c r="K1017" s="445"/>
      <c r="L1017" s="445"/>
      <c r="M1017" s="445"/>
      <c r="N1017" s="445"/>
      <c r="O1017" s="445"/>
      <c r="P1017" s="445"/>
      <c r="Q1017" s="445"/>
    </row>
    <row r="1018" ht="25.15" customHeight="true" x14ac:dyDescent="0.2">
      <c r="C1018" s="445"/>
      <c r="D1018" s="445"/>
      <c r="E1018" s="445"/>
      <c r="F1018" s="445"/>
      <c r="G1018" s="445"/>
      <c r="H1018" s="445"/>
      <c r="I1018" s="445"/>
      <c r="J1018" s="445"/>
      <c r="K1018" s="445"/>
      <c r="L1018" s="445"/>
      <c r="M1018" s="445"/>
      <c r="N1018" s="445"/>
      <c r="O1018" s="445"/>
      <c r="P1018" s="445"/>
      <c r="Q1018" s="445"/>
    </row>
    <row r="1019" ht="25.15" customHeight="true" x14ac:dyDescent="0.2">
      <c r="C1019" s="445"/>
      <c r="D1019" s="445"/>
      <c r="E1019" s="445"/>
      <c r="F1019" s="445"/>
      <c r="G1019" s="445"/>
      <c r="H1019" s="445"/>
      <c r="I1019" s="445"/>
      <c r="J1019" s="445"/>
      <c r="K1019" s="445"/>
      <c r="L1019" s="445"/>
      <c r="M1019" s="445"/>
      <c r="N1019" s="445"/>
      <c r="O1019" s="445"/>
      <c r="P1019" s="445"/>
      <c r="Q1019" s="445"/>
    </row>
    <row r="1020" ht="25.15" customHeight="true" x14ac:dyDescent="0.2">
      <c r="C1020" s="445"/>
      <c r="D1020" s="445"/>
      <c r="E1020" s="445"/>
      <c r="F1020" s="445"/>
      <c r="G1020" s="445"/>
      <c r="H1020" s="445"/>
      <c r="I1020" s="445"/>
      <c r="J1020" s="445"/>
      <c r="K1020" s="445"/>
      <c r="L1020" s="445"/>
      <c r="M1020" s="445"/>
      <c r="N1020" s="445"/>
      <c r="O1020" s="445"/>
      <c r="P1020" s="445"/>
      <c r="Q1020" s="445"/>
    </row>
    <row r="1021" ht="25.15" customHeight="true" x14ac:dyDescent="0.2">
      <c r="C1021" s="445"/>
      <c r="D1021" s="445"/>
      <c r="E1021" s="445"/>
      <c r="F1021" s="445"/>
      <c r="G1021" s="445"/>
      <c r="H1021" s="445"/>
      <c r="I1021" s="445"/>
      <c r="J1021" s="445"/>
      <c r="K1021" s="445"/>
      <c r="L1021" s="445"/>
      <c r="M1021" s="445"/>
      <c r="N1021" s="445"/>
      <c r="O1021" s="445"/>
      <c r="P1021" s="445"/>
      <c r="Q1021" s="445"/>
    </row>
    <row r="1022" ht="25.15" customHeight="true" x14ac:dyDescent="0.2">
      <c r="C1022" s="445"/>
      <c r="D1022" s="445"/>
      <c r="E1022" s="445"/>
      <c r="F1022" s="445"/>
      <c r="G1022" s="445"/>
      <c r="H1022" s="445"/>
      <c r="I1022" s="445"/>
      <c r="J1022" s="445"/>
      <c r="K1022" s="445"/>
      <c r="L1022" s="445"/>
      <c r="M1022" s="445"/>
      <c r="N1022" s="445"/>
      <c r="O1022" s="445"/>
      <c r="P1022" s="445"/>
      <c r="Q1022" s="445"/>
    </row>
    <row r="1023" ht="25.15" customHeight="true" x14ac:dyDescent="0.2">
      <c r="C1023" s="445"/>
      <c r="D1023" s="445"/>
      <c r="E1023" s="445"/>
      <c r="F1023" s="445"/>
      <c r="G1023" s="445"/>
      <c r="H1023" s="445"/>
      <c r="I1023" s="445"/>
      <c r="J1023" s="445"/>
      <c r="K1023" s="445"/>
      <c r="L1023" s="445"/>
      <c r="M1023" s="445"/>
      <c r="N1023" s="445"/>
      <c r="O1023" s="445"/>
      <c r="P1023" s="445"/>
      <c r="Q1023" s="445"/>
    </row>
    <row r="1024" ht="25.15" customHeight="true" x14ac:dyDescent="0.2">
      <c r="C1024" s="445"/>
      <c r="D1024" s="445"/>
      <c r="E1024" s="445"/>
      <c r="F1024" s="445"/>
      <c r="G1024" s="445"/>
      <c r="H1024" s="445"/>
      <c r="I1024" s="445"/>
      <c r="J1024" s="445"/>
      <c r="K1024" s="445"/>
      <c r="L1024" s="445"/>
      <c r="M1024" s="445"/>
      <c r="N1024" s="445"/>
      <c r="O1024" s="445"/>
      <c r="P1024" s="445"/>
      <c r="Q1024" s="445"/>
    </row>
    <row r="1025" s="367" customFormat="true" ht="21" customHeight="true" x14ac:dyDescent="0.2">
      <c r="A1025" s="2286" t="s">
        <v>147</v>
      </c>
      <c r="B1025" s="2287"/>
      <c r="C1025" s="2288"/>
      <c r="W1025" s="559"/>
      <c r="X1025" s="559"/>
      <c r="Y1025" s="559"/>
      <c r="Z1025" s="559"/>
      <c r="AA1025" s="559"/>
      <c r="AB1025" s="559"/>
      <c r="AC1025" s="559"/>
      <c r="AD1025" s="559"/>
      <c r="AE1025" s="559"/>
      <c r="AF1025" s="559"/>
      <c r="AG1025" s="559"/>
      <c r="AH1025" s="559"/>
      <c r="AI1025" s="559"/>
      <c r="AJ1025" s="559"/>
      <c r="AK1025" s="559"/>
      <c r="AL1025" s="559"/>
      <c r="AM1025" s="559"/>
      <c r="AN1025" s="559"/>
      <c r="AO1025" s="559"/>
      <c r="AP1025" s="559"/>
      <c r="AQ1025" s="559"/>
      <c r="AR1025" s="559"/>
      <c r="AS1025" s="559"/>
      <c r="AT1025" s="559"/>
      <c r="AU1025" s="559"/>
      <c r="AV1025" s="559"/>
      <c r="AW1025" s="559"/>
      <c r="AX1025" s="559"/>
      <c r="AY1025" s="559"/>
      <c r="AZ1025" s="559"/>
      <c r="BA1025" s="215"/>
      <c r="BB1025" s="283"/>
      <c r="BC1025"/>
      <c r="BD1025"/>
      <c r="BE1025"/>
      <c r="BF1025"/>
      <c r="BG1025"/>
      <c r="BH1025"/>
      <c r="BI1025"/>
      <c r="BJ1025"/>
      <c r="BK1025"/>
      <c r="BL1025"/>
      <c r="BM1025"/>
      <c r="BN1025"/>
      <c r="BO1025"/>
      <c r="BP1025"/>
      <c r="BQ1025"/>
      <c r="BR1025"/>
      <c r="BS1025"/>
      <c r="BT1025"/>
      <c r="BU1025"/>
      <c r="BV1025" s="215"/>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67" customFormat="true" ht="15.95" customHeight="true" x14ac:dyDescent="0.2">
      <c r="A1026" s="2289" t="s">
        <v>174</v>
      </c>
      <c r="B1026" s="2290"/>
      <c r="C1026" s="408" t="s">
        <v>175</v>
      </c>
      <c r="W1026" s="559"/>
      <c r="X1026" s="559"/>
      <c r="Y1026" s="559"/>
      <c r="Z1026" s="559"/>
      <c r="AA1026" s="559"/>
      <c r="AB1026" s="559"/>
      <c r="AC1026" s="559"/>
      <c r="AD1026" s="559"/>
      <c r="AE1026" s="559"/>
      <c r="AF1026" s="559"/>
      <c r="AG1026" s="559"/>
      <c r="AH1026" s="559"/>
      <c r="AI1026" s="559"/>
      <c r="AJ1026" s="559"/>
      <c r="AK1026" s="559"/>
      <c r="AL1026" s="559"/>
      <c r="AM1026" s="559"/>
      <c r="AN1026" s="559"/>
      <c r="AO1026" s="559"/>
      <c r="AP1026" s="559"/>
      <c r="AQ1026" s="559"/>
      <c r="AR1026" s="559"/>
      <c r="AS1026" s="559"/>
      <c r="AT1026" s="559"/>
      <c r="AU1026" s="559"/>
      <c r="AV1026" s="559"/>
      <c r="AW1026" s="559"/>
      <c r="AX1026" s="559"/>
      <c r="AY1026" s="559"/>
      <c r="AZ1026" s="559"/>
      <c r="BA1026" s="215"/>
      <c r="BB1026" s="283"/>
      <c r="BC1026"/>
      <c r="BD1026"/>
      <c r="BE1026"/>
      <c r="BF1026"/>
      <c r="BG1026"/>
      <c r="BH1026"/>
      <c r="BI1026"/>
      <c r="BJ1026"/>
      <c r="BK1026"/>
      <c r="BL1026"/>
      <c r="BM1026"/>
      <c r="BN1026"/>
      <c r="BO1026"/>
      <c r="BP1026"/>
      <c r="BQ1026"/>
      <c r="BR1026"/>
      <c r="BS1026"/>
      <c r="BT1026"/>
      <c r="BU1026"/>
      <c r="BV1026" s="215"/>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67" customFormat="true" ht="17.1" hidden="true" customHeight="true" x14ac:dyDescent="0.2">
      <c r="A1027" s="409" t="s">
        <v>176</v>
      </c>
      <c r="B1027" s="410" t="s">
        <v>177</v>
      </c>
      <c r="C1027" s="411">
        <v>11794</v>
      </c>
      <c r="W1027" s="559"/>
      <c r="X1027" s="559"/>
      <c r="Y1027" s="559"/>
      <c r="Z1027" s="559"/>
      <c r="AA1027" s="559"/>
      <c r="AB1027" s="559"/>
      <c r="AC1027" s="559"/>
      <c r="AD1027" s="559"/>
      <c r="AE1027" s="559"/>
      <c r="AF1027" s="559"/>
      <c r="AG1027" s="559"/>
      <c r="AH1027" s="559"/>
      <c r="AI1027" s="559"/>
      <c r="AJ1027" s="559"/>
      <c r="AK1027" s="559"/>
      <c r="AL1027" s="559"/>
      <c r="AM1027" s="559"/>
      <c r="AN1027" s="559"/>
      <c r="AO1027" s="559"/>
      <c r="AP1027" s="559"/>
      <c r="AQ1027" s="559"/>
      <c r="AR1027" s="559"/>
      <c r="AS1027" s="559"/>
      <c r="AT1027" s="559"/>
      <c r="AU1027" s="559"/>
      <c r="AV1027" s="559"/>
      <c r="AW1027" s="559"/>
      <c r="AX1027" s="559"/>
      <c r="AY1027" s="559"/>
      <c r="AZ1027" s="559"/>
      <c r="BA1027" s="215"/>
      <c r="BB1027" s="283"/>
      <c r="BC1027"/>
      <c r="BD1027"/>
      <c r="BE1027"/>
      <c r="BF1027"/>
      <c r="BG1027"/>
      <c r="BH1027"/>
      <c r="BI1027"/>
      <c r="BJ1027"/>
      <c r="BK1027"/>
      <c r="BL1027"/>
      <c r="BM1027"/>
      <c r="BN1027"/>
      <c r="BO1027"/>
      <c r="BP1027"/>
      <c r="BQ1027"/>
      <c r="BR1027"/>
      <c r="BS1027"/>
      <c r="BT1027"/>
      <c r="BU1027"/>
      <c r="BV1027" s="215"/>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67" customFormat="true" ht="17.1" hidden="true" customHeight="true" x14ac:dyDescent="0.2">
      <c r="A1028" s="412" t="s">
        <v>178</v>
      </c>
      <c r="B1028" s="413" t="s">
        <v>177</v>
      </c>
      <c r="C1028" s="414">
        <v>11794</v>
      </c>
      <c r="W1028" s="559"/>
      <c r="X1028" s="559"/>
      <c r="Y1028" s="559"/>
      <c r="Z1028" s="559"/>
      <c r="AA1028" s="559"/>
      <c r="AB1028" s="559"/>
      <c r="AC1028" s="559"/>
      <c r="AD1028" s="559"/>
      <c r="AE1028" s="559"/>
      <c r="AF1028" s="559"/>
      <c r="AG1028" s="559"/>
      <c r="AH1028" s="559"/>
      <c r="AI1028" s="559"/>
      <c r="AJ1028" s="559"/>
      <c r="AK1028" s="559"/>
      <c r="AL1028" s="559"/>
      <c r="AM1028" s="559"/>
      <c r="AN1028" s="559"/>
      <c r="AO1028" s="559"/>
      <c r="AP1028" s="559"/>
      <c r="AQ1028" s="559"/>
      <c r="AR1028" s="559"/>
      <c r="AS1028" s="559"/>
      <c r="AT1028" s="559"/>
      <c r="AU1028" s="559"/>
      <c r="AV1028" s="559"/>
      <c r="AW1028" s="559"/>
      <c r="AX1028" s="559"/>
      <c r="AY1028" s="559"/>
      <c r="AZ1028" s="559"/>
      <c r="BA1028" s="215"/>
      <c r="BB1028" s="283"/>
      <c r="BC1028"/>
      <c r="BD1028"/>
      <c r="BE1028"/>
      <c r="BF1028"/>
      <c r="BG1028"/>
      <c r="BH1028"/>
      <c r="BI1028"/>
      <c r="BJ1028"/>
      <c r="BK1028"/>
      <c r="BL1028"/>
      <c r="BM1028"/>
      <c r="BN1028"/>
      <c r="BO1028"/>
      <c r="BP1028"/>
      <c r="BQ1028"/>
      <c r="BR1028"/>
      <c r="BS1028"/>
      <c r="BT1028"/>
      <c r="BU1028"/>
      <c r="BV1028" s="215"/>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67" customFormat="true" ht="17.1" hidden="true" customHeight="true" x14ac:dyDescent="0.2">
      <c r="A1029" s="412" t="s">
        <v>179</v>
      </c>
      <c r="B1029" s="413" t="s">
        <v>177</v>
      </c>
      <c r="C1029" s="414">
        <v>11794</v>
      </c>
      <c r="W1029" s="559"/>
      <c r="X1029" s="559"/>
      <c r="Y1029" s="559"/>
      <c r="Z1029" s="559"/>
      <c r="AA1029" s="559"/>
      <c r="AB1029" s="559"/>
      <c r="AC1029" s="559"/>
      <c r="AD1029" s="559"/>
      <c r="AE1029" s="559"/>
      <c r="AF1029" s="559"/>
      <c r="AG1029" s="559"/>
      <c r="AH1029" s="559"/>
      <c r="AI1029" s="559"/>
      <c r="AJ1029" s="559"/>
      <c r="AK1029" s="559"/>
      <c r="AL1029" s="559"/>
      <c r="AM1029" s="559"/>
      <c r="AN1029" s="559"/>
      <c r="AO1029" s="559"/>
      <c r="AP1029" s="559"/>
      <c r="AQ1029" s="559"/>
      <c r="AR1029" s="559"/>
      <c r="AS1029" s="559"/>
      <c r="AT1029" s="559"/>
      <c r="AU1029" s="559"/>
      <c r="AV1029" s="559"/>
      <c r="AW1029" s="559"/>
      <c r="AX1029" s="559"/>
      <c r="AY1029" s="559"/>
      <c r="AZ1029" s="559"/>
      <c r="BA1029" s="215"/>
      <c r="BB1029" s="283"/>
      <c r="BC1029"/>
      <c r="BD1029"/>
      <c r="BE1029"/>
      <c r="BF1029"/>
      <c r="BG1029"/>
      <c r="BH1029"/>
      <c r="BI1029"/>
      <c r="BJ1029"/>
      <c r="BK1029"/>
      <c r="BL1029"/>
      <c r="BM1029"/>
      <c r="BN1029"/>
      <c r="BO1029"/>
      <c r="BP1029"/>
      <c r="BQ1029"/>
      <c r="BR1029"/>
      <c r="BS1029"/>
      <c r="BT1029"/>
      <c r="BU1029"/>
      <c r="BV1029" s="215"/>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67" customFormat="true" ht="17.1" hidden="true" customHeight="true" x14ac:dyDescent="0.2">
      <c r="A1030" s="412" t="s">
        <v>180</v>
      </c>
      <c r="B1030" s="413" t="s">
        <v>177</v>
      </c>
      <c r="C1030" s="414">
        <v>11794</v>
      </c>
      <c r="W1030" s="559"/>
      <c r="X1030" s="559"/>
      <c r="Y1030" s="559"/>
      <c r="Z1030" s="559"/>
      <c r="AA1030" s="559"/>
      <c r="AB1030" s="559"/>
      <c r="AC1030" s="559"/>
      <c r="AD1030" s="559"/>
      <c r="AE1030" s="559"/>
      <c r="AF1030" s="559"/>
      <c r="AG1030" s="559"/>
      <c r="AH1030" s="559"/>
      <c r="AI1030" s="559"/>
      <c r="AJ1030" s="559"/>
      <c r="AK1030" s="559"/>
      <c r="AL1030" s="559"/>
      <c r="AM1030" s="559"/>
      <c r="AN1030" s="559"/>
      <c r="AO1030" s="559"/>
      <c r="AP1030" s="559"/>
      <c r="AQ1030" s="559"/>
      <c r="AR1030" s="559"/>
      <c r="AS1030" s="559"/>
      <c r="AT1030" s="559"/>
      <c r="AU1030" s="559"/>
      <c r="AV1030" s="559"/>
      <c r="AW1030" s="559"/>
      <c r="AX1030" s="559"/>
      <c r="AY1030" s="559"/>
      <c r="AZ1030" s="559"/>
      <c r="BA1030" s="215"/>
      <c r="BB1030" s="283"/>
      <c r="BC1030"/>
      <c r="BD1030"/>
      <c r="BE1030"/>
      <c r="BF1030"/>
      <c r="BG1030"/>
      <c r="BH1030"/>
      <c r="BI1030"/>
      <c r="BJ1030"/>
      <c r="BK1030"/>
      <c r="BL1030"/>
      <c r="BM1030"/>
      <c r="BN1030"/>
      <c r="BO1030"/>
      <c r="BP1030"/>
      <c r="BQ1030"/>
      <c r="BR1030"/>
      <c r="BS1030"/>
      <c r="BT1030"/>
      <c r="BU1030"/>
      <c r="BV1030" s="215"/>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67" customFormat="true" ht="17.1" customHeight="true" x14ac:dyDescent="0.2">
      <c r="A1031" s="2291" t="s">
        <v>181</v>
      </c>
      <c r="B1031" s="413" t="s">
        <v>182</v>
      </c>
      <c r="C1031" s="414">
        <v>8482</v>
      </c>
      <c r="W1031" s="559"/>
      <c r="X1031" s="559"/>
      <c r="Y1031" s="559"/>
      <c r="Z1031" s="559"/>
      <c r="AA1031" s="559"/>
      <c r="AB1031" s="559"/>
      <c r="AC1031" s="559"/>
      <c r="AD1031" s="559"/>
      <c r="AE1031" s="559"/>
      <c r="AF1031" s="559"/>
      <c r="AG1031" s="559"/>
      <c r="AH1031" s="559"/>
      <c r="AI1031" s="559"/>
      <c r="AJ1031" s="559"/>
      <c r="AK1031" s="559"/>
      <c r="AL1031" s="559"/>
      <c r="AM1031" s="559"/>
      <c r="AN1031" s="559"/>
      <c r="AO1031" s="559"/>
      <c r="AP1031" s="559"/>
      <c r="AQ1031" s="559"/>
      <c r="AR1031" s="559"/>
      <c r="AS1031" s="559"/>
      <c r="AT1031" s="559"/>
      <c r="AU1031" s="559"/>
      <c r="AV1031" s="559"/>
      <c r="AW1031" s="559"/>
      <c r="AX1031" s="559"/>
      <c r="AY1031" s="559"/>
      <c r="AZ1031" s="559"/>
      <c r="BA1031" s="215"/>
      <c r="BB1031" s="283"/>
      <c r="BC1031"/>
      <c r="BD1031"/>
      <c r="BE1031"/>
      <c r="BF1031"/>
      <c r="BG1031"/>
      <c r="BH1031"/>
      <c r="BI1031"/>
      <c r="BJ1031"/>
      <c r="BK1031"/>
      <c r="BL1031"/>
      <c r="BM1031"/>
      <c r="BN1031"/>
      <c r="BO1031"/>
      <c r="BP1031"/>
      <c r="BQ1031"/>
      <c r="BR1031"/>
      <c r="BS1031"/>
      <c r="BT1031"/>
      <c r="BU1031"/>
      <c r="BV1031" s="215"/>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67" customFormat="true" ht="17.1" customHeight="true" x14ac:dyDescent="0.2">
      <c r="A1032" s="2291"/>
      <c r="B1032" s="413" t="s">
        <v>183</v>
      </c>
      <c r="C1032" s="414">
        <v>3312</v>
      </c>
      <c r="W1032" s="559"/>
      <c r="X1032" s="559"/>
      <c r="Y1032" s="559"/>
      <c r="Z1032" s="559"/>
      <c r="AA1032" s="559"/>
      <c r="AB1032" s="559"/>
      <c r="AC1032" s="559"/>
      <c r="AD1032" s="559"/>
      <c r="AE1032" s="559"/>
      <c r="AF1032" s="559"/>
      <c r="AG1032" s="559"/>
      <c r="AH1032" s="559"/>
      <c r="AI1032" s="559"/>
      <c r="AJ1032" s="559"/>
      <c r="AK1032" s="559"/>
      <c r="AL1032" s="559"/>
      <c r="AM1032" s="559"/>
      <c r="AN1032" s="559"/>
      <c r="AO1032" s="559"/>
      <c r="AP1032" s="559"/>
      <c r="AQ1032" s="559"/>
      <c r="AR1032" s="559"/>
      <c r="AS1032" s="559"/>
      <c r="AT1032" s="559"/>
      <c r="AU1032" s="559"/>
      <c r="AV1032" s="559"/>
      <c r="AW1032" s="559"/>
      <c r="AX1032" s="559"/>
      <c r="AY1032" s="559"/>
      <c r="AZ1032" s="559"/>
      <c r="BA1032" s="215"/>
      <c r="BB1032" s="283"/>
      <c r="BC1032"/>
      <c r="BD1032"/>
      <c r="BE1032"/>
      <c r="BF1032"/>
      <c r="BG1032"/>
      <c r="BH1032"/>
      <c r="BI1032"/>
      <c r="BJ1032"/>
      <c r="BK1032"/>
      <c r="BL1032"/>
      <c r="BM1032"/>
      <c r="BN1032"/>
      <c r="BO1032"/>
      <c r="BP1032"/>
      <c r="BQ1032"/>
      <c r="BR1032"/>
      <c r="BS1032"/>
      <c r="BT1032"/>
      <c r="BU1032"/>
      <c r="BV1032" s="215"/>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67" customFormat="true" ht="17.1" customHeight="true" x14ac:dyDescent="0.2">
      <c r="A1033" s="2292"/>
      <c r="B1033" s="415" t="s">
        <v>184</v>
      </c>
      <c r="C1033" s="416">
        <v>0</v>
      </c>
      <c r="W1033" s="559"/>
      <c r="X1033" s="559"/>
      <c r="Y1033" s="559"/>
      <c r="Z1033" s="559"/>
      <c r="AA1033" s="559"/>
      <c r="AB1033" s="559"/>
      <c r="AC1033" s="559"/>
      <c r="AD1033" s="559"/>
      <c r="AE1033" s="559"/>
      <c r="AF1033" s="559"/>
      <c r="AG1033" s="559"/>
      <c r="AH1033" s="559"/>
      <c r="AI1033" s="559"/>
      <c r="AJ1033" s="559"/>
      <c r="AK1033" s="559"/>
      <c r="AL1033" s="559"/>
      <c r="AM1033" s="559"/>
      <c r="AN1033" s="559"/>
      <c r="AO1033" s="559"/>
      <c r="AP1033" s="559"/>
      <c r="AQ1033" s="559"/>
      <c r="AR1033" s="559"/>
      <c r="AS1033" s="559"/>
      <c r="AT1033" s="559"/>
      <c r="AU1033" s="559"/>
      <c r="AV1033" s="559"/>
      <c r="AW1033" s="559"/>
      <c r="AX1033" s="559"/>
      <c r="AY1033" s="559"/>
      <c r="AZ1033" s="559"/>
      <c r="BA1033" s="386"/>
      <c r="BB1033" s="136"/>
      <c r="BC1033" s="386"/>
      <c r="BD1033" s="386"/>
      <c r="BE1033" s="386"/>
      <c r="BF1033" s="386"/>
      <c r="BG1033" s="386"/>
      <c r="BH1033" s="386"/>
      <c r="BI1033" s="386"/>
      <c r="BJ1033" s="386"/>
      <c r="BK1033" s="386"/>
      <c r="BL1033" s="386"/>
      <c r="BM1033" s="386"/>
      <c r="BN1033" s="386"/>
      <c r="BO1033" s="386"/>
      <c r="BP1033" s="386"/>
      <c r="BQ1033" s="386"/>
      <c r="BR1033" s="386"/>
      <c r="BS1033" s="386"/>
      <c r="BT1033" s="386"/>
      <c r="BU1033" s="386"/>
      <c r="BV1033" s="386"/>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67" customFormat="true" ht="12.95" customHeight="true" x14ac:dyDescent="0.2">
      <c r="A1034" s="2293" t="s">
        <v>271</v>
      </c>
      <c r="B1034" s="2294"/>
      <c r="C1034" s="2295"/>
      <c r="W1034" s="559"/>
      <c r="X1034" s="559"/>
      <c r="Y1034" s="559"/>
      <c r="Z1034" s="559"/>
      <c r="AA1034" s="559"/>
      <c r="AB1034" s="559"/>
      <c r="AC1034" s="559"/>
      <c r="AD1034" s="559"/>
      <c r="AE1034" s="559"/>
      <c r="AF1034" s="559"/>
      <c r="AG1034" s="559"/>
      <c r="AH1034" s="559"/>
      <c r="AI1034" s="559"/>
      <c r="AJ1034" s="559"/>
      <c r="AK1034" s="559"/>
      <c r="AL1034" s="559"/>
      <c r="AM1034" s="559"/>
      <c r="AN1034" s="559"/>
      <c r="AO1034" s="559"/>
      <c r="AP1034" s="559"/>
      <c r="AQ1034" s="559"/>
      <c r="AR1034" s="559"/>
      <c r="AS1034" s="559"/>
      <c r="AT1034" s="559"/>
      <c r="AU1034" s="559"/>
      <c r="AV1034" s="559"/>
      <c r="AW1034" s="559"/>
      <c r="AX1034" s="559"/>
      <c r="AY1034" s="559"/>
      <c r="AZ1034" s="559"/>
      <c r="BA1034" s="215"/>
      <c r="BB1034" s="283"/>
      <c r="BC1034"/>
      <c r="BD1034"/>
      <c r="BE1034"/>
      <c r="BF1034"/>
      <c r="BG1034"/>
      <c r="BH1034"/>
      <c r="BI1034"/>
      <c r="BJ1034"/>
      <c r="BK1034"/>
      <c r="BL1034"/>
      <c r="BM1034"/>
      <c r="BN1034"/>
      <c r="BO1034"/>
      <c r="BP1034"/>
      <c r="BQ1034"/>
      <c r="BR1034"/>
      <c r="BS1034"/>
      <c r="BT1034"/>
      <c r="BU1034"/>
      <c r="BV1034" s="215"/>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68"/>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6"/>
      <c r="BB1035" s="230"/>
      <c r="BC1035" s="366"/>
      <c r="BD1035" s="366"/>
      <c r="BE1035" s="366"/>
      <c r="BF1035" s="366"/>
      <c r="BG1035" s="366"/>
      <c r="BH1035" s="366"/>
      <c r="BI1035" s="366"/>
      <c r="BJ1035" s="366"/>
      <c r="BK1035" s="366"/>
      <c r="BL1035" s="366"/>
      <c r="BM1035" s="366"/>
      <c r="BN1035" s="366"/>
      <c r="BO1035" s="366"/>
      <c r="BP1035" s="366"/>
      <c r="BQ1035" s="366"/>
      <c r="BR1035" s="366"/>
      <c r="BS1035" s="366"/>
      <c r="BT1035" s="366"/>
      <c r="BU1035" s="366"/>
      <c r="BV1035" s="366"/>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Central</v>
      </c>
      <c r="B1037" s="285">
        <f>BR122+BR123</f>
        <v>8740.9589100000176</v>
      </c>
    </row>
    <row r="1038" ht="15" customHeight="true" x14ac:dyDescent="0.2">
      <c r="A1038" s="285" t="str">
        <f>S15</f>
        <v>East</v>
      </c>
      <c r="B1038" s="285">
        <f>BS122+BS123</f>
        <v>8392.7217459999956</v>
      </c>
    </row>
    <row r="1039" ht="15" customHeight="true" x14ac:dyDescent="0.2">
      <c r="A1039" s="285" t="str">
        <f>T15</f>
        <v>North</v>
      </c>
      <c r="B1039" s="285">
        <f>BT122+BT123</f>
        <v>3257.1235349999979</v>
      </c>
    </row>
    <row r="1040" ht="15" customHeight="true" x14ac:dyDescent="0.2">
      <c r="A1040" s="285" t="str">
        <f>U15</f>
        <v>South</v>
      </c>
      <c r="B1040" s="285">
        <f>BU122+BU123</f>
        <v>5466.4702589999888</v>
      </c>
    </row>
    <row r="1041" ht="15" customHeight="true" x14ac:dyDescent="0.2">
      <c r="A1041" s="285" t="str">
        <f>V15</f>
        <v>West</v>
      </c>
      <c r="B1041" s="285">
        <f>BV122+BV123</f>
        <v>17988.251791999992</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5</v>
      </c>
      <c r="B1072" s="230" t="s">
        <v>136</v>
      </c>
    </row>
    <row r="1100" s="575" customFormat="true" ht="17.1" customHeight="true" x14ac:dyDescent="0.2">
      <c r="A1100" s="604"/>
      <c r="B1100" s="593"/>
      <c r="BA1100" s="366"/>
      <c r="BB1100" s="230"/>
      <c r="BC1100" s="366"/>
      <c r="BD1100" s="366"/>
      <c r="BE1100" s="366"/>
      <c r="BF1100" s="366"/>
      <c r="BG1100" s="366"/>
      <c r="BH1100" s="366"/>
      <c r="BI1100" s="366"/>
      <c r="BJ1100" s="366"/>
      <c r="BK1100" s="366"/>
      <c r="BL1100" s="366"/>
      <c r="BM1100" s="366"/>
      <c r="BN1100" s="366"/>
      <c r="BO1100" s="366"/>
      <c r="BP1100" s="366"/>
      <c r="BQ1100" s="366"/>
      <c r="BR1100" s="366"/>
      <c r="BS1100" s="366"/>
      <c r="BT1100" s="366"/>
      <c r="BU1100" s="366"/>
      <c r="BV1100" s="366"/>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75" customFormat="true" ht="17.1" customHeight="true" x14ac:dyDescent="0.2">
      <c r="A1101" s="605"/>
      <c r="B1101" s="594"/>
      <c r="BA1101" s="366"/>
      <c r="BB1101" s="230"/>
      <c r="BC1101" s="366"/>
      <c r="BD1101" s="366"/>
      <c r="BE1101" s="366"/>
      <c r="BF1101" s="366"/>
      <c r="BG1101" s="366"/>
      <c r="BH1101" s="366"/>
      <c r="BI1101" s="366"/>
      <c r="BJ1101" s="366"/>
      <c r="BK1101" s="366"/>
      <c r="BL1101" s="366"/>
      <c r="BM1101" s="366"/>
      <c r="BN1101" s="366"/>
      <c r="BO1101" s="366"/>
      <c r="BP1101" s="366"/>
      <c r="BQ1101" s="366"/>
      <c r="BR1101" s="366"/>
      <c r="BS1101" s="366"/>
      <c r="BT1101" s="366"/>
      <c r="BU1101" s="366"/>
      <c r="BV1101" s="366"/>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66"/>
      <c r="BB1102" s="230"/>
      <c r="BC1102" s="366"/>
      <c r="BD1102" s="366"/>
      <c r="BE1102" s="366"/>
      <c r="BF1102" s="366"/>
      <c r="BG1102" s="366"/>
      <c r="BH1102" s="366"/>
      <c r="BI1102" s="366"/>
      <c r="BJ1102" s="366"/>
      <c r="BK1102" s="366"/>
      <c r="BL1102" s="366"/>
      <c r="BM1102" s="366"/>
      <c r="BN1102" s="366"/>
      <c r="BO1102" s="366"/>
      <c r="BP1102" s="366"/>
      <c r="BQ1102" s="366"/>
      <c r="BR1102" s="366"/>
      <c r="BS1102" s="366"/>
      <c r="BT1102" s="366"/>
      <c r="BU1102" s="366"/>
      <c r="BV1102" s="366"/>
    </row>
    <row r="1103" s="203" customFormat="true" ht="15" customHeight="true" x14ac:dyDescent="0.2">
      <c r="BA1103" s="366"/>
      <c r="BB1103" s="230"/>
      <c r="BC1103" s="366"/>
      <c r="BD1103" s="366"/>
      <c r="BE1103" s="366"/>
      <c r="BF1103" s="366"/>
      <c r="BG1103" s="366"/>
      <c r="BH1103" s="366"/>
      <c r="BI1103" s="366"/>
      <c r="BJ1103" s="366"/>
      <c r="BK1103" s="366"/>
      <c r="BL1103" s="366"/>
      <c r="BM1103" s="366"/>
      <c r="BN1103" s="366"/>
      <c r="BO1103" s="366"/>
      <c r="BP1103" s="366"/>
      <c r="BQ1103" s="366"/>
      <c r="BR1103" s="366"/>
      <c r="BS1103" s="366"/>
      <c r="BT1103" s="366"/>
      <c r="BU1103" s="366"/>
      <c r="BV1103" s="366"/>
    </row>
    <row r="1104" s="203" customFormat="true" ht="15" customHeight="true" x14ac:dyDescent="0.2">
      <c r="BA1104" s="366"/>
      <c r="BB1104" s="230"/>
      <c r="BC1104" s="366"/>
      <c r="BD1104" s="366"/>
      <c r="BE1104" s="366"/>
      <c r="BF1104" s="366"/>
      <c r="BG1104" s="366"/>
      <c r="BH1104" s="366"/>
      <c r="BI1104" s="366"/>
      <c r="BJ1104" s="366"/>
      <c r="BK1104" s="366"/>
      <c r="BL1104" s="366"/>
      <c r="BM1104" s="366"/>
      <c r="BN1104" s="366"/>
      <c r="BO1104" s="366"/>
      <c r="BP1104" s="366"/>
      <c r="BQ1104" s="366"/>
      <c r="BR1104" s="366"/>
      <c r="BS1104" s="366"/>
      <c r="BT1104" s="366"/>
      <c r="BU1104" s="366"/>
      <c r="BV1104" s="366"/>
    </row>
    <row r="1105" s="203" customFormat="true" ht="15" customHeight="true" x14ac:dyDescent="0.2">
      <c r="BA1105" s="366"/>
      <c r="BB1105" s="230"/>
      <c r="BC1105" s="366"/>
      <c r="BD1105" s="366"/>
      <c r="BE1105" s="366"/>
      <c r="BF1105" s="366"/>
      <c r="BG1105" s="366"/>
      <c r="BH1105" s="366"/>
      <c r="BI1105" s="366"/>
      <c r="BJ1105" s="366"/>
      <c r="BK1105" s="366"/>
      <c r="BL1105" s="366"/>
      <c r="BM1105" s="366"/>
      <c r="BN1105" s="366"/>
      <c r="BO1105" s="366"/>
      <c r="BP1105" s="366"/>
      <c r="BQ1105" s="366"/>
      <c r="BR1105" s="366"/>
      <c r="BS1105" s="366"/>
      <c r="BT1105" s="366"/>
      <c r="BU1105" s="366"/>
      <c r="BV1105" s="366"/>
    </row>
    <row r="1106" s="203" customFormat="true" ht="15" customHeight="true" x14ac:dyDescent="0.2">
      <c r="BA1106" s="366"/>
      <c r="BB1106" s="230"/>
      <c r="BC1106" s="366"/>
      <c r="BD1106" s="366"/>
      <c r="BE1106" s="366"/>
      <c r="BF1106" s="366"/>
      <c r="BG1106" s="366"/>
      <c r="BH1106" s="366"/>
      <c r="BI1106" s="366"/>
      <c r="BJ1106" s="366"/>
      <c r="BK1106" s="366"/>
      <c r="BL1106" s="366"/>
      <c r="BM1106" s="366"/>
      <c r="BN1106" s="366"/>
      <c r="BO1106" s="366"/>
      <c r="BP1106" s="366"/>
      <c r="BQ1106" s="366"/>
      <c r="BR1106" s="366"/>
      <c r="BS1106" s="366"/>
      <c r="BT1106" s="366"/>
      <c r="BU1106" s="366"/>
      <c r="BV1106" s="366"/>
    </row>
    <row r="1107" s="203" customFormat="true" ht="15" customHeight="true" x14ac:dyDescent="0.2">
      <c r="BA1107" s="366"/>
      <c r="BB1107" s="230"/>
      <c r="BC1107" s="366"/>
      <c r="BD1107" s="366"/>
      <c r="BE1107" s="366"/>
      <c r="BF1107" s="366"/>
      <c r="BG1107" s="366"/>
      <c r="BH1107" s="366"/>
      <c r="BI1107" s="366"/>
      <c r="BJ1107" s="366"/>
      <c r="BK1107" s="366"/>
      <c r="BL1107" s="366"/>
      <c r="BM1107" s="366"/>
      <c r="BN1107" s="366"/>
      <c r="BO1107" s="366"/>
      <c r="BP1107" s="366"/>
      <c r="BQ1107" s="366"/>
      <c r="BR1107" s="366"/>
      <c r="BS1107" s="366"/>
      <c r="BT1107" s="366"/>
      <c r="BU1107" s="366"/>
      <c r="BV1107" s="366"/>
    </row>
    <row r="1108" s="203" customFormat="true" ht="15" customHeight="true" x14ac:dyDescent="0.2">
      <c r="BA1108" s="366"/>
      <c r="BB1108" s="230"/>
      <c r="BC1108" s="366"/>
      <c r="BD1108" s="366"/>
      <c r="BE1108" s="366"/>
      <c r="BF1108" s="366"/>
      <c r="BG1108" s="366"/>
      <c r="BH1108" s="366"/>
      <c r="BI1108" s="366"/>
      <c r="BJ1108" s="366"/>
      <c r="BK1108" s="366"/>
      <c r="BL1108" s="366"/>
      <c r="BM1108" s="366"/>
      <c r="BN1108" s="366"/>
      <c r="BO1108" s="366"/>
      <c r="BP1108" s="366"/>
      <c r="BQ1108" s="366"/>
      <c r="BR1108" s="366"/>
      <c r="BS1108" s="366"/>
      <c r="BT1108" s="366"/>
      <c r="BU1108" s="366"/>
      <c r="BV1108" s="366"/>
    </row>
    <row r="1109" s="203" customFormat="true" ht="15" customHeight="true" x14ac:dyDescent="0.2">
      <c r="BA1109" s="366"/>
      <c r="BB1109" s="230"/>
      <c r="BC1109" s="366"/>
      <c r="BD1109" s="366"/>
      <c r="BE1109" s="366"/>
      <c r="BF1109" s="366"/>
      <c r="BG1109" s="366"/>
      <c r="BH1109" s="366"/>
      <c r="BI1109" s="366"/>
      <c r="BJ1109" s="366"/>
      <c r="BK1109" s="366"/>
      <c r="BL1109" s="366"/>
      <c r="BM1109" s="366"/>
      <c r="BN1109" s="366"/>
      <c r="BO1109" s="366"/>
      <c r="BP1109" s="366"/>
      <c r="BQ1109" s="366"/>
      <c r="BR1109" s="366"/>
      <c r="BS1109" s="366"/>
      <c r="BT1109" s="366"/>
      <c r="BU1109" s="366"/>
      <c r="BV1109" s="366"/>
    </row>
    <row r="1110" s="203" customFormat="true" ht="15" customHeight="true" x14ac:dyDescent="0.2">
      <c r="BA1110" s="366"/>
      <c r="BB1110" s="230"/>
      <c r="BC1110" s="366"/>
      <c r="BD1110" s="366"/>
      <c r="BE1110" s="366"/>
      <c r="BF1110" s="366"/>
      <c r="BG1110" s="366"/>
      <c r="BH1110" s="366"/>
      <c r="BI1110" s="366"/>
      <c r="BJ1110" s="366"/>
      <c r="BK1110" s="366"/>
      <c r="BL1110" s="366"/>
      <c r="BM1110" s="366"/>
      <c r="BN1110" s="366"/>
      <c r="BO1110" s="366"/>
      <c r="BP1110" s="366"/>
      <c r="BQ1110" s="366"/>
      <c r="BR1110" s="366"/>
      <c r="BS1110" s="366"/>
      <c r="BT1110" s="366"/>
      <c r="BU1110" s="366"/>
      <c r="BV1110" s="366"/>
    </row>
    <row r="1111" s="203" customFormat="true" ht="15" customHeight="true" x14ac:dyDescent="0.2">
      <c r="BA1111" s="366"/>
      <c r="BB1111" s="230"/>
      <c r="BC1111" s="366"/>
      <c r="BD1111" s="366"/>
      <c r="BE1111" s="366"/>
      <c r="BF1111" s="366"/>
      <c r="BG1111" s="366"/>
      <c r="BH1111" s="366"/>
      <c r="BI1111" s="366"/>
      <c r="BJ1111" s="366"/>
      <c r="BK1111" s="366"/>
      <c r="BL1111" s="366"/>
      <c r="BM1111" s="366"/>
      <c r="BN1111" s="366"/>
      <c r="BO1111" s="366"/>
      <c r="BP1111" s="366"/>
      <c r="BQ1111" s="366"/>
      <c r="BR1111" s="366"/>
      <c r="BS1111" s="366"/>
      <c r="BT1111" s="366"/>
      <c r="BU1111" s="366"/>
      <c r="BV1111" s="366"/>
    </row>
    <row r="1112" s="203" customFormat="true" ht="15" customHeight="true" x14ac:dyDescent="0.2">
      <c r="BA1112" s="366"/>
      <c r="BB1112" s="230"/>
      <c r="BC1112" s="366"/>
      <c r="BD1112" s="366"/>
      <c r="BE1112" s="366"/>
      <c r="BF1112" s="366"/>
      <c r="BG1112" s="366"/>
      <c r="BH1112" s="366"/>
      <c r="BI1112" s="366"/>
      <c r="BJ1112" s="366"/>
      <c r="BK1112" s="366"/>
      <c r="BL1112" s="366"/>
      <c r="BM1112" s="366"/>
      <c r="BN1112" s="366"/>
      <c r="BO1112" s="366"/>
      <c r="BP1112" s="366"/>
      <c r="BQ1112" s="366"/>
      <c r="BR1112" s="366"/>
      <c r="BS1112" s="366"/>
      <c r="BT1112" s="366"/>
      <c r="BU1112" s="366"/>
      <c r="BV1112" s="366"/>
    </row>
    <row r="1113" s="203" customFormat="true" ht="15" customHeight="true" x14ac:dyDescent="0.2">
      <c r="BA1113" s="366"/>
      <c r="BB1113" s="230"/>
      <c r="BC1113" s="366"/>
      <c r="BD1113" s="366"/>
      <c r="BE1113" s="366"/>
      <c r="BF1113" s="366"/>
      <c r="BG1113" s="366"/>
      <c r="BH1113" s="366"/>
      <c r="BI1113" s="366"/>
      <c r="BJ1113" s="366"/>
      <c r="BK1113" s="366"/>
      <c r="BL1113" s="366"/>
      <c r="BM1113" s="366"/>
      <c r="BN1113" s="366"/>
      <c r="BO1113" s="366"/>
      <c r="BP1113" s="366"/>
      <c r="BQ1113" s="366"/>
      <c r="BR1113" s="366"/>
      <c r="BS1113" s="366"/>
      <c r="BT1113" s="366"/>
      <c r="BU1113" s="366"/>
      <c r="BV1113" s="366"/>
    </row>
    <row r="1114" s="575" customFormat="true" ht="17.1" customHeight="true" x14ac:dyDescent="0.2">
      <c r="A1114" s="605"/>
      <c r="B1114" s="594"/>
      <c r="C1114" s="595"/>
      <c r="D1114" s="596"/>
      <c r="E1114" s="596"/>
      <c r="F1114" s="596"/>
      <c r="G1114" s="597"/>
      <c r="H1114" s="596"/>
      <c r="I1114" s="596"/>
      <c r="J1114" s="596"/>
      <c r="K1114" s="596"/>
      <c r="L1114" s="597"/>
      <c r="M1114" s="596"/>
      <c r="N1114" s="596"/>
      <c r="O1114" s="596"/>
      <c r="P1114" s="596"/>
      <c r="Q1114" s="597"/>
      <c r="R1114" s="596"/>
      <c r="S1114" s="596"/>
      <c r="T1114" s="596"/>
      <c r="U1114" s="596"/>
      <c r="V1114" s="598"/>
      <c r="BA1114" s="366"/>
      <c r="BB1114" s="230"/>
      <c r="BC1114" s="366"/>
      <c r="BD1114" s="366"/>
      <c r="BE1114" s="366"/>
      <c r="BF1114" s="366"/>
      <c r="BG1114" s="366"/>
      <c r="BH1114" s="366"/>
      <c r="BI1114" s="366"/>
      <c r="BJ1114" s="366"/>
      <c r="BK1114" s="366"/>
      <c r="BL1114" s="366"/>
      <c r="BM1114" s="366"/>
      <c r="BN1114" s="366"/>
      <c r="BO1114" s="366"/>
      <c r="BP1114" s="366"/>
      <c r="BQ1114" s="366"/>
      <c r="BR1114" s="366"/>
      <c r="BS1114" s="366"/>
      <c r="BT1114" s="366"/>
      <c r="BU1114" s="366"/>
      <c r="BV1114" s="366"/>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75" customFormat="true" ht="17.1" customHeight="true" x14ac:dyDescent="0.2">
      <c r="A1115" s="605"/>
      <c r="B1115" s="594"/>
      <c r="C1115" s="595"/>
      <c r="D1115" s="596"/>
      <c r="E1115" s="596"/>
      <c r="F1115" s="596"/>
      <c r="G1115" s="597"/>
      <c r="H1115" s="596"/>
      <c r="I1115" s="596"/>
      <c r="J1115" s="596"/>
      <c r="K1115" s="596"/>
      <c r="L1115" s="597"/>
      <c r="M1115" s="596"/>
      <c r="N1115" s="596"/>
      <c r="O1115" s="596"/>
      <c r="P1115" s="596"/>
      <c r="Q1115" s="597"/>
      <c r="R1115" s="596"/>
      <c r="S1115" s="596"/>
      <c r="T1115" s="596"/>
      <c r="U1115" s="596"/>
      <c r="V1115" s="598"/>
      <c r="BA1115" s="366"/>
      <c r="BB1115" s="230"/>
      <c r="BC1115" s="366"/>
      <c r="BD1115" s="366"/>
      <c r="BE1115" s="366"/>
      <c r="BF1115" s="366"/>
      <c r="BG1115" s="366"/>
      <c r="BH1115" s="366"/>
      <c r="BI1115" s="366"/>
      <c r="BJ1115" s="366"/>
      <c r="BK1115" s="366"/>
      <c r="BL1115" s="366"/>
      <c r="BM1115" s="366"/>
      <c r="BN1115" s="366"/>
      <c r="BO1115" s="366"/>
      <c r="BP1115" s="366"/>
      <c r="BQ1115" s="366"/>
      <c r="BR1115" s="366"/>
      <c r="BS1115" s="366"/>
      <c r="BT1115" s="366"/>
      <c r="BU1115" s="366"/>
      <c r="BV1115" s="366"/>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75" customFormat="true" ht="17.1" customHeight="true" x14ac:dyDescent="0.2">
      <c r="A1116" s="605"/>
      <c r="B1116" s="594"/>
      <c r="C1116" s="595"/>
      <c r="D1116" s="596"/>
      <c r="E1116" s="596"/>
      <c r="F1116" s="596"/>
      <c r="G1116" s="597"/>
      <c r="H1116" s="596"/>
      <c r="I1116" s="596"/>
      <c r="J1116" s="596"/>
      <c r="K1116" s="596"/>
      <c r="L1116" s="597"/>
      <c r="M1116" s="596"/>
      <c r="N1116" s="596"/>
      <c r="O1116" s="596"/>
      <c r="P1116" s="596"/>
      <c r="Q1116" s="597"/>
      <c r="R1116" s="596"/>
      <c r="S1116" s="596"/>
      <c r="T1116" s="596"/>
      <c r="U1116" s="596"/>
      <c r="V1116" s="598"/>
      <c r="BA1116" s="366"/>
      <c r="BB1116" s="230"/>
      <c r="BC1116" s="366"/>
      <c r="BD1116" s="366"/>
      <c r="BE1116" s="366"/>
      <c r="BF1116" s="366"/>
      <c r="BG1116" s="366"/>
      <c r="BH1116" s="366"/>
      <c r="BI1116" s="366"/>
      <c r="BJ1116" s="366"/>
      <c r="BK1116" s="366"/>
      <c r="BL1116" s="366"/>
      <c r="BM1116" s="366"/>
      <c r="BN1116" s="366"/>
      <c r="BO1116" s="366"/>
      <c r="BP1116" s="366"/>
      <c r="BQ1116" s="366"/>
      <c r="BR1116" s="366"/>
      <c r="BS1116" s="366"/>
      <c r="BT1116" s="366"/>
      <c r="BU1116" s="366"/>
      <c r="BV1116" s="366"/>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75" customFormat="true" ht="17.1" customHeight="true" x14ac:dyDescent="0.2">
      <c r="A1117" s="606"/>
      <c r="B1117" s="599"/>
      <c r="C1117" s="600"/>
      <c r="D1117" s="601"/>
      <c r="E1117" s="601"/>
      <c r="F1117" s="601"/>
      <c r="G1117" s="602"/>
      <c r="H1117" s="601"/>
      <c r="I1117" s="601"/>
      <c r="J1117" s="601"/>
      <c r="K1117" s="601"/>
      <c r="L1117" s="602"/>
      <c r="M1117" s="601"/>
      <c r="N1117" s="601"/>
      <c r="O1117" s="601"/>
      <c r="P1117" s="601"/>
      <c r="Q1117" s="602"/>
      <c r="R1117" s="601"/>
      <c r="S1117" s="601"/>
      <c r="T1117" s="601"/>
      <c r="U1117" s="601"/>
      <c r="V1117" s="603"/>
      <c r="BA1117" s="366"/>
      <c r="BB1117" s="230"/>
      <c r="BC1117" s="366"/>
      <c r="BD1117" s="366"/>
      <c r="BE1117" s="366"/>
      <c r="BF1117" s="366"/>
      <c r="BG1117" s="366"/>
      <c r="BH1117" s="366"/>
      <c r="BI1117" s="366"/>
      <c r="BJ1117" s="366"/>
      <c r="BK1117" s="366"/>
      <c r="BL1117" s="366"/>
      <c r="BM1117" s="366"/>
      <c r="BN1117" s="366"/>
      <c r="BO1117" s="366"/>
      <c r="BP1117" s="366"/>
      <c r="BQ1117" s="366"/>
      <c r="BR1117" s="366"/>
      <c r="BS1117" s="366"/>
      <c r="BT1117" s="366"/>
      <c r="BU1117" s="366"/>
      <c r="BV1117" s="366"/>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66"/>
      <c r="BB1118" s="230"/>
      <c r="BC1118" s="366"/>
      <c r="BD1118" s="366"/>
      <c r="BE1118" s="366"/>
      <c r="BF1118" s="366"/>
      <c r="BG1118" s="366"/>
      <c r="BH1118" s="366"/>
      <c r="BI1118" s="366"/>
      <c r="BJ1118" s="366"/>
      <c r="BK1118" s="366"/>
      <c r="BL1118" s="366"/>
      <c r="BM1118" s="366"/>
      <c r="BN1118" s="366"/>
      <c r="BO1118" s="366"/>
      <c r="BP1118" s="366"/>
      <c r="BQ1118" s="366"/>
      <c r="BR1118" s="366"/>
      <c r="BS1118" s="366"/>
      <c r="BT1118" s="366"/>
      <c r="BU1118" s="366"/>
      <c r="BV1118" s="366"/>
    </row>
    <row r="1119" s="203" customFormat="true" ht="15" customHeight="true" x14ac:dyDescent="0.2">
      <c r="BA1119" s="366"/>
      <c r="BB1119" s="230"/>
      <c r="BC1119" s="366"/>
      <c r="BD1119" s="366"/>
      <c r="BE1119" s="366"/>
      <c r="BF1119" s="366"/>
      <c r="BG1119" s="366"/>
      <c r="BH1119" s="366"/>
      <c r="BI1119" s="366"/>
      <c r="BJ1119" s="366"/>
      <c r="BK1119" s="366"/>
      <c r="BL1119" s="366"/>
      <c r="BM1119" s="366"/>
      <c r="BN1119" s="366"/>
      <c r="BO1119" s="366"/>
      <c r="BP1119" s="366"/>
      <c r="BQ1119" s="366"/>
      <c r="BR1119" s="366"/>
      <c r="BS1119" s="366"/>
      <c r="BT1119" s="366"/>
      <c r="BU1119" s="366"/>
      <c r="BV1119" s="366"/>
    </row>
    <row r="1120" s="203" customFormat="true" ht="15" customHeight="true" x14ac:dyDescent="0.2">
      <c r="BA1120" s="366"/>
      <c r="BB1120" s="230"/>
      <c r="BC1120" s="366"/>
      <c r="BD1120" s="366"/>
      <c r="BE1120" s="366"/>
      <c r="BF1120" s="366"/>
      <c r="BG1120" s="366"/>
      <c r="BH1120" s="366"/>
      <c r="BI1120" s="366"/>
      <c r="BJ1120" s="366"/>
      <c r="BK1120" s="366"/>
      <c r="BL1120" s="366"/>
      <c r="BM1120" s="366"/>
      <c r="BN1120" s="366"/>
      <c r="BO1120" s="366"/>
      <c r="BP1120" s="366"/>
      <c r="BQ1120" s="366"/>
      <c r="BR1120" s="366"/>
      <c r="BS1120" s="366"/>
      <c r="BT1120" s="366"/>
      <c r="BU1120" s="366"/>
      <c r="BV1120" s="366"/>
    </row>
    <row r="1121" s="203" customFormat="true" ht="15" customHeight="true" x14ac:dyDescent="0.2">
      <c r="BA1121" s="366"/>
      <c r="BB1121" s="230"/>
      <c r="BC1121" s="366"/>
      <c r="BD1121" s="366"/>
      <c r="BE1121" s="366"/>
      <c r="BF1121" s="366"/>
      <c r="BG1121" s="366"/>
      <c r="BH1121" s="366"/>
      <c r="BI1121" s="366"/>
      <c r="BJ1121" s="366"/>
      <c r="BK1121" s="366"/>
      <c r="BL1121" s="366"/>
      <c r="BM1121" s="366"/>
      <c r="BN1121" s="366"/>
      <c r="BO1121" s="366"/>
      <c r="BP1121" s="366"/>
      <c r="BQ1121" s="366"/>
      <c r="BR1121" s="366"/>
      <c r="BS1121" s="366"/>
      <c r="BT1121" s="366"/>
      <c r="BU1121" s="366"/>
      <c r="BV1121" s="366"/>
    </row>
    <row r="1122" s="203" customFormat="true" ht="15" customHeight="true" x14ac:dyDescent="0.2">
      <c r="BA1122" s="366"/>
      <c r="BB1122" s="230"/>
      <c r="BC1122" s="366"/>
      <c r="BD1122" s="366"/>
      <c r="BE1122" s="366"/>
      <c r="BF1122" s="366"/>
      <c r="BG1122" s="366"/>
      <c r="BH1122" s="366"/>
      <c r="BI1122" s="366"/>
      <c r="BJ1122" s="366"/>
      <c r="BK1122" s="366"/>
      <c r="BL1122" s="366"/>
      <c r="BM1122" s="366"/>
      <c r="BN1122" s="366"/>
      <c r="BO1122" s="366"/>
      <c r="BP1122" s="366"/>
      <c r="BQ1122" s="366"/>
      <c r="BR1122" s="366"/>
      <c r="BS1122" s="366"/>
      <c r="BT1122" s="366"/>
      <c r="BU1122" s="366"/>
      <c r="BV1122" s="366"/>
    </row>
    <row r="1123" s="203" customFormat="true" ht="15" customHeight="true" x14ac:dyDescent="0.2">
      <c r="BA1123" s="366"/>
      <c r="BB1123" s="230"/>
      <c r="BC1123" s="366"/>
      <c r="BD1123" s="366"/>
      <c r="BE1123" s="366"/>
      <c r="BF1123" s="366"/>
      <c r="BG1123" s="366"/>
      <c r="BH1123" s="366"/>
      <c r="BI1123" s="366"/>
      <c r="BJ1123" s="366"/>
      <c r="BK1123" s="366"/>
      <c r="BL1123" s="366"/>
      <c r="BM1123" s="366"/>
      <c r="BN1123" s="366"/>
      <c r="BO1123" s="366"/>
      <c r="BP1123" s="366"/>
      <c r="BQ1123" s="366"/>
      <c r="BR1123" s="366"/>
      <c r="BS1123" s="366"/>
      <c r="BT1123" s="366"/>
      <c r="BU1123" s="366"/>
      <c r="BV1123" s="366"/>
    </row>
    <row r="1124" s="203" customFormat="true" ht="15" customHeight="true" x14ac:dyDescent="0.2">
      <c r="BA1124" s="366"/>
      <c r="BB1124" s="230"/>
      <c r="BC1124" s="366"/>
      <c r="BD1124" s="366"/>
      <c r="BE1124" s="366"/>
      <c r="BF1124" s="366"/>
      <c r="BG1124" s="366"/>
      <c r="BH1124" s="366"/>
      <c r="BI1124" s="366"/>
      <c r="BJ1124" s="366"/>
      <c r="BK1124" s="366"/>
      <c r="BL1124" s="366"/>
      <c r="BM1124" s="366"/>
      <c r="BN1124" s="366"/>
      <c r="BO1124" s="366"/>
      <c r="BP1124" s="366"/>
      <c r="BQ1124" s="366"/>
      <c r="BR1124" s="366"/>
      <c r="BS1124" s="366"/>
      <c r="BT1124" s="366"/>
      <c r="BU1124" s="366"/>
      <c r="BV1124" s="366"/>
    </row>
    <row r="1125" s="203" customFormat="true" ht="15" customHeight="true" x14ac:dyDescent="0.2">
      <c r="BA1125" s="366"/>
      <c r="BB1125" s="230"/>
      <c r="BC1125" s="366"/>
      <c r="BD1125" s="366"/>
      <c r="BE1125" s="366"/>
      <c r="BF1125" s="366"/>
      <c r="BG1125" s="366"/>
      <c r="BH1125" s="366"/>
      <c r="BI1125" s="366"/>
      <c r="BJ1125" s="366"/>
      <c r="BK1125" s="366"/>
      <c r="BL1125" s="366"/>
      <c r="BM1125" s="366"/>
      <c r="BN1125" s="366"/>
      <c r="BO1125" s="366"/>
      <c r="BP1125" s="366"/>
      <c r="BQ1125" s="366"/>
      <c r="BR1125" s="366"/>
      <c r="BS1125" s="366"/>
      <c r="BT1125" s="366"/>
      <c r="BU1125" s="366"/>
      <c r="BV1125" s="366"/>
    </row>
    <row r="1126" s="203" customFormat="true" ht="15" customHeight="true" x14ac:dyDescent="0.2">
      <c r="BA1126" s="366"/>
      <c r="BB1126" s="230"/>
      <c r="BC1126" s="366"/>
      <c r="BD1126" s="366"/>
      <c r="BE1126" s="366"/>
      <c r="BF1126" s="366"/>
      <c r="BG1126" s="366"/>
      <c r="BH1126" s="366"/>
      <c r="BI1126" s="366"/>
      <c r="BJ1126" s="366"/>
      <c r="BK1126" s="366"/>
      <c r="BL1126" s="366"/>
      <c r="BM1126" s="366"/>
      <c r="BN1126" s="366"/>
      <c r="BO1126" s="366"/>
      <c r="BP1126" s="366"/>
      <c r="BQ1126" s="366"/>
      <c r="BR1126" s="366"/>
      <c r="BS1126" s="366"/>
      <c r="BT1126" s="366"/>
      <c r="BU1126" s="366"/>
      <c r="BV1126" s="366"/>
    </row>
    <row r="1127" s="203" customFormat="true" ht="15" customHeight="true" x14ac:dyDescent="0.2">
      <c r="BA1127" s="366"/>
      <c r="BB1127" s="230"/>
      <c r="BC1127" s="366"/>
      <c r="BD1127" s="366"/>
      <c r="BE1127" s="366"/>
      <c r="BF1127" s="366"/>
      <c r="BG1127" s="366"/>
      <c r="BH1127" s="366"/>
      <c r="BI1127" s="366"/>
      <c r="BJ1127" s="366"/>
      <c r="BK1127" s="366"/>
      <c r="BL1127" s="366"/>
      <c r="BM1127" s="366"/>
      <c r="BN1127" s="366"/>
      <c r="BO1127" s="366"/>
      <c r="BP1127" s="366"/>
      <c r="BQ1127" s="366"/>
      <c r="BR1127" s="366"/>
      <c r="BS1127" s="366"/>
      <c r="BT1127" s="366"/>
      <c r="BU1127" s="366"/>
      <c r="BV1127" s="366"/>
    </row>
    <row r="1128" s="203" customFormat="true" ht="15" customHeight="true" x14ac:dyDescent="0.2">
      <c r="BA1128" s="366"/>
      <c r="BB1128" s="230"/>
      <c r="BC1128" s="366"/>
      <c r="BD1128" s="366"/>
      <c r="BE1128" s="366"/>
      <c r="BF1128" s="366"/>
      <c r="BG1128" s="366"/>
      <c r="BH1128" s="366"/>
      <c r="BI1128" s="366"/>
      <c r="BJ1128" s="366"/>
      <c r="BK1128" s="366"/>
      <c r="BL1128" s="366"/>
      <c r="BM1128" s="366"/>
      <c r="BN1128" s="366"/>
      <c r="BO1128" s="366"/>
      <c r="BP1128" s="366"/>
      <c r="BQ1128" s="366"/>
      <c r="BR1128" s="366"/>
      <c r="BS1128" s="366"/>
      <c r="BT1128" s="366"/>
      <c r="BU1128" s="366"/>
      <c r="BV1128" s="366"/>
    </row>
    <row r="1129" s="203" customFormat="true" ht="15" customHeight="true" x14ac:dyDescent="0.2">
      <c r="BA1129" s="366"/>
      <c r="BB1129" s="230"/>
      <c r="BC1129" s="366"/>
      <c r="BD1129" s="366"/>
      <c r="BE1129" s="366"/>
      <c r="BF1129" s="366"/>
      <c r="BG1129" s="366"/>
      <c r="BH1129" s="366"/>
      <c r="BI1129" s="366"/>
      <c r="BJ1129" s="366"/>
      <c r="BK1129" s="366"/>
      <c r="BL1129" s="366"/>
      <c r="BM1129" s="366"/>
      <c r="BN1129" s="366"/>
      <c r="BO1129" s="366"/>
      <c r="BP1129" s="366"/>
      <c r="BQ1129" s="366"/>
      <c r="BR1129" s="366"/>
      <c r="BS1129" s="366"/>
      <c r="BT1129" s="366"/>
      <c r="BU1129" s="366"/>
      <c r="BV1129" s="366"/>
    </row>
    <row r="1130" s="203" customFormat="true" ht="15" customHeight="true" x14ac:dyDescent="0.2">
      <c r="BA1130" s="366"/>
      <c r="BB1130" s="230"/>
      <c r="BC1130" s="366"/>
      <c r="BD1130" s="366"/>
      <c r="BE1130" s="366"/>
      <c r="BF1130" s="366"/>
      <c r="BG1130" s="366"/>
      <c r="BH1130" s="366"/>
      <c r="BI1130" s="366"/>
      <c r="BJ1130" s="366"/>
      <c r="BK1130" s="366"/>
      <c r="BL1130" s="366"/>
      <c r="BM1130" s="366"/>
      <c r="BN1130" s="366"/>
      <c r="BO1130" s="366"/>
      <c r="BP1130" s="366"/>
      <c r="BQ1130" s="366"/>
      <c r="BR1130" s="366"/>
      <c r="BS1130" s="366"/>
      <c r="BT1130" s="366"/>
      <c r="BU1130" s="366"/>
      <c r="BV1130" s="366"/>
    </row>
    <row r="1131" s="203" customFormat="true" ht="15" customHeight="true" x14ac:dyDescent="0.2">
      <c r="BA1131" s="366"/>
      <c r="BB1131" s="230"/>
      <c r="BC1131" s="366"/>
      <c r="BD1131" s="366"/>
      <c r="BE1131" s="366"/>
      <c r="BF1131" s="366"/>
      <c r="BG1131" s="366"/>
      <c r="BH1131" s="366"/>
      <c r="BI1131" s="366"/>
      <c r="BJ1131" s="366"/>
      <c r="BK1131" s="366"/>
      <c r="BL1131" s="366"/>
      <c r="BM1131" s="366"/>
      <c r="BN1131" s="366"/>
      <c r="BO1131" s="366"/>
      <c r="BP1131" s="366"/>
      <c r="BQ1131" s="366"/>
      <c r="BR1131" s="366"/>
      <c r="BS1131" s="366"/>
      <c r="BT1131" s="366"/>
      <c r="BU1131" s="366"/>
      <c r="BV1131" s="366"/>
    </row>
    <row r="1132" s="203" customFormat="true" ht="15" customHeight="true" x14ac:dyDescent="0.2">
      <c r="BA1132" s="366"/>
      <c r="BB1132" s="230"/>
      <c r="BC1132" s="366"/>
      <c r="BD1132" s="366"/>
      <c r="BE1132" s="366"/>
      <c r="BF1132" s="366"/>
      <c r="BG1132" s="366"/>
      <c r="BH1132" s="366"/>
      <c r="BI1132" s="366"/>
      <c r="BJ1132" s="366"/>
      <c r="BK1132" s="366"/>
      <c r="BL1132" s="366"/>
      <c r="BM1132" s="366"/>
      <c r="BN1132" s="366"/>
      <c r="BO1132" s="366"/>
      <c r="BP1132" s="366"/>
      <c r="BQ1132" s="366"/>
      <c r="BR1132" s="366"/>
      <c r="BS1132" s="366"/>
      <c r="BT1132" s="366"/>
      <c r="BU1132" s="366"/>
      <c r="BV1132" s="366"/>
    </row>
    <row r="1133" s="203" customFormat="true" ht="15" customHeight="true" x14ac:dyDescent="0.2">
      <c r="BA1133" s="366"/>
      <c r="BB1133" s="230"/>
      <c r="BC1133" s="366"/>
      <c r="BD1133" s="366"/>
      <c r="BE1133" s="366"/>
      <c r="BF1133" s="366"/>
      <c r="BG1133" s="366"/>
      <c r="BH1133" s="366"/>
      <c r="BI1133" s="366"/>
      <c r="BJ1133" s="366"/>
      <c r="BK1133" s="366"/>
      <c r="BL1133" s="366"/>
      <c r="BM1133" s="366"/>
      <c r="BN1133" s="366"/>
      <c r="BO1133" s="366"/>
      <c r="BP1133" s="366"/>
      <c r="BQ1133" s="366"/>
      <c r="BR1133" s="366"/>
      <c r="BS1133" s="366"/>
      <c r="BT1133" s="366"/>
      <c r="BU1133" s="366"/>
      <c r="BV1133" s="366"/>
    </row>
    <row r="1134" s="203" customFormat="true" ht="15" customHeight="true" x14ac:dyDescent="0.2">
      <c r="BA1134" s="366"/>
      <c r="BB1134" s="230"/>
      <c r="BC1134" s="366"/>
      <c r="BD1134" s="366"/>
      <c r="BE1134" s="366"/>
      <c r="BF1134" s="366"/>
      <c r="BG1134" s="366"/>
      <c r="BH1134" s="366"/>
      <c r="BI1134" s="366"/>
      <c r="BJ1134" s="366"/>
      <c r="BK1134" s="366"/>
      <c r="BL1134" s="366"/>
      <c r="BM1134" s="366"/>
      <c r="BN1134" s="366"/>
      <c r="BO1134" s="366"/>
      <c r="BP1134" s="366"/>
      <c r="BQ1134" s="366"/>
      <c r="BR1134" s="366"/>
      <c r="BS1134" s="366"/>
      <c r="BT1134" s="366"/>
      <c r="BU1134" s="366"/>
      <c r="BV1134" s="366"/>
    </row>
    <row r="1135" s="203" customFormat="true" ht="15" customHeight="true" x14ac:dyDescent="0.2">
      <c r="BA1135" s="366"/>
      <c r="BB1135" s="230"/>
      <c r="BC1135" s="366"/>
      <c r="BD1135" s="366"/>
      <c r="BE1135" s="366"/>
      <c r="BF1135" s="366"/>
      <c r="BG1135" s="366"/>
      <c r="BH1135" s="366"/>
      <c r="BI1135" s="366"/>
      <c r="BJ1135" s="366"/>
      <c r="BK1135" s="366"/>
      <c r="BL1135" s="366"/>
      <c r="BM1135" s="366"/>
      <c r="BN1135" s="366"/>
      <c r="BO1135" s="366"/>
      <c r="BP1135" s="366"/>
      <c r="BQ1135" s="366"/>
      <c r="BR1135" s="366"/>
      <c r="BS1135" s="366"/>
      <c r="BT1135" s="366"/>
      <c r="BU1135" s="366"/>
      <c r="BV1135" s="366"/>
    </row>
    <row r="1136" s="203" customFormat="true" ht="15" customHeight="true" x14ac:dyDescent="0.2">
      <c r="BA1136" s="366"/>
      <c r="BB1136" s="230"/>
      <c r="BC1136" s="366"/>
      <c r="BD1136" s="366"/>
      <c r="BE1136" s="366"/>
      <c r="BF1136" s="366"/>
      <c r="BG1136" s="366"/>
      <c r="BH1136" s="366"/>
      <c r="BI1136" s="366"/>
      <c r="BJ1136" s="366"/>
      <c r="BK1136" s="366"/>
      <c r="BL1136" s="366"/>
      <c r="BM1136" s="366"/>
      <c r="BN1136" s="366"/>
      <c r="BO1136" s="366"/>
      <c r="BP1136" s="366"/>
      <c r="BQ1136" s="366"/>
      <c r="BR1136" s="366"/>
      <c r="BS1136" s="366"/>
      <c r="BT1136" s="366"/>
      <c r="BU1136" s="366"/>
      <c r="BV1136" s="366"/>
    </row>
    <row r="1137" s="203" customFormat="true" ht="15" customHeight="true" x14ac:dyDescent="0.2">
      <c r="BA1137" s="366"/>
      <c r="BB1137" s="230"/>
      <c r="BC1137" s="366"/>
      <c r="BD1137" s="366"/>
      <c r="BE1137" s="366"/>
      <c r="BF1137" s="366"/>
      <c r="BG1137" s="366"/>
      <c r="BH1137" s="366"/>
      <c r="BI1137" s="366"/>
      <c r="BJ1137" s="366"/>
      <c r="BK1137" s="366"/>
      <c r="BL1137" s="366"/>
      <c r="BM1137" s="366"/>
      <c r="BN1137" s="366"/>
      <c r="BO1137" s="366"/>
      <c r="BP1137" s="366"/>
      <c r="BQ1137" s="366"/>
      <c r="BR1137" s="366"/>
      <c r="BS1137" s="366"/>
      <c r="BT1137" s="366"/>
      <c r="BU1137" s="366"/>
      <c r="BV1137" s="366"/>
    </row>
    <row r="1138" s="203" customFormat="true" ht="15" customHeight="true" x14ac:dyDescent="0.2">
      <c r="BA1138" s="366"/>
      <c r="BB1138" s="230"/>
      <c r="BC1138" s="366"/>
      <c r="BD1138" s="366"/>
      <c r="BE1138" s="366"/>
      <c r="BF1138" s="366"/>
      <c r="BG1138" s="366"/>
      <c r="BH1138" s="366"/>
      <c r="BI1138" s="366"/>
      <c r="BJ1138" s="366"/>
      <c r="BK1138" s="366"/>
      <c r="BL1138" s="366"/>
      <c r="BM1138" s="366"/>
      <c r="BN1138" s="366"/>
      <c r="BO1138" s="366"/>
      <c r="BP1138" s="366"/>
      <c r="BQ1138" s="366"/>
      <c r="BR1138" s="366"/>
      <c r="BS1138" s="366"/>
      <c r="BT1138" s="366"/>
      <c r="BU1138" s="366"/>
      <c r="BV1138" s="366"/>
    </row>
    <row r="1139" s="203" customFormat="true" ht="15" customHeight="true" x14ac:dyDescent="0.2">
      <c r="BA1139" s="366"/>
      <c r="BB1139" s="230"/>
      <c r="BC1139" s="366"/>
      <c r="BD1139" s="366"/>
      <c r="BE1139" s="366"/>
      <c r="BF1139" s="366"/>
      <c r="BG1139" s="366"/>
      <c r="BH1139" s="366"/>
      <c r="BI1139" s="366"/>
      <c r="BJ1139" s="366"/>
      <c r="BK1139" s="366"/>
      <c r="BL1139" s="366"/>
      <c r="BM1139" s="366"/>
      <c r="BN1139" s="366"/>
      <c r="BO1139" s="366"/>
      <c r="BP1139" s="366"/>
      <c r="BQ1139" s="366"/>
      <c r="BR1139" s="366"/>
      <c r="BS1139" s="366"/>
      <c r="BT1139" s="366"/>
      <c r="BU1139" s="366"/>
      <c r="BV1139" s="366"/>
    </row>
    <row r="1140" s="203" customFormat="true" ht="15" customHeight="true" x14ac:dyDescent="0.2">
      <c r="BA1140" s="366"/>
      <c r="BB1140" s="230"/>
      <c r="BC1140" s="366"/>
      <c r="BD1140" s="366"/>
      <c r="BE1140" s="366"/>
      <c r="BF1140" s="366"/>
      <c r="BG1140" s="366"/>
      <c r="BH1140" s="366"/>
      <c r="BI1140" s="366"/>
      <c r="BJ1140" s="366"/>
      <c r="BK1140" s="366"/>
      <c r="BL1140" s="366"/>
      <c r="BM1140" s="366"/>
      <c r="BN1140" s="366"/>
      <c r="BO1140" s="366"/>
      <c r="BP1140" s="366"/>
      <c r="BQ1140" s="366"/>
      <c r="BR1140" s="366"/>
      <c r="BS1140" s="366"/>
      <c r="BT1140" s="366"/>
      <c r="BU1140" s="366"/>
      <c r="BV1140" s="366"/>
    </row>
    <row r="1141" s="203" customFormat="true" ht="15" customHeight="true" x14ac:dyDescent="0.2">
      <c r="BA1141" s="366"/>
      <c r="BB1141" s="230"/>
      <c r="BC1141" s="366"/>
      <c r="BD1141" s="366"/>
      <c r="BE1141" s="366"/>
      <c r="BF1141" s="366"/>
      <c r="BG1141" s="366"/>
      <c r="BH1141" s="366"/>
      <c r="BI1141" s="366"/>
      <c r="BJ1141" s="366"/>
      <c r="BK1141" s="366"/>
      <c r="BL1141" s="366"/>
      <c r="BM1141" s="366"/>
      <c r="BN1141" s="366"/>
      <c r="BO1141" s="366"/>
      <c r="BP1141" s="366"/>
      <c r="BQ1141" s="366"/>
      <c r="BR1141" s="366"/>
      <c r="BS1141" s="366"/>
      <c r="BT1141" s="366"/>
      <c r="BU1141" s="366"/>
      <c r="BV1141" s="366"/>
    </row>
    <row r="1142" s="203" customFormat="true" ht="15" customHeight="true" x14ac:dyDescent="0.2">
      <c r="BA1142" s="366"/>
      <c r="BB1142" s="230"/>
      <c r="BC1142" s="366"/>
      <c r="BD1142" s="366"/>
      <c r="BE1142" s="366"/>
      <c r="BF1142" s="366"/>
      <c r="BG1142" s="366"/>
      <c r="BH1142" s="366"/>
      <c r="BI1142" s="366"/>
      <c r="BJ1142" s="366"/>
      <c r="BK1142" s="366"/>
      <c r="BL1142" s="366"/>
      <c r="BM1142" s="366"/>
      <c r="BN1142" s="366"/>
      <c r="BO1142" s="366"/>
      <c r="BP1142" s="366"/>
      <c r="BQ1142" s="366"/>
      <c r="BR1142" s="366"/>
      <c r="BS1142" s="366"/>
      <c r="BT1142" s="366"/>
      <c r="BU1142" s="366"/>
      <c r="BV1142" s="366"/>
    </row>
    <row r="1143" s="203" customFormat="true" ht="15" customHeight="true" x14ac:dyDescent="0.2">
      <c r="BA1143" s="366"/>
      <c r="BB1143" s="230"/>
      <c r="BC1143" s="366"/>
      <c r="BD1143" s="366"/>
      <c r="BE1143" s="366"/>
      <c r="BF1143" s="366"/>
      <c r="BG1143" s="366"/>
      <c r="BH1143" s="366"/>
      <c r="BI1143" s="366"/>
      <c r="BJ1143" s="366"/>
      <c r="BK1143" s="366"/>
      <c r="BL1143" s="366"/>
      <c r="BM1143" s="366"/>
      <c r="BN1143" s="366"/>
      <c r="BO1143" s="366"/>
      <c r="BP1143" s="366"/>
      <c r="BQ1143" s="366"/>
      <c r="BR1143" s="366"/>
      <c r="BS1143" s="366"/>
      <c r="BT1143" s="366"/>
      <c r="BU1143" s="366"/>
      <c r="BV1143" s="366"/>
    </row>
    <row r="1144" s="203" customFormat="true" ht="15" customHeight="true" x14ac:dyDescent="0.2">
      <c r="BA1144" s="366"/>
      <c r="BB1144" s="230"/>
      <c r="BC1144" s="366"/>
      <c r="BD1144" s="366"/>
      <c r="BE1144" s="366"/>
      <c r="BF1144" s="366"/>
      <c r="BG1144" s="366"/>
      <c r="BH1144" s="366"/>
      <c r="BI1144" s="366"/>
      <c r="BJ1144" s="366"/>
      <c r="BK1144" s="366"/>
      <c r="BL1144" s="366"/>
      <c r="BM1144" s="366"/>
      <c r="BN1144" s="366"/>
      <c r="BO1144" s="366"/>
      <c r="BP1144" s="366"/>
      <c r="BQ1144" s="366"/>
      <c r="BR1144" s="366"/>
      <c r="BS1144" s="366"/>
      <c r="BT1144" s="366"/>
      <c r="BU1144" s="366"/>
      <c r="BV1144" s="366"/>
    </row>
    <row r="1145" s="203" customFormat="true" ht="15" customHeight="true" x14ac:dyDescent="0.2">
      <c r="BA1145" s="366"/>
      <c r="BB1145" s="230"/>
      <c r="BC1145" s="366"/>
      <c r="BD1145" s="366"/>
      <c r="BE1145" s="366"/>
      <c r="BF1145" s="366"/>
      <c r="BG1145" s="366"/>
      <c r="BH1145" s="366"/>
      <c r="BI1145" s="366"/>
      <c r="BJ1145" s="366"/>
      <c r="BK1145" s="366"/>
      <c r="BL1145" s="366"/>
      <c r="BM1145" s="366"/>
      <c r="BN1145" s="366"/>
      <c r="BO1145" s="366"/>
      <c r="BP1145" s="366"/>
      <c r="BQ1145" s="366"/>
      <c r="BR1145" s="366"/>
      <c r="BS1145" s="366"/>
      <c r="BT1145" s="366"/>
      <c r="BU1145" s="366"/>
      <c r="BV1145" s="366"/>
    </row>
    <row r="1146" s="203" customFormat="true" ht="15" customHeight="true" x14ac:dyDescent="0.2">
      <c r="BA1146" s="366"/>
      <c r="BB1146" s="230"/>
      <c r="BC1146" s="366"/>
      <c r="BD1146" s="366"/>
      <c r="BE1146" s="366"/>
      <c r="BF1146" s="366"/>
      <c r="BG1146" s="366"/>
      <c r="BH1146" s="366"/>
      <c r="BI1146" s="366"/>
      <c r="BJ1146" s="366"/>
      <c r="BK1146" s="366"/>
      <c r="BL1146" s="366"/>
      <c r="BM1146" s="366"/>
      <c r="BN1146" s="366"/>
      <c r="BO1146" s="366"/>
      <c r="BP1146" s="366"/>
      <c r="BQ1146" s="366"/>
      <c r="BR1146" s="366"/>
      <c r="BS1146" s="366"/>
      <c r="BT1146" s="366"/>
      <c r="BU1146" s="366"/>
      <c r="BV1146" s="366"/>
    </row>
    <row r="1147" s="203" customFormat="true" ht="15" customHeight="true" x14ac:dyDescent="0.2">
      <c r="BA1147" s="366"/>
      <c r="BB1147" s="230"/>
      <c r="BC1147" s="366"/>
      <c r="BD1147" s="366"/>
      <c r="BE1147" s="366"/>
      <c r="BF1147" s="366"/>
      <c r="BG1147" s="366"/>
      <c r="BH1147" s="366"/>
      <c r="BI1147" s="366"/>
      <c r="BJ1147" s="366"/>
      <c r="BK1147" s="366"/>
      <c r="BL1147" s="366"/>
      <c r="BM1147" s="366"/>
      <c r="BN1147" s="366"/>
      <c r="BO1147" s="366"/>
      <c r="BP1147" s="366"/>
      <c r="BQ1147" s="366"/>
      <c r="BR1147" s="366"/>
      <c r="BS1147" s="366"/>
      <c r="BT1147" s="366"/>
      <c r="BU1147" s="366"/>
      <c r="BV1147" s="366"/>
    </row>
    <row r="1148" s="203" customFormat="true" ht="15" customHeight="true" x14ac:dyDescent="0.2">
      <c r="BA1148" s="366"/>
      <c r="BB1148" s="230"/>
      <c r="BC1148" s="366"/>
      <c r="BD1148" s="366"/>
      <c r="BE1148" s="366"/>
      <c r="BF1148" s="366"/>
      <c r="BG1148" s="366"/>
      <c r="BH1148" s="366"/>
      <c r="BI1148" s="366"/>
      <c r="BJ1148" s="366"/>
      <c r="BK1148" s="366"/>
      <c r="BL1148" s="366"/>
      <c r="BM1148" s="366"/>
      <c r="BN1148" s="366"/>
      <c r="BO1148" s="366"/>
      <c r="BP1148" s="366"/>
      <c r="BQ1148" s="366"/>
      <c r="BR1148" s="366"/>
      <c r="BS1148" s="366"/>
      <c r="BT1148" s="366"/>
      <c r="BU1148" s="366"/>
      <c r="BV1148" s="366"/>
    </row>
    <row r="1149" s="203" customFormat="true" ht="15" customHeight="true" x14ac:dyDescent="0.2">
      <c r="BA1149" s="366"/>
      <c r="BB1149" s="230"/>
      <c r="BC1149" s="366"/>
      <c r="BD1149" s="366"/>
      <c r="BE1149" s="366"/>
      <c r="BF1149" s="366"/>
      <c r="BG1149" s="366"/>
      <c r="BH1149" s="366"/>
      <c r="BI1149" s="366"/>
      <c r="BJ1149" s="366"/>
      <c r="BK1149" s="366"/>
      <c r="BL1149" s="366"/>
      <c r="BM1149" s="366"/>
      <c r="BN1149" s="366"/>
      <c r="BO1149" s="366"/>
      <c r="BP1149" s="366"/>
      <c r="BQ1149" s="366"/>
      <c r="BR1149" s="366"/>
      <c r="BS1149" s="366"/>
      <c r="BT1149" s="366"/>
      <c r="BU1149" s="366"/>
      <c r="BV1149" s="366"/>
    </row>
    <row r="1150" s="203" customFormat="true" ht="15" customHeight="true" x14ac:dyDescent="0.2">
      <c r="BA1150" s="366"/>
      <c r="BB1150" s="230"/>
      <c r="BC1150" s="366"/>
      <c r="BD1150" s="366"/>
      <c r="BE1150" s="366"/>
      <c r="BF1150" s="366"/>
      <c r="BG1150" s="366"/>
      <c r="BH1150" s="366"/>
      <c r="BI1150" s="366"/>
      <c r="BJ1150" s="366"/>
      <c r="BK1150" s="366"/>
      <c r="BL1150" s="366"/>
      <c r="BM1150" s="366"/>
      <c r="BN1150" s="366"/>
      <c r="BO1150" s="366"/>
      <c r="BP1150" s="366"/>
      <c r="BQ1150" s="366"/>
      <c r="BR1150" s="366"/>
      <c r="BS1150" s="366"/>
      <c r="BT1150" s="366"/>
      <c r="BU1150" s="366"/>
      <c r="BV1150" s="366"/>
    </row>
    <row r="1151" s="203" customFormat="true" ht="15" customHeight="true" x14ac:dyDescent="0.2">
      <c r="BA1151" s="366"/>
      <c r="BB1151" s="230"/>
      <c r="BC1151" s="366"/>
      <c r="BD1151" s="366"/>
      <c r="BE1151" s="366"/>
      <c r="BF1151" s="366"/>
      <c r="BG1151" s="366"/>
      <c r="BH1151" s="366"/>
      <c r="BI1151" s="366"/>
      <c r="BJ1151" s="366"/>
      <c r="BK1151" s="366"/>
      <c r="BL1151" s="366"/>
      <c r="BM1151" s="366"/>
      <c r="BN1151" s="366"/>
      <c r="BO1151" s="366"/>
      <c r="BP1151" s="366"/>
      <c r="BQ1151" s="366"/>
      <c r="BR1151" s="366"/>
      <c r="BS1151" s="366"/>
      <c r="BT1151" s="366"/>
      <c r="BU1151" s="366"/>
      <c r="BV1151" s="366"/>
    </row>
    <row r="1152" s="203" customFormat="true" ht="15" customHeight="true" x14ac:dyDescent="0.2">
      <c r="BA1152" s="366"/>
      <c r="BB1152" s="230"/>
      <c r="BC1152" s="366"/>
      <c r="BD1152" s="366"/>
      <c r="BE1152" s="366"/>
      <c r="BF1152" s="366"/>
      <c r="BG1152" s="366"/>
      <c r="BH1152" s="366"/>
      <c r="BI1152" s="366"/>
      <c r="BJ1152" s="366"/>
      <c r="BK1152" s="366"/>
      <c r="BL1152" s="366"/>
      <c r="BM1152" s="366"/>
      <c r="BN1152" s="366"/>
      <c r="BO1152" s="366"/>
      <c r="BP1152" s="366"/>
      <c r="BQ1152" s="366"/>
      <c r="BR1152" s="366"/>
      <c r="BS1152" s="366"/>
      <c r="BT1152" s="366"/>
      <c r="BU1152" s="366"/>
      <c r="BV1152" s="366"/>
    </row>
    <row r="1153" s="203" customFormat="true" ht="15" customHeight="true" x14ac:dyDescent="0.2">
      <c r="BA1153" s="366"/>
      <c r="BB1153" s="230"/>
      <c r="BC1153" s="366"/>
      <c r="BD1153" s="366"/>
      <c r="BE1153" s="366"/>
      <c r="BF1153" s="366"/>
      <c r="BG1153" s="366"/>
      <c r="BH1153" s="366"/>
      <c r="BI1153" s="366"/>
      <c r="BJ1153" s="366"/>
      <c r="BK1153" s="366"/>
      <c r="BL1153" s="366"/>
      <c r="BM1153" s="366"/>
      <c r="BN1153" s="366"/>
      <c r="BO1153" s="366"/>
      <c r="BP1153" s="366"/>
      <c r="BQ1153" s="366"/>
      <c r="BR1153" s="366"/>
      <c r="BS1153" s="366"/>
      <c r="BT1153" s="366"/>
      <c r="BU1153" s="366"/>
      <c r="BV1153" s="366"/>
    </row>
    <row r="1154" s="203" customFormat="true" ht="15" customHeight="true" x14ac:dyDescent="0.2">
      <c r="BA1154" s="366"/>
      <c r="BB1154" s="230"/>
      <c r="BC1154" s="366"/>
      <c r="BD1154" s="366"/>
      <c r="BE1154" s="366"/>
      <c r="BF1154" s="366"/>
      <c r="BG1154" s="366"/>
      <c r="BH1154" s="366"/>
      <c r="BI1154" s="366"/>
      <c r="BJ1154" s="366"/>
      <c r="BK1154" s="366"/>
      <c r="BL1154" s="366"/>
      <c r="BM1154" s="366"/>
      <c r="BN1154" s="366"/>
      <c r="BO1154" s="366"/>
      <c r="BP1154" s="366"/>
      <c r="BQ1154" s="366"/>
      <c r="BR1154" s="366"/>
      <c r="BS1154" s="366"/>
      <c r="BT1154" s="366"/>
      <c r="BU1154" s="366"/>
      <c r="BV1154" s="366"/>
    </row>
    <row r="1155" s="203" customFormat="true" ht="15" customHeight="true" x14ac:dyDescent="0.2">
      <c r="BA1155" s="366"/>
      <c r="BB1155" s="230"/>
      <c r="BC1155" s="366"/>
      <c r="BD1155" s="366"/>
      <c r="BE1155" s="366"/>
      <c r="BF1155" s="366"/>
      <c r="BG1155" s="366"/>
      <c r="BH1155" s="366"/>
      <c r="BI1155" s="366"/>
      <c r="BJ1155" s="366"/>
      <c r="BK1155" s="366"/>
      <c r="BL1155" s="366"/>
      <c r="BM1155" s="366"/>
      <c r="BN1155" s="366"/>
      <c r="BO1155" s="366"/>
      <c r="BP1155" s="366"/>
      <c r="BQ1155" s="366"/>
      <c r="BR1155" s="366"/>
      <c r="BS1155" s="366"/>
      <c r="BT1155" s="366"/>
      <c r="BU1155" s="366"/>
      <c r="BV1155" s="366"/>
    </row>
    <row r="1156" s="203" customFormat="true" ht="15" customHeight="true" x14ac:dyDescent="0.2">
      <c r="BA1156" s="366"/>
      <c r="BB1156" s="230"/>
      <c r="BC1156" s="366"/>
      <c r="BD1156" s="366"/>
      <c r="BE1156" s="366"/>
      <c r="BF1156" s="366"/>
      <c r="BG1156" s="366"/>
      <c r="BH1156" s="366"/>
      <c r="BI1156" s="366"/>
      <c r="BJ1156" s="366"/>
      <c r="BK1156" s="366"/>
      <c r="BL1156" s="366"/>
      <c r="BM1156" s="366"/>
      <c r="BN1156" s="366"/>
      <c r="BO1156" s="366"/>
      <c r="BP1156" s="366"/>
      <c r="BQ1156" s="366"/>
      <c r="BR1156" s="366"/>
      <c r="BS1156" s="366"/>
      <c r="BT1156" s="366"/>
      <c r="BU1156" s="366"/>
      <c r="BV1156" s="366"/>
    </row>
    <row r="1157" s="203" customFormat="true" ht="15" customHeight="true" x14ac:dyDescent="0.2">
      <c r="BA1157" s="366"/>
      <c r="BB1157" s="230"/>
      <c r="BC1157" s="366"/>
      <c r="BD1157" s="366"/>
      <c r="BE1157" s="366"/>
      <c r="BF1157" s="366"/>
      <c r="BG1157" s="366"/>
      <c r="BH1157" s="366"/>
      <c r="BI1157" s="366"/>
      <c r="BJ1157" s="366"/>
      <c r="BK1157" s="366"/>
      <c r="BL1157" s="366"/>
      <c r="BM1157" s="366"/>
      <c r="BN1157" s="366"/>
      <c r="BO1157" s="366"/>
      <c r="BP1157" s="366"/>
      <c r="BQ1157" s="366"/>
      <c r="BR1157" s="366"/>
      <c r="BS1157" s="366"/>
      <c r="BT1157" s="366"/>
      <c r="BU1157" s="366"/>
      <c r="BV1157" s="366"/>
    </row>
    <row r="1158" s="203" customFormat="true" ht="15" customHeight="true" x14ac:dyDescent="0.2">
      <c r="BA1158" s="366"/>
      <c r="BB1158" s="230"/>
      <c r="BC1158" s="366"/>
      <c r="BD1158" s="366"/>
      <c r="BE1158" s="366"/>
      <c r="BF1158" s="366"/>
      <c r="BG1158" s="366"/>
      <c r="BH1158" s="366"/>
      <c r="BI1158" s="366"/>
      <c r="BJ1158" s="366"/>
      <c r="BK1158" s="366"/>
      <c r="BL1158" s="366"/>
      <c r="BM1158" s="366"/>
      <c r="BN1158" s="366"/>
      <c r="BO1158" s="366"/>
      <c r="BP1158" s="366"/>
      <c r="BQ1158" s="366"/>
      <c r="BR1158" s="366"/>
      <c r="BS1158" s="366"/>
      <c r="BT1158" s="366"/>
      <c r="BU1158" s="366"/>
      <c r="BV1158" s="366"/>
    </row>
    <row r="1159" s="203" customFormat="true" ht="15" customHeight="true" x14ac:dyDescent="0.2">
      <c r="BA1159" s="366"/>
      <c r="BB1159" s="230"/>
      <c r="BC1159" s="366"/>
      <c r="BD1159" s="366"/>
      <c r="BE1159" s="366"/>
      <c r="BF1159" s="366"/>
      <c r="BG1159" s="366"/>
      <c r="BH1159" s="366"/>
      <c r="BI1159" s="366"/>
      <c r="BJ1159" s="366"/>
      <c r="BK1159" s="366"/>
      <c r="BL1159" s="366"/>
      <c r="BM1159" s="366"/>
      <c r="BN1159" s="366"/>
      <c r="BO1159" s="366"/>
      <c r="BP1159" s="366"/>
      <c r="BQ1159" s="366"/>
      <c r="BR1159" s="366"/>
      <c r="BS1159" s="366"/>
      <c r="BT1159" s="366"/>
      <c r="BU1159" s="366"/>
      <c r="BV1159" s="366"/>
    </row>
    <row r="1160" s="203" customFormat="true" ht="15" customHeight="true" x14ac:dyDescent="0.2">
      <c r="BA1160" s="366"/>
      <c r="BB1160" s="230"/>
      <c r="BC1160" s="366"/>
      <c r="BD1160" s="366"/>
      <c r="BE1160" s="366"/>
      <c r="BF1160" s="366"/>
      <c r="BG1160" s="366"/>
      <c r="BH1160" s="366"/>
      <c r="BI1160" s="366"/>
      <c r="BJ1160" s="366"/>
      <c r="BK1160" s="366"/>
      <c r="BL1160" s="366"/>
      <c r="BM1160" s="366"/>
      <c r="BN1160" s="366"/>
      <c r="BO1160" s="366"/>
      <c r="BP1160" s="366"/>
      <c r="BQ1160" s="366"/>
      <c r="BR1160" s="366"/>
      <c r="BS1160" s="366"/>
      <c r="BT1160" s="366"/>
      <c r="BU1160" s="366"/>
      <c r="BV1160" s="366"/>
    </row>
    <row r="1161" s="203" customFormat="true" ht="15" customHeight="true" x14ac:dyDescent="0.2">
      <c r="BA1161" s="366"/>
      <c r="BB1161" s="230"/>
      <c r="BC1161" s="366"/>
      <c r="BD1161" s="366"/>
      <c r="BE1161" s="366"/>
      <c r="BF1161" s="366"/>
      <c r="BG1161" s="366"/>
      <c r="BH1161" s="366"/>
      <c r="BI1161" s="366"/>
      <c r="BJ1161" s="366"/>
      <c r="BK1161" s="366"/>
      <c r="BL1161" s="366"/>
      <c r="BM1161" s="366"/>
      <c r="BN1161" s="366"/>
      <c r="BO1161" s="366"/>
      <c r="BP1161" s="366"/>
      <c r="BQ1161" s="366"/>
      <c r="BR1161" s="366"/>
      <c r="BS1161" s="366"/>
      <c r="BT1161" s="366"/>
      <c r="BU1161" s="366"/>
      <c r="BV1161" s="366"/>
    </row>
    <row r="1162" s="203" customFormat="true" ht="15" customHeight="true" x14ac:dyDescent="0.2">
      <c r="BA1162" s="366"/>
      <c r="BB1162" s="230"/>
      <c r="BC1162" s="366"/>
      <c r="BD1162" s="366"/>
      <c r="BE1162" s="366"/>
      <c r="BF1162" s="366"/>
      <c r="BG1162" s="366"/>
      <c r="BH1162" s="366"/>
      <c r="BI1162" s="366"/>
      <c r="BJ1162" s="366"/>
      <c r="BK1162" s="366"/>
      <c r="BL1162" s="366"/>
      <c r="BM1162" s="366"/>
      <c r="BN1162" s="366"/>
      <c r="BO1162" s="366"/>
      <c r="BP1162" s="366"/>
      <c r="BQ1162" s="366"/>
      <c r="BR1162" s="366"/>
      <c r="BS1162" s="366"/>
      <c r="BT1162" s="366"/>
      <c r="BU1162" s="366"/>
      <c r="BV1162" s="366"/>
    </row>
    <row r="1163" s="203" customFormat="true" ht="15" customHeight="true" x14ac:dyDescent="0.2">
      <c r="BA1163" s="366"/>
      <c r="BB1163" s="230"/>
      <c r="BC1163" s="366"/>
      <c r="BD1163" s="366"/>
      <c r="BE1163" s="366"/>
      <c r="BF1163" s="366"/>
      <c r="BG1163" s="366"/>
      <c r="BH1163" s="366"/>
      <c r="BI1163" s="366"/>
      <c r="BJ1163" s="366"/>
      <c r="BK1163" s="366"/>
      <c r="BL1163" s="366"/>
      <c r="BM1163" s="366"/>
      <c r="BN1163" s="366"/>
      <c r="BO1163" s="366"/>
      <c r="BP1163" s="366"/>
      <c r="BQ1163" s="366"/>
      <c r="BR1163" s="366"/>
      <c r="BS1163" s="366"/>
      <c r="BT1163" s="366"/>
      <c r="BU1163" s="366"/>
      <c r="BV1163" s="366"/>
    </row>
    <row r="1164" s="203" customFormat="true" ht="15" customHeight="true" x14ac:dyDescent="0.2">
      <c r="BA1164" s="366"/>
      <c r="BB1164" s="230"/>
      <c r="BC1164" s="366"/>
      <c r="BD1164" s="366"/>
      <c r="BE1164" s="366"/>
      <c r="BF1164" s="366"/>
      <c r="BG1164" s="366"/>
      <c r="BH1164" s="366"/>
      <c r="BI1164" s="366"/>
      <c r="BJ1164" s="366"/>
      <c r="BK1164" s="366"/>
      <c r="BL1164" s="366"/>
      <c r="BM1164" s="366"/>
      <c r="BN1164" s="366"/>
      <c r="BO1164" s="366"/>
      <c r="BP1164" s="366"/>
      <c r="BQ1164" s="366"/>
      <c r="BR1164" s="366"/>
      <c r="BS1164" s="366"/>
      <c r="BT1164" s="366"/>
      <c r="BU1164" s="366"/>
      <c r="BV1164" s="366"/>
    </row>
    <row r="1165" s="203" customFormat="true" ht="15" customHeight="true" x14ac:dyDescent="0.2">
      <c r="BA1165" s="366"/>
      <c r="BB1165" s="230"/>
      <c r="BC1165" s="366"/>
      <c r="BD1165" s="366"/>
      <c r="BE1165" s="366"/>
      <c r="BF1165" s="366"/>
      <c r="BG1165" s="366"/>
      <c r="BH1165" s="366"/>
      <c r="BI1165" s="366"/>
      <c r="BJ1165" s="366"/>
      <c r="BK1165" s="366"/>
      <c r="BL1165" s="366"/>
      <c r="BM1165" s="366"/>
      <c r="BN1165" s="366"/>
      <c r="BO1165" s="366"/>
      <c r="BP1165" s="366"/>
      <c r="BQ1165" s="366"/>
      <c r="BR1165" s="366"/>
      <c r="BS1165" s="366"/>
      <c r="BT1165" s="366"/>
      <c r="BU1165" s="366"/>
      <c r="BV1165" s="366"/>
    </row>
    <row r="1166" s="203" customFormat="true" ht="15" customHeight="true" x14ac:dyDescent="0.2">
      <c r="BA1166" s="366"/>
      <c r="BB1166" s="230"/>
      <c r="BC1166" s="366"/>
      <c r="BD1166" s="366"/>
      <c r="BE1166" s="366"/>
      <c r="BF1166" s="366"/>
      <c r="BG1166" s="366"/>
      <c r="BH1166" s="366"/>
      <c r="BI1166" s="366"/>
      <c r="BJ1166" s="366"/>
      <c r="BK1166" s="366"/>
      <c r="BL1166" s="366"/>
      <c r="BM1166" s="366"/>
      <c r="BN1166" s="366"/>
      <c r="BO1166" s="366"/>
      <c r="BP1166" s="366"/>
      <c r="BQ1166" s="366"/>
      <c r="BR1166" s="366"/>
      <c r="BS1166" s="366"/>
      <c r="BT1166" s="366"/>
      <c r="BU1166" s="366"/>
      <c r="BV1166" s="366"/>
    </row>
    <row r="1167" s="203" customFormat="true" ht="15" customHeight="true" x14ac:dyDescent="0.2">
      <c r="BA1167" s="366"/>
      <c r="BB1167" s="230"/>
      <c r="BC1167" s="366"/>
      <c r="BD1167" s="366"/>
      <c r="BE1167" s="366"/>
      <c r="BF1167" s="366"/>
      <c r="BG1167" s="366"/>
      <c r="BH1167" s="366"/>
      <c r="BI1167" s="366"/>
      <c r="BJ1167" s="366"/>
      <c r="BK1167" s="366"/>
      <c r="BL1167" s="366"/>
      <c r="BM1167" s="366"/>
      <c r="BN1167" s="366"/>
      <c r="BO1167" s="366"/>
      <c r="BP1167" s="366"/>
      <c r="BQ1167" s="366"/>
      <c r="BR1167" s="366"/>
      <c r="BS1167" s="366"/>
      <c r="BT1167" s="366"/>
      <c r="BU1167" s="366"/>
      <c r="BV1167" s="366"/>
    </row>
    <row r="1168" s="203" customFormat="true" ht="15" customHeight="true" x14ac:dyDescent="0.2">
      <c r="BA1168" s="366"/>
      <c r="BB1168" s="230"/>
      <c r="BC1168" s="366"/>
      <c r="BD1168" s="366"/>
      <c r="BE1168" s="366"/>
      <c r="BF1168" s="366"/>
      <c r="BG1168" s="366"/>
      <c r="BH1168" s="366"/>
      <c r="BI1168" s="366"/>
      <c r="BJ1168" s="366"/>
      <c r="BK1168" s="366"/>
      <c r="BL1168" s="366"/>
      <c r="BM1168" s="366"/>
      <c r="BN1168" s="366"/>
      <c r="BO1168" s="366"/>
      <c r="BP1168" s="366"/>
      <c r="BQ1168" s="366"/>
      <c r="BR1168" s="366"/>
      <c r="BS1168" s="366"/>
      <c r="BT1168" s="366"/>
      <c r="BU1168" s="366"/>
      <c r="BV1168" s="366"/>
    </row>
    <row r="1169" s="203" customFormat="true" ht="15" customHeight="true" x14ac:dyDescent="0.2">
      <c r="BA1169" s="366"/>
      <c r="BB1169" s="230"/>
      <c r="BC1169" s="366"/>
      <c r="BD1169" s="366"/>
      <c r="BE1169" s="366"/>
      <c r="BF1169" s="366"/>
      <c r="BG1169" s="366"/>
      <c r="BH1169" s="366"/>
      <c r="BI1169" s="366"/>
      <c r="BJ1169" s="366"/>
      <c r="BK1169" s="366"/>
      <c r="BL1169" s="366"/>
      <c r="BM1169" s="366"/>
      <c r="BN1169" s="366"/>
      <c r="BO1169" s="366"/>
      <c r="BP1169" s="366"/>
      <c r="BQ1169" s="366"/>
      <c r="BR1169" s="366"/>
      <c r="BS1169" s="366"/>
      <c r="BT1169" s="366"/>
      <c r="BU1169" s="366"/>
      <c r="BV1169" s="366"/>
    </row>
    <row r="1170" s="203" customFormat="true" ht="15" customHeight="true" x14ac:dyDescent="0.2">
      <c r="A1170" s="298"/>
      <c r="B1170" s="570"/>
      <c r="C1170" s="571"/>
      <c r="D1170" s="571"/>
      <c r="E1170" s="571"/>
      <c r="F1170" s="571"/>
      <c r="G1170" s="571"/>
      <c r="H1170" s="571"/>
      <c r="I1170" s="571"/>
      <c r="J1170" s="571"/>
      <c r="K1170" s="571"/>
      <c r="L1170" s="571"/>
      <c r="M1170" s="571"/>
      <c r="N1170" s="571"/>
      <c r="O1170" s="571"/>
      <c r="P1170" s="571"/>
      <c r="Q1170" s="571"/>
      <c r="R1170" s="571"/>
      <c r="S1170" s="571"/>
      <c r="T1170" s="571"/>
      <c r="U1170" s="571"/>
      <c r="V1170" s="571"/>
      <c r="BA1170" s="366"/>
      <c r="BB1170" s="230"/>
      <c r="BC1170" s="366"/>
      <c r="BD1170" s="366"/>
      <c r="BE1170" s="366"/>
      <c r="BF1170" s="366"/>
      <c r="BG1170" s="366"/>
      <c r="BH1170" s="366"/>
      <c r="BI1170" s="366"/>
      <c r="BJ1170" s="366"/>
      <c r="BK1170" s="366"/>
      <c r="BL1170" s="366"/>
      <c r="BM1170" s="366"/>
      <c r="BN1170" s="366"/>
      <c r="BO1170" s="366"/>
      <c r="BP1170" s="366"/>
      <c r="BQ1170" s="366"/>
      <c r="BR1170" s="366"/>
      <c r="BS1170" s="366"/>
      <c r="BT1170" s="366"/>
      <c r="BU1170" s="366"/>
      <c r="BV1170" s="366"/>
    </row>
    <row r="1171" s="203" customFormat="true" ht="15" customHeight="true" x14ac:dyDescent="0.2">
      <c r="A1171" s="298"/>
      <c r="B1171" s="570"/>
      <c r="C1171" s="571"/>
      <c r="D1171" s="571"/>
      <c r="E1171" s="571"/>
      <c r="F1171" s="571"/>
      <c r="G1171" s="571"/>
      <c r="H1171" s="571"/>
      <c r="I1171" s="571"/>
      <c r="J1171" s="571"/>
      <c r="K1171" s="571"/>
      <c r="L1171" s="571"/>
      <c r="M1171" s="571"/>
      <c r="N1171" s="571"/>
      <c r="O1171" s="571"/>
      <c r="P1171" s="571"/>
      <c r="Q1171" s="571"/>
      <c r="R1171" s="571"/>
      <c r="S1171" s="571"/>
      <c r="T1171" s="571"/>
      <c r="U1171" s="571"/>
      <c r="V1171" s="571"/>
      <c r="BA1171" s="366"/>
      <c r="BB1171" s="230"/>
      <c r="BC1171" s="366"/>
      <c r="BD1171" s="366"/>
      <c r="BE1171" s="366"/>
      <c r="BF1171" s="366"/>
      <c r="BG1171" s="366"/>
      <c r="BH1171" s="366"/>
      <c r="BI1171" s="366"/>
      <c r="BJ1171" s="366"/>
      <c r="BK1171" s="366"/>
      <c r="BL1171" s="366"/>
      <c r="BM1171" s="366"/>
      <c r="BN1171" s="366"/>
      <c r="BO1171" s="366"/>
      <c r="BP1171" s="366"/>
      <c r="BQ1171" s="366"/>
      <c r="BR1171" s="366"/>
      <c r="BS1171" s="366"/>
      <c r="BT1171" s="366"/>
      <c r="BU1171" s="366"/>
      <c r="BV1171" s="366"/>
    </row>
    <row r="1172" s="203" customFormat="true" ht="15" customHeight="true" x14ac:dyDescent="0.2">
      <c r="A1172" s="298"/>
      <c r="B1172" s="570"/>
      <c r="C1172" s="571"/>
      <c r="D1172" s="571"/>
      <c r="E1172" s="571"/>
      <c r="F1172" s="571"/>
      <c r="G1172" s="571"/>
      <c r="H1172" s="571"/>
      <c r="I1172" s="571"/>
      <c r="J1172" s="571"/>
      <c r="K1172" s="571"/>
      <c r="L1172" s="571"/>
      <c r="M1172" s="571"/>
      <c r="N1172" s="571"/>
      <c r="O1172" s="571"/>
      <c r="P1172" s="571"/>
      <c r="Q1172" s="571"/>
      <c r="R1172" s="571"/>
      <c r="S1172" s="571"/>
      <c r="T1172" s="571"/>
      <c r="U1172" s="571"/>
      <c r="V1172" s="571"/>
      <c r="BA1172" s="366"/>
      <c r="BB1172" s="230"/>
      <c r="BC1172" s="366"/>
      <c r="BD1172" s="366"/>
      <c r="BE1172" s="366"/>
      <c r="BF1172" s="366"/>
      <c r="BG1172" s="366"/>
      <c r="BH1172" s="366"/>
      <c r="BI1172" s="366"/>
      <c r="BJ1172" s="366"/>
      <c r="BK1172" s="366"/>
      <c r="BL1172" s="366"/>
      <c r="BM1172" s="366"/>
      <c r="BN1172" s="366"/>
      <c r="BO1172" s="366"/>
      <c r="BP1172" s="366"/>
      <c r="BQ1172" s="366"/>
      <c r="BR1172" s="366"/>
      <c r="BS1172" s="366"/>
      <c r="BT1172" s="366"/>
      <c r="BU1172" s="366"/>
      <c r="BV1172" s="366"/>
    </row>
    <row r="1173" s="203" customFormat="true" ht="15" customHeight="true" x14ac:dyDescent="0.2">
      <c r="A1173" s="298"/>
      <c r="B1173" s="570"/>
      <c r="C1173" s="571"/>
      <c r="D1173" s="571"/>
      <c r="E1173" s="571"/>
      <c r="F1173" s="571"/>
      <c r="G1173" s="571"/>
      <c r="H1173" s="571"/>
      <c r="I1173" s="571"/>
      <c r="J1173" s="571"/>
      <c r="K1173" s="571"/>
      <c r="L1173" s="571"/>
      <c r="M1173" s="571"/>
      <c r="N1173" s="571"/>
      <c r="O1173" s="571"/>
      <c r="P1173" s="571"/>
      <c r="Q1173" s="571"/>
      <c r="R1173" s="571"/>
      <c r="S1173" s="571"/>
      <c r="T1173" s="571"/>
      <c r="U1173" s="571"/>
      <c r="V1173" s="571"/>
      <c r="BA1173" s="366"/>
      <c r="BB1173" s="230"/>
      <c r="BC1173" s="366"/>
      <c r="BD1173" s="366"/>
      <c r="BE1173" s="366"/>
      <c r="BF1173" s="366"/>
      <c r="BG1173" s="366"/>
      <c r="BH1173" s="366"/>
      <c r="BI1173" s="366"/>
      <c r="BJ1173" s="366"/>
      <c r="BK1173" s="366"/>
      <c r="BL1173" s="366"/>
      <c r="BM1173" s="366"/>
      <c r="BN1173" s="366"/>
      <c r="BO1173" s="366"/>
      <c r="BP1173" s="366"/>
      <c r="BQ1173" s="366"/>
      <c r="BR1173" s="366"/>
      <c r="BS1173" s="366"/>
      <c r="BT1173" s="366"/>
      <c r="BU1173" s="366"/>
      <c r="BV1173" s="366"/>
    </row>
    <row r="1174" s="203" customFormat="true" ht="15" customHeight="true" x14ac:dyDescent="0.2">
      <c r="A1174" s="298"/>
      <c r="B1174" s="570"/>
      <c r="C1174" s="571"/>
      <c r="D1174" s="571"/>
      <c r="E1174" s="571"/>
      <c r="F1174" s="571"/>
      <c r="G1174" s="571"/>
      <c r="H1174" s="571"/>
      <c r="I1174" s="571"/>
      <c r="J1174" s="571"/>
      <c r="K1174" s="571"/>
      <c r="L1174" s="571"/>
      <c r="M1174" s="571"/>
      <c r="N1174" s="571"/>
      <c r="O1174" s="571"/>
      <c r="P1174" s="571"/>
      <c r="Q1174" s="571"/>
      <c r="R1174" s="571"/>
      <c r="S1174" s="571"/>
      <c r="T1174" s="571"/>
      <c r="U1174" s="571"/>
      <c r="V1174" s="571"/>
      <c r="BA1174" s="366"/>
      <c r="BB1174" s="230"/>
      <c r="BC1174" s="366"/>
      <c r="BD1174" s="366"/>
      <c r="BE1174" s="366"/>
      <c r="BF1174" s="366"/>
      <c r="BG1174" s="366"/>
      <c r="BH1174" s="366"/>
      <c r="BI1174" s="366"/>
      <c r="BJ1174" s="366"/>
      <c r="BK1174" s="366"/>
      <c r="BL1174" s="366"/>
      <c r="BM1174" s="366"/>
      <c r="BN1174" s="366"/>
      <c r="BO1174" s="366"/>
      <c r="BP1174" s="366"/>
      <c r="BQ1174" s="366"/>
      <c r="BR1174" s="366"/>
      <c r="BS1174" s="366"/>
      <c r="BT1174" s="366"/>
      <c r="BU1174" s="366"/>
      <c r="BV1174" s="366"/>
    </row>
    <row r="1175" s="203" customFormat="true" ht="15" customHeight="true" x14ac:dyDescent="0.2">
      <c r="A1175" s="298"/>
      <c r="B1175" s="570"/>
      <c r="C1175" s="571"/>
      <c r="D1175" s="571"/>
      <c r="E1175" s="571"/>
      <c r="F1175" s="571"/>
      <c r="G1175" s="571"/>
      <c r="H1175" s="571"/>
      <c r="I1175" s="571"/>
      <c r="J1175" s="571"/>
      <c r="K1175" s="571"/>
      <c r="L1175" s="571"/>
      <c r="M1175" s="571"/>
      <c r="N1175" s="571"/>
      <c r="O1175" s="571"/>
      <c r="P1175" s="571"/>
      <c r="Q1175" s="571"/>
      <c r="R1175" s="571"/>
      <c r="S1175" s="571"/>
      <c r="T1175" s="571"/>
      <c r="U1175" s="571"/>
      <c r="V1175" s="571"/>
      <c r="BA1175" s="366"/>
      <c r="BB1175" s="230"/>
      <c r="BC1175" s="366"/>
      <c r="BD1175" s="366"/>
      <c r="BE1175" s="366"/>
      <c r="BF1175" s="366"/>
      <c r="BG1175" s="366"/>
      <c r="BH1175" s="366"/>
      <c r="BI1175" s="366"/>
      <c r="BJ1175" s="366"/>
      <c r="BK1175" s="366"/>
      <c r="BL1175" s="366"/>
      <c r="BM1175" s="366"/>
      <c r="BN1175" s="366"/>
      <c r="BO1175" s="366"/>
      <c r="BP1175" s="366"/>
      <c r="BQ1175" s="366"/>
      <c r="BR1175" s="366"/>
      <c r="BS1175" s="366"/>
      <c r="BT1175" s="366"/>
      <c r="BU1175" s="366"/>
      <c r="BV1175" s="366"/>
    </row>
    <row r="1176" s="203" customFormat="true" ht="15" customHeight="true" x14ac:dyDescent="0.2">
      <c r="A1176" s="572"/>
      <c r="B1176" s="298"/>
      <c r="C1176" s="573"/>
      <c r="D1176" s="574"/>
      <c r="E1176" s="574"/>
      <c r="F1176" s="574"/>
      <c r="G1176" s="574"/>
      <c r="H1176" s="573"/>
      <c r="I1176" s="574"/>
      <c r="J1176" s="574"/>
      <c r="K1176" s="574"/>
      <c r="L1176" s="574"/>
      <c r="M1176" s="573"/>
      <c r="N1176" s="574"/>
      <c r="O1176" s="574"/>
      <c r="P1176" s="574"/>
      <c r="Q1176" s="574"/>
      <c r="R1176" s="573"/>
      <c r="S1176" s="574"/>
      <c r="T1176" s="574"/>
      <c r="U1176" s="574"/>
      <c r="BA1176" s="366"/>
      <c r="BB1176" s="230"/>
      <c r="BC1176" s="366"/>
      <c r="BD1176" s="366"/>
      <c r="BE1176" s="366"/>
      <c r="BF1176" s="366"/>
      <c r="BG1176" s="366"/>
      <c r="BH1176" s="366"/>
      <c r="BI1176" s="366"/>
      <c r="BJ1176" s="366"/>
      <c r="BK1176" s="366"/>
      <c r="BL1176" s="366"/>
      <c r="BM1176" s="366"/>
      <c r="BN1176" s="366"/>
      <c r="BO1176" s="366"/>
      <c r="BP1176" s="366"/>
      <c r="BQ1176" s="366"/>
      <c r="BR1176" s="366"/>
      <c r="BS1176" s="366"/>
      <c r="BT1176" s="366"/>
      <c r="BU1176" s="366"/>
      <c r="BV1176" s="366"/>
    </row>
    <row r="1177" s="203" customFormat="true" ht="15" customHeight="true" x14ac:dyDescent="0.2">
      <c r="A1177" s="574"/>
      <c r="B1177" s="574"/>
      <c r="C1177" s="573"/>
      <c r="D1177" s="573"/>
      <c r="E1177" s="573"/>
      <c r="F1177" s="573"/>
      <c r="G1177" s="573"/>
      <c r="H1177" s="573"/>
      <c r="I1177" s="573"/>
      <c r="J1177" s="573"/>
      <c r="K1177" s="573"/>
      <c r="L1177" s="573"/>
      <c r="M1177" s="573"/>
      <c r="N1177" s="573"/>
      <c r="O1177" s="573"/>
      <c r="P1177" s="573"/>
      <c r="Q1177" s="573"/>
      <c r="R1177" s="573"/>
      <c r="S1177" s="573"/>
      <c r="T1177" s="573"/>
      <c r="U1177" s="573"/>
      <c r="BA1177" s="366"/>
      <c r="BB1177" s="230"/>
      <c r="BC1177" s="366"/>
      <c r="BD1177" s="366"/>
      <c r="BE1177" s="366"/>
      <c r="BF1177" s="366"/>
      <c r="BG1177" s="366"/>
      <c r="BH1177" s="366"/>
      <c r="BI1177" s="366"/>
      <c r="BJ1177" s="366"/>
      <c r="BK1177" s="366"/>
      <c r="BL1177" s="366"/>
      <c r="BM1177" s="366"/>
      <c r="BN1177" s="366"/>
      <c r="BO1177" s="366"/>
      <c r="BP1177" s="366"/>
      <c r="BQ1177" s="366"/>
      <c r="BR1177" s="366"/>
      <c r="BS1177" s="366"/>
      <c r="BT1177" s="366"/>
      <c r="BU1177" s="366"/>
      <c r="BV1177" s="366"/>
    </row>
    <row r="1178" s="203" customFormat="true" ht="15" customHeight="true" x14ac:dyDescent="0.2">
      <c r="BA1178" s="366"/>
      <c r="BB1178" s="230"/>
      <c r="BC1178" s="366"/>
      <c r="BD1178" s="366"/>
      <c r="BE1178" s="366"/>
      <c r="BF1178" s="366"/>
      <c r="BG1178" s="366"/>
      <c r="BH1178" s="366"/>
      <c r="BI1178" s="366"/>
      <c r="BJ1178" s="366"/>
      <c r="BK1178" s="366"/>
      <c r="BL1178" s="366"/>
      <c r="BM1178" s="366"/>
      <c r="BN1178" s="366"/>
      <c r="BO1178" s="366"/>
      <c r="BP1178" s="366"/>
      <c r="BQ1178" s="366"/>
      <c r="BR1178" s="366"/>
      <c r="BS1178" s="366"/>
      <c r="BT1178" s="366"/>
      <c r="BU1178" s="366"/>
      <c r="BV1178" s="366"/>
    </row>
    <row r="1179" s="203" customFormat="true" ht="15" customHeight="true" x14ac:dyDescent="0.2">
      <c r="BA1179" s="366"/>
      <c r="BB1179" s="230"/>
      <c r="BC1179" s="366"/>
      <c r="BD1179" s="366"/>
      <c r="BE1179" s="366"/>
      <c r="BF1179" s="366"/>
      <c r="BG1179" s="366"/>
      <c r="BH1179" s="366"/>
      <c r="BI1179" s="366"/>
      <c r="BJ1179" s="366"/>
      <c r="BK1179" s="366"/>
      <c r="BL1179" s="366"/>
      <c r="BM1179" s="366"/>
      <c r="BN1179" s="366"/>
      <c r="BO1179" s="366"/>
      <c r="BP1179" s="366"/>
      <c r="BQ1179" s="366"/>
      <c r="BR1179" s="366"/>
      <c r="BS1179" s="366"/>
      <c r="BT1179" s="366"/>
      <c r="BU1179" s="366"/>
      <c r="BV1179" s="366"/>
    </row>
    <row r="1180" s="203" customFormat="true" ht="15" customHeight="true" x14ac:dyDescent="0.2">
      <c r="BA1180" s="366"/>
      <c r="BB1180" s="230"/>
      <c r="BC1180" s="366"/>
      <c r="BD1180" s="366"/>
      <c r="BE1180" s="366"/>
      <c r="BF1180" s="366"/>
      <c r="BG1180" s="366"/>
      <c r="BH1180" s="366"/>
      <c r="BI1180" s="366"/>
      <c r="BJ1180" s="366"/>
      <c r="BK1180" s="366"/>
      <c r="BL1180" s="366"/>
      <c r="BM1180" s="366"/>
      <c r="BN1180" s="366"/>
      <c r="BO1180" s="366"/>
      <c r="BP1180" s="366"/>
      <c r="BQ1180" s="366"/>
      <c r="BR1180" s="366"/>
      <c r="BS1180" s="366"/>
      <c r="BT1180" s="366"/>
      <c r="BU1180" s="366"/>
      <c r="BV1180" s="366"/>
    </row>
    <row r="1181" s="203" customFormat="true" ht="15" customHeight="true" x14ac:dyDescent="0.2">
      <c r="BA1181" s="366"/>
      <c r="BB1181" s="230"/>
      <c r="BC1181" s="366"/>
      <c r="BD1181" s="366"/>
      <c r="BE1181" s="366"/>
      <c r="BF1181" s="366"/>
      <c r="BG1181" s="366"/>
      <c r="BH1181" s="366"/>
      <c r="BI1181" s="366"/>
      <c r="BJ1181" s="366"/>
      <c r="BK1181" s="366"/>
      <c r="BL1181" s="366"/>
      <c r="BM1181" s="366"/>
      <c r="BN1181" s="366"/>
      <c r="BO1181" s="366"/>
      <c r="BP1181" s="366"/>
      <c r="BQ1181" s="366"/>
      <c r="BR1181" s="366"/>
      <c r="BS1181" s="366"/>
      <c r="BT1181" s="366"/>
      <c r="BU1181" s="366"/>
      <c r="BV1181" s="366"/>
    </row>
    <row r="1182" s="203" customFormat="true" ht="15" customHeight="true" x14ac:dyDescent="0.2">
      <c r="BA1182" s="366"/>
      <c r="BB1182" s="230"/>
      <c r="BC1182" s="366"/>
      <c r="BD1182" s="366"/>
      <c r="BE1182" s="366"/>
      <c r="BF1182" s="366"/>
      <c r="BG1182" s="366"/>
      <c r="BH1182" s="366"/>
      <c r="BI1182" s="366"/>
      <c r="BJ1182" s="366"/>
      <c r="BK1182" s="366"/>
      <c r="BL1182" s="366"/>
      <c r="BM1182" s="366"/>
      <c r="BN1182" s="366"/>
      <c r="BO1182" s="366"/>
      <c r="BP1182" s="366"/>
      <c r="BQ1182" s="366"/>
      <c r="BR1182" s="366"/>
      <c r="BS1182" s="366"/>
      <c r="BT1182" s="366"/>
      <c r="BU1182" s="366"/>
      <c r="BV1182" s="366"/>
    </row>
    <row r="1183" s="203" customFormat="true" ht="15" customHeight="true" x14ac:dyDescent="0.2">
      <c r="BA1183" s="366"/>
      <c r="BB1183" s="230"/>
      <c r="BC1183" s="366"/>
      <c r="BD1183" s="366"/>
      <c r="BE1183" s="366"/>
      <c r="BF1183" s="366"/>
      <c r="BG1183" s="366"/>
      <c r="BH1183" s="366"/>
      <c r="BI1183" s="366"/>
      <c r="BJ1183" s="366"/>
      <c r="BK1183" s="366"/>
      <c r="BL1183" s="366"/>
      <c r="BM1183" s="366"/>
      <c r="BN1183" s="366"/>
      <c r="BO1183" s="366"/>
      <c r="BP1183" s="366"/>
      <c r="BQ1183" s="366"/>
      <c r="BR1183" s="366"/>
      <c r="BS1183" s="366"/>
      <c r="BT1183" s="366"/>
      <c r="BU1183" s="366"/>
      <c r="BV1183" s="366"/>
    </row>
    <row r="1184" s="203" customFormat="true" ht="15" customHeight="true" x14ac:dyDescent="0.2">
      <c r="BA1184" s="366"/>
      <c r="BB1184" s="230"/>
      <c r="BC1184" s="366"/>
      <c r="BD1184" s="366"/>
      <c r="BE1184" s="366"/>
      <c r="BF1184" s="366"/>
      <c r="BG1184" s="366"/>
      <c r="BH1184" s="366"/>
      <c r="BI1184" s="366"/>
      <c r="BJ1184" s="366"/>
      <c r="BK1184" s="366"/>
      <c r="BL1184" s="366"/>
      <c r="BM1184" s="366"/>
      <c r="BN1184" s="366"/>
      <c r="BO1184" s="366"/>
      <c r="BP1184" s="366"/>
      <c r="BQ1184" s="366"/>
      <c r="BR1184" s="366"/>
      <c r="BS1184" s="366"/>
      <c r="BT1184" s="366"/>
      <c r="BU1184" s="366"/>
      <c r="BV1184" s="366"/>
    </row>
    <row r="1185" s="203" customFormat="true" ht="15" customHeight="true" x14ac:dyDescent="0.2">
      <c r="BA1185" s="366"/>
      <c r="BB1185" s="230"/>
      <c r="BC1185" s="366"/>
      <c r="BD1185" s="366"/>
      <c r="BE1185" s="366"/>
      <c r="BF1185" s="366"/>
      <c r="BG1185" s="366"/>
      <c r="BH1185" s="366"/>
      <c r="BI1185" s="366"/>
      <c r="BJ1185" s="366"/>
      <c r="BK1185" s="366"/>
      <c r="BL1185" s="366"/>
      <c r="BM1185" s="366"/>
      <c r="BN1185" s="366"/>
      <c r="BO1185" s="366"/>
      <c r="BP1185" s="366"/>
      <c r="BQ1185" s="366"/>
      <c r="BR1185" s="366"/>
      <c r="BS1185" s="366"/>
      <c r="BT1185" s="366"/>
      <c r="BU1185" s="366"/>
      <c r="BV1185" s="366"/>
    </row>
    <row r="1186" s="203" customFormat="true" ht="15" customHeight="true" x14ac:dyDescent="0.2">
      <c r="BA1186" s="366"/>
      <c r="BB1186" s="230"/>
      <c r="BC1186" s="366"/>
      <c r="BD1186" s="366"/>
      <c r="BE1186" s="366"/>
      <c r="BF1186" s="366"/>
      <c r="BG1186" s="366"/>
      <c r="BH1186" s="366"/>
      <c r="BI1186" s="366"/>
      <c r="BJ1186" s="366"/>
      <c r="BK1186" s="366"/>
      <c r="BL1186" s="366"/>
      <c r="BM1186" s="366"/>
      <c r="BN1186" s="366"/>
      <c r="BO1186" s="366"/>
      <c r="BP1186" s="366"/>
      <c r="BQ1186" s="366"/>
      <c r="BR1186" s="366"/>
      <c r="BS1186" s="366"/>
      <c r="BT1186" s="366"/>
      <c r="BU1186" s="366"/>
      <c r="BV1186" s="366"/>
    </row>
    <row r="1187" s="203" customFormat="true" ht="15" customHeight="true" x14ac:dyDescent="0.2">
      <c r="BA1187" s="366"/>
      <c r="BB1187" s="230"/>
      <c r="BC1187" s="366"/>
      <c r="BD1187" s="366"/>
      <c r="BE1187" s="366"/>
      <c r="BF1187" s="366"/>
      <c r="BG1187" s="366"/>
      <c r="BH1187" s="366"/>
      <c r="BI1187" s="366"/>
      <c r="BJ1187" s="366"/>
      <c r="BK1187" s="366"/>
      <c r="BL1187" s="366"/>
      <c r="BM1187" s="366"/>
      <c r="BN1187" s="366"/>
      <c r="BO1187" s="366"/>
      <c r="BP1187" s="366"/>
      <c r="BQ1187" s="366"/>
      <c r="BR1187" s="366"/>
      <c r="BS1187" s="366"/>
      <c r="BT1187" s="366"/>
      <c r="BU1187" s="366"/>
      <c r="BV1187" s="366"/>
    </row>
    <row r="1188" s="203" customFormat="true" ht="15" customHeight="true" x14ac:dyDescent="0.2">
      <c r="BA1188" s="366"/>
      <c r="BB1188" s="230"/>
      <c r="BC1188" s="366"/>
      <c r="BD1188" s="366"/>
      <c r="BE1188" s="366"/>
      <c r="BF1188" s="366"/>
      <c r="BG1188" s="366"/>
      <c r="BH1188" s="366"/>
      <c r="BI1188" s="366"/>
      <c r="BJ1188" s="366"/>
      <c r="BK1188" s="366"/>
      <c r="BL1188" s="366"/>
      <c r="BM1188" s="366"/>
      <c r="BN1188" s="366"/>
      <c r="BO1188" s="366"/>
      <c r="BP1188" s="366"/>
      <c r="BQ1188" s="366"/>
      <c r="BR1188" s="366"/>
      <c r="BS1188" s="366"/>
      <c r="BT1188" s="366"/>
      <c r="BU1188" s="366"/>
      <c r="BV1188" s="366"/>
    </row>
    <row r="1189" s="203" customFormat="true" ht="15" customHeight="true" x14ac:dyDescent="0.2">
      <c r="BA1189" s="366"/>
      <c r="BB1189" s="230"/>
      <c r="BC1189" s="366"/>
      <c r="BD1189" s="366"/>
      <c r="BE1189" s="366"/>
      <c r="BF1189" s="366"/>
      <c r="BG1189" s="366"/>
      <c r="BH1189" s="366"/>
      <c r="BI1189" s="366"/>
      <c r="BJ1189" s="366"/>
      <c r="BK1189" s="366"/>
      <c r="BL1189" s="366"/>
      <c r="BM1189" s="366"/>
      <c r="BN1189" s="366"/>
      <c r="BO1189" s="366"/>
      <c r="BP1189" s="366"/>
      <c r="BQ1189" s="366"/>
      <c r="BR1189" s="366"/>
      <c r="BS1189" s="366"/>
      <c r="BT1189" s="366"/>
      <c r="BU1189" s="366"/>
      <c r="BV1189" s="366"/>
    </row>
    <row r="1190" s="203" customFormat="true" ht="15" customHeight="true" x14ac:dyDescent="0.2">
      <c r="BA1190" s="366"/>
      <c r="BB1190" s="230"/>
      <c r="BC1190" s="366"/>
      <c r="BD1190" s="366"/>
      <c r="BE1190" s="366"/>
      <c r="BF1190" s="366"/>
      <c r="BG1190" s="366"/>
      <c r="BH1190" s="366"/>
      <c r="BI1190" s="366"/>
      <c r="BJ1190" s="366"/>
      <c r="BK1190" s="366"/>
      <c r="BL1190" s="366"/>
      <c r="BM1190" s="366"/>
      <c r="BN1190" s="366"/>
      <c r="BO1190" s="366"/>
      <c r="BP1190" s="366"/>
      <c r="BQ1190" s="366"/>
      <c r="BR1190" s="366"/>
      <c r="BS1190" s="366"/>
      <c r="BT1190" s="366"/>
      <c r="BU1190" s="366"/>
      <c r="BV1190" s="366"/>
    </row>
    <row r="1191" s="203" customFormat="true" ht="15" customHeight="true" x14ac:dyDescent="0.2">
      <c r="BA1191" s="366"/>
      <c r="BB1191" s="230"/>
      <c r="BC1191" s="366"/>
      <c r="BD1191" s="366"/>
      <c r="BE1191" s="366"/>
      <c r="BF1191" s="366"/>
      <c r="BG1191" s="366"/>
      <c r="BH1191" s="366"/>
      <c r="BI1191" s="366"/>
      <c r="BJ1191" s="366"/>
      <c r="BK1191" s="366"/>
      <c r="BL1191" s="366"/>
      <c r="BM1191" s="366"/>
      <c r="BN1191" s="366"/>
      <c r="BO1191" s="366"/>
      <c r="BP1191" s="366"/>
      <c r="BQ1191" s="366"/>
      <c r="BR1191" s="366"/>
      <c r="BS1191" s="366"/>
      <c r="BT1191" s="366"/>
      <c r="BU1191" s="366"/>
      <c r="BV1191" s="366"/>
    </row>
    <row r="1192" s="203" customFormat="true" ht="15" customHeight="true" x14ac:dyDescent="0.2">
      <c r="BA1192" s="366"/>
      <c r="BB1192" s="230"/>
      <c r="BC1192" s="366"/>
      <c r="BD1192" s="366"/>
      <c r="BE1192" s="366"/>
      <c r="BF1192" s="366"/>
      <c r="BG1192" s="366"/>
      <c r="BH1192" s="366"/>
      <c r="BI1192" s="366"/>
      <c r="BJ1192" s="366"/>
      <c r="BK1192" s="366"/>
      <c r="BL1192" s="366"/>
      <c r="BM1192" s="366"/>
      <c r="BN1192" s="366"/>
      <c r="BO1192" s="366"/>
      <c r="BP1192" s="366"/>
      <c r="BQ1192" s="366"/>
      <c r="BR1192" s="366"/>
      <c r="BS1192" s="366"/>
      <c r="BT1192" s="366"/>
      <c r="BU1192" s="366"/>
      <c r="BV1192" s="366"/>
    </row>
    <row r="1193" s="203" customFormat="true" ht="15" customHeight="true" x14ac:dyDescent="0.2">
      <c r="BA1193" s="366"/>
      <c r="BB1193" s="230"/>
      <c r="BC1193" s="366"/>
      <c r="BD1193" s="366"/>
      <c r="BE1193" s="366"/>
      <c r="BF1193" s="366"/>
      <c r="BG1193" s="366"/>
      <c r="BH1193" s="366"/>
      <c r="BI1193" s="366"/>
      <c r="BJ1193" s="366"/>
      <c r="BK1193" s="366"/>
      <c r="BL1193" s="366"/>
      <c r="BM1193" s="366"/>
      <c r="BN1193" s="366"/>
      <c r="BO1193" s="366"/>
      <c r="BP1193" s="366"/>
      <c r="BQ1193" s="366"/>
      <c r="BR1193" s="366"/>
      <c r="BS1193" s="366"/>
      <c r="BT1193" s="366"/>
      <c r="BU1193" s="366"/>
      <c r="BV1193" s="366"/>
    </row>
    <row r="1194" s="203" customFormat="true" ht="15" customHeight="true" x14ac:dyDescent="0.2">
      <c r="BA1194" s="366"/>
      <c r="BB1194" s="230"/>
      <c r="BC1194" s="366"/>
      <c r="BD1194" s="366"/>
      <c r="BE1194" s="366"/>
      <c r="BF1194" s="366"/>
      <c r="BG1194" s="366"/>
      <c r="BH1194" s="366"/>
      <c r="BI1194" s="366"/>
      <c r="BJ1194" s="366"/>
      <c r="BK1194" s="366"/>
      <c r="BL1194" s="366"/>
      <c r="BM1194" s="366"/>
      <c r="BN1194" s="366"/>
      <c r="BO1194" s="366"/>
      <c r="BP1194" s="366"/>
      <c r="BQ1194" s="366"/>
      <c r="BR1194" s="366"/>
      <c r="BS1194" s="366"/>
      <c r="BT1194" s="366"/>
      <c r="BU1194" s="366"/>
      <c r="BV1194" s="366"/>
    </row>
    <row r="1195" s="203" customFormat="true" ht="15" customHeight="true" x14ac:dyDescent="0.2">
      <c r="BA1195" s="366"/>
      <c r="BB1195" s="230"/>
      <c r="BC1195" s="366"/>
      <c r="BD1195" s="366"/>
      <c r="BE1195" s="366"/>
      <c r="BF1195" s="366"/>
      <c r="BG1195" s="366"/>
      <c r="BH1195" s="366"/>
      <c r="BI1195" s="366"/>
      <c r="BJ1195" s="366"/>
      <c r="BK1195" s="366"/>
      <c r="BL1195" s="366"/>
      <c r="BM1195" s="366"/>
      <c r="BN1195" s="366"/>
      <c r="BO1195" s="366"/>
      <c r="BP1195" s="366"/>
      <c r="BQ1195" s="366"/>
      <c r="BR1195" s="366"/>
      <c r="BS1195" s="366"/>
      <c r="BT1195" s="366"/>
      <c r="BU1195" s="366"/>
      <c r="BV1195" s="366"/>
    </row>
    <row r="1196" s="203" customFormat="true" ht="15" customHeight="true" x14ac:dyDescent="0.2">
      <c r="BA1196" s="366"/>
      <c r="BB1196" s="230"/>
      <c r="BC1196" s="366"/>
      <c r="BD1196" s="366"/>
      <c r="BE1196" s="366"/>
      <c r="BF1196" s="366"/>
      <c r="BG1196" s="366"/>
      <c r="BH1196" s="366"/>
      <c r="BI1196" s="366"/>
      <c r="BJ1196" s="366"/>
      <c r="BK1196" s="366"/>
      <c r="BL1196" s="366"/>
      <c r="BM1196" s="366"/>
      <c r="BN1196" s="366"/>
      <c r="BO1196" s="366"/>
      <c r="BP1196" s="366"/>
      <c r="BQ1196" s="366"/>
      <c r="BR1196" s="366"/>
      <c r="BS1196" s="366"/>
      <c r="BT1196" s="366"/>
      <c r="BU1196" s="366"/>
      <c r="BV1196" s="366"/>
    </row>
    <row r="1197" s="203" customFormat="true" ht="15" customHeight="true" x14ac:dyDescent="0.2">
      <c r="BA1197" s="366"/>
      <c r="BB1197" s="230"/>
      <c r="BC1197" s="366"/>
      <c r="BD1197" s="366"/>
      <c r="BE1197" s="366"/>
      <c r="BF1197" s="366"/>
      <c r="BG1197" s="366"/>
      <c r="BH1197" s="366"/>
      <c r="BI1197" s="366"/>
      <c r="BJ1197" s="366"/>
      <c r="BK1197" s="366"/>
      <c r="BL1197" s="366"/>
      <c r="BM1197" s="366"/>
      <c r="BN1197" s="366"/>
      <c r="BO1197" s="366"/>
      <c r="BP1197" s="366"/>
      <c r="BQ1197" s="366"/>
      <c r="BR1197" s="366"/>
      <c r="BS1197" s="366"/>
      <c r="BT1197" s="366"/>
      <c r="BU1197" s="366"/>
      <c r="BV1197" s="366"/>
    </row>
    <row r="1198" s="203" customFormat="true" ht="15" customHeight="true" x14ac:dyDescent="0.2">
      <c r="BA1198" s="366"/>
      <c r="BB1198" s="230"/>
      <c r="BC1198" s="366"/>
      <c r="BD1198" s="366"/>
      <c r="BE1198" s="366"/>
      <c r="BF1198" s="366"/>
      <c r="BG1198" s="366"/>
      <c r="BH1198" s="366"/>
      <c r="BI1198" s="366"/>
      <c r="BJ1198" s="366"/>
      <c r="BK1198" s="366"/>
      <c r="BL1198" s="366"/>
      <c r="BM1198" s="366"/>
      <c r="BN1198" s="366"/>
      <c r="BO1198" s="366"/>
      <c r="BP1198" s="366"/>
      <c r="BQ1198" s="366"/>
      <c r="BR1198" s="366"/>
      <c r="BS1198" s="366"/>
      <c r="BT1198" s="366"/>
      <c r="BU1198" s="366"/>
      <c r="BV1198" s="366"/>
    </row>
    <row r="1199" s="203" customFormat="true" ht="15" customHeight="true" x14ac:dyDescent="0.2">
      <c r="BA1199" s="366"/>
      <c r="BB1199" s="230"/>
      <c r="BC1199" s="366"/>
      <c r="BD1199" s="366"/>
      <c r="BE1199" s="366"/>
      <c r="BF1199" s="366"/>
      <c r="BG1199" s="366"/>
      <c r="BH1199" s="366"/>
      <c r="BI1199" s="366"/>
      <c r="BJ1199" s="366"/>
      <c r="BK1199" s="366"/>
      <c r="BL1199" s="366"/>
      <c r="BM1199" s="366"/>
      <c r="BN1199" s="366"/>
      <c r="BO1199" s="366"/>
      <c r="BP1199" s="366"/>
      <c r="BQ1199" s="366"/>
      <c r="BR1199" s="366"/>
      <c r="BS1199" s="366"/>
      <c r="BT1199" s="366"/>
      <c r="BU1199" s="366"/>
      <c r="BV1199" s="366"/>
    </row>
    <row r="1200" s="203" customFormat="true" ht="15" customHeight="true" x14ac:dyDescent="0.2">
      <c r="BA1200" s="366"/>
      <c r="BB1200" s="230"/>
      <c r="BC1200" s="366"/>
      <c r="BD1200" s="366"/>
      <c r="BE1200" s="366"/>
      <c r="BF1200" s="366"/>
      <c r="BG1200" s="366"/>
      <c r="BH1200" s="366"/>
      <c r="BI1200" s="366"/>
      <c r="BJ1200" s="366"/>
      <c r="BK1200" s="366"/>
      <c r="BL1200" s="366"/>
      <c r="BM1200" s="366"/>
      <c r="BN1200" s="366"/>
      <c r="BO1200" s="366"/>
      <c r="BP1200" s="366"/>
      <c r="BQ1200" s="366"/>
      <c r="BR1200" s="366"/>
      <c r="BS1200" s="366"/>
      <c r="BT1200" s="366"/>
      <c r="BU1200" s="366"/>
      <c r="BV1200" s="366"/>
    </row>
  </sheetData>
  <mergeCells count="1014">
    <mergeCell ref="BA347:BA348"/>
    <mergeCell ref="BA349:BA350"/>
    <mergeCell ref="BA351:BA352"/>
    <mergeCell ref="BA353:BA354"/>
    <mergeCell ref="BA153:BA157"/>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53:A156"/>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E445"/>
    <mergeCell ref="H445:J445"/>
    <mergeCell ref="M445:O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8:G488"/>
    <mergeCell ref="H488:L488"/>
    <mergeCell ref="M488:Q488"/>
    <mergeCell ref="C489:D490"/>
    <mergeCell ref="E489:G489"/>
    <mergeCell ref="H489:I490"/>
    <mergeCell ref="J489:L489"/>
    <mergeCell ref="M489:N490"/>
    <mergeCell ref="O489:Q489"/>
    <mergeCell ref="C493:D493"/>
    <mergeCell ref="H493:I493"/>
    <mergeCell ref="M493:N493"/>
    <mergeCell ref="C494:E494"/>
    <mergeCell ref="H494:J494"/>
    <mergeCell ref="M494:O494"/>
    <mergeCell ref="C491:D491"/>
    <mergeCell ref="H491:I491"/>
    <mergeCell ref="M491:N491"/>
    <mergeCell ref="C492:D492"/>
    <mergeCell ref="H492:I492"/>
    <mergeCell ref="M492:N492"/>
    <mergeCell ref="C498:D498"/>
    <mergeCell ref="H498:I498"/>
    <mergeCell ref="M498:N498"/>
    <mergeCell ref="C499:D499"/>
    <mergeCell ref="H499:I499"/>
    <mergeCell ref="M499:N499"/>
    <mergeCell ref="C495:D496"/>
    <mergeCell ref="H495:I496"/>
    <mergeCell ref="M495: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E538"/>
    <mergeCell ref="H538:J538"/>
    <mergeCell ref="M538:O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Z142"/>
  <sheetViews>
    <sheetView workbookViewId="0"/>
  </sheetViews>
  <sheetFormatPr defaultRowHeight="12.75" x14ac:dyDescent="0.2"/>
  <sheetData>
    <row r="1">
      <c r="A1" t="s">
        <v>283</v>
      </c>
      <c r="B1" t="s">
        <v>285</v>
      </c>
      <c r="C1" t="s">
        <v>286</v>
      </c>
      <c r="D1" t="s">
        <v>290</v>
      </c>
      <c r="E1" t="s">
        <v>291</v>
      </c>
      <c r="F1" t="s">
        <v>292</v>
      </c>
      <c r="G1" t="s">
        <v>293</v>
      </c>
      <c r="H1" t="s">
        <v>310</v>
      </c>
      <c r="I1" t="s">
        <v>311</v>
      </c>
      <c r="J1" t="s">
        <v>312</v>
      </c>
      <c r="K1" t="s">
        <v>313</v>
      </c>
      <c r="L1" t="s">
        <v>314</v>
      </c>
      <c r="M1" t="s">
        <v>315</v>
      </c>
      <c r="N1" t="s">
        <v>316</v>
      </c>
      <c r="O1" t="s">
        <v>317</v>
      </c>
      <c r="P1" t="s">
        <v>318</v>
      </c>
      <c r="Q1" t="s">
        <v>319</v>
      </c>
      <c r="R1" t="s">
        <v>320</v>
      </c>
      <c r="S1" t="s">
        <v>321</v>
      </c>
      <c r="T1" t="s">
        <v>322</v>
      </c>
      <c r="U1" t="s">
        <v>323</v>
      </c>
      <c r="V1" t="s">
        <v>324</v>
      </c>
      <c r="W1" t="s">
        <v>325</v>
      </c>
      <c r="X1" t="s">
        <v>326</v>
      </c>
      <c r="Y1" t="s">
        <v>327</v>
      </c>
      <c r="Z1" t="s">
        <v>328</v>
      </c>
      <c r="AA1" t="s">
        <v>329</v>
      </c>
      <c r="AB1" t="s">
        <v>330</v>
      </c>
      <c r="AC1" t="s">
        <v>331</v>
      </c>
      <c r="AD1" t="s">
        <v>332</v>
      </c>
      <c r="AE1" t="s">
        <v>333</v>
      </c>
      <c r="AF1" t="s">
        <v>334</v>
      </c>
      <c r="AG1" t="s">
        <v>335</v>
      </c>
      <c r="AH1" t="s">
        <v>336</v>
      </c>
      <c r="AI1" t="s">
        <v>337</v>
      </c>
      <c r="AJ1" t="s">
        <v>338</v>
      </c>
      <c r="AK1" t="s">
        <v>339</v>
      </c>
      <c r="AL1" t="s">
        <v>340</v>
      </c>
      <c r="AM1" t="s">
        <v>341</v>
      </c>
      <c r="AN1" t="s">
        <v>342</v>
      </c>
      <c r="AO1" t="s">
        <v>343</v>
      </c>
      <c r="AP1" t="s">
        <v>344</v>
      </c>
      <c r="AQ1" t="s">
        <v>345</v>
      </c>
      <c r="AR1" t="s">
        <v>346</v>
      </c>
      <c r="AS1" t="s">
        <v>347</v>
      </c>
      <c r="AT1" t="s">
        <v>348</v>
      </c>
      <c r="AU1" t="s">
        <v>349</v>
      </c>
      <c r="AV1" t="s">
        <v>350</v>
      </c>
      <c r="AW1" t="s">
        <v>351</v>
      </c>
      <c r="AX1" t="s">
        <v>352</v>
      </c>
      <c r="AY1" t="s">
        <v>353</v>
      </c>
      <c r="AZ1" t="s">
        <v>354</v>
      </c>
    </row>
    <row r="2">
      <c r="A2" t="s">
        <v>284</v>
      </c>
      <c r="B2">
        <v>2003</v>
      </c>
      <c r="C2" t="s">
        <v>287</v>
      </c>
      <c r="D2">
        <v>16</v>
      </c>
      <c r="E2" t="s">
        <v>13</v>
      </c>
      <c r="F2" t="s">
        <v>14</v>
      </c>
      <c r="G2" t="s">
        <v>294</v>
      </c>
      <c r="H2">
        <v>97.555629554731894</v>
      </c>
      <c r="I2">
        <v>98.808118674616821</v>
      </c>
      <c r="J2">
        <v>99.463235841763733</v>
      </c>
      <c r="K2">
        <v>99.665710822409096</v>
      </c>
      <c r="L2">
        <v>99.383093636468743</v>
      </c>
      <c r="M2">
        <v>99.344619101521431</v>
      </c>
      <c r="N2">
        <v>99.824170236884484</v>
      </c>
      <c r="O2">
        <v>99.760507782404474</v>
      </c>
      <c r="P2">
        <v>99.489188429101716</v>
      </c>
      <c r="Q2">
        <v>99.45259871625737</v>
      </c>
      <c r="R2">
        <v>94.621165276542939</v>
      </c>
      <c r="S2">
        <v>97.146740615520798</v>
      </c>
      <c r="T2">
        <v>98.470900030403087</v>
      </c>
      <c r="U2">
        <v>98.419356965076389</v>
      </c>
      <c r="V2">
        <v>99.273184231468989</v>
      </c>
      <c r="W2" t="s">
        <v>148</v>
      </c>
      <c r="X2" t="s">
        <v>149</v>
      </c>
      <c r="Y2" t="s">
        <v>150</v>
      </c>
      <c r="Z2" t="s">
        <v>151</v>
      </c>
      <c r="AA2" t="s">
        <v>152</v>
      </c>
      <c r="AB2">
        <v>99.363415614415445</v>
      </c>
      <c r="AC2">
        <v>97.975571245123149</v>
      </c>
      <c r="AD2">
        <v>99.265164836911353</v>
      </c>
      <c r="AE2">
        <v>97.850879818954212</v>
      </c>
      <c r="AF2">
        <v>99.405543758006374</v>
      </c>
      <c r="AG2"/>
      <c r="AH2"/>
      <c r="AI2"/>
      <c r="AJ2"/>
      <c r="AK2"/>
      <c r="AL2"/>
      <c r="AM2"/>
      <c r="AN2"/>
      <c r="AO2"/>
      <c r="AP2"/>
      <c r="AQ2"/>
      <c r="AR2"/>
      <c r="AS2"/>
      <c r="AT2"/>
      <c r="AU2"/>
      <c r="AV2"/>
      <c r="AW2"/>
      <c r="AX2"/>
      <c r="AY2"/>
      <c r="AZ2"/>
    </row>
    <row r="3">
      <c r="A3" t="s">
        <v>284</v>
      </c>
      <c r="B3">
        <v>2003</v>
      </c>
      <c r="C3" t="s">
        <v>287</v>
      </c>
      <c r="D3">
        <v>17</v>
      </c>
      <c r="E3" t="s">
        <v>13</v>
      </c>
      <c r="F3" t="s">
        <v>51</v>
      </c>
      <c r="G3" t="s">
        <v>177</v>
      </c>
      <c r="H3">
        <v>2.4443704452681061</v>
      </c>
      <c r="I3">
        <v>1.191881325383179</v>
      </c>
      <c r="J3">
        <v>0.53676415823626655</v>
      </c>
      <c r="K3">
        <v>0.33428917759090382</v>
      </c>
      <c r="L3">
        <v>0.61690636353125683</v>
      </c>
      <c r="M3">
        <v>0.65538089847856895</v>
      </c>
      <c r="N3">
        <v>0.1758297631155159</v>
      </c>
      <c r="O3">
        <v>0.23949221759552591</v>
      </c>
      <c r="P3">
        <v>0.51081157089828366</v>
      </c>
      <c r="Q3">
        <v>0.54740128374263008</v>
      </c>
      <c r="R3">
        <v>5.3788347234570608</v>
      </c>
      <c r="S3">
        <v>2.8532593844792018</v>
      </c>
      <c r="T3">
        <v>1.529099969596913</v>
      </c>
      <c r="U3">
        <v>1.5806430349236109</v>
      </c>
      <c r="V3">
        <v>0.72681576853101149</v>
      </c>
      <c r="W3" t="s">
        <v>148</v>
      </c>
      <c r="X3" t="s">
        <v>149</v>
      </c>
      <c r="Y3" t="s">
        <v>150</v>
      </c>
      <c r="Z3" t="s">
        <v>151</v>
      </c>
      <c r="AA3" t="s">
        <v>152</v>
      </c>
      <c r="AB3">
        <v>0.63658438558455543</v>
      </c>
      <c r="AC3">
        <v>2.0244287548768511</v>
      </c>
      <c r="AD3">
        <v>0.73483516308864694</v>
      </c>
      <c r="AE3">
        <v>2.1491201810457881</v>
      </c>
      <c r="AF3">
        <v>0.59445624199362612</v>
      </c>
      <c r="AG3"/>
      <c r="AH3"/>
      <c r="AI3"/>
      <c r="AJ3"/>
      <c r="AK3"/>
      <c r="AL3"/>
      <c r="AM3"/>
      <c r="AN3"/>
      <c r="AO3"/>
      <c r="AP3"/>
      <c r="AQ3"/>
      <c r="AR3"/>
      <c r="AS3"/>
      <c r="AT3"/>
      <c r="AU3"/>
      <c r="AV3"/>
      <c r="AW3"/>
      <c r="AX3"/>
      <c r="AY3"/>
      <c r="AZ3"/>
    </row>
    <row r="4">
      <c r="A4" t="s">
        <v>284</v>
      </c>
      <c r="B4">
        <v>2003</v>
      </c>
      <c r="C4" t="s">
        <v>287</v>
      </c>
      <c r="D4">
        <v>18</v>
      </c>
      <c r="E4" t="s">
        <v>60</v>
      </c>
      <c r="F4" t="s">
        <v>15</v>
      </c>
      <c r="G4" t="s">
        <v>295</v>
      </c>
      <c r="H4">
        <v>96.110155200466195</v>
      </c>
      <c r="I4">
        <v>97.77482368494087</v>
      </c>
      <c r="J4">
        <v>98.064201704079238</v>
      </c>
      <c r="K4">
        <v>97.921199569455169</v>
      </c>
      <c r="L4">
        <v>98.84776678229602</v>
      </c>
      <c r="M4">
        <v>98.508423357075742</v>
      </c>
      <c r="N4">
        <v>98.707374021327965</v>
      </c>
      <c r="O4">
        <v>98.793740086664044</v>
      </c>
      <c r="P4">
        <v>97.79661888324361</v>
      </c>
      <c r="Q4">
        <v>99.11504162387871</v>
      </c>
      <c r="R4">
        <v>91.949746304945364</v>
      </c>
      <c r="S4">
        <v>95.254427975311742</v>
      </c>
      <c r="T4">
        <v>97.406522128701852</v>
      </c>
      <c r="U4">
        <v>95.553049351831348</v>
      </c>
      <c r="V4">
        <v>97.320981661130375</v>
      </c>
      <c r="W4" t="s">
        <v>148</v>
      </c>
      <c r="X4" t="s">
        <v>149</v>
      </c>
      <c r="Y4" t="s">
        <v>150</v>
      </c>
      <c r="Z4" t="s">
        <v>151</v>
      </c>
      <c r="AA4" t="s">
        <v>152</v>
      </c>
      <c r="AB4">
        <v>97.404180728997702</v>
      </c>
      <c r="AC4">
        <v>96.92958697274949</v>
      </c>
      <c r="AD4">
        <v>97.268996941531384</v>
      </c>
      <c r="AE4">
        <v>97.374751960038012</v>
      </c>
      <c r="AF4">
        <v>98.349436401108392</v>
      </c>
      <c r="AG4"/>
      <c r="AH4"/>
      <c r="AI4"/>
      <c r="AJ4"/>
      <c r="AK4"/>
      <c r="AL4"/>
      <c r="AM4"/>
      <c r="AN4"/>
      <c r="AO4"/>
      <c r="AP4"/>
      <c r="AQ4"/>
      <c r="AR4"/>
      <c r="AS4"/>
      <c r="AT4"/>
      <c r="AU4"/>
      <c r="AV4"/>
      <c r="AW4"/>
      <c r="AX4"/>
      <c r="AY4"/>
      <c r="AZ4"/>
    </row>
    <row r="5">
      <c r="A5" t="s">
        <v>284</v>
      </c>
      <c r="B5">
        <v>2003</v>
      </c>
      <c r="C5" t="s">
        <v>287</v>
      </c>
      <c r="D5">
        <v>19</v>
      </c>
      <c r="E5" t="s">
        <v>60</v>
      </c>
      <c r="F5" t="s">
        <v>16</v>
      </c>
      <c r="G5" t="s">
        <v>296</v>
      </c>
      <c r="H5">
        <v>1.4454743542656641</v>
      </c>
      <c r="I5">
        <v>1.0332949896759689</v>
      </c>
      <c r="J5">
        <v>1.399034137684396</v>
      </c>
      <c r="K5">
        <v>1.744511252953894</v>
      </c>
      <c r="L5">
        <v>0.53532685417269354</v>
      </c>
      <c r="M5">
        <v>0.83619574444563338</v>
      </c>
      <c r="N5">
        <v>1.1167962155565461</v>
      </c>
      <c r="O5">
        <v>0.96676769574043564</v>
      </c>
      <c r="P5">
        <v>1.692569545858114</v>
      </c>
      <c r="Q5">
        <v>0.3375570923786792</v>
      </c>
      <c r="R5">
        <v>2.671418971597562</v>
      </c>
      <c r="S5">
        <v>1.89231264020905</v>
      </c>
      <c r="T5">
        <v>1.0643779017012469</v>
      </c>
      <c r="U5">
        <v>2.866307613245036</v>
      </c>
      <c r="V5">
        <v>1.9522025703386749</v>
      </c>
      <c r="W5" t="s">
        <v>148</v>
      </c>
      <c r="X5" t="s">
        <v>149</v>
      </c>
      <c r="Y5" t="s">
        <v>150</v>
      </c>
      <c r="Z5" t="s">
        <v>151</v>
      </c>
      <c r="AA5" t="s">
        <v>152</v>
      </c>
      <c r="AB5">
        <v>1.9592348854176691</v>
      </c>
      <c r="AC5">
        <v>1.0459842723736581</v>
      </c>
      <c r="AD5">
        <v>1.99616789537992</v>
      </c>
      <c r="AE5">
        <v>0.47612785891620152</v>
      </c>
      <c r="AF5">
        <v>1.0561073568978749</v>
      </c>
      <c r="AG5"/>
      <c r="AH5"/>
      <c r="AI5"/>
      <c r="AJ5"/>
      <c r="AK5"/>
      <c r="AL5"/>
      <c r="AM5"/>
      <c r="AN5"/>
      <c r="AO5"/>
      <c r="AP5"/>
      <c r="AQ5"/>
      <c r="AR5"/>
      <c r="AS5"/>
      <c r="AT5"/>
      <c r="AU5"/>
      <c r="AV5"/>
      <c r="AW5"/>
      <c r="AX5"/>
      <c r="AY5"/>
      <c r="AZ5"/>
    </row>
    <row r="6">
      <c r="A6" t="s">
        <v>284</v>
      </c>
      <c r="B6">
        <v>2003</v>
      </c>
      <c r="C6" t="s">
        <v>287</v>
      </c>
      <c r="D6">
        <v>20</v>
      </c>
      <c r="E6" t="s">
        <v>60</v>
      </c>
      <c r="F6" t="s">
        <v>22</v>
      </c>
      <c r="G6" t="s">
        <v>297</v>
      </c>
      <c r="H6">
        <v>2.3622987012908321</v>
      </c>
      <c r="I6">
        <v>1.0452672627157791</v>
      </c>
      <c r="J6">
        <v>0.50212210259267476</v>
      </c>
      <c r="K6">
        <v>0.33428917759093668</v>
      </c>
      <c r="L6">
        <v>0.4839030456195228</v>
      </c>
      <c r="M6">
        <v>0.62886987895015811</v>
      </c>
      <c r="N6">
        <v>0.17582976311548901</v>
      </c>
      <c r="O6">
        <v>0.23949221759551989</v>
      </c>
      <c r="P6">
        <v>0.44362761788491373</v>
      </c>
      <c r="Q6">
        <v>0.41761792586338831</v>
      </c>
      <c r="R6">
        <v>5.3039545339114369</v>
      </c>
      <c r="S6">
        <v>2.6756213466751362</v>
      </c>
      <c r="T6">
        <v>1.132465643273967</v>
      </c>
      <c r="U6">
        <v>1.4740726859369799</v>
      </c>
      <c r="V6">
        <v>0.7268157685309502</v>
      </c>
      <c r="W6" t="s">
        <v>148</v>
      </c>
      <c r="X6" t="s">
        <v>149</v>
      </c>
      <c r="Y6" t="s">
        <v>150</v>
      </c>
      <c r="Z6" t="s">
        <v>151</v>
      </c>
      <c r="AA6" t="s">
        <v>152</v>
      </c>
      <c r="AB6">
        <v>0.62017243317364823</v>
      </c>
      <c r="AC6">
        <v>1.9677870581168611</v>
      </c>
      <c r="AD6">
        <v>0.48191806177799179</v>
      </c>
      <c r="AE6">
        <v>2.009379207929106</v>
      </c>
      <c r="AF6">
        <v>0.52383443582268929</v>
      </c>
      <c r="AG6"/>
      <c r="AH6"/>
      <c r="AI6"/>
      <c r="AJ6"/>
      <c r="AK6"/>
      <c r="AL6"/>
      <c r="AM6"/>
      <c r="AN6"/>
      <c r="AO6"/>
      <c r="AP6"/>
      <c r="AQ6"/>
      <c r="AR6"/>
      <c r="AS6"/>
      <c r="AT6"/>
      <c r="AU6"/>
      <c r="AV6"/>
      <c r="AW6"/>
      <c r="AX6"/>
      <c r="AY6"/>
      <c r="AZ6"/>
    </row>
    <row r="7">
      <c r="A7" t="s">
        <v>284</v>
      </c>
      <c r="B7">
        <v>2003</v>
      </c>
      <c r="C7" t="s">
        <v>287</v>
      </c>
      <c r="D7">
        <v>21</v>
      </c>
      <c r="E7" t="s">
        <v>60</v>
      </c>
      <c r="F7" t="s">
        <v>17</v>
      </c>
      <c r="G7" t="s">
        <v>298</v>
      </c>
      <c r="H7">
        <v>0.082071743977308098</v>
      </c>
      <c r="I7">
        <v>0.14661406266738239</v>
      </c>
      <c r="J7">
        <v>0.0346420556436913</v>
      </c>
      <c r="K7">
        <v>0</v>
      </c>
      <c r="L7">
        <v>0.13300331791176359</v>
      </c>
      <c r="M7">
        <v>0.0265110195284665</v>
      </c>
      <c r="N7">
        <v>0</v>
      </c>
      <c r="O7">
        <v>0</v>
      </c>
      <c r="P7">
        <v>0.067183953013361997</v>
      </c>
      <c r="Q7">
        <v>0.12978335787922229</v>
      </c>
      <c r="R7">
        <v>0.074880189545636106</v>
      </c>
      <c r="S7">
        <v>0.17763803780407211</v>
      </c>
      <c r="T7">
        <v>0.39663432632293433</v>
      </c>
      <c r="U7">
        <v>0.1065703489866365</v>
      </c>
      <c r="V7">
        <v>0</v>
      </c>
      <c r="W7" t="s">
        <v>148</v>
      </c>
      <c r="X7" t="s">
        <v>149</v>
      </c>
      <c r="Y7" t="s">
        <v>150</v>
      </c>
      <c r="Z7" t="s">
        <v>151</v>
      </c>
      <c r="AA7" t="s">
        <v>152</v>
      </c>
      <c r="AB7">
        <v>0.0164119524109816</v>
      </c>
      <c r="AC7">
        <v>0.056641696759989701</v>
      </c>
      <c r="AD7">
        <v>0.25291710131070422</v>
      </c>
      <c r="AE7">
        <v>0.1397409731166816</v>
      </c>
      <c r="AF7">
        <v>0.070621806171043994</v>
      </c>
      <c r="AG7"/>
      <c r="AH7"/>
      <c r="AI7"/>
      <c r="AJ7"/>
      <c r="AK7"/>
      <c r="AL7"/>
      <c r="AM7"/>
      <c r="AN7"/>
      <c r="AO7"/>
      <c r="AP7"/>
      <c r="AQ7"/>
      <c r="AR7"/>
      <c r="AS7"/>
      <c r="AT7"/>
      <c r="AU7"/>
      <c r="AV7"/>
      <c r="AW7"/>
      <c r="AX7"/>
      <c r="AY7"/>
      <c r="AZ7"/>
    </row>
    <row r="8">
      <c r="A8" t="s">
        <v>284</v>
      </c>
      <c r="B8">
        <v>2003</v>
      </c>
      <c r="C8" t="s">
        <v>287</v>
      </c>
      <c r="D8">
        <v>29</v>
      </c>
      <c r="E8" t="s">
        <v>57</v>
      </c>
      <c r="F8" t="s">
        <v>49</v>
      </c>
      <c r="G8" t="s">
        <v>299</v>
      </c>
      <c r="H8">
        <v>33.636214601087531</v>
      </c>
      <c r="I8">
        <v>56.70645712687363</v>
      </c>
      <c r="J8">
        <v>73.801171693448481</v>
      </c>
      <c r="K8">
        <v>81.415561756971528</v>
      </c>
      <c r="L8">
        <v>84.713811357270032</v>
      </c>
      <c r="M8">
        <v>89.31260980309024</v>
      </c>
      <c r="N8">
        <v>90.352646911664564</v>
      </c>
      <c r="O8">
        <v>90.38091292183077</v>
      </c>
      <c r="P8">
        <v>90.419635388315143</v>
      </c>
      <c r="Q8">
        <v>89.770857972487264</v>
      </c>
      <c r="R8">
        <v>6.533038119890219</v>
      </c>
      <c r="S8">
        <v>8.4874329069339733</v>
      </c>
      <c r="T8">
        <v>12.98591110389307</v>
      </c>
      <c r="U8">
        <v>18.395473740274131</v>
      </c>
      <c r="V8">
        <v>34.598249124263333</v>
      </c>
      <c r="W8" t="s">
        <v>148</v>
      </c>
      <c r="X8" t="s">
        <v>149</v>
      </c>
      <c r="Y8" t="s">
        <v>150</v>
      </c>
      <c r="Z8" t="s">
        <v>151</v>
      </c>
      <c r="AA8" t="s">
        <v>152</v>
      </c>
      <c r="AB8">
        <v>58.939840026824442</v>
      </c>
      <c r="AC8">
        <v>55.019015075352947</v>
      </c>
      <c r="AD8">
        <v>50.036125596657101</v>
      </c>
      <c r="AE8">
        <v>72.059800485641659</v>
      </c>
      <c r="AF8">
        <v>77.097301482626889</v>
      </c>
      <c r="AG8"/>
      <c r="AH8"/>
      <c r="AI8"/>
      <c r="AJ8"/>
      <c r="AK8"/>
      <c r="AL8"/>
      <c r="AM8"/>
      <c r="AN8"/>
      <c r="AO8"/>
      <c r="AP8"/>
      <c r="AQ8"/>
      <c r="AR8"/>
      <c r="AS8"/>
      <c r="AT8"/>
      <c r="AU8"/>
      <c r="AV8"/>
      <c r="AW8"/>
      <c r="AX8"/>
      <c r="AY8"/>
      <c r="AZ8"/>
    </row>
    <row r="9">
      <c r="A9" t="s">
        <v>284</v>
      </c>
      <c r="B9">
        <v>2003</v>
      </c>
      <c r="C9" t="s">
        <v>287</v>
      </c>
      <c r="D9">
        <v>30</v>
      </c>
      <c r="E9" t="s">
        <v>57</v>
      </c>
      <c r="F9" t="s">
        <v>48</v>
      </c>
      <c r="G9" t="s">
        <v>177</v>
      </c>
      <c r="H9">
        <v>66.363785398912484</v>
      </c>
      <c r="I9">
        <v>43.29354287312686</v>
      </c>
      <c r="J9">
        <v>26.19882830655196</v>
      </c>
      <c r="K9">
        <v>18.584438243029151</v>
      </c>
      <c r="L9">
        <v>15.28618864273084</v>
      </c>
      <c r="M9">
        <v>10.687390196909901</v>
      </c>
      <c r="N9">
        <v>9.6473530883355885</v>
      </c>
      <c r="O9">
        <v>9.6190870781694535</v>
      </c>
      <c r="P9">
        <v>9.5803646116853329</v>
      </c>
      <c r="Q9">
        <v>10.2291420275128</v>
      </c>
      <c r="R9">
        <v>93.466961880109821</v>
      </c>
      <c r="S9">
        <v>91.512567093066124</v>
      </c>
      <c r="T9">
        <v>87.014088896106784</v>
      </c>
      <c r="U9">
        <v>81.604526259725873</v>
      </c>
      <c r="V9">
        <v>65.401750875736838</v>
      </c>
      <c r="W9" t="s">
        <v>148</v>
      </c>
      <c r="X9" t="s">
        <v>149</v>
      </c>
      <c r="Y9" t="s">
        <v>150</v>
      </c>
      <c r="Z9" t="s">
        <v>151</v>
      </c>
      <c r="AA9" t="s">
        <v>152</v>
      </c>
      <c r="AB9">
        <v>41.060159973176383</v>
      </c>
      <c r="AC9">
        <v>44.980984924646208</v>
      </c>
      <c r="AD9">
        <v>49.963874403342992</v>
      </c>
      <c r="AE9">
        <v>27.940199514358529</v>
      </c>
      <c r="AF9">
        <v>22.90269851737354</v>
      </c>
      <c r="AG9"/>
      <c r="AH9"/>
      <c r="AI9"/>
      <c r="AJ9"/>
      <c r="AK9"/>
      <c r="AL9"/>
      <c r="AM9"/>
      <c r="AN9"/>
      <c r="AO9"/>
      <c r="AP9"/>
      <c r="AQ9"/>
      <c r="AR9"/>
      <c r="AS9"/>
      <c r="AT9"/>
      <c r="AU9"/>
      <c r="AV9"/>
      <c r="AW9"/>
      <c r="AX9"/>
      <c r="AY9"/>
      <c r="AZ9"/>
    </row>
    <row r="10">
      <c r="A10" t="s">
        <v>284</v>
      </c>
      <c r="B10">
        <v>2003</v>
      </c>
      <c r="C10" t="s">
        <v>287</v>
      </c>
      <c r="D10">
        <v>31</v>
      </c>
      <c r="E10" t="s">
        <v>103</v>
      </c>
      <c r="F10" t="s">
        <v>49</v>
      </c>
      <c r="G10" t="s">
        <v>300</v>
      </c>
      <c r="H10">
        <v>33.034701255655648</v>
      </c>
      <c r="I10">
        <v>56.551626683348843</v>
      </c>
      <c r="J10">
        <v>73.391996620764601</v>
      </c>
      <c r="K10">
        <v>81.193601911014184</v>
      </c>
      <c r="L10">
        <v>84.154309847083155</v>
      </c>
      <c r="M10">
        <v>88.401671645784958</v>
      </c>
      <c r="N10">
        <v>89.929994117203449</v>
      </c>
      <c r="O10">
        <v>89.984182232654248</v>
      </c>
      <c r="P10">
        <v>90.268418665877746</v>
      </c>
      <c r="Q10">
        <v>89.070598604318917</v>
      </c>
      <c r="R10">
        <v>6.2606425864211346</v>
      </c>
      <c r="S10">
        <v>8.4874329069339733</v>
      </c>
      <c r="T10">
        <v>12.98591110389307</v>
      </c>
      <c r="U10">
        <v>18.395473740274131</v>
      </c>
      <c r="V10">
        <v>34.242660638129117</v>
      </c>
      <c r="W10" t="s">
        <v>148</v>
      </c>
      <c r="X10" t="s">
        <v>149</v>
      </c>
      <c r="Y10" t="s">
        <v>150</v>
      </c>
      <c r="Z10" t="s">
        <v>151</v>
      </c>
      <c r="AA10" t="s">
        <v>152</v>
      </c>
      <c r="AB10">
        <v>58.81634945294708</v>
      </c>
      <c r="AC10">
        <v>54.641129246117323</v>
      </c>
      <c r="AD10">
        <v>50.005152171752563</v>
      </c>
      <c r="AE10">
        <v>71.912201102614787</v>
      </c>
      <c r="AF10">
        <v>76.389249344317989</v>
      </c>
      <c r="AG10"/>
      <c r="AH10"/>
      <c r="AI10"/>
      <c r="AJ10"/>
      <c r="AK10"/>
      <c r="AL10"/>
      <c r="AM10"/>
      <c r="AN10"/>
      <c r="AO10"/>
      <c r="AP10"/>
      <c r="AQ10"/>
      <c r="AR10"/>
      <c r="AS10"/>
      <c r="AT10"/>
      <c r="AU10"/>
      <c r="AV10"/>
      <c r="AW10"/>
      <c r="AX10"/>
      <c r="AY10"/>
      <c r="AZ10"/>
    </row>
    <row r="11">
      <c r="A11" t="s">
        <v>284</v>
      </c>
      <c r="B11">
        <v>2003</v>
      </c>
      <c r="C11" t="s">
        <v>287</v>
      </c>
      <c r="D11">
        <v>32</v>
      </c>
      <c r="E11" t="s">
        <v>103</v>
      </c>
      <c r="F11" t="s">
        <v>48</v>
      </c>
      <c r="G11" t="s">
        <v>177</v>
      </c>
      <c r="H11">
        <v>66.965298744344366</v>
      </c>
      <c r="I11">
        <v>43.448373316651669</v>
      </c>
      <c r="J11">
        <v>26.608003379235839</v>
      </c>
      <c r="K11">
        <v>18.806398088986509</v>
      </c>
      <c r="L11">
        <v>15.84569015291771</v>
      </c>
      <c r="M11">
        <v>11.59832835421518</v>
      </c>
      <c r="N11">
        <v>10.07000588279671</v>
      </c>
      <c r="O11">
        <v>10.015817767346</v>
      </c>
      <c r="P11">
        <v>9.731581334122744</v>
      </c>
      <c r="Q11">
        <v>10.92940139568119</v>
      </c>
      <c r="R11">
        <v>93.739357413578901</v>
      </c>
      <c r="S11">
        <v>91.512567093066124</v>
      </c>
      <c r="T11">
        <v>87.014088896106784</v>
      </c>
      <c r="U11">
        <v>81.604526259725873</v>
      </c>
      <c r="V11">
        <v>65.757339361871033</v>
      </c>
      <c r="W11" t="s">
        <v>148</v>
      </c>
      <c r="X11" t="s">
        <v>149</v>
      </c>
      <c r="Y11" t="s">
        <v>150</v>
      </c>
      <c r="Z11" t="s">
        <v>151</v>
      </c>
      <c r="AA11" t="s">
        <v>152</v>
      </c>
      <c r="AB11">
        <v>41.183650547053738</v>
      </c>
      <c r="AC11">
        <v>45.358870753881831</v>
      </c>
      <c r="AD11">
        <v>49.994847828247529</v>
      </c>
      <c r="AE11">
        <v>28.087798897385412</v>
      </c>
      <c r="AF11">
        <v>23.610750655682502</v>
      </c>
      <c r="AG11"/>
      <c r="AH11"/>
      <c r="AI11"/>
      <c r="AJ11"/>
      <c r="AK11"/>
      <c r="AL11"/>
      <c r="AM11"/>
      <c r="AN11"/>
      <c r="AO11"/>
      <c r="AP11"/>
      <c r="AQ11"/>
      <c r="AR11"/>
      <c r="AS11"/>
      <c r="AT11"/>
      <c r="AU11"/>
      <c r="AV11"/>
      <c r="AW11"/>
      <c r="AX11"/>
      <c r="AY11"/>
      <c r="AZ11"/>
    </row>
    <row r="12">
      <c r="A12" t="s">
        <v>284</v>
      </c>
      <c r="B12">
        <v>2003</v>
      </c>
      <c r="C12" t="s">
        <v>287</v>
      </c>
      <c r="D12">
        <v>35</v>
      </c>
      <c r="E12" t="s">
        <v>55</v>
      </c>
      <c r="F12" t="s">
        <v>49</v>
      </c>
      <c r="G12" t="s">
        <v>177</v>
      </c>
      <c r="H12">
        <v>33.406961430283431</v>
      </c>
      <c r="I12">
        <v>56.864602537914372</v>
      </c>
      <c r="J12">
        <v>73.506528284975573</v>
      </c>
      <c r="K12">
        <v>81.193601911014184</v>
      </c>
      <c r="L12">
        <v>84.204604783595613</v>
      </c>
      <c r="M12">
        <v>88.709211048611905</v>
      </c>
      <c r="N12">
        <v>89.987579859071914</v>
      </c>
      <c r="O12">
        <v>89.984182232654248</v>
      </c>
      <c r="P12">
        <v>90.268418665877746</v>
      </c>
      <c r="Q12">
        <v>89.145061967340141</v>
      </c>
      <c r="R12">
        <v>7.0254269872732644</v>
      </c>
      <c r="S12">
        <v>8.5234707099579481</v>
      </c>
      <c r="T12">
        <v>13.53505855112406</v>
      </c>
      <c r="U12">
        <v>18.748275845097218</v>
      </c>
      <c r="V12">
        <v>34.242660638129117</v>
      </c>
      <c r="W12" t="s">
        <v>148</v>
      </c>
      <c r="X12" t="s">
        <v>149</v>
      </c>
      <c r="Y12" t="s">
        <v>150</v>
      </c>
      <c r="Z12" t="s">
        <v>151</v>
      </c>
      <c r="AA12" t="s">
        <v>152</v>
      </c>
      <c r="AB12">
        <v>58.873121180389113</v>
      </c>
      <c r="AC12">
        <v>55.071737012650964</v>
      </c>
      <c r="AD12">
        <v>50.601868238658867</v>
      </c>
      <c r="AE12">
        <v>72.0619812716658</v>
      </c>
      <c r="AF12">
        <v>76.409146866742304</v>
      </c>
      <c r="AG12"/>
      <c r="AH12"/>
      <c r="AI12"/>
      <c r="AJ12"/>
      <c r="AK12"/>
      <c r="AL12"/>
      <c r="AM12"/>
      <c r="AN12"/>
      <c r="AO12"/>
      <c r="AP12"/>
      <c r="AQ12"/>
      <c r="AR12"/>
      <c r="AS12"/>
      <c r="AT12"/>
      <c r="AU12"/>
      <c r="AV12"/>
      <c r="AW12"/>
      <c r="AX12"/>
      <c r="AY12"/>
      <c r="AZ12"/>
    </row>
    <row r="13">
      <c r="A13" t="s">
        <v>284</v>
      </c>
      <c r="B13">
        <v>2003</v>
      </c>
      <c r="C13" t="s">
        <v>287</v>
      </c>
      <c r="D13">
        <v>36</v>
      </c>
      <c r="E13" t="s">
        <v>55</v>
      </c>
      <c r="F13" t="s">
        <v>48</v>
      </c>
      <c r="G13" t="s">
        <v>177</v>
      </c>
      <c r="H13">
        <v>66.593038569716555</v>
      </c>
      <c r="I13">
        <v>43.135397462086111</v>
      </c>
      <c r="J13">
        <v>26.49347171502486</v>
      </c>
      <c r="K13">
        <v>18.806398088986509</v>
      </c>
      <c r="L13">
        <v>15.79539521640525</v>
      </c>
      <c r="M13">
        <v>11.290788951388221</v>
      </c>
      <c r="N13">
        <v>10.012420140928249</v>
      </c>
      <c r="O13">
        <v>10.015817767346</v>
      </c>
      <c r="P13">
        <v>9.731581334122744</v>
      </c>
      <c r="Q13">
        <v>10.854938032659961</v>
      </c>
      <c r="R13">
        <v>92.974573012726751</v>
      </c>
      <c r="S13">
        <v>91.476529290042137</v>
      </c>
      <c r="T13">
        <v>86.464941448875805</v>
      </c>
      <c r="U13">
        <v>81.251724154902789</v>
      </c>
      <c r="V13">
        <v>65.757339361871033</v>
      </c>
      <c r="W13" t="s">
        <v>148</v>
      </c>
      <c r="X13" t="s">
        <v>149</v>
      </c>
      <c r="Y13" t="s">
        <v>150</v>
      </c>
      <c r="Z13" t="s">
        <v>151</v>
      </c>
      <c r="AA13" t="s">
        <v>152</v>
      </c>
      <c r="AB13">
        <v>41.126878819611719</v>
      </c>
      <c r="AC13">
        <v>44.928262987348219</v>
      </c>
      <c r="AD13">
        <v>49.398131761341233</v>
      </c>
      <c r="AE13">
        <v>27.938018728334399</v>
      </c>
      <c r="AF13">
        <v>23.590853133258172</v>
      </c>
      <c r="AG13"/>
      <c r="AH13"/>
      <c r="AI13"/>
      <c r="AJ13"/>
      <c r="AK13"/>
      <c r="AL13"/>
      <c r="AM13"/>
      <c r="AN13"/>
      <c r="AO13"/>
      <c r="AP13"/>
      <c r="AQ13"/>
      <c r="AR13"/>
      <c r="AS13"/>
      <c r="AT13"/>
      <c r="AU13"/>
      <c r="AV13"/>
      <c r="AW13"/>
      <c r="AX13"/>
      <c r="AY13"/>
      <c r="AZ13"/>
    </row>
    <row r="14">
      <c r="A14" t="s">
        <v>284</v>
      </c>
      <c r="B14">
        <v>2003</v>
      </c>
      <c r="C14" t="s">
        <v>287</v>
      </c>
      <c r="D14">
        <v>41</v>
      </c>
      <c r="E14" t="s">
        <v>56</v>
      </c>
      <c r="F14" t="s">
        <v>49</v>
      </c>
      <c r="G14" t="s">
        <v>177</v>
      </c>
      <c r="H14">
        <v>4.7458469387026767</v>
      </c>
      <c r="I14">
        <v>2.0448373148096071</v>
      </c>
      <c r="J14">
        <v>2.0838588954388402</v>
      </c>
      <c r="K14">
        <v>1.9700053409881499</v>
      </c>
      <c r="L14">
        <v>1.8514398910013261</v>
      </c>
      <c r="M14">
        <v>1.161484481432959</v>
      </c>
      <c r="N14">
        <v>1.5074199505842361</v>
      </c>
      <c r="O14">
        <v>2.0163853931421718</v>
      </c>
      <c r="P14">
        <v>2.0826011337128518</v>
      </c>
      <c r="Q14">
        <v>1.751066829959345</v>
      </c>
      <c r="R14">
        <v>11.952973418364</v>
      </c>
      <c r="S14">
        <v>9.979661052119134</v>
      </c>
      <c r="T14">
        <v>3.7870894905532571</v>
      </c>
      <c r="U14">
        <v>7.6489838549397922</v>
      </c>
      <c r="V14">
        <v>1.7864768458694811</v>
      </c>
      <c r="W14" t="s">
        <v>148</v>
      </c>
      <c r="X14" t="s">
        <v>149</v>
      </c>
      <c r="Y14" t="s">
        <v>150</v>
      </c>
      <c r="Z14" t="s">
        <v>151</v>
      </c>
      <c r="AA14" t="s">
        <v>152</v>
      </c>
      <c r="AB14">
        <v>1.314702309050334</v>
      </c>
      <c r="AC14">
        <v>2.7410776958809628</v>
      </c>
      <c r="AD14">
        <v>2.304860716915758</v>
      </c>
      <c r="AE14">
        <v>2.6733862737219849</v>
      </c>
      <c r="AF14">
        <v>2.558157031635496</v>
      </c>
      <c r="AG14"/>
      <c r="AH14"/>
      <c r="AI14"/>
      <c r="AJ14"/>
      <c r="AK14"/>
      <c r="AL14"/>
      <c r="AM14"/>
      <c r="AN14"/>
      <c r="AO14"/>
      <c r="AP14"/>
      <c r="AQ14"/>
      <c r="AR14"/>
      <c r="AS14"/>
      <c r="AT14"/>
      <c r="AU14"/>
      <c r="AV14"/>
      <c r="AW14"/>
      <c r="AX14"/>
      <c r="AY14"/>
      <c r="AZ14"/>
    </row>
    <row r="15">
      <c r="A15" t="s">
        <v>284</v>
      </c>
      <c r="B15">
        <v>2003</v>
      </c>
      <c r="C15" t="s">
        <v>287</v>
      </c>
      <c r="D15">
        <v>42</v>
      </c>
      <c r="E15" t="s">
        <v>56</v>
      </c>
      <c r="F15" t="s">
        <v>48</v>
      </c>
      <c r="G15" t="s">
        <v>301</v>
      </c>
      <c r="H15">
        <v>95.254153061297359</v>
      </c>
      <c r="I15">
        <v>97.955162685190473</v>
      </c>
      <c r="J15">
        <v>97.916141104561149</v>
      </c>
      <c r="K15">
        <v>98.029994659011876</v>
      </c>
      <c r="L15">
        <v>98.148560108998936</v>
      </c>
      <c r="M15">
        <v>98.838515518567078</v>
      </c>
      <c r="N15">
        <v>98.492580049415764</v>
      </c>
      <c r="O15">
        <v>97.983614606857941</v>
      </c>
      <c r="P15">
        <v>97.917398866287314</v>
      </c>
      <c r="Q15">
        <v>98.248933170040658</v>
      </c>
      <c r="R15">
        <v>88.047026581636018</v>
      </c>
      <c r="S15">
        <v>90.020338947880845</v>
      </c>
      <c r="T15">
        <v>96.212910509446758</v>
      </c>
      <c r="U15">
        <v>92.351016145060242</v>
      </c>
      <c r="V15">
        <v>98.213523154130513</v>
      </c>
      <c r="W15" t="s">
        <v>148</v>
      </c>
      <c r="X15" t="s">
        <v>149</v>
      </c>
      <c r="Y15" t="s">
        <v>150</v>
      </c>
      <c r="Z15" t="s">
        <v>151</v>
      </c>
      <c r="AA15" t="s">
        <v>152</v>
      </c>
      <c r="AB15">
        <v>98.685297690949682</v>
      </c>
      <c r="AC15">
        <v>97.258922304118926</v>
      </c>
      <c r="AD15">
        <v>97.695139283084231</v>
      </c>
      <c r="AE15">
        <v>97.326613726278026</v>
      </c>
      <c r="AF15">
        <v>97.441842968364838</v>
      </c>
      <c r="AG15"/>
      <c r="AH15"/>
      <c r="AI15"/>
      <c r="AJ15"/>
      <c r="AK15"/>
      <c r="AL15"/>
      <c r="AM15"/>
      <c r="AN15"/>
      <c r="AO15"/>
      <c r="AP15"/>
      <c r="AQ15"/>
      <c r="AR15"/>
      <c r="AS15"/>
      <c r="AT15"/>
      <c r="AU15"/>
      <c r="AV15"/>
      <c r="AW15"/>
      <c r="AX15"/>
      <c r="AY15"/>
      <c r="AZ15"/>
    </row>
    <row r="16">
      <c r="A16" t="s">
        <v>284</v>
      </c>
      <c r="B16">
        <v>2003</v>
      </c>
      <c r="C16" t="s">
        <v>287</v>
      </c>
      <c r="D16">
        <v>43</v>
      </c>
      <c r="E16" t="s">
        <v>53</v>
      </c>
      <c r="F16" t="s">
        <v>49</v>
      </c>
      <c r="G16" t="s">
        <v>302</v>
      </c>
      <c r="H16">
        <v>88.455670473274438</v>
      </c>
      <c r="I16">
        <v>94.288442533656124</v>
      </c>
      <c r="J16">
        <v>96.623592376971203</v>
      </c>
      <c r="K16">
        <v>98.158500035616044</v>
      </c>
      <c r="L16">
        <v>98.976001570470103</v>
      </c>
      <c r="M16">
        <v>91.967238811793024</v>
      </c>
      <c r="N16">
        <v>96.431809381813878</v>
      </c>
      <c r="O16">
        <v>98.096347853565319</v>
      </c>
      <c r="P16">
        <v>98.133422405476495</v>
      </c>
      <c r="Q16">
        <v>99.267558703145696</v>
      </c>
      <c r="R16">
        <v>87.722471977024981</v>
      </c>
      <c r="S16">
        <v>87.859728376382805</v>
      </c>
      <c r="T16">
        <v>93.930939767477597</v>
      </c>
      <c r="U16">
        <v>94.660828802435148</v>
      </c>
      <c r="V16">
        <v>97.282864717507053</v>
      </c>
      <c r="W16" t="s">
        <v>148</v>
      </c>
      <c r="X16" t="s">
        <v>149</v>
      </c>
      <c r="Y16" t="s">
        <v>150</v>
      </c>
      <c r="Z16" t="s">
        <v>151</v>
      </c>
      <c r="AA16" t="s">
        <v>152</v>
      </c>
      <c r="AB16">
        <v>96.432074651199301</v>
      </c>
      <c r="AC16">
        <v>87.411614682983625</v>
      </c>
      <c r="AD16">
        <v>96.02923707904985</v>
      </c>
      <c r="AE16">
        <v>94.320388940761163</v>
      </c>
      <c r="AF16">
        <v>98.92295920963015</v>
      </c>
      <c r="AG16"/>
      <c r="AH16"/>
      <c r="AI16"/>
      <c r="AJ16"/>
      <c r="AK16"/>
      <c r="AL16"/>
      <c r="AM16"/>
      <c r="AN16"/>
      <c r="AO16"/>
      <c r="AP16"/>
      <c r="AQ16"/>
      <c r="AR16"/>
      <c r="AS16"/>
      <c r="AT16"/>
      <c r="AU16"/>
      <c r="AV16"/>
      <c r="AW16"/>
      <c r="AX16"/>
      <c r="AY16"/>
      <c r="AZ16"/>
    </row>
    <row r="17">
      <c r="A17" t="s">
        <v>284</v>
      </c>
      <c r="B17">
        <v>2003</v>
      </c>
      <c r="C17" t="s">
        <v>287</v>
      </c>
      <c r="D17">
        <v>44</v>
      </c>
      <c r="E17" t="s">
        <v>53</v>
      </c>
      <c r="F17" t="s">
        <v>48</v>
      </c>
      <c r="G17" t="s">
        <v>177</v>
      </c>
      <c r="H17">
        <v>11.544329526725759</v>
      </c>
      <c r="I17">
        <v>5.7115574663439759</v>
      </c>
      <c r="J17">
        <v>3.3764076230288351</v>
      </c>
      <c r="K17">
        <v>1.841499964384004</v>
      </c>
      <c r="L17">
        <v>1.023998429529928</v>
      </c>
      <c r="M17">
        <v>8.0327611882070933</v>
      </c>
      <c r="N17">
        <v>3.5681906181862142</v>
      </c>
      <c r="O17">
        <v>1.9036521464346241</v>
      </c>
      <c r="P17">
        <v>1.866577594523555</v>
      </c>
      <c r="Q17">
        <v>0.73244129685431325</v>
      </c>
      <c r="R17">
        <v>12.277528022975011</v>
      </c>
      <c r="S17">
        <v>12.14027162361732</v>
      </c>
      <c r="T17">
        <v>6.0690602325223439</v>
      </c>
      <c r="U17">
        <v>5.3391711975648759</v>
      </c>
      <c r="V17">
        <v>2.7171352824929729</v>
      </c>
      <c r="W17" t="s">
        <v>148</v>
      </c>
      <c r="X17" t="s">
        <v>149</v>
      </c>
      <c r="Y17" t="s">
        <v>150</v>
      </c>
      <c r="Z17" t="s">
        <v>151</v>
      </c>
      <c r="AA17" t="s">
        <v>152</v>
      </c>
      <c r="AB17">
        <v>3.56792534880086</v>
      </c>
      <c r="AC17">
        <v>12.58838531701625</v>
      </c>
      <c r="AD17">
        <v>3.9707629209501478</v>
      </c>
      <c r="AE17">
        <v>5.6796110592387183</v>
      </c>
      <c r="AF17">
        <v>1.0770407903698429</v>
      </c>
      <c r="AG17"/>
      <c r="AH17"/>
      <c r="AI17"/>
      <c r="AJ17"/>
      <c r="AK17"/>
      <c r="AL17"/>
      <c r="AM17"/>
      <c r="AN17"/>
      <c r="AO17"/>
      <c r="AP17"/>
      <c r="AQ17"/>
      <c r="AR17"/>
      <c r="AS17"/>
      <c r="AT17"/>
      <c r="AU17"/>
      <c r="AV17"/>
      <c r="AW17"/>
      <c r="AX17"/>
      <c r="AY17"/>
      <c r="AZ17"/>
    </row>
    <row r="18">
      <c r="A18" t="s">
        <v>284</v>
      </c>
      <c r="B18">
        <v>2003</v>
      </c>
      <c r="C18" t="s">
        <v>287</v>
      </c>
      <c r="D18">
        <v>58</v>
      </c>
      <c r="E18" t="s">
        <v>154</v>
      </c>
      <c r="F18" t="s">
        <v>155</v>
      </c>
      <c r="G18" t="s">
        <v>177</v>
      </c>
      <c r="H18">
        <v>31.91421271794362</v>
      </c>
      <c r="I18">
        <v>53.118864261650927</v>
      </c>
      <c r="J18">
        <v>63.602211555539682</v>
      </c>
      <c r="K18">
        <v>62.178512926040007</v>
      </c>
      <c r="L18">
        <v>43.788789543654893</v>
      </c>
      <c r="M18">
        <v>84.537698349374068</v>
      </c>
      <c r="N18">
        <v>80.169791875545286</v>
      </c>
      <c r="O18">
        <v>72.05319747042455</v>
      </c>
      <c r="P18">
        <v>64.378198927342623</v>
      </c>
      <c r="Q18">
        <v>40.0866454743079</v>
      </c>
      <c r="R18">
        <v>6.0284925149341637</v>
      </c>
      <c r="S18">
        <v>8.4874329069339733</v>
      </c>
      <c r="T18">
        <v>12.491298821952469</v>
      </c>
      <c r="U18">
        <v>17.350845174665491</v>
      </c>
      <c r="V18">
        <v>30.226822263565222</v>
      </c>
      <c r="W18" t="s">
        <v>148</v>
      </c>
      <c r="X18" t="s">
        <v>149</v>
      </c>
      <c r="Y18" t="s">
        <v>150</v>
      </c>
      <c r="Z18" t="s">
        <v>151</v>
      </c>
      <c r="AA18" t="s">
        <v>152</v>
      </c>
      <c r="AB18">
        <v>49.259132902636118</v>
      </c>
      <c r="AC18">
        <v>53.390900025935593</v>
      </c>
      <c r="AD18">
        <v>42.48649515166246</v>
      </c>
      <c r="AE18">
        <v>65.90046130951815</v>
      </c>
      <c r="AF18">
        <v>47.061176020175367</v>
      </c>
      <c r="AG18"/>
      <c r="AH18"/>
      <c r="AI18"/>
      <c r="AJ18"/>
      <c r="AK18"/>
      <c r="AL18"/>
      <c r="AM18"/>
      <c r="AN18"/>
      <c r="AO18"/>
      <c r="AP18"/>
      <c r="AQ18"/>
      <c r="AR18"/>
      <c r="AS18"/>
      <c r="AT18"/>
      <c r="AU18"/>
      <c r="AV18"/>
      <c r="AW18"/>
      <c r="AX18"/>
      <c r="AY18"/>
      <c r="AZ18"/>
    </row>
    <row r="19">
      <c r="A19" t="s">
        <v>284</v>
      </c>
      <c r="B19">
        <v>2003</v>
      </c>
      <c r="C19" t="s">
        <v>287</v>
      </c>
      <c r="D19">
        <v>59</v>
      </c>
      <c r="E19" t="s">
        <v>154</v>
      </c>
      <c r="F19" t="s">
        <v>156</v>
      </c>
      <c r="G19" t="s">
        <v>177</v>
      </c>
      <c r="H19">
        <v>0.60151334543188917</v>
      </c>
      <c r="I19">
        <v>0.1549020962660215</v>
      </c>
      <c r="J19">
        <v>0.40971515778809853</v>
      </c>
      <c r="K19">
        <v>0.22195984595735641</v>
      </c>
      <c r="L19">
        <v>0.50735080319803183</v>
      </c>
      <c r="M19">
        <v>0.91093815730527405</v>
      </c>
      <c r="N19">
        <v>0.42265279446112808</v>
      </c>
      <c r="O19">
        <v>0.39750780219739079</v>
      </c>
      <c r="P19">
        <v>0.15121672243741099</v>
      </c>
      <c r="Q19">
        <v>0.70098642426587776</v>
      </c>
      <c r="R19">
        <v>0.27239553346908502</v>
      </c>
      <c r="S19">
        <v>0</v>
      </c>
      <c r="T19">
        <v>0</v>
      </c>
      <c r="U19">
        <v>0</v>
      </c>
      <c r="V19">
        <v>0.19395735607319839</v>
      </c>
      <c r="W19" t="s">
        <v>148</v>
      </c>
      <c r="X19" t="s">
        <v>149</v>
      </c>
      <c r="Y19" t="s">
        <v>150</v>
      </c>
      <c r="Z19" t="s">
        <v>151</v>
      </c>
      <c r="AA19" t="s">
        <v>152</v>
      </c>
      <c r="AB19">
        <v>0.12364004257595861</v>
      </c>
      <c r="AC19">
        <v>0.37788582923562569</v>
      </c>
      <c r="AD19">
        <v>0.030973424904541601</v>
      </c>
      <c r="AE19">
        <v>0.14770251143396171</v>
      </c>
      <c r="AF19">
        <v>0.68041656798565442</v>
      </c>
      <c r="AG19"/>
      <c r="AH19"/>
      <c r="AI19"/>
      <c r="AJ19"/>
      <c r="AK19"/>
      <c r="AL19"/>
      <c r="AM19"/>
      <c r="AN19"/>
      <c r="AO19"/>
      <c r="AP19"/>
      <c r="AQ19"/>
      <c r="AR19"/>
      <c r="AS19"/>
      <c r="AT19"/>
      <c r="AU19"/>
      <c r="AV19"/>
      <c r="AW19"/>
      <c r="AX19"/>
      <c r="AY19"/>
      <c r="AZ19"/>
    </row>
    <row r="20">
      <c r="A20" t="s">
        <v>284</v>
      </c>
      <c r="B20">
        <v>2003</v>
      </c>
      <c r="C20" t="s">
        <v>287</v>
      </c>
      <c r="D20">
        <v>60</v>
      </c>
      <c r="E20" t="s">
        <v>154</v>
      </c>
      <c r="F20" t="s">
        <v>157</v>
      </c>
      <c r="G20" t="s">
        <v>177</v>
      </c>
      <c r="H20">
        <v>2.6762562928079499</v>
      </c>
      <c r="I20">
        <v>0.88026311344031027</v>
      </c>
      <c r="J20">
        <v>0.72727464618719007</v>
      </c>
      <c r="K20">
        <v>0.28127080235435459</v>
      </c>
      <c r="L20">
        <v>0.65746047046073908</v>
      </c>
      <c r="M20">
        <v>0.71786453972668951</v>
      </c>
      <c r="N20">
        <v>0.65753721674423216</v>
      </c>
      <c r="O20">
        <v>0.28346976750071379</v>
      </c>
      <c r="P20">
        <v>0.51777810329108098</v>
      </c>
      <c r="Q20">
        <v>0.4822104320058142</v>
      </c>
      <c r="R20">
        <v>5.0387412684908526</v>
      </c>
      <c r="S20">
        <v>2.2957892975740171</v>
      </c>
      <c r="T20">
        <v>1.1916872183750451</v>
      </c>
      <c r="U20">
        <v>0.79809354965832469</v>
      </c>
      <c r="V20">
        <v>1.2232197495907129</v>
      </c>
      <c r="W20" t="s">
        <v>148</v>
      </c>
      <c r="X20" t="s">
        <v>149</v>
      </c>
      <c r="Y20" t="s">
        <v>150</v>
      </c>
      <c r="Z20" t="s">
        <v>151</v>
      </c>
      <c r="AA20" t="s">
        <v>152</v>
      </c>
      <c r="AB20">
        <v>0.87778430297030907</v>
      </c>
      <c r="AC20">
        <v>2.0904185792108989</v>
      </c>
      <c r="AD20">
        <v>0.62539467611987409</v>
      </c>
      <c r="AE20">
        <v>1.4466439016448041</v>
      </c>
      <c r="AF20">
        <v>0.54156263491220225</v>
      </c>
      <c r="AG20"/>
      <c r="AH20"/>
      <c r="AI20"/>
      <c r="AJ20"/>
      <c r="AK20"/>
      <c r="AL20"/>
      <c r="AM20"/>
      <c r="AN20"/>
      <c r="AO20"/>
      <c r="AP20"/>
      <c r="AQ20"/>
      <c r="AR20"/>
      <c r="AS20"/>
      <c r="AT20"/>
      <c r="AU20"/>
      <c r="AV20"/>
      <c r="AW20"/>
      <c r="AX20"/>
      <c r="AY20"/>
      <c r="AZ20"/>
    </row>
    <row r="21">
      <c r="A21" t="s">
        <v>284</v>
      </c>
      <c r="B21">
        <v>2003</v>
      </c>
      <c r="C21" t="s">
        <v>287</v>
      </c>
      <c r="D21">
        <v>61</v>
      </c>
      <c r="E21" t="s">
        <v>154</v>
      </c>
      <c r="F21" t="s">
        <v>158</v>
      </c>
      <c r="G21" t="s">
        <v>177</v>
      </c>
      <c r="H21">
        <v>5.8579049807555608</v>
      </c>
      <c r="I21">
        <v>4.2004939626785491</v>
      </c>
      <c r="J21">
        <v>1.9874828819353521</v>
      </c>
      <c r="K21">
        <v>1.4359869822613121</v>
      </c>
      <c r="L21">
        <v>0.72516373638632692</v>
      </c>
      <c r="M21">
        <v>1.9673065324458661</v>
      </c>
      <c r="N21">
        <v>1.04976984195685</v>
      </c>
      <c r="O21">
        <v>0.66480185329164088</v>
      </c>
      <c r="P21">
        <v>0.1734577669160253</v>
      </c>
      <c r="Q21">
        <v>0.40189328905396549</v>
      </c>
      <c r="R21">
        <v>7.826453186714982</v>
      </c>
      <c r="S21">
        <v>7.4072352996310746</v>
      </c>
      <c r="T21">
        <v>6.9808199071172847</v>
      </c>
      <c r="U21">
        <v>7.0205561071519433</v>
      </c>
      <c r="V21">
        <v>5.6404817266046372</v>
      </c>
      <c r="W21" t="s">
        <v>148</v>
      </c>
      <c r="X21" t="s">
        <v>149</v>
      </c>
      <c r="Y21" t="s">
        <v>150</v>
      </c>
      <c r="Z21" t="s">
        <v>151</v>
      </c>
      <c r="AA21" t="s">
        <v>152</v>
      </c>
      <c r="AB21">
        <v>0.66456335776514353</v>
      </c>
      <c r="AC21">
        <v>5.904936909126743</v>
      </c>
      <c r="AD21">
        <v>1.514393180793018</v>
      </c>
      <c r="AE21">
        <v>3.7460325691885141</v>
      </c>
      <c r="AF21">
        <v>2.462008574144138</v>
      </c>
      <c r="AG21"/>
      <c r="AH21"/>
      <c r="AI21"/>
      <c r="AJ21"/>
      <c r="AK21"/>
      <c r="AL21"/>
      <c r="AM21"/>
      <c r="AN21"/>
      <c r="AO21"/>
      <c r="AP21"/>
      <c r="AQ21"/>
      <c r="AR21"/>
      <c r="AS21"/>
      <c r="AT21"/>
      <c r="AU21"/>
      <c r="AV21"/>
      <c r="AW21"/>
      <c r="AX21"/>
      <c r="AY21"/>
      <c r="AZ21"/>
    </row>
    <row r="22">
      <c r="A22" t="s">
        <v>284</v>
      </c>
      <c r="B22">
        <v>2003</v>
      </c>
      <c r="C22" t="s">
        <v>287</v>
      </c>
      <c r="D22">
        <v>62</v>
      </c>
      <c r="E22" t="s">
        <v>154</v>
      </c>
      <c r="F22" t="s">
        <v>159</v>
      </c>
      <c r="G22" t="s">
        <v>177</v>
      </c>
      <c r="H22">
        <v>45.200162488043119</v>
      </c>
      <c r="I22">
        <v>30.957577567931651</v>
      </c>
      <c r="J22">
        <v>17.484247743438569</v>
      </c>
      <c r="K22">
        <v>10.43553749744382</v>
      </c>
      <c r="L22">
        <v>5.3664666293913799</v>
      </c>
      <c r="M22">
        <v>3.8194020514778231</v>
      </c>
      <c r="N22">
        <v>3.8582184162481519</v>
      </c>
      <c r="O22">
        <v>2.3701970125355389</v>
      </c>
      <c r="P22">
        <v>2.1436970818720011</v>
      </c>
      <c r="Q22">
        <v>1.3800042504451711</v>
      </c>
      <c r="R22">
        <v>63.427143597124918</v>
      </c>
      <c r="S22">
        <v>66.739648829344162</v>
      </c>
      <c r="T22">
        <v>65.705791105258001</v>
      </c>
      <c r="U22">
        <v>63.962000742327888</v>
      </c>
      <c r="V22">
        <v>48.806433877447652</v>
      </c>
      <c r="W22" t="s">
        <v>148</v>
      </c>
      <c r="X22" t="s">
        <v>149</v>
      </c>
      <c r="Y22" t="s">
        <v>150</v>
      </c>
      <c r="Z22" t="s">
        <v>151</v>
      </c>
      <c r="AA22" t="s">
        <v>152</v>
      </c>
      <c r="AB22">
        <v>29.756541592013601</v>
      </c>
      <c r="AC22">
        <v>28.20778311254049</v>
      </c>
      <c r="AD22">
        <v>36.024557386218937</v>
      </c>
      <c r="AE22">
        <v>15.44129503749731</v>
      </c>
      <c r="AF22">
        <v>13.41367112932374</v>
      </c>
      <c r="AG22"/>
      <c r="AH22"/>
      <c r="AI22"/>
      <c r="AJ22"/>
      <c r="AK22"/>
      <c r="AL22"/>
      <c r="AM22"/>
      <c r="AN22"/>
      <c r="AO22"/>
      <c r="AP22"/>
      <c r="AQ22"/>
      <c r="AR22"/>
      <c r="AS22"/>
      <c r="AT22"/>
      <c r="AU22"/>
      <c r="AV22"/>
      <c r="AW22"/>
      <c r="AX22"/>
      <c r="AY22"/>
      <c r="AZ22"/>
    </row>
    <row r="23">
      <c r="A23" t="s">
        <v>284</v>
      </c>
      <c r="B23">
        <v>2003</v>
      </c>
      <c r="C23" t="s">
        <v>287</v>
      </c>
      <c r="D23">
        <v>63</v>
      </c>
      <c r="E23" t="s">
        <v>154</v>
      </c>
      <c r="F23" t="s">
        <v>160</v>
      </c>
      <c r="G23" t="s">
        <v>177</v>
      </c>
      <c r="H23">
        <v>11.47654588407118</v>
      </c>
      <c r="I23">
        <v>6.3230894703418388</v>
      </c>
      <c r="J23">
        <v>4.8528540882811733</v>
      </c>
      <c r="K23">
        <v>5.5699009996233269</v>
      </c>
      <c r="L23">
        <v>6.1951805233511568</v>
      </c>
      <c r="M23">
        <v>3.0826616969163192</v>
      </c>
      <c r="N23">
        <v>3.4458713732579511</v>
      </c>
      <c r="O23">
        <v>5.3128984339611582</v>
      </c>
      <c r="P23">
        <v>5.6493076047802324</v>
      </c>
      <c r="Q23">
        <v>5.8195764425223224</v>
      </c>
      <c r="R23">
        <v>16.32490972483663</v>
      </c>
      <c r="S23">
        <v>14.22058768922626</v>
      </c>
      <c r="T23">
        <v>11.79901826876482</v>
      </c>
      <c r="U23">
        <v>8.0817902057520854</v>
      </c>
      <c r="V23">
        <v>7.080635285700752</v>
      </c>
      <c r="W23" t="s">
        <v>148</v>
      </c>
      <c r="X23" t="s">
        <v>149</v>
      </c>
      <c r="Y23" t="s">
        <v>150</v>
      </c>
      <c r="Z23" t="s">
        <v>151</v>
      </c>
      <c r="AA23" t="s">
        <v>152</v>
      </c>
      <c r="AB23">
        <v>8.1657613913305251</v>
      </c>
      <c r="AC23">
        <v>7.8930517417042738</v>
      </c>
      <c r="AD23">
        <v>10.348212900062119</v>
      </c>
      <c r="AE23">
        <v>5.9632119472501532</v>
      </c>
      <c r="AF23">
        <v>5.2305525201949692</v>
      </c>
      <c r="AG23"/>
      <c r="AH23"/>
      <c r="AI23"/>
      <c r="AJ23"/>
      <c r="AK23"/>
      <c r="AL23"/>
      <c r="AM23"/>
      <c r="AN23"/>
      <c r="AO23"/>
      <c r="AP23"/>
      <c r="AQ23"/>
      <c r="AR23"/>
      <c r="AS23"/>
      <c r="AT23"/>
      <c r="AU23"/>
      <c r="AV23"/>
      <c r="AW23"/>
      <c r="AX23"/>
      <c r="AY23"/>
      <c r="AZ23"/>
    </row>
    <row r="24">
      <c r="A24" t="s">
        <v>284</v>
      </c>
      <c r="B24">
        <v>2003</v>
      </c>
      <c r="C24" t="s">
        <v>287</v>
      </c>
      <c r="D24">
        <v>64</v>
      </c>
      <c r="E24" t="s">
        <v>154</v>
      </c>
      <c r="F24" t="s">
        <v>161</v>
      </c>
      <c r="G24" t="s">
        <v>177</v>
      </c>
      <c r="H24">
        <v>0.082071743977308098</v>
      </c>
      <c r="I24">
        <v>0.14661406266738239</v>
      </c>
      <c r="J24">
        <v>0.0346420556436913</v>
      </c>
      <c r="K24">
        <v>0</v>
      </c>
      <c r="L24">
        <v>0.13300331791176359</v>
      </c>
      <c r="M24">
        <v>0.0265110195284665</v>
      </c>
      <c r="N24">
        <v>0</v>
      </c>
      <c r="O24">
        <v>0</v>
      </c>
      <c r="P24">
        <v>0.067183953013361997</v>
      </c>
      <c r="Q24">
        <v>0.12978335787922229</v>
      </c>
      <c r="R24">
        <v>0.074880189545636106</v>
      </c>
      <c r="S24">
        <v>0.17763803780407211</v>
      </c>
      <c r="T24">
        <v>0.39663432632293433</v>
      </c>
      <c r="U24">
        <v>0.1065703489866365</v>
      </c>
      <c r="V24">
        <v>0</v>
      </c>
      <c r="W24" t="s">
        <v>148</v>
      </c>
      <c r="X24" t="s">
        <v>149</v>
      </c>
      <c r="Y24" t="s">
        <v>150</v>
      </c>
      <c r="Z24" t="s">
        <v>151</v>
      </c>
      <c r="AA24" t="s">
        <v>152</v>
      </c>
      <c r="AB24">
        <v>0.0164119524109816</v>
      </c>
      <c r="AC24">
        <v>0.056641696759989701</v>
      </c>
      <c r="AD24">
        <v>0.25291710131070422</v>
      </c>
      <c r="AE24">
        <v>0.1397409731166816</v>
      </c>
      <c r="AF24">
        <v>0.070621806171043994</v>
      </c>
      <c r="AG24"/>
      <c r="AH24"/>
      <c r="AI24"/>
      <c r="AJ24"/>
      <c r="AK24"/>
      <c r="AL24"/>
      <c r="AM24"/>
      <c r="AN24"/>
      <c r="AO24"/>
      <c r="AP24"/>
      <c r="AQ24"/>
      <c r="AR24"/>
      <c r="AS24"/>
      <c r="AT24"/>
      <c r="AU24"/>
      <c r="AV24"/>
      <c r="AW24"/>
      <c r="AX24"/>
      <c r="AY24"/>
      <c r="AZ24"/>
    </row>
    <row r="25">
      <c r="A25" t="s">
        <v>284</v>
      </c>
      <c r="B25">
        <v>2003</v>
      </c>
      <c r="C25" t="s">
        <v>287</v>
      </c>
      <c r="D25">
        <v>65</v>
      </c>
      <c r="E25" t="s">
        <v>154</v>
      </c>
      <c r="F25" t="s">
        <v>162</v>
      </c>
      <c r="G25" t="s">
        <v>177</v>
      </c>
      <c r="H25">
        <v>0.1338061335492263</v>
      </c>
      <c r="I25">
        <v>0.0243723707200925</v>
      </c>
      <c r="J25">
        <v>0.048651217242093599</v>
      </c>
      <c r="K25">
        <v>0</v>
      </c>
      <c r="L25">
        <v>0</v>
      </c>
      <c r="M25">
        <v>0</v>
      </c>
      <c r="N25">
        <v>0</v>
      </c>
      <c r="O25">
        <v>0</v>
      </c>
      <c r="P25">
        <v>0</v>
      </c>
      <c r="Q25">
        <v>0</v>
      </c>
      <c r="R25">
        <v>0.074880189545636106</v>
      </c>
      <c r="S25">
        <v>0.33679046810470292</v>
      </c>
      <c r="T25">
        <v>0.075122556786353795</v>
      </c>
      <c r="U25">
        <v>0</v>
      </c>
      <c r="V25">
        <v>0.1498083639993896</v>
      </c>
      <c r="W25" t="s">
        <v>148</v>
      </c>
      <c r="X25" t="s">
        <v>149</v>
      </c>
      <c r="Y25" t="s">
        <v>150</v>
      </c>
      <c r="Z25" t="s">
        <v>151</v>
      </c>
      <c r="AA25" t="s">
        <v>152</v>
      </c>
      <c r="AB25">
        <v>0</v>
      </c>
      <c r="AC25">
        <v>0</v>
      </c>
      <c r="AD25">
        <v>0.53744884028524642</v>
      </c>
      <c r="AE25">
        <v>0</v>
      </c>
      <c r="AF25">
        <v>0</v>
      </c>
      <c r="AG25"/>
      <c r="AH25"/>
      <c r="AI25"/>
      <c r="AJ25"/>
      <c r="AK25"/>
      <c r="AL25"/>
      <c r="AM25"/>
      <c r="AN25"/>
      <c r="AO25"/>
      <c r="AP25"/>
      <c r="AQ25"/>
      <c r="AR25"/>
      <c r="AS25"/>
      <c r="AT25"/>
      <c r="AU25"/>
      <c r="AV25"/>
      <c r="AW25"/>
      <c r="AX25"/>
      <c r="AY25"/>
      <c r="AZ25"/>
    </row>
    <row r="26">
      <c r="A26" t="s">
        <v>284</v>
      </c>
      <c r="B26">
        <v>2003</v>
      </c>
      <c r="C26" t="s">
        <v>287</v>
      </c>
      <c r="D26">
        <v>66</v>
      </c>
      <c r="E26" t="s">
        <v>154</v>
      </c>
      <c r="F26" t="s">
        <v>163</v>
      </c>
      <c r="G26" t="s">
        <v>177</v>
      </c>
      <c r="H26">
        <v>0.62610369970824398</v>
      </c>
      <c r="I26">
        <v>0.26980044834901612</v>
      </c>
      <c r="J26">
        <v>0.40180412247651209</v>
      </c>
      <c r="K26">
        <v>0.2237435229214047</v>
      </c>
      <c r="L26">
        <v>0.12406640691073061</v>
      </c>
      <c r="M26">
        <v>0.81961775067815301</v>
      </c>
      <c r="N26">
        <v>0.46256440798756238</v>
      </c>
      <c r="O26">
        <v>0.29216277368830029</v>
      </c>
      <c r="P26">
        <v>0.31634300602320381</v>
      </c>
      <c r="Q26">
        <v>0.079600266506361303</v>
      </c>
      <c r="R26">
        <v>0.40135374746456259</v>
      </c>
      <c r="S26">
        <v>0</v>
      </c>
      <c r="T26">
        <v>0.28528506264931042</v>
      </c>
      <c r="U26">
        <v>0.28418759729769733</v>
      </c>
      <c r="V26">
        <v>0</v>
      </c>
      <c r="W26" t="s">
        <v>148</v>
      </c>
      <c r="X26" t="s">
        <v>149</v>
      </c>
      <c r="Y26" t="s">
        <v>150</v>
      </c>
      <c r="Z26" t="s">
        <v>151</v>
      </c>
      <c r="AA26" t="s">
        <v>152</v>
      </c>
      <c r="AB26">
        <v>0.69750797746672</v>
      </c>
      <c r="AC26">
        <v>0.61953089989145926</v>
      </c>
      <c r="AD26">
        <v>0</v>
      </c>
      <c r="AE26">
        <v>0.27948194623336331</v>
      </c>
      <c r="AF26">
        <v>0.049317031343113597</v>
      </c>
      <c r="AG26"/>
      <c r="AH26"/>
      <c r="AI26"/>
      <c r="AJ26"/>
      <c r="AK26"/>
      <c r="AL26"/>
      <c r="AM26"/>
      <c r="AN26"/>
      <c r="AO26"/>
      <c r="AP26"/>
      <c r="AQ26"/>
      <c r="AR26"/>
      <c r="AS26"/>
      <c r="AT26"/>
      <c r="AU26"/>
      <c r="AV26"/>
      <c r="AW26"/>
      <c r="AX26"/>
      <c r="AY26"/>
      <c r="AZ26"/>
    </row>
    <row r="27">
      <c r="A27" t="s">
        <v>284</v>
      </c>
      <c r="B27">
        <v>2003</v>
      </c>
      <c r="C27" t="s">
        <v>287</v>
      </c>
      <c r="D27">
        <v>67</v>
      </c>
      <c r="E27" t="s">
        <v>154</v>
      </c>
      <c r="F27" t="s">
        <v>164</v>
      </c>
      <c r="G27" t="s">
        <v>177</v>
      </c>
      <c r="H27">
        <v>1.2735871215657439</v>
      </c>
      <c r="I27">
        <v>3.7263183911652331</v>
      </c>
      <c r="J27">
        <v>10.106417260608151</v>
      </c>
      <c r="K27">
        <v>19.405506409962008</v>
      </c>
      <c r="L27">
        <v>42.033225942566162</v>
      </c>
      <c r="M27">
        <v>3.9478314440578912</v>
      </c>
      <c r="N27">
        <v>9.8298672797510598</v>
      </c>
      <c r="O27">
        <v>18.266283068533969</v>
      </c>
      <c r="P27">
        <v>26.24404585874904</v>
      </c>
      <c r="Q27">
        <v>50.47928652459256</v>
      </c>
      <c r="R27">
        <v>0.38691678581161748</v>
      </c>
      <c r="S27">
        <v>0.15468845626209771</v>
      </c>
      <c r="T27">
        <v>0.83583180462762952</v>
      </c>
      <c r="U27">
        <v>1.963225960435111</v>
      </c>
      <c r="V27">
        <v>6.2875147020643194</v>
      </c>
      <c r="W27" t="s">
        <v>148</v>
      </c>
      <c r="X27" t="s">
        <v>149</v>
      </c>
      <c r="Y27" t="s">
        <v>150</v>
      </c>
      <c r="Z27" t="s">
        <v>151</v>
      </c>
      <c r="AA27" t="s">
        <v>152</v>
      </c>
      <c r="AB27">
        <v>10.34324980769544</v>
      </c>
      <c r="AC27">
        <v>1.368983927577474</v>
      </c>
      <c r="AD27">
        <v>7.8631376609747399</v>
      </c>
      <c r="AE27">
        <v>6.3779406098660436</v>
      </c>
      <c r="AF27">
        <v>30.100602499622969</v>
      </c>
      <c r="AG27"/>
      <c r="AH27"/>
      <c r="AI27"/>
      <c r="AJ27"/>
      <c r="AK27"/>
      <c r="AL27"/>
      <c r="AM27"/>
      <c r="AN27"/>
      <c r="AO27"/>
      <c r="AP27"/>
      <c r="AQ27"/>
      <c r="AR27"/>
      <c r="AS27"/>
      <c r="AT27"/>
      <c r="AU27"/>
      <c r="AV27"/>
      <c r="AW27"/>
      <c r="AX27"/>
      <c r="AY27"/>
      <c r="AZ27"/>
    </row>
    <row r="28">
      <c r="A28" t="s">
        <v>284</v>
      </c>
      <c r="B28">
        <v>2003</v>
      </c>
      <c r="C28" t="s">
        <v>287</v>
      </c>
      <c r="D28">
        <v>68</v>
      </c>
      <c r="E28" t="s">
        <v>154</v>
      </c>
      <c r="F28" t="s">
        <v>165</v>
      </c>
      <c r="G28" t="s">
        <v>177</v>
      </c>
      <c r="H28">
        <v>0</v>
      </c>
      <c r="I28">
        <v>0.057847749108567798</v>
      </c>
      <c r="J28">
        <v>0.19669189139107621</v>
      </c>
      <c r="K28">
        <v>0.16876688311518859</v>
      </c>
      <c r="L28">
        <v>0.30253216261003513</v>
      </c>
      <c r="M28">
        <v>0</v>
      </c>
      <c r="N28">
        <v>0.1037267940478958</v>
      </c>
      <c r="O28">
        <v>0.2103327459610371</v>
      </c>
      <c r="P28">
        <v>0.35877097557576831</v>
      </c>
      <c r="Q28">
        <v>0.1930358034167193</v>
      </c>
      <c r="R28">
        <v>0</v>
      </c>
      <c r="S28">
        <v>0</v>
      </c>
      <c r="T28">
        <v>0</v>
      </c>
      <c r="U28">
        <v>0.2928259545537652</v>
      </c>
      <c r="V28">
        <v>0.14222788180154169</v>
      </c>
      <c r="W28" t="s">
        <v>148</v>
      </c>
      <c r="X28" t="s">
        <v>149</v>
      </c>
      <c r="Y28" t="s">
        <v>150</v>
      </c>
      <c r="Z28" t="s">
        <v>151</v>
      </c>
      <c r="AA28" t="s">
        <v>152</v>
      </c>
      <c r="AB28">
        <v>0</v>
      </c>
      <c r="AC28">
        <v>0.033092182400157197</v>
      </c>
      <c r="AD28">
        <v>0</v>
      </c>
      <c r="AE28">
        <v>0.20644276523425409</v>
      </c>
      <c r="AF28">
        <v>0.29580209745201869</v>
      </c>
      <c r="AG28"/>
      <c r="AH28"/>
      <c r="AI28"/>
      <c r="AJ28"/>
      <c r="AK28"/>
      <c r="AL28"/>
      <c r="AM28"/>
      <c r="AN28"/>
      <c r="AO28"/>
      <c r="AP28"/>
      <c r="AQ28"/>
      <c r="AR28"/>
      <c r="AS28"/>
      <c r="AT28"/>
      <c r="AU28"/>
      <c r="AV28"/>
      <c r="AW28"/>
      <c r="AX28"/>
      <c r="AY28"/>
      <c r="AZ28"/>
    </row>
    <row r="29">
      <c r="A29" t="s">
        <v>284</v>
      </c>
      <c r="B29">
        <v>2003</v>
      </c>
      <c r="C29" t="s">
        <v>287</v>
      </c>
      <c r="D29">
        <v>69</v>
      </c>
      <c r="E29" t="s">
        <v>154</v>
      </c>
      <c r="F29" t="s">
        <v>46</v>
      </c>
      <c r="G29" t="s">
        <v>177</v>
      </c>
      <c r="H29">
        <v>0.15783559214622159</v>
      </c>
      <c r="I29">
        <v>0.1398565056809781</v>
      </c>
      <c r="J29">
        <v>0.14800737946924031</v>
      </c>
      <c r="K29">
        <v>0.078814130322482398</v>
      </c>
      <c r="L29">
        <v>0.1667604635598261</v>
      </c>
      <c r="M29">
        <v>0.17016845848963741</v>
      </c>
      <c r="N29">
        <v>0</v>
      </c>
      <c r="O29">
        <v>0.14914907190619781</v>
      </c>
      <c r="P29">
        <v>0</v>
      </c>
      <c r="Q29">
        <v>0.24697773500451109</v>
      </c>
      <c r="R29">
        <v>0.1438332620619793</v>
      </c>
      <c r="S29">
        <v>0.18018901511986651</v>
      </c>
      <c r="T29">
        <v>0.23851092814604311</v>
      </c>
      <c r="U29">
        <v>0.1399043591711655</v>
      </c>
      <c r="V29">
        <v>0.24889879315269789</v>
      </c>
      <c r="W29" t="s">
        <v>148</v>
      </c>
      <c r="X29" t="s">
        <v>149</v>
      </c>
      <c r="Y29" t="s">
        <v>150</v>
      </c>
      <c r="Z29" t="s">
        <v>151</v>
      </c>
      <c r="AA29" t="s">
        <v>152</v>
      </c>
      <c r="AB29">
        <v>0.095406673136351705</v>
      </c>
      <c r="AC29">
        <v>0.056775095616489898</v>
      </c>
      <c r="AD29">
        <v>0.31646967766852663</v>
      </c>
      <c r="AE29">
        <v>0.35104642901687688</v>
      </c>
      <c r="AF29">
        <v>0.094269118676391303</v>
      </c>
      <c r="AG29"/>
      <c r="AH29"/>
      <c r="AI29"/>
      <c r="AJ29"/>
      <c r="AK29"/>
      <c r="AL29"/>
      <c r="AM29"/>
      <c r="AN29"/>
      <c r="AO29"/>
      <c r="AP29"/>
      <c r="AQ29"/>
      <c r="AR29"/>
      <c r="AS29"/>
      <c r="AT29"/>
      <c r="AU29"/>
      <c r="AV29"/>
      <c r="AW29"/>
      <c r="AX29"/>
      <c r="AY29"/>
      <c r="AZ29"/>
    </row>
    <row r="30">
      <c r="A30" t="s">
        <v>284</v>
      </c>
      <c r="B30">
        <v>2003</v>
      </c>
      <c r="C30" t="s">
        <v>287</v>
      </c>
      <c r="D30">
        <v>122</v>
      </c>
      <c r="E30" t="s">
        <v>18</v>
      </c>
      <c r="F30" t="s">
        <v>14</v>
      </c>
      <c r="G30" t="s">
        <v>303</v>
      </c>
      <c r="H30">
        <v>60.767876991964698</v>
      </c>
      <c r="I30">
        <v>87.288316313967371</v>
      </c>
      <c r="J30">
        <v>94.766418299948654</v>
      </c>
      <c r="K30">
        <v>96.322184095029016</v>
      </c>
      <c r="L30">
        <v>98.898080942263789</v>
      </c>
      <c r="M30">
        <v>91.526704035020842</v>
      </c>
      <c r="N30">
        <v>96.791094278349519</v>
      </c>
      <c r="O30">
        <v>97.984019160576011</v>
      </c>
      <c r="P30">
        <v>98.63432632909624</v>
      </c>
      <c r="Q30">
        <v>99.675828586359458</v>
      </c>
      <c r="R30">
        <v>41.648586509779811</v>
      </c>
      <c r="S30">
        <v>53.277988569764027</v>
      </c>
      <c r="T30">
        <v>72.825493754278398</v>
      </c>
      <c r="U30">
        <v>83.526412088973785</v>
      </c>
      <c r="V30">
        <v>90.013596596463742</v>
      </c>
      <c r="W30" t="s">
        <v>148</v>
      </c>
      <c r="X30" t="s">
        <v>149</v>
      </c>
      <c r="Y30" t="s">
        <v>150</v>
      </c>
      <c r="Z30" t="s">
        <v>151</v>
      </c>
      <c r="AA30" t="s">
        <v>152</v>
      </c>
      <c r="AB30">
        <v>90.113641436243881</v>
      </c>
      <c r="AC30">
        <v>67.130842437721057</v>
      </c>
      <c r="AD30">
        <v>77.235059278344536</v>
      </c>
      <c r="AE30">
        <v>88.947639437174402</v>
      </c>
      <c r="AF30">
        <v>98.462453759574146</v>
      </c>
      <c r="AG30">
        <v>5538.7058410000018</v>
      </c>
      <c r="AH30">
        <v>7945.2368270000006</v>
      </c>
      <c r="AI30">
        <v>8649.9019279999429</v>
      </c>
      <c r="AJ30">
        <v>8779.4346829999267</v>
      </c>
      <c r="AK30">
        <v>9012.4807219998802</v>
      </c>
      <c r="AL30">
        <v>5632.5114480000111</v>
      </c>
      <c r="AM30">
        <v>5957.1818900000126</v>
      </c>
      <c r="AN30">
        <v>6030.5039449999931</v>
      </c>
      <c r="AO30">
        <v>6066.1386339999553</v>
      </c>
      <c r="AP30">
        <v>6135.1891479999604</v>
      </c>
      <c r="AQ30">
        <v>1233.3345569999981</v>
      </c>
      <c r="AR30">
        <v>1578.512811999999</v>
      </c>
      <c r="AS30">
        <v>2152.6810759999989</v>
      </c>
      <c r="AT30">
        <v>2474.998539999995</v>
      </c>
      <c r="AU30">
        <v>2664.7079509999949</v>
      </c>
      <c r="AV30">
        <v>8968.8408399998971</v>
      </c>
      <c r="AW30">
        <v>5991.5042080000176</v>
      </c>
      <c r="AX30">
        <v>2708.5936029999862</v>
      </c>
      <c r="AY30">
        <v>5363.7711770000014</v>
      </c>
      <c r="AZ30">
        <v>16893.05017299973</v>
      </c>
    </row>
    <row r="31">
      <c r="A31" t="s">
        <v>284</v>
      </c>
      <c r="B31">
        <v>2003</v>
      </c>
      <c r="C31" t="s">
        <v>287</v>
      </c>
      <c r="D31">
        <v>123</v>
      </c>
      <c r="E31" t="s">
        <v>18</v>
      </c>
      <c r="F31" t="s">
        <v>51</v>
      </c>
      <c r="G31" t="s">
        <v>177</v>
      </c>
      <c r="H31">
        <v>39.232123008035323</v>
      </c>
      <c r="I31">
        <v>12.71168368603303</v>
      </c>
      <c r="J31">
        <v>5.2335817000514213</v>
      </c>
      <c r="K31">
        <v>3.6778159049712782</v>
      </c>
      <c r="L31">
        <v>1.1019190577361571</v>
      </c>
      <c r="M31">
        <v>8.4732959649791741</v>
      </c>
      <c r="N31">
        <v>3.2089057216505901</v>
      </c>
      <c r="O31">
        <v>2.0159808394240368</v>
      </c>
      <c r="P31">
        <v>1.3656736709038271</v>
      </c>
      <c r="Q31">
        <v>0.32417141364054702</v>
      </c>
      <c r="R31">
        <v>58.351413490220203</v>
      </c>
      <c r="S31">
        <v>46.722011430236172</v>
      </c>
      <c r="T31">
        <v>27.174506245721609</v>
      </c>
      <c r="U31">
        <v>16.473587911026211</v>
      </c>
      <c r="V31">
        <v>9.9864034035362614</v>
      </c>
      <c r="W31" t="s">
        <v>148</v>
      </c>
      <c r="X31" t="s">
        <v>149</v>
      </c>
      <c r="Y31" t="s">
        <v>150</v>
      </c>
      <c r="Z31" t="s">
        <v>151</v>
      </c>
      <c r="AA31" t="s">
        <v>152</v>
      </c>
      <c r="AB31">
        <v>9.8863585637564277</v>
      </c>
      <c r="AC31">
        <v>32.869157562278318</v>
      </c>
      <c r="AD31">
        <v>22.764940721655559</v>
      </c>
      <c r="AE31">
        <v>11.052360562825591</v>
      </c>
      <c r="AF31">
        <v>1.537546240425864</v>
      </c>
      <c r="AG31">
        <v>3575.823273999988</v>
      </c>
      <c r="AH31">
        <v>1157.0544789999999</v>
      </c>
      <c r="AI31">
        <v>477.70053200000001</v>
      </c>
      <c r="AJ31">
        <v>335.22022800000002</v>
      </c>
      <c r="AK31">
        <v>100.416754</v>
      </c>
      <c r="AL31">
        <v>521.44275300000027</v>
      </c>
      <c r="AM31">
        <v>197.49787100000009</v>
      </c>
      <c r="AN31">
        <v>124.075135</v>
      </c>
      <c r="AO31">
        <v>83.990696999999997</v>
      </c>
      <c r="AP31">
        <v>19.953212000000001</v>
      </c>
      <c r="AQ31">
        <v>1727.953352999996</v>
      </c>
      <c r="AR31">
        <v>1384.2732359999991</v>
      </c>
      <c r="AS31">
        <v>803.26328500000056</v>
      </c>
      <c r="AT31">
        <v>488.13429200000002</v>
      </c>
      <c r="AU31">
        <v>295.63143300000002</v>
      </c>
      <c r="AV31">
        <v>983.97062900000037</v>
      </c>
      <c r="AW31">
        <v>2933.6097789999908</v>
      </c>
      <c r="AX31">
        <v>798.35470299999963</v>
      </c>
      <c r="AY31">
        <v>666.48573699999986</v>
      </c>
      <c r="AZ31">
        <v>263.794419</v>
      </c>
    </row>
    <row r="32">
      <c r="A32" t="s">
        <v>284</v>
      </c>
      <c r="B32">
        <v>2003</v>
      </c>
      <c r="C32" t="s">
        <v>287</v>
      </c>
      <c r="D32">
        <v>124</v>
      </c>
      <c r="E32" t="s">
        <v>50</v>
      </c>
      <c r="F32" t="s">
        <v>15</v>
      </c>
      <c r="G32" t="s">
        <v>304</v>
      </c>
      <c r="H32">
        <v>55.95218924263655</v>
      </c>
      <c r="I32">
        <v>85.503005500053135</v>
      </c>
      <c r="J32">
        <v>93.193428533320187</v>
      </c>
      <c r="K32">
        <v>96.057193144067426</v>
      </c>
      <c r="L32">
        <v>98.71600310721486</v>
      </c>
      <c r="M32">
        <v>86.871893393865179</v>
      </c>
      <c r="N32">
        <v>94.821010648271184</v>
      </c>
      <c r="O32">
        <v>97.692122496864613</v>
      </c>
      <c r="P32">
        <v>98.363475480317518</v>
      </c>
      <c r="Q32">
        <v>99.649484029155744</v>
      </c>
      <c r="R32">
        <v>37.42362616136171</v>
      </c>
      <c r="S32">
        <v>51.423096616391383</v>
      </c>
      <c r="T32">
        <v>70.634977320535498</v>
      </c>
      <c r="U32">
        <v>81.271934656218576</v>
      </c>
      <c r="V32">
        <v>88.993883378339021</v>
      </c>
      <c r="W32" t="s">
        <v>148</v>
      </c>
      <c r="X32" t="s">
        <v>149</v>
      </c>
      <c r="Y32" t="s">
        <v>150</v>
      </c>
      <c r="Z32" t="s">
        <v>151</v>
      </c>
      <c r="AA32" t="s">
        <v>152</v>
      </c>
      <c r="AB32">
        <v>88.507829284594067</v>
      </c>
      <c r="AC32">
        <v>65.533686303972999</v>
      </c>
      <c r="AD32">
        <v>76.383551627771993</v>
      </c>
      <c r="AE32">
        <v>85.950668216877787</v>
      </c>
      <c r="AF32">
        <v>96.871723328133015</v>
      </c>
      <c r="AG32">
        <v>5099.7785790000007</v>
      </c>
      <c r="AH32">
        <v>7782.7326360000088</v>
      </c>
      <c r="AI32">
        <v>8504.3805899999606</v>
      </c>
      <c r="AJ32">
        <v>8750.2938769999328</v>
      </c>
      <c r="AK32">
        <v>8994.6729309998809</v>
      </c>
      <c r="AL32">
        <v>5346.0565330000163</v>
      </c>
      <c r="AM32">
        <v>5833.9918940000134</v>
      </c>
      <c r="AN32">
        <v>6012.5389339999929</v>
      </c>
      <c r="AO32">
        <v>6043.2790129999557</v>
      </c>
      <c r="AP32">
        <v>6133.5676029999604</v>
      </c>
      <c r="AQ32">
        <v>1108.2213169999991</v>
      </c>
      <c r="AR32">
        <v>1523.556331999999</v>
      </c>
      <c r="AS32">
        <v>2087.9306289999981</v>
      </c>
      <c r="AT32">
        <v>2408.1953789999948</v>
      </c>
      <c r="AU32">
        <v>2634.5209789999949</v>
      </c>
      <c r="AV32">
        <v>8809.0173839999006</v>
      </c>
      <c r="AW32">
        <v>5846.0544770000124</v>
      </c>
      <c r="AX32">
        <v>2675.520886999986</v>
      </c>
      <c r="AY32">
        <v>5181.1348400000006</v>
      </c>
      <c r="AZ32">
        <v>16620.13102499973</v>
      </c>
    </row>
    <row r="33">
      <c r="A33" t="s">
        <v>284</v>
      </c>
      <c r="B33">
        <v>2003</v>
      </c>
      <c r="C33" t="s">
        <v>287</v>
      </c>
      <c r="D33">
        <v>125</v>
      </c>
      <c r="E33" t="s">
        <v>50</v>
      </c>
      <c r="F33" t="s">
        <v>16</v>
      </c>
      <c r="G33" t="s">
        <v>305</v>
      </c>
      <c r="H33">
        <v>4.8156877493281316</v>
      </c>
      <c r="I33">
        <v>1.785310813914317</v>
      </c>
      <c r="J33">
        <v>1.5729897666286461</v>
      </c>
      <c r="K33">
        <v>0.26499095096165087</v>
      </c>
      <c r="L33">
        <v>0.1820778350489336</v>
      </c>
      <c r="M33">
        <v>4.6548106411557546</v>
      </c>
      <c r="N33">
        <v>1.97008363007833</v>
      </c>
      <c r="O33">
        <v>0.2918966637114041</v>
      </c>
      <c r="P33">
        <v>0.27085084877873788</v>
      </c>
      <c r="Q33">
        <v>0.0263445572037104</v>
      </c>
      <c r="R33">
        <v>4.2249603484181391</v>
      </c>
      <c r="S33">
        <v>1.85489195337267</v>
      </c>
      <c r="T33">
        <v>2.190516433742848</v>
      </c>
      <c r="U33">
        <v>2.254477432755202</v>
      </c>
      <c r="V33">
        <v>1.019713218124725</v>
      </c>
      <c r="W33" t="s">
        <v>148</v>
      </c>
      <c r="X33" t="s">
        <v>149</v>
      </c>
      <c r="Y33" t="s">
        <v>150</v>
      </c>
      <c r="Z33" t="s">
        <v>151</v>
      </c>
      <c r="AA33" t="s">
        <v>152</v>
      </c>
      <c r="AB33">
        <v>1.605812151649852</v>
      </c>
      <c r="AC33">
        <v>1.597156133747986</v>
      </c>
      <c r="AD33">
        <v>0.8515076505725544</v>
      </c>
      <c r="AE33">
        <v>2.996971220296599</v>
      </c>
      <c r="AF33">
        <v>1.590730431441121</v>
      </c>
      <c r="AG33">
        <v>438.92726200000033</v>
      </c>
      <c r="AH33">
        <v>162.50419099999999</v>
      </c>
      <c r="AI33">
        <v>143.54342199999999</v>
      </c>
      <c r="AJ33">
        <v>24.139251000000002</v>
      </c>
      <c r="AK33">
        <v>16.590325</v>
      </c>
      <c r="AL33">
        <v>286.45491500000009</v>
      </c>
      <c r="AM33">
        <v>121.21208</v>
      </c>
      <c r="AN33">
        <v>17.965011000000001</v>
      </c>
      <c r="AO33">
        <v>16.640599999999999</v>
      </c>
      <c r="AP33">
        <v>1.621545</v>
      </c>
      <c r="AQ33">
        <v>125.11324</v>
      </c>
      <c r="AR33">
        <v>54.956479999999999</v>
      </c>
      <c r="AS33">
        <v>64.750446999999994</v>
      </c>
      <c r="AT33">
        <v>66.803161000000003</v>
      </c>
      <c r="AU33">
        <v>30.186972000000001</v>
      </c>
      <c r="AV33">
        <v>159.82345599999999</v>
      </c>
      <c r="AW33">
        <v>142.47728599999999</v>
      </c>
      <c r="AX33">
        <v>29.826139999999999</v>
      </c>
      <c r="AY33">
        <v>180.658421</v>
      </c>
      <c r="AZ33">
        <v>272.91914800000001</v>
      </c>
    </row>
    <row r="34">
      <c r="A34" t="s">
        <v>284</v>
      </c>
      <c r="B34">
        <v>2003</v>
      </c>
      <c r="C34" t="s">
        <v>287</v>
      </c>
      <c r="D34">
        <v>126</v>
      </c>
      <c r="E34" t="s">
        <v>50</v>
      </c>
      <c r="F34" t="s">
        <v>22</v>
      </c>
      <c r="G34" t="s">
        <v>306</v>
      </c>
      <c r="H34">
        <v>37.067701209488007</v>
      </c>
      <c r="I34">
        <v>12.498772932591541</v>
      </c>
      <c r="J34">
        <v>5.0432481298253338</v>
      </c>
      <c r="K34">
        <v>3.3593062661723212</v>
      </c>
      <c r="L34">
        <v>1.101919057736207</v>
      </c>
      <c r="M34">
        <v>8.3249861514527179</v>
      </c>
      <c r="N34">
        <v>2.9921199527961209</v>
      </c>
      <c r="O34">
        <v>1.712486534497446</v>
      </c>
      <c r="P34">
        <v>1.131827939519684</v>
      </c>
      <c r="Q34">
        <v>0.3241714136405458</v>
      </c>
      <c r="R34">
        <v>53.340154216885928</v>
      </c>
      <c r="S34">
        <v>45.259905989674621</v>
      </c>
      <c r="T34">
        <v>26.63955629170254</v>
      </c>
      <c r="U34">
        <v>16.473587911026222</v>
      </c>
      <c r="V34">
        <v>9.9864034035362543</v>
      </c>
      <c r="W34" t="s">
        <v>148</v>
      </c>
      <c r="X34" t="s">
        <v>149</v>
      </c>
      <c r="Y34" t="s">
        <v>150</v>
      </c>
      <c r="Z34" t="s">
        <v>151</v>
      </c>
      <c r="AA34" t="s">
        <v>152</v>
      </c>
      <c r="AB34">
        <v>9.8221572069846559</v>
      </c>
      <c r="AC34">
        <v>30.500748677424781</v>
      </c>
      <c r="AD34">
        <v>22.672279409415271</v>
      </c>
      <c r="AE34">
        <v>10.947593646727411</v>
      </c>
      <c r="AF34">
        <v>1.3290229784229981</v>
      </c>
      <c r="AG34">
        <v>3378.5464189999889</v>
      </c>
      <c r="AH34">
        <v>1137.6747220000011</v>
      </c>
      <c r="AI34">
        <v>460.33140500000002</v>
      </c>
      <c r="AJ34">
        <v>306.20510400000001</v>
      </c>
      <c r="AK34">
        <v>100.416754</v>
      </c>
      <c r="AL34">
        <v>512.31583500000033</v>
      </c>
      <c r="AM34">
        <v>184.15968899999999</v>
      </c>
      <c r="AN34">
        <v>105.396338</v>
      </c>
      <c r="AO34">
        <v>69.623424999999983</v>
      </c>
      <c r="AP34">
        <v>19.953212000000001</v>
      </c>
      <c r="AQ34">
        <v>1579.555537999998</v>
      </c>
      <c r="AR34">
        <v>1340.954179999999</v>
      </c>
      <c r="AS34">
        <v>787.45046200000058</v>
      </c>
      <c r="AT34">
        <v>488.13429200000002</v>
      </c>
      <c r="AU34">
        <v>295.63143300000002</v>
      </c>
      <c r="AV34">
        <v>977.58078900000032</v>
      </c>
      <c r="AW34">
        <v>2722.296985999993</v>
      </c>
      <c r="AX34">
        <v>795.10812699999963</v>
      </c>
      <c r="AY34">
        <v>660.17009499999983</v>
      </c>
      <c r="AZ34">
        <v>228.018407</v>
      </c>
    </row>
    <row r="35">
      <c r="A35" t="s">
        <v>284</v>
      </c>
      <c r="B35">
        <v>2003</v>
      </c>
      <c r="C35" t="s">
        <v>287</v>
      </c>
      <c r="D35">
        <v>127</v>
      </c>
      <c r="E35" t="s">
        <v>50</v>
      </c>
      <c r="F35" t="s">
        <v>19</v>
      </c>
      <c r="G35" t="s">
        <v>307</v>
      </c>
      <c r="H35">
        <v>2.1644217985472989</v>
      </c>
      <c r="I35">
        <v>0.21291075344100921</v>
      </c>
      <c r="J35">
        <v>0.1903335702258333</v>
      </c>
      <c r="K35">
        <v>0.31850963879860189</v>
      </c>
      <c r="L35">
        <v>0</v>
      </c>
      <c r="M35">
        <v>0.14830981352634839</v>
      </c>
      <c r="N35">
        <v>0.2167857688543656</v>
      </c>
      <c r="O35">
        <v>0.30349430492653662</v>
      </c>
      <c r="P35">
        <v>0.23384573138405909</v>
      </c>
      <c r="Q35">
        <v>0</v>
      </c>
      <c r="R35">
        <v>5.0112592733342254</v>
      </c>
      <c r="S35">
        <v>1.462105440561333</v>
      </c>
      <c r="T35">
        <v>0.53494995401911094</v>
      </c>
      <c r="U35">
        <v>0</v>
      </c>
      <c r="V35">
        <v>0</v>
      </c>
      <c r="W35" t="s">
        <v>148</v>
      </c>
      <c r="X35" t="s">
        <v>149</v>
      </c>
      <c r="Y35" t="s">
        <v>150</v>
      </c>
      <c r="Z35" t="s">
        <v>151</v>
      </c>
      <c r="AA35" t="s">
        <v>152</v>
      </c>
      <c r="AB35">
        <v>0.064201356771425896</v>
      </c>
      <c r="AC35">
        <v>2.3684088848542331</v>
      </c>
      <c r="AD35">
        <v>0.092661312240183702</v>
      </c>
      <c r="AE35">
        <v>0.1047669160981988</v>
      </c>
      <c r="AF35">
        <v>0.2085232620028652</v>
      </c>
      <c r="AG35">
        <v>197.27685500000001</v>
      </c>
      <c r="AH35">
        <v>19.379757000000001</v>
      </c>
      <c r="AI35">
        <v>17.369126999999999</v>
      </c>
      <c r="AJ35">
        <v>29.015124</v>
      </c>
      <c r="AK35">
        <v>0</v>
      </c>
      <c r="AL35">
        <v>9.1269179999999999</v>
      </c>
      <c r="AM35">
        <v>13.338182</v>
      </c>
      <c r="AN35">
        <v>18.678796999999999</v>
      </c>
      <c r="AO35">
        <v>14.367272</v>
      </c>
      <c r="AP35">
        <v>0</v>
      </c>
      <c r="AQ35">
        <v>148.39781500000001</v>
      </c>
      <c r="AR35">
        <v>43.319056000000003</v>
      </c>
      <c r="AS35">
        <v>15.812823</v>
      </c>
      <c r="AT35">
        <v>0</v>
      </c>
      <c r="AU35">
        <v>0</v>
      </c>
      <c r="AV35">
        <v>6.3898400000000004</v>
      </c>
      <c r="AW35">
        <v>211.312793</v>
      </c>
      <c r="AX35">
        <v>3.2465760000000001</v>
      </c>
      <c r="AY35">
        <v>6.3156420000000004</v>
      </c>
      <c r="AZ35">
        <v>35.776011999999987</v>
      </c>
    </row>
    <row r="36">
      <c r="A36" t="s">
        <v>284</v>
      </c>
      <c r="B36">
        <v>2003</v>
      </c>
      <c r="C36" t="s">
        <v>287</v>
      </c>
      <c r="D36">
        <v>128</v>
      </c>
      <c r="E36" t="s">
        <v>166</v>
      </c>
      <c r="F36" t="s">
        <v>49</v>
      </c>
      <c r="G36" t="s">
        <v>308</v>
      </c>
      <c r="H36">
        <v>7.9247260027940554</v>
      </c>
      <c r="I36">
        <v>2.0453032998055911</v>
      </c>
      <c r="J36">
        <v>1.659859890082495</v>
      </c>
      <c r="K36">
        <v>0.27510895174492472</v>
      </c>
      <c r="L36">
        <v>0.18410654010084351</v>
      </c>
      <c r="M36">
        <v>5.085740484410632</v>
      </c>
      <c r="N36">
        <v>2.0353976207902051</v>
      </c>
      <c r="O36">
        <v>0.2979023173493674</v>
      </c>
      <c r="P36">
        <v>0.27460100236811708</v>
      </c>
      <c r="Q36">
        <v>0.0264302364749197</v>
      </c>
      <c r="R36">
        <v>10.14430669195951</v>
      </c>
      <c r="S36">
        <v>3.481535251549166</v>
      </c>
      <c r="T36">
        <v>3.007897812727371</v>
      </c>
      <c r="U36">
        <v>2.699119208369317</v>
      </c>
      <c r="V36">
        <v>1.132843544399363</v>
      </c>
      <c r="W36" t="s">
        <v>148</v>
      </c>
      <c r="X36" t="s">
        <v>149</v>
      </c>
      <c r="Y36" t="s">
        <v>150</v>
      </c>
      <c r="Z36" t="s">
        <v>151</v>
      </c>
      <c r="AA36" t="s">
        <v>152</v>
      </c>
      <c r="AB36">
        <v>1.781985641747678</v>
      </c>
      <c r="AC36">
        <v>2.3791689121579358</v>
      </c>
      <c r="AD36">
        <v>1.1024885052574871</v>
      </c>
      <c r="AE36">
        <v>3.369365661933529</v>
      </c>
      <c r="AF36">
        <v>1.615570576095301</v>
      </c>
      <c r="AG36"/>
      <c r="AH36"/>
      <c r="AI36"/>
      <c r="AJ36"/>
      <c r="AK36"/>
      <c r="AL36"/>
      <c r="AM36"/>
      <c r="AN36"/>
      <c r="AO36"/>
      <c r="AP36"/>
      <c r="AQ36"/>
      <c r="AR36"/>
      <c r="AS36"/>
      <c r="AT36"/>
      <c r="AU36"/>
      <c r="AV36"/>
      <c r="AW36"/>
      <c r="AX36"/>
      <c r="AY36"/>
      <c r="AZ36"/>
    </row>
    <row r="37">
      <c r="A37" t="s">
        <v>284</v>
      </c>
      <c r="B37">
        <v>2003</v>
      </c>
      <c r="C37" t="s">
        <v>287</v>
      </c>
      <c r="D37">
        <v>129</v>
      </c>
      <c r="E37" t="s">
        <v>166</v>
      </c>
      <c r="F37" t="s">
        <v>48</v>
      </c>
      <c r="G37" t="s">
        <v>177</v>
      </c>
      <c r="H37">
        <v>92.075273997205926</v>
      </c>
      <c r="I37">
        <v>97.954696700194503</v>
      </c>
      <c r="J37">
        <v>98.340140109917684</v>
      </c>
      <c r="K37">
        <v>99.724891048255145</v>
      </c>
      <c r="L37">
        <v>99.815893459899158</v>
      </c>
      <c r="M37">
        <v>94.914259515589464</v>
      </c>
      <c r="N37">
        <v>97.964602379209794</v>
      </c>
      <c r="O37">
        <v>99.702097682650631</v>
      </c>
      <c r="P37">
        <v>99.725398997631899</v>
      </c>
      <c r="Q37">
        <v>99.973569763525077</v>
      </c>
      <c r="R37">
        <v>89.855693308040586</v>
      </c>
      <c r="S37">
        <v>96.518464748450853</v>
      </c>
      <c r="T37">
        <v>96.992102187272565</v>
      </c>
      <c r="U37">
        <v>97.300880791630675</v>
      </c>
      <c r="V37">
        <v>98.867156455600636</v>
      </c>
      <c r="W37" t="s">
        <v>148</v>
      </c>
      <c r="X37" t="s">
        <v>149</v>
      </c>
      <c r="Y37" t="s">
        <v>150</v>
      </c>
      <c r="Z37" t="s">
        <v>151</v>
      </c>
      <c r="AA37" t="s">
        <v>152</v>
      </c>
      <c r="AB37">
        <v>98.218014358252361</v>
      </c>
      <c r="AC37">
        <v>97.620831087841964</v>
      </c>
      <c r="AD37">
        <v>98.897511494742531</v>
      </c>
      <c r="AE37">
        <v>96.630634338066457</v>
      </c>
      <c r="AF37">
        <v>98.384429423904692</v>
      </c>
      <c r="AG37"/>
      <c r="AH37"/>
      <c r="AI37"/>
      <c r="AJ37"/>
      <c r="AK37"/>
      <c r="AL37"/>
      <c r="AM37"/>
      <c r="AN37"/>
      <c r="AO37"/>
      <c r="AP37"/>
      <c r="AQ37"/>
      <c r="AR37"/>
      <c r="AS37"/>
      <c r="AT37"/>
      <c r="AU37"/>
      <c r="AV37"/>
      <c r="AW37"/>
      <c r="AX37"/>
      <c r="AY37"/>
      <c r="AZ37"/>
    </row>
    <row r="38">
      <c r="A38" t="s">
        <v>284</v>
      </c>
      <c r="B38">
        <v>2003</v>
      </c>
      <c r="C38" t="s">
        <v>287</v>
      </c>
      <c r="D38">
        <v>139</v>
      </c>
      <c r="E38" t="s">
        <v>166</v>
      </c>
      <c r="F38" t="s">
        <v>19</v>
      </c>
      <c r="G38" t="s">
        <v>177</v>
      </c>
      <c r="H38">
        <v>2.1644217985472989</v>
      </c>
      <c r="I38">
        <v>0.21291075344100921</v>
      </c>
      <c r="J38">
        <v>0.19029232568045171</v>
      </c>
      <c r="K38">
        <v>0.31833486054401777</v>
      </c>
      <c r="L38">
        <v>0</v>
      </c>
      <c r="M38">
        <v>0.14830981352634839</v>
      </c>
      <c r="N38">
        <v>0.21671610088504151</v>
      </c>
      <c r="O38">
        <v>0.30349430492653662</v>
      </c>
      <c r="P38">
        <v>0.23360926619187081</v>
      </c>
      <c r="Q38">
        <v>0</v>
      </c>
      <c r="R38">
        <v>5.0112592733342254</v>
      </c>
      <c r="S38">
        <v>1.462105440561333</v>
      </c>
      <c r="T38">
        <v>0.53494995401911094</v>
      </c>
      <c r="U38">
        <v>0</v>
      </c>
      <c r="V38">
        <v>0</v>
      </c>
      <c r="W38" t="s">
        <v>148</v>
      </c>
      <c r="X38" t="s">
        <v>149</v>
      </c>
      <c r="Y38" t="s">
        <v>150</v>
      </c>
      <c r="Z38" t="s">
        <v>151</v>
      </c>
      <c r="AA38" t="s">
        <v>152</v>
      </c>
      <c r="AB38">
        <v>0.064201356771425896</v>
      </c>
      <c r="AC38">
        <v>2.367620103315085</v>
      </c>
      <c r="AD38">
        <v>0.092575530538773099</v>
      </c>
      <c r="AE38">
        <v>0.1047325526933594</v>
      </c>
      <c r="AF38">
        <v>0.2085232620028652</v>
      </c>
      <c r="AG38"/>
      <c r="AH38"/>
      <c r="AI38"/>
      <c r="AJ38"/>
      <c r="AK38"/>
      <c r="AL38"/>
      <c r="AM38"/>
      <c r="AN38"/>
      <c r="AO38"/>
      <c r="AP38"/>
      <c r="AQ38"/>
      <c r="AR38"/>
      <c r="AS38"/>
      <c r="AT38"/>
      <c r="AU38"/>
      <c r="AV38"/>
      <c r="AW38"/>
      <c r="AX38"/>
      <c r="AY38"/>
      <c r="AZ38"/>
    </row>
    <row r="39">
      <c r="A39" t="s">
        <v>284</v>
      </c>
      <c r="B39">
        <v>2003</v>
      </c>
      <c r="C39" t="s">
        <v>287</v>
      </c>
      <c r="D39">
        <v>148</v>
      </c>
      <c r="E39" t="s">
        <v>108</v>
      </c>
      <c r="F39" t="s">
        <v>49</v>
      </c>
      <c r="G39" t="s">
        <v>177</v>
      </c>
      <c r="H39">
        <v>4.8156877493281316</v>
      </c>
      <c r="I39">
        <v>1.785310813914317</v>
      </c>
      <c r="J39">
        <v>1.5726300814376291</v>
      </c>
      <c r="K39">
        <v>0.26483998830134392</v>
      </c>
      <c r="L39">
        <v>0.1820532387607014</v>
      </c>
      <c r="M39">
        <v>4.6548106411557546</v>
      </c>
      <c r="N39">
        <v>1.9694295187879221</v>
      </c>
      <c r="O39">
        <v>0.2918966637114041</v>
      </c>
      <c r="P39">
        <v>0.27057317178880202</v>
      </c>
      <c r="Q39">
        <v>0.0263445572037104</v>
      </c>
      <c r="R39">
        <v>4.2249603484181391</v>
      </c>
      <c r="S39">
        <v>1.85489195337267</v>
      </c>
      <c r="T39">
        <v>2.190516433742848</v>
      </c>
      <c r="U39">
        <v>2.254477432755202</v>
      </c>
      <c r="V39">
        <v>1.019713218124725</v>
      </c>
      <c r="W39" t="s">
        <v>148</v>
      </c>
      <c r="X39" t="s">
        <v>149</v>
      </c>
      <c r="Y39" t="s">
        <v>150</v>
      </c>
      <c r="Z39" t="s">
        <v>151</v>
      </c>
      <c r="AA39" t="s">
        <v>152</v>
      </c>
      <c r="AB39">
        <v>1.605812151649852</v>
      </c>
      <c r="AC39">
        <v>1.5963637686591601</v>
      </c>
      <c r="AD39">
        <v>0.85048701598968346</v>
      </c>
      <c r="AE39">
        <v>2.9958660729790592</v>
      </c>
      <c r="AF39">
        <v>1.5907304314411219</v>
      </c>
      <c r="AG39"/>
      <c r="AH39"/>
      <c r="AI39"/>
      <c r="AJ39"/>
      <c r="AK39"/>
      <c r="AL39"/>
      <c r="AM39"/>
      <c r="AN39"/>
      <c r="AO39"/>
      <c r="AP39"/>
      <c r="AQ39"/>
      <c r="AR39"/>
      <c r="AS39"/>
      <c r="AT39"/>
      <c r="AU39"/>
      <c r="AV39"/>
      <c r="AW39"/>
      <c r="AX39"/>
      <c r="AY39"/>
      <c r="AZ39"/>
    </row>
    <row r="40">
      <c r="A40" t="s">
        <v>284</v>
      </c>
      <c r="B40">
        <v>2003</v>
      </c>
      <c r="C40" t="s">
        <v>287</v>
      </c>
      <c r="D40">
        <v>149</v>
      </c>
      <c r="E40" t="s">
        <v>108</v>
      </c>
      <c r="F40" t="s">
        <v>48</v>
      </c>
      <c r="G40" t="s">
        <v>177</v>
      </c>
      <c r="H40">
        <v>55.952189242636557</v>
      </c>
      <c r="I40">
        <v>85.503005500053149</v>
      </c>
      <c r="J40">
        <v>93.17211860692737</v>
      </c>
      <c r="K40">
        <v>96.002470334227979</v>
      </c>
      <c r="L40">
        <v>98.702667891179885</v>
      </c>
      <c r="M40">
        <v>86.871893393865179</v>
      </c>
      <c r="N40">
        <v>94.789527977847428</v>
      </c>
      <c r="O40">
        <v>97.692122496864599</v>
      </c>
      <c r="P40">
        <v>98.26263299112405</v>
      </c>
      <c r="Q40">
        <v>99.649484029155758</v>
      </c>
      <c r="R40">
        <v>37.42362616136171</v>
      </c>
      <c r="S40">
        <v>51.423096616391362</v>
      </c>
      <c r="T40">
        <v>70.634977320535512</v>
      </c>
      <c r="U40">
        <v>81.271934656218576</v>
      </c>
      <c r="V40">
        <v>88.993883378339007</v>
      </c>
      <c r="W40" t="s">
        <v>148</v>
      </c>
      <c r="X40" t="s">
        <v>149</v>
      </c>
      <c r="Y40" t="s">
        <v>150</v>
      </c>
      <c r="Z40" t="s">
        <v>151</v>
      </c>
      <c r="AA40" t="s">
        <v>152</v>
      </c>
      <c r="AB40">
        <v>88.507829284594052</v>
      </c>
      <c r="AC40">
        <v>65.501174388530188</v>
      </c>
      <c r="AD40">
        <v>76.291996731816099</v>
      </c>
      <c r="AE40">
        <v>85.918973501300471</v>
      </c>
      <c r="AF40">
        <v>96.871723328133015</v>
      </c>
      <c r="AG40"/>
      <c r="AH40"/>
      <c r="AI40"/>
      <c r="AJ40"/>
      <c r="AK40"/>
      <c r="AL40"/>
      <c r="AM40"/>
      <c r="AN40"/>
      <c r="AO40"/>
      <c r="AP40"/>
      <c r="AQ40"/>
      <c r="AR40"/>
      <c r="AS40"/>
      <c r="AT40"/>
      <c r="AU40"/>
      <c r="AV40"/>
      <c r="AW40"/>
      <c r="AX40"/>
      <c r="AY40"/>
      <c r="AZ40"/>
    </row>
    <row r="41">
      <c r="A41" t="s">
        <v>284</v>
      </c>
      <c r="B41">
        <v>2003</v>
      </c>
      <c r="C41" t="s">
        <v>287</v>
      </c>
      <c r="D41">
        <v>150</v>
      </c>
      <c r="E41" t="s">
        <v>108</v>
      </c>
      <c r="F41" t="s">
        <v>110</v>
      </c>
      <c r="G41" t="s">
        <v>177</v>
      </c>
      <c r="H41">
        <v>39.232123008035323</v>
      </c>
      <c r="I41">
        <v>12.71168368603303</v>
      </c>
      <c r="J41">
        <v>5.2552513116352717</v>
      </c>
      <c r="K41">
        <v>3.7326896774710341</v>
      </c>
      <c r="L41">
        <v>1.1152788700593661</v>
      </c>
      <c r="M41">
        <v>8.4732959649791741</v>
      </c>
      <c r="N41">
        <v>3.2410425033647798</v>
      </c>
      <c r="O41">
        <v>2.0159808394240368</v>
      </c>
      <c r="P41">
        <v>1.466793837087208</v>
      </c>
      <c r="Q41">
        <v>0.32417141364054702</v>
      </c>
      <c r="R41">
        <v>58.351413490220203</v>
      </c>
      <c r="S41">
        <v>46.722011430236172</v>
      </c>
      <c r="T41">
        <v>27.174506245721609</v>
      </c>
      <c r="U41">
        <v>16.473587911026211</v>
      </c>
      <c r="V41">
        <v>9.9864034035362614</v>
      </c>
      <c r="W41" t="s">
        <v>148</v>
      </c>
      <c r="X41" t="s">
        <v>149</v>
      </c>
      <c r="Y41" t="s">
        <v>150</v>
      </c>
      <c r="Z41" t="s">
        <v>151</v>
      </c>
      <c r="AA41" t="s">
        <v>152</v>
      </c>
      <c r="AB41">
        <v>9.8863585637564277</v>
      </c>
      <c r="AC41">
        <v>32.902461842809963</v>
      </c>
      <c r="AD41">
        <v>22.85751625219433</v>
      </c>
      <c r="AE41">
        <v>11.08516042572046</v>
      </c>
      <c r="AF41">
        <v>1.537546240425864</v>
      </c>
      <c r="AG41"/>
      <c r="AH41"/>
      <c r="AI41"/>
      <c r="AJ41"/>
      <c r="AK41"/>
      <c r="AL41"/>
      <c r="AM41"/>
      <c r="AN41"/>
      <c r="AO41"/>
      <c r="AP41"/>
      <c r="AQ41"/>
      <c r="AR41"/>
      <c r="AS41"/>
      <c r="AT41"/>
      <c r="AU41"/>
      <c r="AV41"/>
      <c r="AW41"/>
      <c r="AX41"/>
      <c r="AY41"/>
      <c r="AZ41"/>
    </row>
    <row r="42">
      <c r="A42" t="s">
        <v>284</v>
      </c>
      <c r="B42">
        <v>2003</v>
      </c>
      <c r="C42" t="s">
        <v>287</v>
      </c>
      <c r="D42">
        <v>151</v>
      </c>
      <c r="E42" t="s">
        <v>109</v>
      </c>
      <c r="F42" t="s">
        <v>49</v>
      </c>
      <c r="G42" t="s">
        <v>177</v>
      </c>
      <c r="H42">
        <v>7.6374220571842493</v>
      </c>
      <c r="I42">
        <v>2.2060466505595469</v>
      </c>
      <c r="J42">
        <v>1.725672244096419</v>
      </c>
      <c r="K42">
        <v>0.2656857586907575</v>
      </c>
      <c r="L42">
        <v>0.1820532387607014</v>
      </c>
      <c r="M42">
        <v>5.0047634512170811</v>
      </c>
      <c r="N42">
        <v>1.973706859336376</v>
      </c>
      <c r="O42">
        <v>0.29278525027164343</v>
      </c>
      <c r="P42">
        <v>0.27120673585429422</v>
      </c>
      <c r="Q42">
        <v>0.0263445572037104</v>
      </c>
      <c r="R42">
        <v>9.8442671291073101</v>
      </c>
      <c r="S42">
        <v>4.2543066710582718</v>
      </c>
      <c r="T42">
        <v>2.8755427064161512</v>
      </c>
      <c r="U42">
        <v>3.3257804015989572</v>
      </c>
      <c r="V42">
        <v>1.019713218124725</v>
      </c>
      <c r="W42" t="s">
        <v>148</v>
      </c>
      <c r="X42" t="s">
        <v>149</v>
      </c>
      <c r="Y42" t="s">
        <v>150</v>
      </c>
      <c r="Z42" t="s">
        <v>151</v>
      </c>
      <c r="AA42" t="s">
        <v>152</v>
      </c>
      <c r="AB42">
        <v>1.926528194233285</v>
      </c>
      <c r="AC42">
        <v>3.7536837680577162</v>
      </c>
      <c r="AD42">
        <v>2.3385399019111262</v>
      </c>
      <c r="AE42">
        <v>3.2261654492437759</v>
      </c>
      <c r="AF42">
        <v>1.660976163206306</v>
      </c>
      <c r="AG42"/>
      <c r="AH42"/>
      <c r="AI42"/>
      <c r="AJ42"/>
      <c r="AK42"/>
      <c r="AL42"/>
      <c r="AM42"/>
      <c r="AN42"/>
      <c r="AO42"/>
      <c r="AP42"/>
      <c r="AQ42"/>
      <c r="AR42"/>
      <c r="AS42"/>
      <c r="AT42"/>
      <c r="AU42"/>
      <c r="AV42"/>
      <c r="AW42"/>
      <c r="AX42"/>
      <c r="AY42"/>
      <c r="AZ42"/>
    </row>
    <row r="43">
      <c r="A43" t="s">
        <v>284</v>
      </c>
      <c r="B43">
        <v>2003</v>
      </c>
      <c r="C43" t="s">
        <v>287</v>
      </c>
      <c r="D43">
        <v>152</v>
      </c>
      <c r="E43" t="s">
        <v>109</v>
      </c>
      <c r="F43" t="s">
        <v>48</v>
      </c>
      <c r="G43" t="s">
        <v>177</v>
      </c>
      <c r="H43">
        <v>92.362577942815889</v>
      </c>
      <c r="I43">
        <v>97.793953349440628</v>
      </c>
      <c r="J43">
        <v>98.054307551509979</v>
      </c>
      <c r="K43">
        <v>99.679265228611698</v>
      </c>
      <c r="L43">
        <v>99.804586948916068</v>
      </c>
      <c r="M43">
        <v>94.995236548782884</v>
      </c>
      <c r="N43">
        <v>97.994086562108251</v>
      </c>
      <c r="O43">
        <v>99.511123329642288</v>
      </c>
      <c r="P43">
        <v>99.627436318745936</v>
      </c>
      <c r="Q43">
        <v>99.9736554427963</v>
      </c>
      <c r="R43">
        <v>90.155732870892706</v>
      </c>
      <c r="S43">
        <v>95.745693328941755</v>
      </c>
      <c r="T43">
        <v>97.124457293583816</v>
      </c>
      <c r="U43">
        <v>96.470568113903568</v>
      </c>
      <c r="V43">
        <v>98.980286781875265</v>
      </c>
      <c r="W43" t="s">
        <v>148</v>
      </c>
      <c r="X43" t="s">
        <v>149</v>
      </c>
      <c r="Y43" t="s">
        <v>150</v>
      </c>
      <c r="Z43" t="s">
        <v>151</v>
      </c>
      <c r="AA43" t="s">
        <v>152</v>
      </c>
      <c r="AB43">
        <v>97.95250393964578</v>
      </c>
      <c r="AC43">
        <v>96.212204310705786</v>
      </c>
      <c r="AD43">
        <v>97.396567686713425</v>
      </c>
      <c r="AE43">
        <v>96.741000299712084</v>
      </c>
      <c r="AF43">
        <v>98.339023836793672</v>
      </c>
      <c r="AG43"/>
      <c r="AH43"/>
      <c r="AI43"/>
      <c r="AJ43"/>
      <c r="AK43"/>
      <c r="AL43"/>
      <c r="AM43"/>
      <c r="AN43"/>
      <c r="AO43"/>
      <c r="AP43"/>
      <c r="AQ43"/>
      <c r="AR43"/>
      <c r="AS43"/>
      <c r="AT43"/>
      <c r="AU43"/>
      <c r="AV43"/>
      <c r="AW43"/>
      <c r="AX43"/>
      <c r="AY43"/>
      <c r="AZ43"/>
    </row>
    <row r="44">
      <c r="A44" t="s">
        <v>284</v>
      </c>
      <c r="B44">
        <v>2003</v>
      </c>
      <c r="C44" t="s">
        <v>287</v>
      </c>
      <c r="D44">
        <v>153</v>
      </c>
      <c r="E44" t="s">
        <v>62</v>
      </c>
      <c r="F44" t="s">
        <v>167</v>
      </c>
      <c r="G44" t="s">
        <v>177</v>
      </c>
      <c r="H44">
        <v>37.308670333870637</v>
      </c>
      <c r="I44">
        <v>64.517643212857664</v>
      </c>
      <c r="J44">
        <v>80.090209769770254</v>
      </c>
      <c r="K44">
        <v>86.630713619147443</v>
      </c>
      <c r="L44">
        <v>93.011222414963839</v>
      </c>
      <c r="M44">
        <v>80.430040236498812</v>
      </c>
      <c r="N44">
        <v>89.890553589316497</v>
      </c>
      <c r="O44">
        <v>93.502428827771865</v>
      </c>
      <c r="P44">
        <v>94.970905289025708</v>
      </c>
      <c r="Q44">
        <v>97.800552817469978</v>
      </c>
      <c r="R44">
        <v>16.157414967462621</v>
      </c>
      <c r="S44">
        <v>20.796733142979949</v>
      </c>
      <c r="T44">
        <v>34.902576435876291</v>
      </c>
      <c r="U44">
        <v>41.701021184594708</v>
      </c>
      <c r="V44">
        <v>50.531508994286881</v>
      </c>
      <c r="W44" t="s">
        <v>148</v>
      </c>
      <c r="X44" t="s">
        <v>149</v>
      </c>
      <c r="Y44" t="s">
        <v>150</v>
      </c>
      <c r="Z44" t="s">
        <v>151</v>
      </c>
      <c r="AA44" t="s">
        <v>152</v>
      </c>
      <c r="AB44">
        <v>74.749105537825173</v>
      </c>
      <c r="AC44">
        <v>58.4836089078171</v>
      </c>
      <c r="AD44">
        <v>57.721317549412433</v>
      </c>
      <c r="AE44">
        <v>57.119684460681903</v>
      </c>
      <c r="AF44">
        <v>86.395789893158295</v>
      </c>
      <c r="AG44">
        <v>3400.509620000003</v>
      </c>
      <c r="AH44">
        <v>5872.5838290000202</v>
      </c>
      <c r="AI44">
        <v>7298.7750139999853</v>
      </c>
      <c r="AJ44">
        <v>7887.6810709999718</v>
      </c>
      <c r="AK44">
        <v>8474.1776559999362</v>
      </c>
      <c r="AL44">
        <v>4949.6278400000174</v>
      </c>
      <c r="AM44">
        <v>5530.3381510000163</v>
      </c>
      <c r="AN44">
        <v>5743.430736000003</v>
      </c>
      <c r="AO44">
        <v>5838.0158349999701</v>
      </c>
      <c r="AP44">
        <v>6017.8288419999644</v>
      </c>
      <c r="AQ44">
        <v>478.46757600000018</v>
      </c>
      <c r="AR44">
        <v>616.16270800000007</v>
      </c>
      <c r="AS44">
        <v>1031.70074</v>
      </c>
      <c r="AT44">
        <v>1235.656649999999</v>
      </c>
      <c r="AU44">
        <v>1492.498112</v>
      </c>
      <c r="AV44">
        <v>7430.6437559999358</v>
      </c>
      <c r="AW44">
        <v>5214.3959870000044</v>
      </c>
      <c r="AX44">
        <v>2024.25676799999</v>
      </c>
      <c r="AY44">
        <v>3441.6392730000111</v>
      </c>
      <c r="AZ44">
        <v>14822.791405999769</v>
      </c>
    </row>
    <row r="45">
      <c r="A45" t="s">
        <v>284</v>
      </c>
      <c r="B45">
        <v>2003</v>
      </c>
      <c r="C45" t="s">
        <v>287</v>
      </c>
      <c r="D45">
        <v>154</v>
      </c>
      <c r="E45" t="s">
        <v>62</v>
      </c>
      <c r="F45" t="s">
        <v>168</v>
      </c>
      <c r="G45" t="s">
        <v>177</v>
      </c>
      <c r="H45">
        <v>35.300987548603551</v>
      </c>
      <c r="I45">
        <v>11.16586908540328</v>
      </c>
      <c r="J45">
        <v>4.4460021190839756</v>
      </c>
      <c r="K45">
        <v>3.0089055463754959</v>
      </c>
      <c r="L45">
        <v>0.83539840845659896</v>
      </c>
      <c r="M45">
        <v>7.6202415338709706</v>
      </c>
      <c r="N45">
        <v>2.5561766471240248</v>
      </c>
      <c r="O45">
        <v>1.2380593048397881</v>
      </c>
      <c r="P45">
        <v>0.97451838013137559</v>
      </c>
      <c r="Q45">
        <v>0.29213092163541921</v>
      </c>
      <c r="R45">
        <v>51.524241153572987</v>
      </c>
      <c r="S45">
        <v>42.324701030859003</v>
      </c>
      <c r="T45">
        <v>24.376837247242111</v>
      </c>
      <c r="U45">
        <v>15.276616529353101</v>
      </c>
      <c r="V45">
        <v>8.6664027360009985</v>
      </c>
      <c r="W45" t="s">
        <v>148</v>
      </c>
      <c r="X45" t="s">
        <v>149</v>
      </c>
      <c r="Y45" t="s">
        <v>150</v>
      </c>
      <c r="Z45" t="s">
        <v>151</v>
      </c>
      <c r="AA45" t="s">
        <v>152</v>
      </c>
      <c r="AB45">
        <v>9.6555847303804736</v>
      </c>
      <c r="AC45">
        <v>28.625844923772391</v>
      </c>
      <c r="AD45">
        <v>19.007003549484409</v>
      </c>
      <c r="AE45">
        <v>10.017959677071159</v>
      </c>
      <c r="AF45">
        <v>1.205435048915918</v>
      </c>
      <c r="AG45">
        <v>3217.5187879999921</v>
      </c>
      <c r="AH45">
        <v>1016.349931000001</v>
      </c>
      <c r="AI45">
        <v>405.17273299999988</v>
      </c>
      <c r="AJ45">
        <v>273.959273</v>
      </c>
      <c r="AK45">
        <v>76.112476999999998</v>
      </c>
      <c r="AL45">
        <v>468.94617400000033</v>
      </c>
      <c r="AM45">
        <v>157.26370199999999</v>
      </c>
      <c r="AN45">
        <v>76.048376000000019</v>
      </c>
      <c r="AO45">
        <v>59.905228000000001</v>
      </c>
      <c r="AP45">
        <v>17.975296</v>
      </c>
      <c r="AQ45">
        <v>1525.781123999998</v>
      </c>
      <c r="AR45">
        <v>1253.990336999999</v>
      </c>
      <c r="AS45">
        <v>720.56574600000067</v>
      </c>
      <c r="AT45">
        <v>452.66644000000002</v>
      </c>
      <c r="AU45">
        <v>255.97077899999999</v>
      </c>
      <c r="AV45">
        <v>959.84038700000031</v>
      </c>
      <c r="AW45">
        <v>2552.2790689999938</v>
      </c>
      <c r="AX45">
        <v>666.56578900000011</v>
      </c>
      <c r="AY45">
        <v>603.61333899999977</v>
      </c>
      <c r="AZ45">
        <v>206.814618</v>
      </c>
    </row>
    <row r="46">
      <c r="A46" t="s">
        <v>284</v>
      </c>
      <c r="B46">
        <v>2003</v>
      </c>
      <c r="C46" t="s">
        <v>287</v>
      </c>
      <c r="D46">
        <v>155</v>
      </c>
      <c r="E46" t="s">
        <v>62</v>
      </c>
      <c r="F46" t="s">
        <v>169</v>
      </c>
      <c r="G46" t="s">
        <v>177</v>
      </c>
      <c r="H46">
        <v>23.459206658094061</v>
      </c>
      <c r="I46">
        <v>22.770673101109921</v>
      </c>
      <c r="J46">
        <v>14.82605475032147</v>
      </c>
      <c r="K46">
        <v>9.7941652412954845</v>
      </c>
      <c r="L46">
        <v>5.9083285990509484</v>
      </c>
      <c r="M46">
        <v>11.09666379852213</v>
      </c>
      <c r="N46">
        <v>6.9379518841728789</v>
      </c>
      <c r="O46">
        <v>4.6735206754798693</v>
      </c>
      <c r="P46">
        <v>3.711026031860114</v>
      </c>
      <c r="Q46">
        <v>1.9073162608946641</v>
      </c>
      <c r="R46">
        <v>25.491171542317261</v>
      </c>
      <c r="S46">
        <v>32.481255426784116</v>
      </c>
      <c r="T46">
        <v>37.922917318402092</v>
      </c>
      <c r="U46">
        <v>41.825390904379148</v>
      </c>
      <c r="V46">
        <v>39.687508845987757</v>
      </c>
      <c r="W46" t="s">
        <v>148</v>
      </c>
      <c r="X46" t="s">
        <v>149</v>
      </c>
      <c r="Y46" t="s">
        <v>150</v>
      </c>
      <c r="Z46" t="s">
        <v>151</v>
      </c>
      <c r="AA46" t="s">
        <v>152</v>
      </c>
      <c r="AB46">
        <v>15.47360631803271</v>
      </c>
      <c r="AC46">
        <v>8.7158883577925526</v>
      </c>
      <c r="AD46">
        <v>19.513741728932189</v>
      </c>
      <c r="AE46">
        <v>31.900951592926969</v>
      </c>
      <c r="AF46">
        <v>12.06666386641613</v>
      </c>
      <c r="AG46">
        <v>2138.1962209999988</v>
      </c>
      <c r="AH46">
        <v>2072.652998</v>
      </c>
      <c r="AI46">
        <v>1351.126913999997</v>
      </c>
      <c r="AJ46">
        <v>891.75361199999941</v>
      </c>
      <c r="AK46">
        <v>538.30306599999994</v>
      </c>
      <c r="AL46">
        <v>682.88360800000009</v>
      </c>
      <c r="AM46">
        <v>426.84373899999991</v>
      </c>
      <c r="AN46">
        <v>287.07320900000002</v>
      </c>
      <c r="AO46">
        <v>228.12279899999999</v>
      </c>
      <c r="AP46">
        <v>117.36030599999999</v>
      </c>
      <c r="AQ46">
        <v>754.86698100000012</v>
      </c>
      <c r="AR46">
        <v>962.3501040000001</v>
      </c>
      <c r="AS46">
        <v>1120.9803359999989</v>
      </c>
      <c r="AT46">
        <v>1239.3418899999981</v>
      </c>
      <c r="AU46">
        <v>1172.209838999999</v>
      </c>
      <c r="AV46">
        <v>1538.1970839999999</v>
      </c>
      <c r="AW46">
        <v>777.10822100000087</v>
      </c>
      <c r="AX46">
        <v>684.33683499999916</v>
      </c>
      <c r="AY46">
        <v>1922.1319040000001</v>
      </c>
      <c r="AZ46">
        <v>2070.2587670000012</v>
      </c>
    </row>
    <row r="47">
      <c r="A47" t="s">
        <v>284</v>
      </c>
      <c r="B47">
        <v>2003</v>
      </c>
      <c r="C47" t="s">
        <v>287</v>
      </c>
      <c r="D47">
        <v>156</v>
      </c>
      <c r="E47" t="s">
        <v>62</v>
      </c>
      <c r="F47" t="s">
        <v>170</v>
      </c>
      <c r="G47" t="s">
        <v>177</v>
      </c>
      <c r="H47">
        <v>2.1644217985472989</v>
      </c>
      <c r="I47">
        <v>0.21291075344100921</v>
      </c>
      <c r="J47">
        <v>0.1905932190373697</v>
      </c>
      <c r="K47">
        <v>0.31867425612701478</v>
      </c>
      <c r="L47">
        <v>0</v>
      </c>
      <c r="M47">
        <v>0.14830981352634839</v>
      </c>
      <c r="N47">
        <v>0.21679986487593961</v>
      </c>
      <c r="O47">
        <v>0.30408878723542382</v>
      </c>
      <c r="P47">
        <v>0.23372201565357309</v>
      </c>
      <c r="Q47">
        <v>0</v>
      </c>
      <c r="R47">
        <v>5.0112592733342254</v>
      </c>
      <c r="S47">
        <v>1.462105440561333</v>
      </c>
      <c r="T47">
        <v>0.53494995401911094</v>
      </c>
      <c r="U47">
        <v>0</v>
      </c>
      <c r="V47">
        <v>0</v>
      </c>
      <c r="W47" t="s">
        <v>148</v>
      </c>
      <c r="X47" t="s">
        <v>149</v>
      </c>
      <c r="Y47" t="s">
        <v>150</v>
      </c>
      <c r="Z47" t="s">
        <v>151</v>
      </c>
      <c r="AA47" t="s">
        <v>152</v>
      </c>
      <c r="AB47">
        <v>0.064279063862286004</v>
      </c>
      <c r="AC47">
        <v>2.3700414724622059</v>
      </c>
      <c r="AD47">
        <v>0.092575530538773099</v>
      </c>
      <c r="AE47">
        <v>0.10481850350695621</v>
      </c>
      <c r="AF47">
        <v>0.2085232620028652</v>
      </c>
      <c r="AG47">
        <v>197.27685500000001</v>
      </c>
      <c r="AH47">
        <v>19.379757000000001</v>
      </c>
      <c r="AI47">
        <v>17.369126999999999</v>
      </c>
      <c r="AJ47">
        <v>29.015124</v>
      </c>
      <c r="AK47">
        <v>0</v>
      </c>
      <c r="AL47">
        <v>9.1269179999999999</v>
      </c>
      <c r="AM47">
        <v>13.338182</v>
      </c>
      <c r="AN47">
        <v>18.678796999999999</v>
      </c>
      <c r="AO47">
        <v>14.367272</v>
      </c>
      <c r="AP47">
        <v>0</v>
      </c>
      <c r="AQ47">
        <v>148.39781500000001</v>
      </c>
      <c r="AR47">
        <v>43.319056000000003</v>
      </c>
      <c r="AS47">
        <v>15.812823</v>
      </c>
      <c r="AT47">
        <v>0</v>
      </c>
      <c r="AU47">
        <v>0</v>
      </c>
      <c r="AV47">
        <v>6.3898400000000004</v>
      </c>
      <c r="AW47">
        <v>211.312793</v>
      </c>
      <c r="AX47">
        <v>3.2465760000000001</v>
      </c>
      <c r="AY47">
        <v>6.3156420000000004</v>
      </c>
      <c r="AZ47">
        <v>35.776011999999987</v>
      </c>
    </row>
    <row r="48">
      <c r="A48" t="s">
        <v>284</v>
      </c>
      <c r="B48">
        <v>2003</v>
      </c>
      <c r="C48" t="s">
        <v>287</v>
      </c>
      <c r="D48">
        <v>157</v>
      </c>
      <c r="E48" t="s">
        <v>62</v>
      </c>
      <c r="F48" t="s">
        <v>171</v>
      </c>
      <c r="G48" t="s">
        <v>177</v>
      </c>
      <c r="H48">
        <v>1.7667136608845011</v>
      </c>
      <c r="I48">
        <v>1.3329038471887431</v>
      </c>
      <c r="J48">
        <v>0.44714014178739481</v>
      </c>
      <c r="K48">
        <v>0.24754133705535869</v>
      </c>
      <c r="L48">
        <v>0.24505057752919379</v>
      </c>
      <c r="M48">
        <v>0.70474461758185458</v>
      </c>
      <c r="N48">
        <v>0.39851801451083041</v>
      </c>
      <c r="O48">
        <v>0.28190240467323208</v>
      </c>
      <c r="P48">
        <v>0.10982828332952339</v>
      </c>
      <c r="Q48">
        <v>0</v>
      </c>
      <c r="R48">
        <v>1.815913063313054</v>
      </c>
      <c r="S48">
        <v>2.9352049588158531</v>
      </c>
      <c r="T48">
        <v>2.2627190444603911</v>
      </c>
      <c r="U48">
        <v>1.196971381673114</v>
      </c>
      <c r="V48">
        <v>1.114579423724442</v>
      </c>
      <c r="W48" t="s">
        <v>148</v>
      </c>
      <c r="X48" t="s">
        <v>149</v>
      </c>
      <c r="Y48" t="s">
        <v>150</v>
      </c>
      <c r="Z48" t="s">
        <v>151</v>
      </c>
      <c r="AA48" t="s">
        <v>152</v>
      </c>
      <c r="AB48">
        <v>0.057424349900038502</v>
      </c>
      <c r="AC48">
        <v>1.8046163381550311</v>
      </c>
      <c r="AD48">
        <v>3.665361641632384</v>
      </c>
      <c r="AE48">
        <v>0.85658576581318346</v>
      </c>
      <c r="AF48">
        <v>0.1235879295070807</v>
      </c>
      <c r="AG48">
        <v>161.02763100000001</v>
      </c>
      <c r="AH48">
        <v>121.324791</v>
      </c>
      <c r="AI48">
        <v>40.748742</v>
      </c>
      <c r="AJ48">
        <v>22.538509000000001</v>
      </c>
      <c r="AK48">
        <v>22.326360999999999</v>
      </c>
      <c r="AL48">
        <v>43.369661000000001</v>
      </c>
      <c r="AM48">
        <v>24.518031000000001</v>
      </c>
      <c r="AN48">
        <v>17.315988000000001</v>
      </c>
      <c r="AO48">
        <v>6.7513229999999993</v>
      </c>
      <c r="AP48">
        <v>0</v>
      </c>
      <c r="AQ48">
        <v>53.774414</v>
      </c>
      <c r="AR48">
        <v>86.963842999999997</v>
      </c>
      <c r="AS48">
        <v>66.884715999999997</v>
      </c>
      <c r="AT48">
        <v>35.467852000000001</v>
      </c>
      <c r="AU48">
        <v>32.920206</v>
      </c>
      <c r="AV48">
        <v>5.7084279999999996</v>
      </c>
      <c r="AW48">
        <v>160.89951300000001</v>
      </c>
      <c r="AX48">
        <v>128.542338</v>
      </c>
      <c r="AY48">
        <v>51.611966000000002</v>
      </c>
      <c r="AZ48">
        <v>21.203789</v>
      </c>
    </row>
    <row r="49">
      <c r="A49" t="s">
        <v>284</v>
      </c>
      <c r="B49">
        <v>2008</v>
      </c>
      <c r="C49" t="s">
        <v>288</v>
      </c>
      <c r="D49">
        <v>16</v>
      </c>
      <c r="E49" t="s">
        <v>13</v>
      </c>
      <c r="F49" t="s">
        <v>14</v>
      </c>
      <c r="G49" t="s">
        <v>294</v>
      </c>
      <c r="H49">
        <v>96.193546239082622</v>
      </c>
      <c r="I49">
        <v>96.61675918899634</v>
      </c>
      <c r="J49">
        <v>97.356203148540658</v>
      </c>
      <c r="K49">
        <v>97.443275166954521</v>
      </c>
      <c r="L49">
        <v>98.151526012040065</v>
      </c>
      <c r="M49">
        <v>98.426707187312701</v>
      </c>
      <c r="N49">
        <v>98.534531444495144</v>
      </c>
      <c r="O49">
        <v>98.110230445236851</v>
      </c>
      <c r="P49">
        <v>97.852935172074055</v>
      </c>
      <c r="Q49">
        <v>98.658083677687912</v>
      </c>
      <c r="R49">
        <v>92.438265314492554</v>
      </c>
      <c r="S49">
        <v>93.004170408558139</v>
      </c>
      <c r="T49">
        <v>96.002367228772641</v>
      </c>
      <c r="U49">
        <v>93.746906118950648</v>
      </c>
      <c r="V49">
        <v>93.432092020593572</v>
      </c>
      <c r="W49" t="s">
        <v>148</v>
      </c>
      <c r="X49" t="s">
        <v>149</v>
      </c>
      <c r="Y49" t="s">
        <v>150</v>
      </c>
      <c r="Z49" t="s">
        <v>151</v>
      </c>
      <c r="AA49" t="s">
        <v>152</v>
      </c>
      <c r="AB49">
        <v>95.331008443930571</v>
      </c>
      <c r="AC49">
        <v>96.862873276790125</v>
      </c>
      <c r="AD49">
        <v>99.157393956874913</v>
      </c>
      <c r="AE49">
        <v>97.563413573590424</v>
      </c>
      <c r="AF49">
        <v>97.657982512676938</v>
      </c>
      <c r="AG49"/>
      <c r="AH49"/>
      <c r="AI49"/>
      <c r="AJ49"/>
      <c r="AK49"/>
      <c r="AL49"/>
      <c r="AM49"/>
      <c r="AN49"/>
      <c r="AO49"/>
      <c r="AP49"/>
      <c r="AQ49"/>
      <c r="AR49"/>
      <c r="AS49"/>
      <c r="AT49"/>
      <c r="AU49"/>
      <c r="AV49"/>
      <c r="AW49"/>
      <c r="AX49"/>
      <c r="AY49"/>
      <c r="AZ49"/>
    </row>
    <row r="50">
      <c r="A50" t="s">
        <v>284</v>
      </c>
      <c r="B50">
        <v>2008</v>
      </c>
      <c r="C50" t="s">
        <v>288</v>
      </c>
      <c r="D50">
        <v>17</v>
      </c>
      <c r="E50" t="s">
        <v>13</v>
      </c>
      <c r="F50" t="s">
        <v>51</v>
      </c>
      <c r="G50" t="s">
        <v>177</v>
      </c>
      <c r="H50">
        <v>3.8064537609173779</v>
      </c>
      <c r="I50">
        <v>3.38324081100366</v>
      </c>
      <c r="J50">
        <v>2.6437968514593422</v>
      </c>
      <c r="K50">
        <v>2.5567248330454788</v>
      </c>
      <c r="L50">
        <v>1.848473987959935</v>
      </c>
      <c r="M50">
        <v>1.5732928126872989</v>
      </c>
      <c r="N50">
        <v>1.4654685555048561</v>
      </c>
      <c r="O50">
        <v>1.889769554763149</v>
      </c>
      <c r="P50">
        <v>2.147064827925945</v>
      </c>
      <c r="Q50">
        <v>1.341916322312088</v>
      </c>
      <c r="R50">
        <v>7.5617346855074459</v>
      </c>
      <c r="S50">
        <v>6.9958295914418613</v>
      </c>
      <c r="T50">
        <v>3.9976327712273592</v>
      </c>
      <c r="U50">
        <v>6.2530938810493524</v>
      </c>
      <c r="V50">
        <v>6.5679079794064279</v>
      </c>
      <c r="W50" t="s">
        <v>148</v>
      </c>
      <c r="X50" t="s">
        <v>149</v>
      </c>
      <c r="Y50" t="s">
        <v>150</v>
      </c>
      <c r="Z50" t="s">
        <v>151</v>
      </c>
      <c r="AA50" t="s">
        <v>152</v>
      </c>
      <c r="AB50">
        <v>4.6689915560694288</v>
      </c>
      <c r="AC50">
        <v>3.137126723209875</v>
      </c>
      <c r="AD50">
        <v>0.84260604312508747</v>
      </c>
      <c r="AE50">
        <v>2.4365864264095758</v>
      </c>
      <c r="AF50">
        <v>2.3420174873230621</v>
      </c>
      <c r="AG50"/>
      <c r="AH50"/>
      <c r="AI50"/>
      <c r="AJ50"/>
      <c r="AK50"/>
      <c r="AL50"/>
      <c r="AM50"/>
      <c r="AN50"/>
      <c r="AO50"/>
      <c r="AP50"/>
      <c r="AQ50"/>
      <c r="AR50"/>
      <c r="AS50"/>
      <c r="AT50"/>
      <c r="AU50"/>
      <c r="AV50"/>
      <c r="AW50"/>
      <c r="AX50"/>
      <c r="AY50"/>
      <c r="AZ50"/>
    </row>
    <row r="51">
      <c r="A51" t="s">
        <v>284</v>
      </c>
      <c r="B51">
        <v>2008</v>
      </c>
      <c r="C51" t="s">
        <v>288</v>
      </c>
      <c r="D51">
        <v>18</v>
      </c>
      <c r="E51" t="s">
        <v>60</v>
      </c>
      <c r="F51" t="s">
        <v>15</v>
      </c>
      <c r="G51" t="s">
        <v>295</v>
      </c>
      <c r="H51">
        <v>94.768253769861715</v>
      </c>
      <c r="I51">
        <v>95.606380542708408</v>
      </c>
      <c r="J51">
        <v>95.986806199331767</v>
      </c>
      <c r="K51">
        <v>95.737664594865805</v>
      </c>
      <c r="L51">
        <v>97.622832994649471</v>
      </c>
      <c r="M51">
        <v>97.598237619114684</v>
      </c>
      <c r="N51">
        <v>97.432163234895071</v>
      </c>
      <c r="O51">
        <v>97.159455398832819</v>
      </c>
      <c r="P51">
        <v>96.188202544738303</v>
      </c>
      <c r="Q51">
        <v>98.323223288962382</v>
      </c>
      <c r="R51">
        <v>89.828475687182561</v>
      </c>
      <c r="S51">
        <v>91.192550521558516</v>
      </c>
      <c r="T51">
        <v>94.964671847114062</v>
      </c>
      <c r="U51">
        <v>91.016676222993652</v>
      </c>
      <c r="V51">
        <v>91.594754258067184</v>
      </c>
      <c r="W51" t="s">
        <v>148</v>
      </c>
      <c r="X51" t="s">
        <v>149</v>
      </c>
      <c r="Y51" t="s">
        <v>150</v>
      </c>
      <c r="Z51" t="s">
        <v>151</v>
      </c>
      <c r="AA51" t="s">
        <v>152</v>
      </c>
      <c r="AB51">
        <v>93.451284037815199</v>
      </c>
      <c r="AC51">
        <v>95.828768134693419</v>
      </c>
      <c r="AD51">
        <v>97.16339327464712</v>
      </c>
      <c r="AE51">
        <v>97.088684482760598</v>
      </c>
      <c r="AF51">
        <v>96.620441648331067</v>
      </c>
      <c r="AG51"/>
      <c r="AH51"/>
      <c r="AI51"/>
      <c r="AJ51"/>
      <c r="AK51"/>
      <c r="AL51"/>
      <c r="AM51"/>
      <c r="AN51"/>
      <c r="AO51"/>
      <c r="AP51"/>
      <c r="AQ51"/>
      <c r="AR51"/>
      <c r="AS51"/>
      <c r="AT51"/>
      <c r="AU51"/>
      <c r="AV51"/>
      <c r="AW51"/>
      <c r="AX51"/>
      <c r="AY51"/>
      <c r="AZ51"/>
    </row>
    <row r="52">
      <c r="A52" t="s">
        <v>284</v>
      </c>
      <c r="B52">
        <v>2008</v>
      </c>
      <c r="C52" t="s">
        <v>288</v>
      </c>
      <c r="D52">
        <v>19</v>
      </c>
      <c r="E52" t="s">
        <v>60</v>
      </c>
      <c r="F52" t="s">
        <v>16</v>
      </c>
      <c r="G52" t="s">
        <v>296</v>
      </c>
      <c r="H52">
        <v>1.4252924692208899</v>
      </c>
      <c r="I52">
        <v>1.0103786462879609</v>
      </c>
      <c r="J52">
        <v>1.3693969492087881</v>
      </c>
      <c r="K52">
        <v>1.705610572088688</v>
      </c>
      <c r="L52">
        <v>0.52869301739057495</v>
      </c>
      <c r="M52">
        <v>0.82846956819795037</v>
      </c>
      <c r="N52">
        <v>1.1023682096000971</v>
      </c>
      <c r="O52">
        <v>0.95077504640402555</v>
      </c>
      <c r="P52">
        <v>1.664732627335759</v>
      </c>
      <c r="Q52">
        <v>0.3348603887255569</v>
      </c>
      <c r="R52">
        <v>2.609789627309973</v>
      </c>
      <c r="S52">
        <v>1.811619886999619</v>
      </c>
      <c r="T52">
        <v>1.0376953816585861</v>
      </c>
      <c r="U52">
        <v>2.730229895957005</v>
      </c>
      <c r="V52">
        <v>1.8373377625264411</v>
      </c>
      <c r="W52" t="s">
        <v>148</v>
      </c>
      <c r="X52" t="s">
        <v>149</v>
      </c>
      <c r="Y52" t="s">
        <v>150</v>
      </c>
      <c r="Z52" t="s">
        <v>151</v>
      </c>
      <c r="AA52" t="s">
        <v>152</v>
      </c>
      <c r="AB52">
        <v>1.8797244061153029</v>
      </c>
      <c r="AC52">
        <v>1.034105142096718</v>
      </c>
      <c r="AD52">
        <v>1.9940006822277629</v>
      </c>
      <c r="AE52">
        <v>0.47472909082981352</v>
      </c>
      <c r="AF52">
        <v>1.0375408643457591</v>
      </c>
      <c r="AG52"/>
      <c r="AH52"/>
      <c r="AI52"/>
      <c r="AJ52"/>
      <c r="AK52"/>
      <c r="AL52"/>
      <c r="AM52"/>
      <c r="AN52"/>
      <c r="AO52"/>
      <c r="AP52"/>
      <c r="AQ52"/>
      <c r="AR52"/>
      <c r="AS52"/>
      <c r="AT52"/>
      <c r="AU52"/>
      <c r="AV52"/>
      <c r="AW52"/>
      <c r="AX52"/>
      <c r="AY52"/>
      <c r="AZ52"/>
    </row>
    <row r="53">
      <c r="A53" t="s">
        <v>284</v>
      </c>
      <c r="B53">
        <v>2008</v>
      </c>
      <c r="C53" t="s">
        <v>288</v>
      </c>
      <c r="D53">
        <v>20</v>
      </c>
      <c r="E53" t="s">
        <v>60</v>
      </c>
      <c r="F53" t="s">
        <v>22</v>
      </c>
      <c r="G53" t="s">
        <v>297</v>
      </c>
      <c r="H53">
        <v>3.38010927708397</v>
      </c>
      <c r="I53">
        <v>2.7672187143548022</v>
      </c>
      <c r="J53">
        <v>2.434311600164849</v>
      </c>
      <c r="K53">
        <v>2.24062425043978</v>
      </c>
      <c r="L53">
        <v>1.559953844018265</v>
      </c>
      <c r="M53">
        <v>1.187877151949585</v>
      </c>
      <c r="N53">
        <v>1.273748709630915</v>
      </c>
      <c r="O53">
        <v>1.453807965680062</v>
      </c>
      <c r="P53">
        <v>1.6234289354648259</v>
      </c>
      <c r="Q53">
        <v>1.2880236390234829</v>
      </c>
      <c r="R53">
        <v>6.9619720987082694</v>
      </c>
      <c r="S53">
        <v>5.4874690892179192</v>
      </c>
      <c r="T53">
        <v>3.9976327712273521</v>
      </c>
      <c r="U53">
        <v>6.0270700911613568</v>
      </c>
      <c r="V53">
        <v>6.3389670976767052</v>
      </c>
      <c r="W53" t="s">
        <v>148</v>
      </c>
      <c r="X53" t="s">
        <v>149</v>
      </c>
      <c r="Y53" t="s">
        <v>150</v>
      </c>
      <c r="Z53" t="s">
        <v>151</v>
      </c>
      <c r="AA53" t="s">
        <v>152</v>
      </c>
      <c r="AB53">
        <v>4.3009518740520267</v>
      </c>
      <c r="AC53">
        <v>2.8613935815668712</v>
      </c>
      <c r="AD53">
        <v>0.66110613627223047</v>
      </c>
      <c r="AE53">
        <v>2.1223496021546802</v>
      </c>
      <c r="AF53">
        <v>1.8767556296783721</v>
      </c>
      <c r="AG53"/>
      <c r="AH53"/>
      <c r="AI53"/>
      <c r="AJ53"/>
      <c r="AK53"/>
      <c r="AL53"/>
      <c r="AM53"/>
      <c r="AN53"/>
      <c r="AO53"/>
      <c r="AP53"/>
      <c r="AQ53"/>
      <c r="AR53"/>
      <c r="AS53"/>
      <c r="AT53"/>
      <c r="AU53"/>
      <c r="AV53"/>
      <c r="AW53"/>
      <c r="AX53"/>
      <c r="AY53"/>
      <c r="AZ53"/>
    </row>
    <row r="54">
      <c r="A54" t="s">
        <v>284</v>
      </c>
      <c r="B54">
        <v>2008</v>
      </c>
      <c r="C54" t="s">
        <v>288</v>
      </c>
      <c r="D54">
        <v>21</v>
      </c>
      <c r="E54" t="s">
        <v>60</v>
      </c>
      <c r="F54" t="s">
        <v>17</v>
      </c>
      <c r="G54" t="s">
        <v>298</v>
      </c>
      <c r="H54">
        <v>0.42634448383342433</v>
      </c>
      <c r="I54">
        <v>0.61602209664882912</v>
      </c>
      <c r="J54">
        <v>0.20948525129459589</v>
      </c>
      <c r="K54">
        <v>0.31610058260572788</v>
      </c>
      <c r="L54">
        <v>0.28852014394168901</v>
      </c>
      <c r="M54">
        <v>0.38541566073778089</v>
      </c>
      <c r="N54">
        <v>0.19171984587391619</v>
      </c>
      <c r="O54">
        <v>0.43596158908309318</v>
      </c>
      <c r="P54">
        <v>0.52363589246111242</v>
      </c>
      <c r="Q54">
        <v>0.053892683288578498</v>
      </c>
      <c r="R54">
        <v>0.59976258679919769</v>
      </c>
      <c r="S54">
        <v>1.5083605022239459</v>
      </c>
      <c r="T54">
        <v>0</v>
      </c>
      <c r="U54">
        <v>0.22602378988798519</v>
      </c>
      <c r="V54">
        <v>0.2289408817296702</v>
      </c>
      <c r="W54" t="s">
        <v>148</v>
      </c>
      <c r="X54" t="s">
        <v>149</v>
      </c>
      <c r="Y54" t="s">
        <v>150</v>
      </c>
      <c r="Z54" t="s">
        <v>151</v>
      </c>
      <c r="AA54" t="s">
        <v>152</v>
      </c>
      <c r="AB54">
        <v>0.36803968201747161</v>
      </c>
      <c r="AC54">
        <v>0.27573314164299212</v>
      </c>
      <c r="AD54">
        <v>0.18149990685288631</v>
      </c>
      <c r="AE54">
        <v>0.31423682425490851</v>
      </c>
      <c r="AF54">
        <v>0.46526185764480188</v>
      </c>
      <c r="AG54"/>
      <c r="AH54"/>
      <c r="AI54"/>
      <c r="AJ54"/>
      <c r="AK54"/>
      <c r="AL54"/>
      <c r="AM54"/>
      <c r="AN54"/>
      <c r="AO54"/>
      <c r="AP54"/>
      <c r="AQ54"/>
      <c r="AR54"/>
      <c r="AS54"/>
      <c r="AT54"/>
      <c r="AU54"/>
      <c r="AV54"/>
      <c r="AW54"/>
      <c r="AX54"/>
      <c r="AY54"/>
      <c r="AZ54"/>
    </row>
    <row r="55">
      <c r="A55" t="s">
        <v>284</v>
      </c>
      <c r="B55">
        <v>2008</v>
      </c>
      <c r="C55" t="s">
        <v>288</v>
      </c>
      <c r="D55">
        <v>29</v>
      </c>
      <c r="E55" t="s">
        <v>57</v>
      </c>
      <c r="F55" t="s">
        <v>49</v>
      </c>
      <c r="G55" t="s">
        <v>299</v>
      </c>
      <c r="H55">
        <v>40.115850105511228</v>
      </c>
      <c r="I55">
        <v>42.366547781077642</v>
      </c>
      <c r="J55">
        <v>49.638019026677647</v>
      </c>
      <c r="K55">
        <v>37.990818057533957</v>
      </c>
      <c r="L55">
        <v>24.640311499184929</v>
      </c>
      <c r="M55">
        <v>62.345094031643278</v>
      </c>
      <c r="N55">
        <v>64.187296766855127</v>
      </c>
      <c r="O55">
        <v>48.096297205918013</v>
      </c>
      <c r="P55">
        <v>36.159619136337028</v>
      </c>
      <c r="Q55">
        <v>22.45479637353418</v>
      </c>
      <c r="R55">
        <v>10.911626720041131</v>
      </c>
      <c r="S55">
        <v>17.34046763035651</v>
      </c>
      <c r="T55">
        <v>17.18859681239368</v>
      </c>
      <c r="U55">
        <v>20.67060037964303</v>
      </c>
      <c r="V55">
        <v>26.209642765275682</v>
      </c>
      <c r="W55" t="s">
        <v>148</v>
      </c>
      <c r="X55" t="s">
        <v>149</v>
      </c>
      <c r="Y55" t="s">
        <v>150</v>
      </c>
      <c r="Z55" t="s">
        <v>151</v>
      </c>
      <c r="AA55" t="s">
        <v>152</v>
      </c>
      <c r="AB55">
        <v>33.464333374833892</v>
      </c>
      <c r="AC55">
        <v>57.768093873009008</v>
      </c>
      <c r="AD55">
        <v>30.637106845542078</v>
      </c>
      <c r="AE55">
        <v>50.141065935473343</v>
      </c>
      <c r="AF55">
        <v>31.15879897292098</v>
      </c>
      <c r="AG55"/>
      <c r="AH55"/>
      <c r="AI55"/>
      <c r="AJ55"/>
      <c r="AK55"/>
      <c r="AL55"/>
      <c r="AM55"/>
      <c r="AN55"/>
      <c r="AO55"/>
      <c r="AP55"/>
      <c r="AQ55"/>
      <c r="AR55"/>
      <c r="AS55"/>
      <c r="AT55"/>
      <c r="AU55"/>
      <c r="AV55"/>
      <c r="AW55"/>
      <c r="AX55"/>
      <c r="AY55"/>
      <c r="AZ55"/>
    </row>
    <row r="56">
      <c r="A56" t="s">
        <v>284</v>
      </c>
      <c r="B56">
        <v>2008</v>
      </c>
      <c r="C56" t="s">
        <v>288</v>
      </c>
      <c r="D56">
        <v>30</v>
      </c>
      <c r="E56" t="s">
        <v>57</v>
      </c>
      <c r="F56" t="s">
        <v>48</v>
      </c>
      <c r="G56" t="s">
        <v>177</v>
      </c>
      <c r="H56">
        <v>59.884149894488317</v>
      </c>
      <c r="I56">
        <v>57.633452218922287</v>
      </c>
      <c r="J56">
        <v>50.361980973322197</v>
      </c>
      <c r="K56">
        <v>62.009181942465908</v>
      </c>
      <c r="L56">
        <v>75.35968850081484</v>
      </c>
      <c r="M56">
        <v>37.654905968356388</v>
      </c>
      <c r="N56">
        <v>35.812703233144958</v>
      </c>
      <c r="O56">
        <v>51.903702794082157</v>
      </c>
      <c r="P56">
        <v>63.840380863662922</v>
      </c>
      <c r="Q56">
        <v>77.54520362646528</v>
      </c>
      <c r="R56">
        <v>89.088373279959015</v>
      </c>
      <c r="S56">
        <v>82.659532369643742</v>
      </c>
      <c r="T56">
        <v>82.811403187606601</v>
      </c>
      <c r="U56">
        <v>79.329399620357222</v>
      </c>
      <c r="V56">
        <v>73.790357234724468</v>
      </c>
      <c r="W56" t="s">
        <v>148</v>
      </c>
      <c r="X56" t="s">
        <v>149</v>
      </c>
      <c r="Y56" t="s">
        <v>150</v>
      </c>
      <c r="Z56" t="s">
        <v>151</v>
      </c>
      <c r="AA56" t="s">
        <v>152</v>
      </c>
      <c r="AB56">
        <v>66.535666625166357</v>
      </c>
      <c r="AC56">
        <v>42.231906126990829</v>
      </c>
      <c r="AD56">
        <v>69.362893154458433</v>
      </c>
      <c r="AE56">
        <v>49.858934064526437</v>
      </c>
      <c r="AF56">
        <v>68.841201027078185</v>
      </c>
      <c r="AG56"/>
      <c r="AH56"/>
      <c r="AI56"/>
      <c r="AJ56"/>
      <c r="AK56"/>
      <c r="AL56"/>
      <c r="AM56"/>
      <c r="AN56"/>
      <c r="AO56"/>
      <c r="AP56"/>
      <c r="AQ56"/>
      <c r="AR56"/>
      <c r="AS56"/>
      <c r="AT56"/>
      <c r="AU56"/>
      <c r="AV56"/>
      <c r="AW56"/>
      <c r="AX56"/>
      <c r="AY56"/>
      <c r="AZ56"/>
    </row>
    <row r="57">
      <c r="A57" t="s">
        <v>284</v>
      </c>
      <c r="B57">
        <v>2008</v>
      </c>
      <c r="C57" t="s">
        <v>288</v>
      </c>
      <c r="D57">
        <v>31</v>
      </c>
      <c r="E57" t="s">
        <v>103</v>
      </c>
      <c r="F57" t="s">
        <v>49</v>
      </c>
      <c r="G57" t="s">
        <v>300</v>
      </c>
      <c r="H57">
        <v>39.886894241735519</v>
      </c>
      <c r="I57">
        <v>42.196983185831307</v>
      </c>
      <c r="J57">
        <v>49.396926429946532</v>
      </c>
      <c r="K57">
        <v>37.964983014119639</v>
      </c>
      <c r="L57">
        <v>24.619624104255951</v>
      </c>
      <c r="M57">
        <v>62.034935100157398</v>
      </c>
      <c r="N57">
        <v>63.999173259280987</v>
      </c>
      <c r="O57">
        <v>48.067860293953537</v>
      </c>
      <c r="P57">
        <v>36.124044093555611</v>
      </c>
      <c r="Q57">
        <v>22.426337986426969</v>
      </c>
      <c r="R57">
        <v>10.813968506662119</v>
      </c>
      <c r="S57">
        <v>17.082795060208792</v>
      </c>
      <c r="T57">
        <v>17.18859681239368</v>
      </c>
      <c r="U57">
        <v>20.388613294398219</v>
      </c>
      <c r="V57">
        <v>25.907202830042099</v>
      </c>
      <c r="W57" t="s">
        <v>148</v>
      </c>
      <c r="X57" t="s">
        <v>149</v>
      </c>
      <c r="Y57" t="s">
        <v>150</v>
      </c>
      <c r="Z57" t="s">
        <v>151</v>
      </c>
      <c r="AA57" t="s">
        <v>152</v>
      </c>
      <c r="AB57">
        <v>33.347122181030763</v>
      </c>
      <c r="AC57">
        <v>57.590489375298567</v>
      </c>
      <c r="AD57">
        <v>30.121385126303728</v>
      </c>
      <c r="AE57">
        <v>50.015711718150001</v>
      </c>
      <c r="AF57">
        <v>31.089191412907869</v>
      </c>
      <c r="AG57"/>
      <c r="AH57"/>
      <c r="AI57"/>
      <c r="AJ57"/>
      <c r="AK57"/>
      <c r="AL57"/>
      <c r="AM57"/>
      <c r="AN57"/>
      <c r="AO57"/>
      <c r="AP57"/>
      <c r="AQ57"/>
      <c r="AR57"/>
      <c r="AS57"/>
      <c r="AT57"/>
      <c r="AU57"/>
      <c r="AV57"/>
      <c r="AW57"/>
      <c r="AX57"/>
      <c r="AY57"/>
      <c r="AZ57"/>
    </row>
    <row r="58">
      <c r="A58" t="s">
        <v>284</v>
      </c>
      <c r="B58">
        <v>2008</v>
      </c>
      <c r="C58" t="s">
        <v>288</v>
      </c>
      <c r="D58">
        <v>32</v>
      </c>
      <c r="E58" t="s">
        <v>103</v>
      </c>
      <c r="F58" t="s">
        <v>48</v>
      </c>
      <c r="G58" t="s">
        <v>177</v>
      </c>
      <c r="H58">
        <v>60.113105758264027</v>
      </c>
      <c r="I58">
        <v>57.803016814168608</v>
      </c>
      <c r="J58">
        <v>50.603073570053311</v>
      </c>
      <c r="K58">
        <v>62.03501698588024</v>
      </c>
      <c r="L58">
        <v>75.380375895743839</v>
      </c>
      <c r="M58">
        <v>37.965064899842268</v>
      </c>
      <c r="N58">
        <v>36.00082674071912</v>
      </c>
      <c r="O58">
        <v>51.932139706046627</v>
      </c>
      <c r="P58">
        <v>63.875955906444339</v>
      </c>
      <c r="Q58">
        <v>77.573662013572502</v>
      </c>
      <c r="R58">
        <v>89.186031493338035</v>
      </c>
      <c r="S58">
        <v>82.917204939791461</v>
      </c>
      <c r="T58">
        <v>82.811403187606601</v>
      </c>
      <c r="U58">
        <v>79.611386705602044</v>
      </c>
      <c r="V58">
        <v>74.092797169958047</v>
      </c>
      <c r="W58" t="s">
        <v>148</v>
      </c>
      <c r="X58" t="s">
        <v>149</v>
      </c>
      <c r="Y58" t="s">
        <v>150</v>
      </c>
      <c r="Z58" t="s">
        <v>151</v>
      </c>
      <c r="AA58" t="s">
        <v>152</v>
      </c>
      <c r="AB58">
        <v>66.652877818969458</v>
      </c>
      <c r="AC58">
        <v>42.409510624701277</v>
      </c>
      <c r="AD58">
        <v>69.87861487369679</v>
      </c>
      <c r="AE58">
        <v>49.984288281849778</v>
      </c>
      <c r="AF58">
        <v>68.910808587091282</v>
      </c>
      <c r="AG58"/>
      <c r="AH58"/>
      <c r="AI58"/>
      <c r="AJ58"/>
      <c r="AK58"/>
      <c r="AL58"/>
      <c r="AM58"/>
      <c r="AN58"/>
      <c r="AO58"/>
      <c r="AP58"/>
      <c r="AQ58"/>
      <c r="AR58"/>
      <c r="AS58"/>
      <c r="AT58"/>
      <c r="AU58"/>
      <c r="AV58"/>
      <c r="AW58"/>
      <c r="AX58"/>
      <c r="AY58"/>
      <c r="AZ58"/>
    </row>
    <row r="59">
      <c r="A59" t="s">
        <v>284</v>
      </c>
      <c r="B59">
        <v>2008</v>
      </c>
      <c r="C59" t="s">
        <v>288</v>
      </c>
      <c r="D59">
        <v>35</v>
      </c>
      <c r="E59" t="s">
        <v>55</v>
      </c>
      <c r="F59" t="s">
        <v>49</v>
      </c>
      <c r="G59" t="s">
        <v>177</v>
      </c>
      <c r="H59">
        <v>90.344306936420423</v>
      </c>
      <c r="I59">
        <v>91.589777850175196</v>
      </c>
      <c r="J59">
        <v>90.349914305881995</v>
      </c>
      <c r="K59">
        <v>91.290880837538694</v>
      </c>
      <c r="L59">
        <v>93.986562724134728</v>
      </c>
      <c r="M59">
        <v>93.984284126251865</v>
      </c>
      <c r="N59">
        <v>92.203696629504933</v>
      </c>
      <c r="O59">
        <v>92.7395179679976</v>
      </c>
      <c r="P59">
        <v>92.418073465767591</v>
      </c>
      <c r="Q59">
        <v>95.092718696676044</v>
      </c>
      <c r="R59">
        <v>84.000501276234843</v>
      </c>
      <c r="S59">
        <v>88.222638020361003</v>
      </c>
      <c r="T59">
        <v>90.162286345984356</v>
      </c>
      <c r="U59">
        <v>85.703122298835083</v>
      </c>
      <c r="V59">
        <v>85.853036605768892</v>
      </c>
      <c r="W59" t="s">
        <v>148</v>
      </c>
      <c r="X59" t="s">
        <v>149</v>
      </c>
      <c r="Y59" t="s">
        <v>150</v>
      </c>
      <c r="Z59" t="s">
        <v>151</v>
      </c>
      <c r="AA59" t="s">
        <v>152</v>
      </c>
      <c r="AB59">
        <v>83.742677136830295</v>
      </c>
      <c r="AC59">
        <v>93.527217110812856</v>
      </c>
      <c r="AD59">
        <v>93.757741419340945</v>
      </c>
      <c r="AE59">
        <v>94.964952679020399</v>
      </c>
      <c r="AF59">
        <v>93.167696180129468</v>
      </c>
      <c r="AG59"/>
      <c r="AH59"/>
      <c r="AI59"/>
      <c r="AJ59"/>
      <c r="AK59"/>
      <c r="AL59"/>
      <c r="AM59"/>
      <c r="AN59"/>
      <c r="AO59"/>
      <c r="AP59"/>
      <c r="AQ59"/>
      <c r="AR59"/>
      <c r="AS59"/>
      <c r="AT59"/>
      <c r="AU59"/>
      <c r="AV59"/>
      <c r="AW59"/>
      <c r="AX59"/>
      <c r="AY59"/>
      <c r="AZ59"/>
    </row>
    <row r="60">
      <c r="A60" t="s">
        <v>284</v>
      </c>
      <c r="B60">
        <v>2008</v>
      </c>
      <c r="C60" t="s">
        <v>288</v>
      </c>
      <c r="D60">
        <v>36</v>
      </c>
      <c r="E60" t="s">
        <v>55</v>
      </c>
      <c r="F60" t="s">
        <v>48</v>
      </c>
      <c r="G60" t="s">
        <v>177</v>
      </c>
      <c r="H60">
        <v>9.6556930635795641</v>
      </c>
      <c r="I60">
        <v>8.4102221498247811</v>
      </c>
      <c r="J60">
        <v>9.6500856941179709</v>
      </c>
      <c r="K60">
        <v>8.709119162461386</v>
      </c>
      <c r="L60">
        <v>6.0134372758651766</v>
      </c>
      <c r="M60">
        <v>6.0157158737481753</v>
      </c>
      <c r="N60">
        <v>7.7963033704951377</v>
      </c>
      <c r="O60">
        <v>7.260482032002284</v>
      </c>
      <c r="P60">
        <v>7.581926534232422</v>
      </c>
      <c r="Q60">
        <v>4.9072813033238081</v>
      </c>
      <c r="R60">
        <v>15.99949872376525</v>
      </c>
      <c r="S60">
        <v>11.77736197963921</v>
      </c>
      <c r="T60">
        <v>9.837713654015916</v>
      </c>
      <c r="U60">
        <v>14.29687770116513</v>
      </c>
      <c r="V60">
        <v>14.146963394231181</v>
      </c>
      <c r="W60" t="s">
        <v>148</v>
      </c>
      <c r="X60" t="s">
        <v>149</v>
      </c>
      <c r="Y60" t="s">
        <v>150</v>
      </c>
      <c r="Z60" t="s">
        <v>151</v>
      </c>
      <c r="AA60" t="s">
        <v>152</v>
      </c>
      <c r="AB60">
        <v>16.257322863169929</v>
      </c>
      <c r="AC60">
        <v>6.4727828891870747</v>
      </c>
      <c r="AD60">
        <v>6.2422585806592421</v>
      </c>
      <c r="AE60">
        <v>5.035047320979535</v>
      </c>
      <c r="AF60">
        <v>6.832303819870007</v>
      </c>
      <c r="AG60"/>
      <c r="AH60"/>
      <c r="AI60"/>
      <c r="AJ60"/>
      <c r="AK60"/>
      <c r="AL60"/>
      <c r="AM60"/>
      <c r="AN60"/>
      <c r="AO60"/>
      <c r="AP60"/>
      <c r="AQ60"/>
      <c r="AR60"/>
      <c r="AS60"/>
      <c r="AT60"/>
      <c r="AU60"/>
      <c r="AV60"/>
      <c r="AW60"/>
      <c r="AX60"/>
      <c r="AY60"/>
      <c r="AZ60"/>
    </row>
    <row r="61">
      <c r="A61" t="s">
        <v>284</v>
      </c>
      <c r="B61">
        <v>2008</v>
      </c>
      <c r="C61" t="s">
        <v>288</v>
      </c>
      <c r="D61">
        <v>41</v>
      </c>
      <c r="E61" t="s">
        <v>56</v>
      </c>
      <c r="F61" t="s">
        <v>49</v>
      </c>
      <c r="G61" t="s">
        <v>177</v>
      </c>
      <c r="H61">
        <v>1.9441747253257231</v>
      </c>
      <c r="I61">
        <v>1.8532117899576031</v>
      </c>
      <c r="J61">
        <v>2.968002038400225</v>
      </c>
      <c r="K61">
        <v>2.31370647615661</v>
      </c>
      <c r="L61">
        <v>1.8666087401123661</v>
      </c>
      <c r="M61">
        <v>1.798352540866234</v>
      </c>
      <c r="N61">
        <v>2.8130135424676501</v>
      </c>
      <c r="O61">
        <v>2.183398692889492</v>
      </c>
      <c r="P61">
        <v>2.5239580042341441</v>
      </c>
      <c r="Q61">
        <v>2.1330168497368449</v>
      </c>
      <c r="R61">
        <v>4.1642190802300094</v>
      </c>
      <c r="S61">
        <v>0.45559375952336612</v>
      </c>
      <c r="T61">
        <v>1.9641233457191249</v>
      </c>
      <c r="U61">
        <v>1.194964532985999</v>
      </c>
      <c r="V61">
        <v>1.7402247468083549</v>
      </c>
      <c r="W61" t="s">
        <v>148</v>
      </c>
      <c r="X61" t="s">
        <v>149</v>
      </c>
      <c r="Y61" t="s">
        <v>150</v>
      </c>
      <c r="Z61" t="s">
        <v>151</v>
      </c>
      <c r="AA61" t="s">
        <v>152</v>
      </c>
      <c r="AB61">
        <v>3.618249315991549</v>
      </c>
      <c r="AC61">
        <v>1.5656282506887369</v>
      </c>
      <c r="AD61">
        <v>2.3607602052261858</v>
      </c>
      <c r="AE61">
        <v>1.678339069493991</v>
      </c>
      <c r="AF61">
        <v>1.886023205561598</v>
      </c>
      <c r="AG61"/>
      <c r="AH61"/>
      <c r="AI61"/>
      <c r="AJ61"/>
      <c r="AK61"/>
      <c r="AL61"/>
      <c r="AM61"/>
      <c r="AN61"/>
      <c r="AO61"/>
      <c r="AP61"/>
      <c r="AQ61"/>
      <c r="AR61"/>
      <c r="AS61"/>
      <c r="AT61"/>
      <c r="AU61"/>
      <c r="AV61"/>
      <c r="AW61"/>
      <c r="AX61"/>
      <c r="AY61"/>
      <c r="AZ61"/>
    </row>
    <row r="62">
      <c r="A62" t="s">
        <v>284</v>
      </c>
      <c r="B62">
        <v>2008</v>
      </c>
      <c r="C62" t="s">
        <v>288</v>
      </c>
      <c r="D62">
        <v>42</v>
      </c>
      <c r="E62" t="s">
        <v>56</v>
      </c>
      <c r="F62" t="s">
        <v>48</v>
      </c>
      <c r="G62" t="s">
        <v>301</v>
      </c>
      <c r="H62">
        <v>98.055825274674262</v>
      </c>
      <c r="I62">
        <v>98.146788210042416</v>
      </c>
      <c r="J62">
        <v>97.031997961599757</v>
      </c>
      <c r="K62">
        <v>97.686293523843489</v>
      </c>
      <c r="L62">
        <v>98.133391259887517</v>
      </c>
      <c r="M62">
        <v>98.201647459133824</v>
      </c>
      <c r="N62">
        <v>97.18698645753237</v>
      </c>
      <c r="O62">
        <v>97.81660130711046</v>
      </c>
      <c r="P62">
        <v>97.476041995765897</v>
      </c>
      <c r="Q62">
        <v>97.866983150263096</v>
      </c>
      <c r="R62">
        <v>95.835780919770073</v>
      </c>
      <c r="S62">
        <v>99.544406240476647</v>
      </c>
      <c r="T62">
        <v>98.035876654280941</v>
      </c>
      <c r="U62">
        <v>98.805035467014022</v>
      </c>
      <c r="V62">
        <v>98.25977525319162</v>
      </c>
      <c r="W62" t="s">
        <v>148</v>
      </c>
      <c r="X62" t="s">
        <v>149</v>
      </c>
      <c r="Y62" t="s">
        <v>150</v>
      </c>
      <c r="Z62" t="s">
        <v>151</v>
      </c>
      <c r="AA62" t="s">
        <v>152</v>
      </c>
      <c r="AB62">
        <v>96.381750684008523</v>
      </c>
      <c r="AC62">
        <v>98.434371749311225</v>
      </c>
      <c r="AD62">
        <v>97.639239794773829</v>
      </c>
      <c r="AE62">
        <v>98.321660930505956</v>
      </c>
      <c r="AF62">
        <v>98.113976794438173</v>
      </c>
      <c r="AG62"/>
      <c r="AH62"/>
      <c r="AI62"/>
      <c r="AJ62"/>
      <c r="AK62"/>
      <c r="AL62"/>
      <c r="AM62"/>
      <c r="AN62"/>
      <c r="AO62"/>
      <c r="AP62"/>
      <c r="AQ62"/>
      <c r="AR62"/>
      <c r="AS62"/>
      <c r="AT62"/>
      <c r="AU62"/>
      <c r="AV62"/>
      <c r="AW62"/>
      <c r="AX62"/>
      <c r="AY62"/>
      <c r="AZ62"/>
    </row>
    <row r="63">
      <c r="A63" t="s">
        <v>284</v>
      </c>
      <c r="B63">
        <v>2008</v>
      </c>
      <c r="C63" t="s">
        <v>288</v>
      </c>
      <c r="D63">
        <v>58</v>
      </c>
      <c r="E63" t="s">
        <v>154</v>
      </c>
      <c r="F63" t="s">
        <v>238</v>
      </c>
      <c r="G63" t="s">
        <v>177</v>
      </c>
      <c r="H63">
        <v>39.906112561725159</v>
      </c>
      <c r="I63">
        <v>42.258373587769412</v>
      </c>
      <c r="J63">
        <v>49.407127912966097</v>
      </c>
      <c r="K63">
        <v>37.964983014119639</v>
      </c>
      <c r="L63">
        <v>24.637286408397479</v>
      </c>
      <c r="M63">
        <v>62.045535730975857</v>
      </c>
      <c r="N63">
        <v>64.022855985728029</v>
      </c>
      <c r="O63">
        <v>48.081496921989462</v>
      </c>
      <c r="P63">
        <v>36.124044093555611</v>
      </c>
      <c r="Q63">
        <v>22.448476366221001</v>
      </c>
      <c r="R63">
        <v>10.817783140395999</v>
      </c>
      <c r="S63">
        <v>17.10693857916916</v>
      </c>
      <c r="T63">
        <v>17.20680532822038</v>
      </c>
      <c r="U63">
        <v>20.446269132767011</v>
      </c>
      <c r="V63">
        <v>25.907202830042099</v>
      </c>
      <c r="W63" t="s">
        <v>148</v>
      </c>
      <c r="X63" t="s">
        <v>149</v>
      </c>
      <c r="Y63" t="s">
        <v>150</v>
      </c>
      <c r="Z63" t="s">
        <v>151</v>
      </c>
      <c r="AA63" t="s">
        <v>152</v>
      </c>
      <c r="AB63">
        <v>33.353659628623618</v>
      </c>
      <c r="AC63">
        <v>57.606946410628289</v>
      </c>
      <c r="AD63">
        <v>30.121385126303728</v>
      </c>
      <c r="AE63">
        <v>50.151574470354078</v>
      </c>
      <c r="AF63">
        <v>31.100059426902039</v>
      </c>
      <c r="AG63"/>
      <c r="AH63"/>
      <c r="AI63"/>
      <c r="AJ63"/>
      <c r="AK63"/>
      <c r="AL63"/>
      <c r="AM63"/>
      <c r="AN63"/>
      <c r="AO63"/>
      <c r="AP63"/>
      <c r="AQ63"/>
      <c r="AR63"/>
      <c r="AS63"/>
      <c r="AT63"/>
      <c r="AU63"/>
      <c r="AV63"/>
      <c r="AW63"/>
      <c r="AX63"/>
      <c r="AY63"/>
      <c r="AZ63"/>
    </row>
    <row r="64">
      <c r="A64" t="s">
        <v>284</v>
      </c>
      <c r="B64">
        <v>2008</v>
      </c>
      <c r="C64" t="s">
        <v>288</v>
      </c>
      <c r="D64">
        <v>59</v>
      </c>
      <c r="E64" t="s">
        <v>154</v>
      </c>
      <c r="F64" t="s">
        <v>239</v>
      </c>
      <c r="G64" t="s">
        <v>177</v>
      </c>
      <c r="H64">
        <v>0.2290661793853194</v>
      </c>
      <c r="I64">
        <v>0.1698112867837489</v>
      </c>
      <c r="J64">
        <v>0.24114238731951679</v>
      </c>
      <c r="K64">
        <v>0.025835043414318099</v>
      </c>
      <c r="L64">
        <v>0.020702236222239601</v>
      </c>
      <c r="M64">
        <v>0.3102119319496015</v>
      </c>
      <c r="N64">
        <v>0.18819312218540449</v>
      </c>
      <c r="O64">
        <v>0.028444979383914298</v>
      </c>
      <c r="P64">
        <v>0.035575042781419097</v>
      </c>
      <c r="Q64">
        <v>0.0284864800835339</v>
      </c>
      <c r="R64">
        <v>0.097692662371065095</v>
      </c>
      <c r="S64">
        <v>0.2580367448955323</v>
      </c>
      <c r="T64">
        <v>0</v>
      </c>
      <c r="U64">
        <v>0.2827845010167554</v>
      </c>
      <c r="V64">
        <v>0.30243993523358198</v>
      </c>
      <c r="W64" t="s">
        <v>148</v>
      </c>
      <c r="X64" t="s">
        <v>149</v>
      </c>
      <c r="Y64" t="s">
        <v>150</v>
      </c>
      <c r="Z64" t="s">
        <v>151</v>
      </c>
      <c r="AA64" t="s">
        <v>152</v>
      </c>
      <c r="AB64">
        <v>0.1172341721588733</v>
      </c>
      <c r="AC64">
        <v>0.1776552499010382</v>
      </c>
      <c r="AD64">
        <v>0.51572171923835108</v>
      </c>
      <c r="AE64">
        <v>0.12569472970196341</v>
      </c>
      <c r="AF64">
        <v>0.069631893098073799</v>
      </c>
      <c r="AG64"/>
      <c r="AH64"/>
      <c r="AI64"/>
      <c r="AJ64"/>
      <c r="AK64"/>
      <c r="AL64"/>
      <c r="AM64"/>
      <c r="AN64"/>
      <c r="AO64"/>
      <c r="AP64"/>
      <c r="AQ64"/>
      <c r="AR64"/>
      <c r="AS64"/>
      <c r="AT64"/>
      <c r="AU64"/>
      <c r="AV64"/>
      <c r="AW64"/>
      <c r="AX64"/>
      <c r="AY64"/>
      <c r="AZ64"/>
    </row>
    <row r="65">
      <c r="A65" t="s">
        <v>284</v>
      </c>
      <c r="B65">
        <v>2008</v>
      </c>
      <c r="C65" t="s">
        <v>288</v>
      </c>
      <c r="D65">
        <v>60</v>
      </c>
      <c r="E65" t="s">
        <v>154</v>
      </c>
      <c r="F65" t="s">
        <v>240</v>
      </c>
      <c r="G65" t="s">
        <v>177</v>
      </c>
      <c r="H65">
        <v>5.4237142610894153</v>
      </c>
      <c r="I65">
        <v>4.8695571751595512</v>
      </c>
      <c r="J65">
        <v>1.0146760478437129</v>
      </c>
      <c r="K65">
        <v>0.98052973930807119</v>
      </c>
      <c r="L65">
        <v>0.29720506743086061</v>
      </c>
      <c r="M65">
        <v>0.83506572374004695</v>
      </c>
      <c r="N65">
        <v>0.48188418247024511</v>
      </c>
      <c r="O65">
        <v>0.34581233999880712</v>
      </c>
      <c r="P65">
        <v>0.23102644571901729</v>
      </c>
      <c r="Q65">
        <v>0.24559391883052481</v>
      </c>
      <c r="R65">
        <v>10.34118595479654</v>
      </c>
      <c r="S65">
        <v>9.161281398861604</v>
      </c>
      <c r="T65">
        <v>10.02844663579801</v>
      </c>
      <c r="U65">
        <v>7.3526459641229174</v>
      </c>
      <c r="V65">
        <v>3.5150304314675611</v>
      </c>
      <c r="W65" t="s">
        <v>148</v>
      </c>
      <c r="X65" t="s">
        <v>149</v>
      </c>
      <c r="Y65" t="s">
        <v>150</v>
      </c>
      <c r="Z65" t="s">
        <v>151</v>
      </c>
      <c r="AA65" t="s">
        <v>152</v>
      </c>
      <c r="AB65">
        <v>1.762605891930795</v>
      </c>
      <c r="AC65">
        <v>6.2227301699481359</v>
      </c>
      <c r="AD65">
        <v>3.6677224766175192</v>
      </c>
      <c r="AE65">
        <v>2.249933299579109</v>
      </c>
      <c r="AF65">
        <v>1.0924229922890321</v>
      </c>
      <c r="AG65"/>
      <c r="AH65"/>
      <c r="AI65"/>
      <c r="AJ65"/>
      <c r="AK65"/>
      <c r="AL65"/>
      <c r="AM65"/>
      <c r="AN65"/>
      <c r="AO65"/>
      <c r="AP65"/>
      <c r="AQ65"/>
      <c r="AR65"/>
      <c r="AS65"/>
      <c r="AT65"/>
      <c r="AU65"/>
      <c r="AV65"/>
      <c r="AW65"/>
      <c r="AX65"/>
      <c r="AY65"/>
      <c r="AZ65"/>
    </row>
    <row r="66">
      <c r="A66" t="s">
        <v>284</v>
      </c>
      <c r="B66">
        <v>2008</v>
      </c>
      <c r="C66" t="s">
        <v>288</v>
      </c>
      <c r="D66">
        <v>61</v>
      </c>
      <c r="E66" t="s">
        <v>154</v>
      </c>
      <c r="F66" t="s">
        <v>157</v>
      </c>
      <c r="G66" t="s">
        <v>177</v>
      </c>
      <c r="H66">
        <v>2.0127561992777041</v>
      </c>
      <c r="I66">
        <v>0.98250954313716299</v>
      </c>
      <c r="J66">
        <v>0.53014927956584357</v>
      </c>
      <c r="K66">
        <v>0.087860258933799201</v>
      </c>
      <c r="L66">
        <v>0.1131469853924767</v>
      </c>
      <c r="M66">
        <v>1.1322326705502099</v>
      </c>
      <c r="N66">
        <v>0.44510831590138628</v>
      </c>
      <c r="O66">
        <v>0.2221515111762731</v>
      </c>
      <c r="P66">
        <v>0</v>
      </c>
      <c r="Q66">
        <v>0.029617292436777399</v>
      </c>
      <c r="R66">
        <v>4.1880032528541751</v>
      </c>
      <c r="S66">
        <v>1.2187310732643379</v>
      </c>
      <c r="T66">
        <v>2.058699971065034</v>
      </c>
      <c r="U66">
        <v>0.65167617781414855</v>
      </c>
      <c r="V66">
        <v>0.65726983827231567</v>
      </c>
      <c r="W66" t="s">
        <v>148</v>
      </c>
      <c r="X66" t="s">
        <v>149</v>
      </c>
      <c r="Y66" t="s">
        <v>150</v>
      </c>
      <c r="Z66" t="s">
        <v>151</v>
      </c>
      <c r="AA66" t="s">
        <v>152</v>
      </c>
      <c r="AB66">
        <v>0.30281180344864328</v>
      </c>
      <c r="AC66">
        <v>1.7968550854882741</v>
      </c>
      <c r="AD66">
        <v>0.2187260660370601</v>
      </c>
      <c r="AE66">
        <v>0.77232375870516723</v>
      </c>
      <c r="AF66">
        <v>0.56919111651266419</v>
      </c>
      <c r="AG66"/>
      <c r="AH66"/>
      <c r="AI66"/>
      <c r="AJ66"/>
      <c r="AK66"/>
      <c r="AL66"/>
      <c r="AM66"/>
      <c r="AN66"/>
      <c r="AO66"/>
      <c r="AP66"/>
      <c r="AQ66"/>
      <c r="AR66"/>
      <c r="AS66"/>
      <c r="AT66"/>
      <c r="AU66"/>
      <c r="AV66"/>
      <c r="AW66"/>
      <c r="AX66"/>
      <c r="AY66"/>
      <c r="AZ66"/>
    </row>
    <row r="67">
      <c r="A67" t="s">
        <v>284</v>
      </c>
      <c r="B67">
        <v>2008</v>
      </c>
      <c r="C67" t="s">
        <v>288</v>
      </c>
      <c r="D67">
        <v>62</v>
      </c>
      <c r="E67" t="s">
        <v>154</v>
      </c>
      <c r="F67" t="s">
        <v>159</v>
      </c>
      <c r="G67" t="s">
        <v>177</v>
      </c>
      <c r="H67">
        <v>34.14522636943655</v>
      </c>
      <c r="I67">
        <v>28.3569373736307</v>
      </c>
      <c r="J67">
        <v>12.975705088388199</v>
      </c>
      <c r="K67">
        <v>5.3874696136928986</v>
      </c>
      <c r="L67">
        <v>3.847847903760758</v>
      </c>
      <c r="M67">
        <v>7.1813579834235073</v>
      </c>
      <c r="N67">
        <v>4.7099096040598374</v>
      </c>
      <c r="O67">
        <v>2.8187826012725452</v>
      </c>
      <c r="P67">
        <v>1.265319124718604</v>
      </c>
      <c r="Q67">
        <v>0.81497312494795038</v>
      </c>
      <c r="R67">
        <v>59.903477923348738</v>
      </c>
      <c r="S67">
        <v>56.509342390399262</v>
      </c>
      <c r="T67">
        <v>59.223009818550302</v>
      </c>
      <c r="U67">
        <v>52.109653684162019</v>
      </c>
      <c r="V67">
        <v>37.800012288225624</v>
      </c>
      <c r="W67" t="s">
        <v>148</v>
      </c>
      <c r="X67" t="s">
        <v>149</v>
      </c>
      <c r="Y67" t="s">
        <v>150</v>
      </c>
      <c r="Z67" t="s">
        <v>151</v>
      </c>
      <c r="AA67" t="s">
        <v>152</v>
      </c>
      <c r="AB67">
        <v>15.651531645872289</v>
      </c>
      <c r="AC67">
        <v>25.239024609055932</v>
      </c>
      <c r="AD67">
        <v>41.664499515822797</v>
      </c>
      <c r="AE67">
        <v>28.10179072648468</v>
      </c>
      <c r="AF67">
        <v>6.3477168059536861</v>
      </c>
      <c r="AG67"/>
      <c r="AH67"/>
      <c r="AI67"/>
      <c r="AJ67"/>
      <c r="AK67"/>
      <c r="AL67"/>
      <c r="AM67"/>
      <c r="AN67"/>
      <c r="AO67"/>
      <c r="AP67"/>
      <c r="AQ67"/>
      <c r="AR67"/>
      <c r="AS67"/>
      <c r="AT67"/>
      <c r="AU67"/>
      <c r="AV67"/>
      <c r="AW67"/>
      <c r="AX67"/>
      <c r="AY67"/>
      <c r="AZ67"/>
    </row>
    <row r="68">
      <c r="A68" t="s">
        <v>284</v>
      </c>
      <c r="B68">
        <v>2008</v>
      </c>
      <c r="C68" t="s">
        <v>288</v>
      </c>
      <c r="D68">
        <v>63</v>
      </c>
      <c r="E68" t="s">
        <v>154</v>
      </c>
      <c r="F68" t="s">
        <v>160</v>
      </c>
      <c r="G68" t="s">
        <v>177</v>
      </c>
      <c r="H68">
        <v>6.4742402989468024</v>
      </c>
      <c r="I68">
        <v>5.033214422683467</v>
      </c>
      <c r="J68">
        <v>6.3412669022381687</v>
      </c>
      <c r="K68">
        <v>6.2450773934513144</v>
      </c>
      <c r="L68">
        <v>4.173956368622008</v>
      </c>
      <c r="M68">
        <v>3.6458217128729919</v>
      </c>
      <c r="N68">
        <v>5.8627045327055791</v>
      </c>
      <c r="O68">
        <v>4.872470434664443</v>
      </c>
      <c r="P68">
        <v>5.8362493793879846</v>
      </c>
      <c r="Q68">
        <v>3.5438637306655179</v>
      </c>
      <c r="R68">
        <v>11.174712415531509</v>
      </c>
      <c r="S68">
        <v>7.8988202439828186</v>
      </c>
      <c r="T68">
        <v>5.6778312161425877</v>
      </c>
      <c r="U68">
        <v>8.3407363147301581</v>
      </c>
      <c r="V68">
        <v>7.1805034271033907</v>
      </c>
      <c r="W68" t="s">
        <v>148</v>
      </c>
      <c r="X68" t="s">
        <v>149</v>
      </c>
      <c r="Y68" t="s">
        <v>150</v>
      </c>
      <c r="Z68" t="s">
        <v>151</v>
      </c>
      <c r="AA68" t="s">
        <v>152</v>
      </c>
      <c r="AB68">
        <v>11.754080254220661</v>
      </c>
      <c r="AC68">
        <v>4.0579363160336408</v>
      </c>
      <c r="AD68">
        <v>4.3885912573611288</v>
      </c>
      <c r="AE68">
        <v>3.0770655279872852</v>
      </c>
      <c r="AF68">
        <v>4.2357485687267076</v>
      </c>
      <c r="AG68"/>
      <c r="AH68"/>
      <c r="AI68"/>
      <c r="AJ68"/>
      <c r="AK68"/>
      <c r="AL68"/>
      <c r="AM68"/>
      <c r="AN68"/>
      <c r="AO68"/>
      <c r="AP68"/>
      <c r="AQ68"/>
      <c r="AR68"/>
      <c r="AS68"/>
      <c r="AT68"/>
      <c r="AU68"/>
      <c r="AV68"/>
      <c r="AW68"/>
      <c r="AX68"/>
      <c r="AY68"/>
      <c r="AZ68"/>
    </row>
    <row r="69">
      <c r="A69" t="s">
        <v>284</v>
      </c>
      <c r="B69">
        <v>2008</v>
      </c>
      <c r="C69" t="s">
        <v>288</v>
      </c>
      <c r="D69">
        <v>64</v>
      </c>
      <c r="E69" t="s">
        <v>154</v>
      </c>
      <c r="F69" t="s">
        <v>161</v>
      </c>
      <c r="G69" t="s">
        <v>177</v>
      </c>
      <c r="H69">
        <v>0.42634448383342433</v>
      </c>
      <c r="I69">
        <v>0.61602209664882912</v>
      </c>
      <c r="J69">
        <v>0.20948525129459589</v>
      </c>
      <c r="K69">
        <v>0.31610058260572788</v>
      </c>
      <c r="L69">
        <v>0.28852014394168901</v>
      </c>
      <c r="M69">
        <v>0.38541566073778089</v>
      </c>
      <c r="N69">
        <v>0.19171984587391619</v>
      </c>
      <c r="O69">
        <v>0.43596158908309318</v>
      </c>
      <c r="P69">
        <v>0.52363589246111242</v>
      </c>
      <c r="Q69">
        <v>0.053892683288578498</v>
      </c>
      <c r="R69">
        <v>0.59976258679919769</v>
      </c>
      <c r="S69">
        <v>1.5083605022239459</v>
      </c>
      <c r="T69">
        <v>0</v>
      </c>
      <c r="U69">
        <v>0.22602378988798519</v>
      </c>
      <c r="V69">
        <v>0.2289408817296702</v>
      </c>
      <c r="W69" t="s">
        <v>148</v>
      </c>
      <c r="X69" t="s">
        <v>149</v>
      </c>
      <c r="Y69" t="s">
        <v>150</v>
      </c>
      <c r="Z69" t="s">
        <v>151</v>
      </c>
      <c r="AA69" t="s">
        <v>152</v>
      </c>
      <c r="AB69">
        <v>0.36803968201747161</v>
      </c>
      <c r="AC69">
        <v>0.27573314164299212</v>
      </c>
      <c r="AD69">
        <v>0.18149990685288631</v>
      </c>
      <c r="AE69">
        <v>0.31423682425490851</v>
      </c>
      <c r="AF69">
        <v>0.46526185764480188</v>
      </c>
      <c r="AG69"/>
      <c r="AH69"/>
      <c r="AI69"/>
      <c r="AJ69"/>
      <c r="AK69"/>
      <c r="AL69"/>
      <c r="AM69"/>
      <c r="AN69"/>
      <c r="AO69"/>
      <c r="AP69"/>
      <c r="AQ69"/>
      <c r="AR69"/>
      <c r="AS69"/>
      <c r="AT69"/>
      <c r="AU69"/>
      <c r="AV69"/>
      <c r="AW69"/>
      <c r="AX69"/>
      <c r="AY69"/>
      <c r="AZ69"/>
    </row>
    <row r="70">
      <c r="A70" t="s">
        <v>284</v>
      </c>
      <c r="B70">
        <v>2008</v>
      </c>
      <c r="C70" t="s">
        <v>288</v>
      </c>
      <c r="D70">
        <v>65</v>
      </c>
      <c r="E70" t="s">
        <v>154</v>
      </c>
      <c r="F70" t="s">
        <v>163</v>
      </c>
      <c r="G70" t="s">
        <v>177</v>
      </c>
      <c r="H70">
        <v>0.23659344445175029</v>
      </c>
      <c r="I70">
        <v>0.16003132083093929</v>
      </c>
      <c r="J70">
        <v>0.39864970668495309</v>
      </c>
      <c r="K70">
        <v>0.1528501686763325</v>
      </c>
      <c r="L70">
        <v>0.0389580639818543</v>
      </c>
      <c r="M70">
        <v>0.14970346511882379</v>
      </c>
      <c r="N70">
        <v>0.1603522848843402</v>
      </c>
      <c r="O70">
        <v>0.33141101471516171</v>
      </c>
      <c r="P70">
        <v>0.085613319530410195</v>
      </c>
      <c r="Q70">
        <v>0.053606678128807102</v>
      </c>
      <c r="R70">
        <v>0.52458066330369157</v>
      </c>
      <c r="S70">
        <v>0</v>
      </c>
      <c r="T70">
        <v>0.30132022025594901</v>
      </c>
      <c r="U70">
        <v>0.3042253755239176</v>
      </c>
      <c r="V70">
        <v>0.40536269208439962</v>
      </c>
      <c r="W70" t="s">
        <v>148</v>
      </c>
      <c r="X70" t="s">
        <v>149</v>
      </c>
      <c r="Y70" t="s">
        <v>150</v>
      </c>
      <c r="Z70" t="s">
        <v>151</v>
      </c>
      <c r="AA70" t="s">
        <v>152</v>
      </c>
      <c r="AB70">
        <v>0.36730221176965999</v>
      </c>
      <c r="AC70">
        <v>0.33237664216975837</v>
      </c>
      <c r="AD70">
        <v>0.84353102742685682</v>
      </c>
      <c r="AE70">
        <v>0</v>
      </c>
      <c r="AF70">
        <v>0</v>
      </c>
      <c r="AG70"/>
      <c r="AH70"/>
      <c r="AI70"/>
      <c r="AJ70"/>
      <c r="AK70"/>
      <c r="AL70"/>
      <c r="AM70"/>
      <c r="AN70"/>
      <c r="AO70"/>
      <c r="AP70"/>
      <c r="AQ70"/>
      <c r="AR70"/>
      <c r="AS70"/>
      <c r="AT70"/>
      <c r="AU70"/>
      <c r="AV70"/>
      <c r="AW70"/>
      <c r="AX70"/>
      <c r="AY70"/>
      <c r="AZ70"/>
    </row>
    <row r="71">
      <c r="A71" t="s">
        <v>284</v>
      </c>
      <c r="B71">
        <v>2008</v>
      </c>
      <c r="C71" t="s">
        <v>288</v>
      </c>
      <c r="D71">
        <v>66</v>
      </c>
      <c r="E71" t="s">
        <v>154</v>
      </c>
      <c r="F71" t="s">
        <v>164</v>
      </c>
      <c r="G71" t="s">
        <v>177</v>
      </c>
      <c r="H71">
        <v>9.4461259877325148</v>
      </c>
      <c r="I71">
        <v>15.618669950057759</v>
      </c>
      <c r="J71">
        <v>26.721329719029001</v>
      </c>
      <c r="K71">
        <v>46.865684605553582</v>
      </c>
      <c r="L71">
        <v>65.196705672123414</v>
      </c>
      <c r="M71">
        <v>23.561774332480049</v>
      </c>
      <c r="N71">
        <v>22.96267502076773</v>
      </c>
      <c r="O71">
        <v>41.477068404871403</v>
      </c>
      <c r="P71">
        <v>54.733415507912717</v>
      </c>
      <c r="Q71">
        <v>71.574422848424192</v>
      </c>
      <c r="R71">
        <v>0.17637529328536561</v>
      </c>
      <c r="S71">
        <v>3.336221189531634</v>
      </c>
      <c r="T71">
        <v>2.421287216123488</v>
      </c>
      <c r="U71">
        <v>5.6307119656187874</v>
      </c>
      <c r="V71">
        <v>17.99648748221961</v>
      </c>
      <c r="W71" t="s">
        <v>148</v>
      </c>
      <c r="X71" t="s">
        <v>149</v>
      </c>
      <c r="Y71" t="s">
        <v>150</v>
      </c>
      <c r="Z71" t="s">
        <v>151</v>
      </c>
      <c r="AA71" t="s">
        <v>152</v>
      </c>
      <c r="AB71">
        <v>32.772733458159273</v>
      </c>
      <c r="AC71">
        <v>2.9735258690516861</v>
      </c>
      <c r="AD71">
        <v>17.909217105894829</v>
      </c>
      <c r="AE71">
        <v>13.981160581462779</v>
      </c>
      <c r="AF71">
        <v>54.532083308451227</v>
      </c>
      <c r="AG71"/>
      <c r="AH71"/>
      <c r="AI71"/>
      <c r="AJ71"/>
      <c r="AK71"/>
      <c r="AL71"/>
      <c r="AM71"/>
      <c r="AN71"/>
      <c r="AO71"/>
      <c r="AP71"/>
      <c r="AQ71"/>
      <c r="AR71"/>
      <c r="AS71"/>
      <c r="AT71"/>
      <c r="AU71"/>
      <c r="AV71"/>
      <c r="AW71"/>
      <c r="AX71"/>
      <c r="AY71"/>
      <c r="AZ71"/>
    </row>
    <row r="72">
      <c r="A72" t="s">
        <v>284</v>
      </c>
      <c r="B72">
        <v>2008</v>
      </c>
      <c r="C72" t="s">
        <v>288</v>
      </c>
      <c r="D72">
        <v>67</v>
      </c>
      <c r="E72" t="s">
        <v>154</v>
      </c>
      <c r="F72" t="s">
        <v>46</v>
      </c>
      <c r="G72" t="s">
        <v>177</v>
      </c>
      <c r="H72">
        <v>1.699820214121029</v>
      </c>
      <c r="I72">
        <v>1.934873243298348</v>
      </c>
      <c r="J72">
        <v>2.16046770466976</v>
      </c>
      <c r="K72">
        <v>1.973609580244188</v>
      </c>
      <c r="L72">
        <v>1.3856711501268379</v>
      </c>
      <c r="M72">
        <v>0.75288078815076731</v>
      </c>
      <c r="N72">
        <v>0.97459710542351796</v>
      </c>
      <c r="O72">
        <v>1.3864002028451361</v>
      </c>
      <c r="P72">
        <v>1.1651211939330599</v>
      </c>
      <c r="Q72">
        <v>1.2070668769724551</v>
      </c>
      <c r="R72">
        <v>2.1764261073137101</v>
      </c>
      <c r="S72">
        <v>3.0022678776719278</v>
      </c>
      <c r="T72">
        <v>3.082599593844499</v>
      </c>
      <c r="U72">
        <v>4.6552730943565317</v>
      </c>
      <c r="V72">
        <v>6.0067501936218921</v>
      </c>
      <c r="W72" t="s">
        <v>148</v>
      </c>
      <c r="X72" t="s">
        <v>149</v>
      </c>
      <c r="Y72" t="s">
        <v>150</v>
      </c>
      <c r="Z72" t="s">
        <v>151</v>
      </c>
      <c r="AA72" t="s">
        <v>152</v>
      </c>
      <c r="AB72">
        <v>3.550001251798796</v>
      </c>
      <c r="AC72">
        <v>1.31721650608034</v>
      </c>
      <c r="AD72">
        <v>0.48910579844580232</v>
      </c>
      <c r="AE72">
        <v>1.226220081470015</v>
      </c>
      <c r="AF72">
        <v>1.5878840304211781</v>
      </c>
      <c r="AG72"/>
      <c r="AH72"/>
      <c r="AI72"/>
      <c r="AJ72"/>
      <c r="AK72"/>
      <c r="AL72"/>
      <c r="AM72"/>
      <c r="AN72"/>
      <c r="AO72"/>
      <c r="AP72"/>
      <c r="AQ72"/>
      <c r="AR72"/>
      <c r="AS72"/>
      <c r="AT72"/>
      <c r="AU72"/>
      <c r="AV72"/>
      <c r="AW72"/>
      <c r="AX72"/>
      <c r="AY72"/>
      <c r="AZ72"/>
    </row>
    <row r="73">
      <c r="A73" t="s">
        <v>284</v>
      </c>
      <c r="B73">
        <v>2008</v>
      </c>
      <c r="C73" t="s">
        <v>288</v>
      </c>
      <c r="D73">
        <v>122</v>
      </c>
      <c r="E73" t="s">
        <v>18</v>
      </c>
      <c r="F73" t="s">
        <v>14</v>
      </c>
      <c r="G73" t="s">
        <v>303</v>
      </c>
      <c r="H73">
        <v>82.866603521051672</v>
      </c>
      <c r="I73">
        <v>88.839221074713265</v>
      </c>
      <c r="J73">
        <v>96.993495490939665</v>
      </c>
      <c r="K73">
        <v>99.694150185250692</v>
      </c>
      <c r="L73">
        <v>99.763268513480853</v>
      </c>
      <c r="M73">
        <v>97.357736310784531</v>
      </c>
      <c r="N73">
        <v>98.820246726023214</v>
      </c>
      <c r="O73">
        <v>99.487952002145789</v>
      </c>
      <c r="P73">
        <v>99.978005756094404</v>
      </c>
      <c r="Q73">
        <v>99.91800140275906</v>
      </c>
      <c r="R73">
        <v>62.303646614936333</v>
      </c>
      <c r="S73">
        <v>77.210213616184419</v>
      </c>
      <c r="T73">
        <v>74.652726592411767</v>
      </c>
      <c r="U73">
        <v>86.056922434500848</v>
      </c>
      <c r="V73">
        <v>94.909635715746418</v>
      </c>
      <c r="W73" t="s">
        <v>148</v>
      </c>
      <c r="X73" t="s">
        <v>149</v>
      </c>
      <c r="Y73" t="s">
        <v>150</v>
      </c>
      <c r="Z73" t="s">
        <v>151</v>
      </c>
      <c r="AA73" t="s">
        <v>152</v>
      </c>
      <c r="AB73">
        <v>97.077029461163491</v>
      </c>
      <c r="AC73">
        <v>80.581709055669492</v>
      </c>
      <c r="AD73">
        <v>85.599321002933223</v>
      </c>
      <c r="AE73">
        <v>97.368609195603653</v>
      </c>
      <c r="AF73">
        <v>98.067529763171777</v>
      </c>
      <c r="AG73">
        <v>8189.9049820000291</v>
      </c>
      <c r="AH73">
        <v>8347.9229020000093</v>
      </c>
      <c r="AI73">
        <v>8359.6299590000144</v>
      </c>
      <c r="AJ73">
        <v>8414.66986000002</v>
      </c>
      <c r="AK73">
        <v>8412.7003930000337</v>
      </c>
      <c r="AL73">
        <v>6091.8484010000293</v>
      </c>
      <c r="AM73">
        <v>6103.941690000006</v>
      </c>
      <c r="AN73">
        <v>6120.3443079999961</v>
      </c>
      <c r="AO73">
        <v>6123.0565859999961</v>
      </c>
      <c r="AP73">
        <v>6112.508466000023</v>
      </c>
      <c r="AQ73">
        <v>2131.6974140000002</v>
      </c>
      <c r="AR73">
        <v>2255.6338889999961</v>
      </c>
      <c r="AS73">
        <v>2256.4433899999931</v>
      </c>
      <c r="AT73">
        <v>2265.083297999995</v>
      </c>
      <c r="AU73">
        <v>2264.2706539999958</v>
      </c>
      <c r="AV73">
        <v>8815.4193539999669</v>
      </c>
      <c r="AW73">
        <v>7692.5226809999958</v>
      </c>
      <c r="AX73">
        <v>2825.263704999973</v>
      </c>
      <c r="AY73">
        <v>5160.7424470000014</v>
      </c>
      <c r="AZ73">
        <v>17230.87990900009</v>
      </c>
    </row>
    <row r="74">
      <c r="A74" t="s">
        <v>284</v>
      </c>
      <c r="B74">
        <v>2008</v>
      </c>
      <c r="C74" t="s">
        <v>288</v>
      </c>
      <c r="D74">
        <v>123</v>
      </c>
      <c r="E74" t="s">
        <v>18</v>
      </c>
      <c r="F74" t="s">
        <v>51</v>
      </c>
      <c r="G74" t="s">
        <v>177</v>
      </c>
      <c r="H74">
        <v>17.133396478948331</v>
      </c>
      <c r="I74">
        <v>11.16077892528673</v>
      </c>
      <c r="J74">
        <v>3.0065045090603348</v>
      </c>
      <c r="K74">
        <v>0.30584981474930828</v>
      </c>
      <c r="L74">
        <v>0.23673148651914741</v>
      </c>
      <c r="M74">
        <v>2.6422636892154689</v>
      </c>
      <c r="N74">
        <v>1.179753273976786</v>
      </c>
      <c r="O74">
        <v>0.51204799785421073</v>
      </c>
      <c r="P74">
        <v>0.021994243905595599</v>
      </c>
      <c r="Q74">
        <v>0.081998597240939802</v>
      </c>
      <c r="R74">
        <v>37.696353385063667</v>
      </c>
      <c r="S74">
        <v>22.789786383815581</v>
      </c>
      <c r="T74">
        <v>25.347273407588229</v>
      </c>
      <c r="U74">
        <v>13.94307756549915</v>
      </c>
      <c r="V74">
        <v>5.0903642842535817</v>
      </c>
      <c r="W74" t="s">
        <v>148</v>
      </c>
      <c r="X74" t="s">
        <v>149</v>
      </c>
      <c r="Y74" t="s">
        <v>150</v>
      </c>
      <c r="Z74" t="s">
        <v>151</v>
      </c>
      <c r="AA74" t="s">
        <v>152</v>
      </c>
      <c r="AB74">
        <v>2.922970538836509</v>
      </c>
      <c r="AC74">
        <v>19.418290944330511</v>
      </c>
      <c r="AD74">
        <v>14.40067899706678</v>
      </c>
      <c r="AE74">
        <v>2.631390804396347</v>
      </c>
      <c r="AF74">
        <v>1.9324702368282229</v>
      </c>
      <c r="AG74">
        <v>235.3917900000001</v>
      </c>
      <c r="AH74">
        <v>74.935642999999999</v>
      </c>
      <c r="AI74">
        <v>57.742982000000012</v>
      </c>
      <c r="AJ74">
        <v>16.823616000000001</v>
      </c>
      <c r="AK74">
        <v>10.902511000000001</v>
      </c>
      <c r="AL74">
        <v>30.001745</v>
      </c>
      <c r="AM74">
        <v>15.727855</v>
      </c>
      <c r="AN74">
        <v>7.6909799999999997</v>
      </c>
      <c r="AO74">
        <v>0</v>
      </c>
      <c r="AP74">
        <v>10.902511000000001</v>
      </c>
      <c r="AQ74">
        <v>169.620542</v>
      </c>
      <c r="AR74">
        <v>44.340065000000003</v>
      </c>
      <c r="AS74">
        <v>44.140912</v>
      </c>
      <c r="AT74">
        <v>37.163981999999997</v>
      </c>
      <c r="AU74">
        <v>36.207949999999997</v>
      </c>
      <c r="AV74">
        <v>51.761043000000008</v>
      </c>
      <c r="AW74">
        <v>231.53959300000011</v>
      </c>
      <c r="AX74">
        <v>44.379640999999999</v>
      </c>
      <c r="AY74">
        <v>18.213744999999999</v>
      </c>
      <c r="AZ74">
        <v>49.902520000000003</v>
      </c>
    </row>
    <row r="75">
      <c r="A75" t="s">
        <v>284</v>
      </c>
      <c r="B75">
        <v>2008</v>
      </c>
      <c r="C75" t="s">
        <v>288</v>
      </c>
      <c r="D75">
        <v>124</v>
      </c>
      <c r="E75" t="s">
        <v>50</v>
      </c>
      <c r="F75" t="s">
        <v>15</v>
      </c>
      <c r="G75" t="s">
        <v>304</v>
      </c>
      <c r="H75">
        <v>80.177401044417635</v>
      </c>
      <c r="I75">
        <v>86.621840704322693</v>
      </c>
      <c r="J75">
        <v>96.367098707445209</v>
      </c>
      <c r="K75">
        <v>99.231884129154594</v>
      </c>
      <c r="L75">
        <v>99.727363869102049</v>
      </c>
      <c r="M75">
        <v>95.76860982225557</v>
      </c>
      <c r="N75">
        <v>98.41854629480757</v>
      </c>
      <c r="O75">
        <v>99.234921675801559</v>
      </c>
      <c r="P75">
        <v>99.903957854430416</v>
      </c>
      <c r="Q75">
        <v>99.868490578963389</v>
      </c>
      <c r="R75">
        <v>58.029373381960987</v>
      </c>
      <c r="S75">
        <v>75.030756138769547</v>
      </c>
      <c r="T75">
        <v>69.546206727796459</v>
      </c>
      <c r="U75">
        <v>84.964352502391833</v>
      </c>
      <c r="V75">
        <v>93.635408311902452</v>
      </c>
      <c r="W75" t="s">
        <v>148</v>
      </c>
      <c r="X75" t="s">
        <v>149</v>
      </c>
      <c r="Y75" t="s">
        <v>150</v>
      </c>
      <c r="Z75" t="s">
        <v>151</v>
      </c>
      <c r="AA75" t="s">
        <v>152</v>
      </c>
      <c r="AB75">
        <v>95.938404834770722</v>
      </c>
      <c r="AC75">
        <v>77.815500376994947</v>
      </c>
      <c r="AD75">
        <v>85.21714348429488</v>
      </c>
      <c r="AE75">
        <v>95.286508275372398</v>
      </c>
      <c r="AF75">
        <v>97.611571763954714</v>
      </c>
      <c r="AG75">
        <v>7832.8444360000276</v>
      </c>
      <c r="AH75">
        <v>8089.3751810000103</v>
      </c>
      <c r="AI75">
        <v>8271.4557810000151</v>
      </c>
      <c r="AJ75">
        <v>8355.6320590000196</v>
      </c>
      <c r="AK75">
        <v>8386.6030260000352</v>
      </c>
      <c r="AL75">
        <v>5939.7845790000256</v>
      </c>
      <c r="AM75">
        <v>6061.5248730000067</v>
      </c>
      <c r="AN75">
        <v>6101.5793189999958</v>
      </c>
      <c r="AO75">
        <v>6110.5960279999963</v>
      </c>
      <c r="AP75">
        <v>6090.4686240000237</v>
      </c>
      <c r="AQ75">
        <v>1961.506397000001</v>
      </c>
      <c r="AR75">
        <v>2166.9890049999972</v>
      </c>
      <c r="AS75">
        <v>2086.7043039999971</v>
      </c>
      <c r="AT75">
        <v>2207.0772149999962</v>
      </c>
      <c r="AU75">
        <v>2209.680138999996</v>
      </c>
      <c r="AV75">
        <v>8685.772228999971</v>
      </c>
      <c r="AW75">
        <v>7331.7803639999929</v>
      </c>
      <c r="AX75">
        <v>2783.5047979999722</v>
      </c>
      <c r="AY75">
        <v>5000.4498619999977</v>
      </c>
      <c r="AZ75">
        <v>17134.40323000008</v>
      </c>
    </row>
    <row r="76">
      <c r="A76" t="s">
        <v>284</v>
      </c>
      <c r="B76">
        <v>2008</v>
      </c>
      <c r="C76" t="s">
        <v>288</v>
      </c>
      <c r="D76">
        <v>125</v>
      </c>
      <c r="E76" t="s">
        <v>50</v>
      </c>
      <c r="F76" t="s">
        <v>16</v>
      </c>
      <c r="G76" t="s">
        <v>305</v>
      </c>
      <c r="H76">
        <v>2.6892024766340459</v>
      </c>
      <c r="I76">
        <v>2.2173803703905768</v>
      </c>
      <c r="J76">
        <v>0.62639678349444072</v>
      </c>
      <c r="K76">
        <v>0.46226605609610288</v>
      </c>
      <c r="L76">
        <v>0.035904644378804002</v>
      </c>
      <c r="M76">
        <v>1.589126488528944</v>
      </c>
      <c r="N76">
        <v>0.40170043121564258</v>
      </c>
      <c r="O76">
        <v>0.25303032634423972</v>
      </c>
      <c r="P76">
        <v>0.074047901663994997</v>
      </c>
      <c r="Q76">
        <v>0.049510823795684299</v>
      </c>
      <c r="R76">
        <v>4.2742732329753581</v>
      </c>
      <c r="S76">
        <v>2.1794574774149118</v>
      </c>
      <c r="T76">
        <v>5.1065198646154428</v>
      </c>
      <c r="U76">
        <v>1.0925699321090441</v>
      </c>
      <c r="V76">
        <v>1.2742274038439609</v>
      </c>
      <c r="W76" t="s">
        <v>148</v>
      </c>
      <c r="X76" t="s">
        <v>149</v>
      </c>
      <c r="Y76" t="s">
        <v>150</v>
      </c>
      <c r="Z76" t="s">
        <v>151</v>
      </c>
      <c r="AA76" t="s">
        <v>152</v>
      </c>
      <c r="AB76">
        <v>1.138624626392833</v>
      </c>
      <c r="AC76">
        <v>2.7662086786745692</v>
      </c>
      <c r="AD76">
        <v>0.38217751863832861</v>
      </c>
      <c r="AE76">
        <v>2.0821009202311989</v>
      </c>
      <c r="AF76">
        <v>0.45595799921701058</v>
      </c>
      <c r="AG76">
        <v>262.71872600000012</v>
      </c>
      <c r="AH76">
        <v>207.07504700000001</v>
      </c>
      <c r="AI76">
        <v>53.76537600000001</v>
      </c>
      <c r="AJ76">
        <v>38.924233999999998</v>
      </c>
      <c r="AK76">
        <v>3.019412</v>
      </c>
      <c r="AL76">
        <v>98.561199000000002</v>
      </c>
      <c r="AM76">
        <v>24.74043</v>
      </c>
      <c r="AN76">
        <v>15.557876</v>
      </c>
      <c r="AO76">
        <v>4.5291180000000004</v>
      </c>
      <c r="AP76">
        <v>3.019412</v>
      </c>
      <c r="AQ76">
        <v>144.478801</v>
      </c>
      <c r="AR76">
        <v>62.945658999999992</v>
      </c>
      <c r="AS76">
        <v>153.218953</v>
      </c>
      <c r="AT76">
        <v>28.381152</v>
      </c>
      <c r="AU76">
        <v>30.070194999999998</v>
      </c>
      <c r="AV76">
        <v>103.085247</v>
      </c>
      <c r="AW76">
        <v>260.63232099999999</v>
      </c>
      <c r="AX76">
        <v>12.483321</v>
      </c>
      <c r="AY76">
        <v>109.2645899999999</v>
      </c>
      <c r="AZ76">
        <v>80.037315999999976</v>
      </c>
    </row>
    <row r="77">
      <c r="A77" t="s">
        <v>284</v>
      </c>
      <c r="B77">
        <v>2008</v>
      </c>
      <c r="C77" t="s">
        <v>288</v>
      </c>
      <c r="D77">
        <v>126</v>
      </c>
      <c r="E77" t="s">
        <v>50</v>
      </c>
      <c r="F77" t="s">
        <v>22</v>
      </c>
      <c r="G77" t="s">
        <v>306</v>
      </c>
      <c r="H77">
        <v>15.60237222380721</v>
      </c>
      <c r="I77">
        <v>10.83754780899406</v>
      </c>
      <c r="J77">
        <v>3.0006187389220229</v>
      </c>
      <c r="K77">
        <v>0.28718242584299652</v>
      </c>
      <c r="L77">
        <v>0.21669226265849501</v>
      </c>
      <c r="M77">
        <v>2.4719027802395752</v>
      </c>
      <c r="N77">
        <v>1.150170644936416</v>
      </c>
      <c r="O77">
        <v>0.48641160520552129</v>
      </c>
      <c r="P77">
        <v>0.021994243905588701</v>
      </c>
      <c r="Q77">
        <v>0.054421724708953997</v>
      </c>
      <c r="R77">
        <v>32.437188456080833</v>
      </c>
      <c r="S77">
        <v>22.620949173823401</v>
      </c>
      <c r="T77">
        <v>24.49614302938549</v>
      </c>
      <c r="U77">
        <v>13.94307756549912</v>
      </c>
      <c r="V77">
        <v>5.090364284253587</v>
      </c>
      <c r="W77" t="s">
        <v>148</v>
      </c>
      <c r="X77" t="s">
        <v>149</v>
      </c>
      <c r="Y77" t="s">
        <v>150</v>
      </c>
      <c r="Z77" t="s">
        <v>151</v>
      </c>
      <c r="AA77" t="s">
        <v>152</v>
      </c>
      <c r="AB77">
        <v>2.9081330249545729</v>
      </c>
      <c r="AC77">
        <v>17.641223459001431</v>
      </c>
      <c r="AD77">
        <v>14.32955862918879</v>
      </c>
      <c r="AE77">
        <v>2.4731387835364469</v>
      </c>
      <c r="AF77">
        <v>1.886878684517773</v>
      </c>
      <c r="AG77">
        <v>107.842849</v>
      </c>
      <c r="AH77">
        <v>47.876719000000001</v>
      </c>
      <c r="AI77">
        <v>57.249580000000009</v>
      </c>
      <c r="AJ77">
        <v>15.253431000000001</v>
      </c>
      <c r="AK77">
        <v>9.2191109999999998</v>
      </c>
      <c r="AL77">
        <v>19.663653</v>
      </c>
      <c r="AM77">
        <v>13.922725</v>
      </c>
      <c r="AN77">
        <v>6.1207949999999993</v>
      </c>
      <c r="AO77">
        <v>0</v>
      </c>
      <c r="AP77">
        <v>9.2191109999999998</v>
      </c>
      <c r="AQ77">
        <v>49.942683000000002</v>
      </c>
      <c r="AR77">
        <v>40.500242999999998</v>
      </c>
      <c r="AS77">
        <v>24.700548000000001</v>
      </c>
      <c r="AT77">
        <v>37.163981999999997</v>
      </c>
      <c r="AU77">
        <v>36.207949999999997</v>
      </c>
      <c r="AV77">
        <v>50.449315000000013</v>
      </c>
      <c r="AW77">
        <v>92.502680999999981</v>
      </c>
      <c r="AX77">
        <v>42.359561000000006</v>
      </c>
      <c r="AY77">
        <v>10.098694999999999</v>
      </c>
      <c r="AZ77">
        <v>42.031437999999987</v>
      </c>
    </row>
    <row r="78">
      <c r="A78" t="s">
        <v>284</v>
      </c>
      <c r="B78">
        <v>2008</v>
      </c>
      <c r="C78" t="s">
        <v>288</v>
      </c>
      <c r="D78">
        <v>127</v>
      </c>
      <c r="E78" t="s">
        <v>50</v>
      </c>
      <c r="F78" t="s">
        <v>19</v>
      </c>
      <c r="G78" t="s">
        <v>307</v>
      </c>
      <c r="H78">
        <v>1.531024255141112</v>
      </c>
      <c r="I78">
        <v>0.32323111629266782</v>
      </c>
      <c r="J78">
        <v>0.0058857701383278997</v>
      </c>
      <c r="K78">
        <v>0.018667388906306901</v>
      </c>
      <c r="L78">
        <v>0.0200392238606515</v>
      </c>
      <c r="M78">
        <v>0.17036090897591061</v>
      </c>
      <c r="N78">
        <v>0.029582629040371601</v>
      </c>
      <c r="O78">
        <v>0.025636392648680301</v>
      </c>
      <c r="P78">
        <v>0</v>
      </c>
      <c r="Q78">
        <v>0.027576872531972899</v>
      </c>
      <c r="R78">
        <v>5.2591649289828268</v>
      </c>
      <c r="S78">
        <v>0.1688372099921446</v>
      </c>
      <c r="T78">
        <v>0.85113037820261261</v>
      </c>
      <c r="U78">
        <v>0</v>
      </c>
      <c r="V78">
        <v>0</v>
      </c>
      <c r="W78" t="s">
        <v>148</v>
      </c>
      <c r="X78" t="s">
        <v>149</v>
      </c>
      <c r="Y78" t="s">
        <v>150</v>
      </c>
      <c r="Z78" t="s">
        <v>151</v>
      </c>
      <c r="AA78" t="s">
        <v>152</v>
      </c>
      <c r="AB78">
        <v>0.0148375138818724</v>
      </c>
      <c r="AC78">
        <v>1.7770674853290569</v>
      </c>
      <c r="AD78">
        <v>0.071120367877996901</v>
      </c>
      <c r="AE78">
        <v>0.15825202085995591</v>
      </c>
      <c r="AF78">
        <v>0.045591552310502298</v>
      </c>
      <c r="AG78">
        <v>127.548941</v>
      </c>
      <c r="AH78">
        <v>27.058924000000001</v>
      </c>
      <c r="AI78">
        <v>0.49340200000000001</v>
      </c>
      <c r="AJ78">
        <v>1.5701849999999999</v>
      </c>
      <c r="AK78">
        <v>1.6834</v>
      </c>
      <c r="AL78">
        <v>10.338092</v>
      </c>
      <c r="AM78">
        <v>1.8051299999999999</v>
      </c>
      <c r="AN78">
        <v>1.5701849999999999</v>
      </c>
      <c r="AO78">
        <v>0</v>
      </c>
      <c r="AP78">
        <v>1.6834</v>
      </c>
      <c r="AQ78">
        <v>119.677859</v>
      </c>
      <c r="AR78">
        <v>3.8398219999999998</v>
      </c>
      <c r="AS78">
        <v>19.440363999999999</v>
      </c>
      <c r="AT78">
        <v>0</v>
      </c>
      <c r="AU78">
        <v>0</v>
      </c>
      <c r="AV78">
        <v>1.311728</v>
      </c>
      <c r="AW78">
        <v>139.036912</v>
      </c>
      <c r="AX78">
        <v>2.0200800000000001</v>
      </c>
      <c r="AY78">
        <v>8.1150500000000001</v>
      </c>
      <c r="AZ78">
        <v>7.8710820000000004</v>
      </c>
    </row>
    <row r="79">
      <c r="A79" t="s">
        <v>284</v>
      </c>
      <c r="B79">
        <v>2008</v>
      </c>
      <c r="C79" t="s">
        <v>288</v>
      </c>
      <c r="D79">
        <v>128</v>
      </c>
      <c r="E79" t="s">
        <v>166</v>
      </c>
      <c r="F79" t="s">
        <v>49</v>
      </c>
      <c r="G79" t="s">
        <v>308</v>
      </c>
      <c r="H79">
        <v>3.2452186554875189</v>
      </c>
      <c r="I79">
        <v>2.4959475596097049</v>
      </c>
      <c r="J79">
        <v>0.64581318605323756</v>
      </c>
      <c r="K79">
        <v>0.46368423346517801</v>
      </c>
      <c r="L79">
        <v>0.035989843670721701</v>
      </c>
      <c r="M79">
        <v>1.6322549688872681</v>
      </c>
      <c r="N79">
        <v>0.4064960820522413</v>
      </c>
      <c r="O79">
        <v>0.25433263149168273</v>
      </c>
      <c r="P79">
        <v>0.074064191522925302</v>
      </c>
      <c r="Q79">
        <v>0.049551455293937799</v>
      </c>
      <c r="R79">
        <v>6.8603901460089949</v>
      </c>
      <c r="S79">
        <v>2.822757994491631</v>
      </c>
      <c r="T79">
        <v>6.8403661831348384</v>
      </c>
      <c r="U79">
        <v>1.269589826362445</v>
      </c>
      <c r="V79">
        <v>1.3425690597530699</v>
      </c>
      <c r="W79" t="s">
        <v>148</v>
      </c>
      <c r="X79" t="s">
        <v>149</v>
      </c>
      <c r="Y79" t="s">
        <v>150</v>
      </c>
      <c r="Z79" t="s">
        <v>151</v>
      </c>
      <c r="AA79" t="s">
        <v>152</v>
      </c>
      <c r="AB79">
        <v>1.172908393172815</v>
      </c>
      <c r="AC79">
        <v>3.432799714837949</v>
      </c>
      <c r="AD79">
        <v>0.4464726053437183</v>
      </c>
      <c r="AE79">
        <v>2.1383697861478841</v>
      </c>
      <c r="AF79">
        <v>0.46494288203050138</v>
      </c>
      <c r="AG79"/>
      <c r="AH79"/>
      <c r="AI79"/>
      <c r="AJ79"/>
      <c r="AK79"/>
      <c r="AL79"/>
      <c r="AM79"/>
      <c r="AN79"/>
      <c r="AO79"/>
      <c r="AP79"/>
      <c r="AQ79"/>
      <c r="AR79"/>
      <c r="AS79"/>
      <c r="AT79"/>
      <c r="AU79"/>
      <c r="AV79"/>
      <c r="AW79"/>
      <c r="AX79"/>
      <c r="AY79"/>
      <c r="AZ79"/>
    </row>
    <row r="80">
      <c r="A80" t="s">
        <v>284</v>
      </c>
      <c r="B80">
        <v>2008</v>
      </c>
      <c r="C80" t="s">
        <v>288</v>
      </c>
      <c r="D80">
        <v>129</v>
      </c>
      <c r="E80" t="s">
        <v>166</v>
      </c>
      <c r="F80" t="s">
        <v>48</v>
      </c>
      <c r="G80" t="s">
        <v>177</v>
      </c>
      <c r="H80">
        <v>96.754781344512494</v>
      </c>
      <c r="I80">
        <v>97.504052440390311</v>
      </c>
      <c r="J80">
        <v>99.35418681394674</v>
      </c>
      <c r="K80">
        <v>99.536315766534827</v>
      </c>
      <c r="L80">
        <v>99.96401015632928</v>
      </c>
      <c r="M80">
        <v>98.367745031112705</v>
      </c>
      <c r="N80">
        <v>99.593503917947757</v>
      </c>
      <c r="O80">
        <v>99.745667368508322</v>
      </c>
      <c r="P80">
        <v>99.925935808477078</v>
      </c>
      <c r="Q80">
        <v>99.950448544706077</v>
      </c>
      <c r="R80">
        <v>93.139609853991033</v>
      </c>
      <c r="S80">
        <v>97.177242005508418</v>
      </c>
      <c r="T80">
        <v>93.159633816865338</v>
      </c>
      <c r="U80">
        <v>98.73041017363758</v>
      </c>
      <c r="V80">
        <v>98.657430940246911</v>
      </c>
      <c r="W80" t="s">
        <v>148</v>
      </c>
      <c r="X80" t="s">
        <v>149</v>
      </c>
      <c r="Y80" t="s">
        <v>150</v>
      </c>
      <c r="Z80" t="s">
        <v>151</v>
      </c>
      <c r="AA80" t="s">
        <v>152</v>
      </c>
      <c r="AB80">
        <v>98.827091606827238</v>
      </c>
      <c r="AC80">
        <v>96.567200285162073</v>
      </c>
      <c r="AD80">
        <v>99.553527394656271</v>
      </c>
      <c r="AE80">
        <v>97.861630213852052</v>
      </c>
      <c r="AF80">
        <v>99.535057117969444</v>
      </c>
      <c r="AG80"/>
      <c r="AH80"/>
      <c r="AI80"/>
      <c r="AJ80"/>
      <c r="AK80"/>
      <c r="AL80"/>
      <c r="AM80"/>
      <c r="AN80"/>
      <c r="AO80"/>
      <c r="AP80"/>
      <c r="AQ80"/>
      <c r="AR80"/>
      <c r="AS80"/>
      <c r="AT80"/>
      <c r="AU80"/>
      <c r="AV80"/>
      <c r="AW80"/>
      <c r="AX80"/>
      <c r="AY80"/>
      <c r="AZ80"/>
    </row>
    <row r="81">
      <c r="A81" t="s">
        <v>284</v>
      </c>
      <c r="B81">
        <v>2008</v>
      </c>
      <c r="C81" t="s">
        <v>288</v>
      </c>
      <c r="D81">
        <v>139</v>
      </c>
      <c r="E81" t="s">
        <v>166</v>
      </c>
      <c r="F81" t="s">
        <v>19</v>
      </c>
      <c r="G81" t="s">
        <v>177</v>
      </c>
      <c r="H81">
        <v>1.513880691109732</v>
      </c>
      <c r="I81">
        <v>0.32125582847479689</v>
      </c>
      <c r="J81">
        <v>0.0058617101019333004</v>
      </c>
      <c r="K81">
        <v>0.0186228573202302</v>
      </c>
      <c r="L81">
        <v>0.019984322850743801</v>
      </c>
      <c r="M81">
        <v>0.16887201995224971</v>
      </c>
      <c r="N81">
        <v>0.029497180962571101</v>
      </c>
      <c r="O81">
        <v>0.025622975818607899</v>
      </c>
      <c r="P81">
        <v>0</v>
      </c>
      <c r="Q81">
        <v>0.0274912137421932</v>
      </c>
      <c r="R81">
        <v>5.2004052151062314</v>
      </c>
      <c r="S81">
        <v>0.1669506732161892</v>
      </c>
      <c r="T81">
        <v>0.84501854520608932</v>
      </c>
      <c r="U81">
        <v>0</v>
      </c>
      <c r="V81">
        <v>0</v>
      </c>
      <c r="W81" t="s">
        <v>148</v>
      </c>
      <c r="X81" t="s">
        <v>149</v>
      </c>
      <c r="Y81" t="s">
        <v>150</v>
      </c>
      <c r="Z81" t="s">
        <v>151</v>
      </c>
      <c r="AA81" t="s">
        <v>152</v>
      </c>
      <c r="AB81">
        <v>0.0147930677089168</v>
      </c>
      <c r="AC81">
        <v>1.7546165993192699</v>
      </c>
      <c r="AD81">
        <v>0.070394810658816295</v>
      </c>
      <c r="AE81">
        <v>0.15669277165416881</v>
      </c>
      <c r="AF81">
        <v>0.045548180658712502</v>
      </c>
      <c r="AG81"/>
      <c r="AH81"/>
      <c r="AI81"/>
      <c r="AJ81"/>
      <c r="AK81"/>
      <c r="AL81"/>
      <c r="AM81"/>
      <c r="AN81"/>
      <c r="AO81"/>
      <c r="AP81"/>
      <c r="AQ81"/>
      <c r="AR81"/>
      <c r="AS81"/>
      <c r="AT81"/>
      <c r="AU81"/>
      <c r="AV81"/>
      <c r="AW81"/>
      <c r="AX81"/>
      <c r="AY81"/>
      <c r="AZ81"/>
    </row>
    <row r="82">
      <c r="A82" t="s">
        <v>284</v>
      </c>
      <c r="B82">
        <v>2008</v>
      </c>
      <c r="C82" t="s">
        <v>288</v>
      </c>
      <c r="D82">
        <v>148</v>
      </c>
      <c r="E82" t="s">
        <v>108</v>
      </c>
      <c r="F82" t="s">
        <v>49</v>
      </c>
      <c r="G82" t="s">
        <v>177</v>
      </c>
      <c r="H82">
        <v>3.1182133176969988</v>
      </c>
      <c r="I82">
        <v>2.458488954713888</v>
      </c>
      <c r="J82">
        <v>0.63874294719811331</v>
      </c>
      <c r="K82">
        <v>0.46165289827711559</v>
      </c>
      <c r="L82">
        <v>0.035844662128674203</v>
      </c>
      <c r="M82">
        <v>1.609990389333511</v>
      </c>
      <c r="N82">
        <v>0.40427722147536299</v>
      </c>
      <c r="O82">
        <v>0.25388032654553477</v>
      </c>
      <c r="P82">
        <v>0.073968253214506605</v>
      </c>
      <c r="Q82">
        <v>0.049309314879258201</v>
      </c>
      <c r="R82">
        <v>6.2780895018576128</v>
      </c>
      <c r="S82">
        <v>2.7367987750699592</v>
      </c>
      <c r="T82">
        <v>6.6600016729141576</v>
      </c>
      <c r="U82">
        <v>1.232758628777707</v>
      </c>
      <c r="V82">
        <v>1.3071277840930551</v>
      </c>
      <c r="W82" t="s">
        <v>148</v>
      </c>
      <c r="X82" t="s">
        <v>149</v>
      </c>
      <c r="Y82" t="s">
        <v>150</v>
      </c>
      <c r="Z82" t="s">
        <v>151</v>
      </c>
      <c r="AA82" t="s">
        <v>152</v>
      </c>
      <c r="AB82">
        <v>1.1625482101940421</v>
      </c>
      <c r="AC82">
        <v>3.2891250975547308</v>
      </c>
      <c r="AD82">
        <v>0.43501297878709011</v>
      </c>
      <c r="AE82">
        <v>2.1097801554834992</v>
      </c>
      <c r="AF82">
        <v>0.4631579404974383</v>
      </c>
      <c r="AG82"/>
      <c r="AH82"/>
      <c r="AI82"/>
      <c r="AJ82"/>
      <c r="AK82"/>
      <c r="AL82"/>
      <c r="AM82"/>
      <c r="AN82"/>
      <c r="AO82"/>
      <c r="AP82"/>
      <c r="AQ82"/>
      <c r="AR82"/>
      <c r="AS82"/>
      <c r="AT82"/>
      <c r="AU82"/>
      <c r="AV82"/>
      <c r="AW82"/>
      <c r="AX82"/>
      <c r="AY82"/>
      <c r="AZ82"/>
    </row>
    <row r="83">
      <c r="A83" t="s">
        <v>284</v>
      </c>
      <c r="B83">
        <v>2008</v>
      </c>
      <c r="C83" t="s">
        <v>288</v>
      </c>
      <c r="D83">
        <v>149</v>
      </c>
      <c r="E83" t="s">
        <v>108</v>
      </c>
      <c r="F83" t="s">
        <v>48</v>
      </c>
      <c r="G83" t="s">
        <v>177</v>
      </c>
      <c r="H83">
        <v>92.968172492523863</v>
      </c>
      <c r="I83">
        <v>96.040734125851372</v>
      </c>
      <c r="J83">
        <v>98.266476238812515</v>
      </c>
      <c r="K83">
        <v>99.10026121450565</v>
      </c>
      <c r="L83">
        <v>99.560759470482296</v>
      </c>
      <c r="M83">
        <v>97.025971517467383</v>
      </c>
      <c r="N83">
        <v>99.049872357119284</v>
      </c>
      <c r="O83">
        <v>99.568279754331584</v>
      </c>
      <c r="P83">
        <v>99.796497748714415</v>
      </c>
      <c r="Q83">
        <v>99.462026097484994</v>
      </c>
      <c r="R83">
        <v>85.234045642670125</v>
      </c>
      <c r="S83">
        <v>94.217980218049064</v>
      </c>
      <c r="T83">
        <v>90.703231443678874</v>
      </c>
      <c r="U83">
        <v>95.86621012318021</v>
      </c>
      <c r="V83">
        <v>96.053061965361323</v>
      </c>
      <c r="W83" t="s">
        <v>148</v>
      </c>
      <c r="X83" t="s">
        <v>149</v>
      </c>
      <c r="Y83" t="s">
        <v>150</v>
      </c>
      <c r="Z83" t="s">
        <v>151</v>
      </c>
      <c r="AA83" t="s">
        <v>152</v>
      </c>
      <c r="AB83">
        <v>97.954161752913365</v>
      </c>
      <c r="AC83">
        <v>92.52552681289032</v>
      </c>
      <c r="AD83">
        <v>96.998283841785792</v>
      </c>
      <c r="AE83">
        <v>96.553237305313672</v>
      </c>
      <c r="AF83">
        <v>99.152936508509256</v>
      </c>
      <c r="AG83"/>
      <c r="AH83"/>
      <c r="AI83"/>
      <c r="AJ83"/>
      <c r="AK83"/>
      <c r="AL83"/>
      <c r="AM83"/>
      <c r="AN83"/>
      <c r="AO83"/>
      <c r="AP83"/>
      <c r="AQ83"/>
      <c r="AR83"/>
      <c r="AS83"/>
      <c r="AT83"/>
      <c r="AU83"/>
      <c r="AV83"/>
      <c r="AW83"/>
      <c r="AX83"/>
      <c r="AY83"/>
      <c r="AZ83"/>
    </row>
    <row r="84">
      <c r="A84" t="s">
        <v>284</v>
      </c>
      <c r="B84">
        <v>2008</v>
      </c>
      <c r="C84" t="s">
        <v>288</v>
      </c>
      <c r="D84">
        <v>150</v>
      </c>
      <c r="E84" t="s">
        <v>108</v>
      </c>
      <c r="F84" t="s">
        <v>110</v>
      </c>
      <c r="G84" t="s">
        <v>177</v>
      </c>
      <c r="H84">
        <v>3.9136141897791772</v>
      </c>
      <c r="I84">
        <v>1.5007769194347771</v>
      </c>
      <c r="J84">
        <v>1.0947808139893589</v>
      </c>
      <c r="K84">
        <v>0.43808588721725922</v>
      </c>
      <c r="L84">
        <v>0.40339586738904831</v>
      </c>
      <c r="M84">
        <v>1.364038093199015</v>
      </c>
      <c r="N84">
        <v>0.54585042140539275</v>
      </c>
      <c r="O84">
        <v>0.1778399191228679</v>
      </c>
      <c r="P84">
        <v>0.12953399807107391</v>
      </c>
      <c r="Q84">
        <v>0.48866458763575948</v>
      </c>
      <c r="R84">
        <v>8.4878648554724219</v>
      </c>
      <c r="S84">
        <v>3.0452210068810248</v>
      </c>
      <c r="T84">
        <v>2.6367668834071791</v>
      </c>
      <c r="U84">
        <v>2.9010312480421359</v>
      </c>
      <c r="V84">
        <v>2.6398102505455898</v>
      </c>
      <c r="W84" t="s">
        <v>148</v>
      </c>
      <c r="X84" t="s">
        <v>149</v>
      </c>
      <c r="Y84" t="s">
        <v>150</v>
      </c>
      <c r="Z84" t="s">
        <v>151</v>
      </c>
      <c r="AA84" t="s">
        <v>152</v>
      </c>
      <c r="AB84">
        <v>0.88329003689266317</v>
      </c>
      <c r="AC84">
        <v>4.1853480895549087</v>
      </c>
      <c r="AD84">
        <v>2.5667031794271171</v>
      </c>
      <c r="AE84">
        <v>1.3369825392027559</v>
      </c>
      <c r="AF84">
        <v>0.38390555099326451</v>
      </c>
      <c r="AG84"/>
      <c r="AH84"/>
      <c r="AI84"/>
      <c r="AJ84"/>
      <c r="AK84"/>
      <c r="AL84"/>
      <c r="AM84"/>
      <c r="AN84"/>
      <c r="AO84"/>
      <c r="AP84"/>
      <c r="AQ84"/>
      <c r="AR84"/>
      <c r="AS84"/>
      <c r="AT84"/>
      <c r="AU84"/>
      <c r="AV84"/>
      <c r="AW84"/>
      <c r="AX84"/>
      <c r="AY84"/>
      <c r="AZ84"/>
    </row>
    <row r="85">
      <c r="A85" t="s">
        <v>284</v>
      </c>
      <c r="B85">
        <v>2008</v>
      </c>
      <c r="C85" t="s">
        <v>288</v>
      </c>
      <c r="D85">
        <v>151</v>
      </c>
      <c r="E85" t="s">
        <v>109</v>
      </c>
      <c r="F85" t="s">
        <v>49</v>
      </c>
      <c r="G85" t="s">
        <v>177</v>
      </c>
      <c r="H85">
        <v>3.2291700887674182</v>
      </c>
      <c r="I85">
        <v>2.477202367714773</v>
      </c>
      <c r="J85">
        <v>0.63878039065280146</v>
      </c>
      <c r="K85">
        <v>0.46173888725128043</v>
      </c>
      <c r="L85">
        <v>0.035851826873504501</v>
      </c>
      <c r="M85">
        <v>1.6982845338915451</v>
      </c>
      <c r="N85">
        <v>0.41920396171447322</v>
      </c>
      <c r="O85">
        <v>0.25394539491266582</v>
      </c>
      <c r="P85">
        <v>0.073968253214506605</v>
      </c>
      <c r="Q85">
        <v>0.049322874336065699</v>
      </c>
      <c r="R85">
        <v>6.6224855877316608</v>
      </c>
      <c r="S85">
        <v>2.7413755199559091</v>
      </c>
      <c r="T85">
        <v>6.7167595366356263</v>
      </c>
      <c r="U85">
        <v>1.232758628777707</v>
      </c>
      <c r="V85">
        <v>1.3071277840930551</v>
      </c>
      <c r="W85" t="s">
        <v>148</v>
      </c>
      <c r="X85" t="s">
        <v>149</v>
      </c>
      <c r="Y85" t="s">
        <v>150</v>
      </c>
      <c r="Z85" t="s">
        <v>151</v>
      </c>
      <c r="AA85" t="s">
        <v>152</v>
      </c>
      <c r="AB85">
        <v>1.162720212182295</v>
      </c>
      <c r="AC85">
        <v>3.359503776013518</v>
      </c>
      <c r="AD85">
        <v>0.43531942106931282</v>
      </c>
      <c r="AE85">
        <v>2.214228823817924</v>
      </c>
      <c r="AF85">
        <v>0.46336899664514658</v>
      </c>
      <c r="AG85"/>
      <c r="AH85"/>
      <c r="AI85"/>
      <c r="AJ85"/>
      <c r="AK85"/>
      <c r="AL85"/>
      <c r="AM85"/>
      <c r="AN85"/>
      <c r="AO85"/>
      <c r="AP85"/>
      <c r="AQ85"/>
      <c r="AR85"/>
      <c r="AS85"/>
      <c r="AT85"/>
      <c r="AU85"/>
      <c r="AV85"/>
      <c r="AW85"/>
      <c r="AX85"/>
      <c r="AY85"/>
      <c r="AZ85"/>
    </row>
    <row r="86">
      <c r="A86" t="s">
        <v>284</v>
      </c>
      <c r="B86">
        <v>2008</v>
      </c>
      <c r="C86" t="s">
        <v>288</v>
      </c>
      <c r="D86">
        <v>152</v>
      </c>
      <c r="E86" t="s">
        <v>109</v>
      </c>
      <c r="F86" t="s">
        <v>48</v>
      </c>
      <c r="G86" t="s">
        <v>177</v>
      </c>
      <c r="H86">
        <v>95.574132807121742</v>
      </c>
      <c r="I86">
        <v>96.882758488597389</v>
      </c>
      <c r="J86">
        <v>98.952412499294539</v>
      </c>
      <c r="K86">
        <v>99.299663840796399</v>
      </c>
      <c r="L86">
        <v>99.690125665679858</v>
      </c>
      <c r="M86">
        <v>97.426275435437375</v>
      </c>
      <c r="N86">
        <v>99.254863398276257</v>
      </c>
      <c r="O86">
        <v>99.693706098304347</v>
      </c>
      <c r="P86">
        <v>99.796497748714415</v>
      </c>
      <c r="Q86">
        <v>99.639973492404238</v>
      </c>
      <c r="R86">
        <v>91.971723235154727</v>
      </c>
      <c r="S86">
        <v>96.139385641082413</v>
      </c>
      <c r="T86">
        <v>92.559036579304319</v>
      </c>
      <c r="U86">
        <v>97.4804581808432</v>
      </c>
      <c r="V86">
        <v>97.626993143727546</v>
      </c>
      <c r="W86" t="s">
        <v>148</v>
      </c>
      <c r="X86" t="s">
        <v>149</v>
      </c>
      <c r="Y86" t="s">
        <v>150</v>
      </c>
      <c r="Z86" t="s">
        <v>151</v>
      </c>
      <c r="AA86" t="s">
        <v>152</v>
      </c>
      <c r="AB86">
        <v>98.537682771533468</v>
      </c>
      <c r="AC86">
        <v>95.261813316620476</v>
      </c>
      <c r="AD86">
        <v>98.543779878789664</v>
      </c>
      <c r="AE86">
        <v>96.798929894489433</v>
      </c>
      <c r="AF86">
        <v>99.441456758146558</v>
      </c>
      <c r="AG86"/>
      <c r="AH86"/>
      <c r="AI86"/>
      <c r="AJ86"/>
      <c r="AK86"/>
      <c r="AL86"/>
      <c r="AM86"/>
      <c r="AN86"/>
      <c r="AO86"/>
      <c r="AP86"/>
      <c r="AQ86"/>
      <c r="AR86"/>
      <c r="AS86"/>
      <c r="AT86"/>
      <c r="AU86"/>
      <c r="AV86"/>
      <c r="AW86"/>
      <c r="AX86"/>
      <c r="AY86"/>
      <c r="AZ86"/>
    </row>
    <row r="87">
      <c r="A87" t="s">
        <v>284</v>
      </c>
      <c r="B87">
        <v>2008</v>
      </c>
      <c r="C87" t="s">
        <v>288</v>
      </c>
      <c r="D87">
        <v>153</v>
      </c>
      <c r="E87" t="s">
        <v>62</v>
      </c>
      <c r="F87" t="s">
        <v>241</v>
      </c>
      <c r="G87" t="s">
        <v>177</v>
      </c>
      <c r="H87">
        <v>55.813905865707127</v>
      </c>
      <c r="I87">
        <v>63.19498036941409</v>
      </c>
      <c r="J87">
        <v>85.052211002576215</v>
      </c>
      <c r="K87">
        <v>92.893180533089591</v>
      </c>
      <c r="L87">
        <v>95.59667552089671</v>
      </c>
      <c r="M87">
        <v>88.622351169056273</v>
      </c>
      <c r="N87">
        <v>91.885119432720543</v>
      </c>
      <c r="O87">
        <v>95.472278112638648</v>
      </c>
      <c r="P87">
        <v>97.778147235956268</v>
      </c>
      <c r="Q87">
        <v>98.483689940459712</v>
      </c>
      <c r="R87">
        <v>19.14717438337556</v>
      </c>
      <c r="S87">
        <v>31.62239192905232</v>
      </c>
      <c r="T87">
        <v>23.319031062396679</v>
      </c>
      <c r="U87">
        <v>44.369377167860222</v>
      </c>
      <c r="V87">
        <v>61.684378015958821</v>
      </c>
      <c r="W87" t="s">
        <v>148</v>
      </c>
      <c r="X87" t="s">
        <v>149</v>
      </c>
      <c r="Y87" t="s">
        <v>150</v>
      </c>
      <c r="Z87" t="s">
        <v>151</v>
      </c>
      <c r="AA87" t="s">
        <v>152</v>
      </c>
      <c r="AB87">
        <v>84.607365482364841</v>
      </c>
      <c r="AC87">
        <v>64.62090376742151</v>
      </c>
      <c r="AD87">
        <v>60.554050716999853</v>
      </c>
      <c r="AE87">
        <v>59.152481010212057</v>
      </c>
      <c r="AF87">
        <v>90.548268396995852</v>
      </c>
      <c r="AG87">
        <v>4695.1802670000161</v>
      </c>
      <c r="AH87">
        <v>5320.8207569999886</v>
      </c>
      <c r="AI87">
        <v>7151.8305960000152</v>
      </c>
      <c r="AJ87">
        <v>7819.8875260000232</v>
      </c>
      <c r="AK87">
        <v>8045.8023010000243</v>
      </c>
      <c r="AL87">
        <v>5422.8921550000186</v>
      </c>
      <c r="AM87">
        <v>5620.1532520000046</v>
      </c>
      <c r="AN87">
        <v>5850.5748929999936</v>
      </c>
      <c r="AO87">
        <v>5987.0112839999938</v>
      </c>
      <c r="AP87">
        <v>6023.4712090000194</v>
      </c>
      <c r="AQ87">
        <v>438.65686000000011</v>
      </c>
      <c r="AR87">
        <v>727.30677800000035</v>
      </c>
      <c r="AS87">
        <v>536.47396800000013</v>
      </c>
      <c r="AT87">
        <v>1021.492779000001</v>
      </c>
      <c r="AU87">
        <v>1405.4882690000011</v>
      </c>
      <c r="AV87">
        <v>7473.4836319999549</v>
      </c>
      <c r="AW87">
        <v>5118.5524130000076</v>
      </c>
      <c r="AX87">
        <v>1737.0736669999731</v>
      </c>
      <c r="AY87">
        <v>3063.4810780000021</v>
      </c>
      <c r="AZ87">
        <v>15640.93065700003</v>
      </c>
    </row>
    <row r="88">
      <c r="A88" t="s">
        <v>284</v>
      </c>
      <c r="B88">
        <v>2008</v>
      </c>
      <c r="C88" t="s">
        <v>288</v>
      </c>
      <c r="D88">
        <v>154</v>
      </c>
      <c r="E88" t="s">
        <v>62</v>
      </c>
      <c r="F88" t="s">
        <v>242</v>
      </c>
      <c r="G88" t="s">
        <v>177</v>
      </c>
      <c r="H88">
        <v>14.490805506931141</v>
      </c>
      <c r="I88">
        <v>10.308419488678931</v>
      </c>
      <c r="J88">
        <v>2.4223116415710768</v>
      </c>
      <c r="K88">
        <v>0.26450572027256131</v>
      </c>
      <c r="L88">
        <v>0.19272837003505261</v>
      </c>
      <c r="M88">
        <v>2.196876399760094</v>
      </c>
      <c r="N88">
        <v>0.97443609626862804</v>
      </c>
      <c r="O88">
        <v>0.3865431722690173</v>
      </c>
      <c r="P88">
        <v>0.0219942439055552</v>
      </c>
      <c r="Q88">
        <v>0.021446738791612099</v>
      </c>
      <c r="R88">
        <v>30.74398546460921</v>
      </c>
      <c r="S88">
        <v>20.861935639119881</v>
      </c>
      <c r="T88">
        <v>23.42859075111614</v>
      </c>
      <c r="U88">
        <v>12.328829507836391</v>
      </c>
      <c r="V88">
        <v>4.4651723366559306</v>
      </c>
      <c r="W88" t="s">
        <v>148</v>
      </c>
      <c r="X88" t="s">
        <v>149</v>
      </c>
      <c r="Y88" t="s">
        <v>150</v>
      </c>
      <c r="Z88" t="s">
        <v>151</v>
      </c>
      <c r="AA88" t="s">
        <v>152</v>
      </c>
      <c r="AB88">
        <v>2.7224006159439771</v>
      </c>
      <c r="AC88">
        <v>16.535156766606441</v>
      </c>
      <c r="AD88">
        <v>12.88882312795694</v>
      </c>
      <c r="AE88">
        <v>2.2797032379299949</v>
      </c>
      <c r="AF88">
        <v>1.685251764458461</v>
      </c>
      <c r="AG88">
        <v>1218.9962879999971</v>
      </c>
      <c r="AH88">
        <v>867.93685300000004</v>
      </c>
      <c r="AI88">
        <v>203.68620999999999</v>
      </c>
      <c r="AJ88">
        <v>22.266489</v>
      </c>
      <c r="AK88">
        <v>16.220797999999998</v>
      </c>
      <c r="AL88">
        <v>134.42911000000001</v>
      </c>
      <c r="AM88">
        <v>59.601382999999998</v>
      </c>
      <c r="AN88">
        <v>23.687501999999999</v>
      </c>
      <c r="AO88">
        <v>1.3467199999999999</v>
      </c>
      <c r="AP88">
        <v>1.311728</v>
      </c>
      <c r="AQ88">
        <v>704.33683099999985</v>
      </c>
      <c r="AR88">
        <v>479.8190859999998</v>
      </c>
      <c r="AS88">
        <v>538.99448099999995</v>
      </c>
      <c r="AT88">
        <v>283.84014200000018</v>
      </c>
      <c r="AU88">
        <v>101.739655</v>
      </c>
      <c r="AV88">
        <v>240.47334799999999</v>
      </c>
      <c r="AW88">
        <v>1309.7320159999981</v>
      </c>
      <c r="AX88">
        <v>369.73307299999999</v>
      </c>
      <c r="AY88">
        <v>118.064832</v>
      </c>
      <c r="AZ88">
        <v>291.1033690000001</v>
      </c>
    </row>
    <row r="89">
      <c r="A89" t="s">
        <v>284</v>
      </c>
      <c r="B89">
        <v>2008</v>
      </c>
      <c r="C89" t="s">
        <v>288</v>
      </c>
      <c r="D89">
        <v>155</v>
      </c>
      <c r="E89" t="s">
        <v>62</v>
      </c>
      <c r="F89" t="s">
        <v>243</v>
      </c>
      <c r="G89" t="s">
        <v>177</v>
      </c>
      <c r="H89">
        <v>27.052697655344542</v>
      </c>
      <c r="I89">
        <v>25.644240705299179</v>
      </c>
      <c r="J89">
        <v>11.941284488363451</v>
      </c>
      <c r="K89">
        <v>6.8009696521610996</v>
      </c>
      <c r="L89">
        <v>4.1665929925841434</v>
      </c>
      <c r="M89">
        <v>8.7353851417282602</v>
      </c>
      <c r="N89">
        <v>6.9351272933026706</v>
      </c>
      <c r="O89">
        <v>4.0156738895071484</v>
      </c>
      <c r="P89">
        <v>2.1998585201381329</v>
      </c>
      <c r="Q89">
        <v>1.4343114622993429</v>
      </c>
      <c r="R89">
        <v>43.156472231560763</v>
      </c>
      <c r="S89">
        <v>45.587821687132092</v>
      </c>
      <c r="T89">
        <v>51.333695530015092</v>
      </c>
      <c r="U89">
        <v>41.687545266640633</v>
      </c>
      <c r="V89">
        <v>33.225257699787591</v>
      </c>
      <c r="W89" t="s">
        <v>148</v>
      </c>
      <c r="X89" t="s">
        <v>149</v>
      </c>
      <c r="Y89" t="s">
        <v>150</v>
      </c>
      <c r="Z89" t="s">
        <v>151</v>
      </c>
      <c r="AA89" t="s">
        <v>152</v>
      </c>
      <c r="AB89">
        <v>12.46966397879865</v>
      </c>
      <c r="AC89">
        <v>15.96080528824799</v>
      </c>
      <c r="AD89">
        <v>25.04527028593337</v>
      </c>
      <c r="AE89">
        <v>38.216128185391597</v>
      </c>
      <c r="AF89">
        <v>7.519261366175928</v>
      </c>
      <c r="AG89">
        <v>2275.7284269999909</v>
      </c>
      <c r="AH89">
        <v>2159.1652919999951</v>
      </c>
      <c r="AI89">
        <v>1004.113153</v>
      </c>
      <c r="AJ89">
        <v>572.51584499999967</v>
      </c>
      <c r="AK89">
        <v>350.67729399999968</v>
      </c>
      <c r="AL89">
        <v>534.52713599999993</v>
      </c>
      <c r="AM89">
        <v>424.18705499999987</v>
      </c>
      <c r="AN89">
        <v>246.0819130000001</v>
      </c>
      <c r="AO89">
        <v>134.69858199999999</v>
      </c>
      <c r="AP89">
        <v>87.725529000000009</v>
      </c>
      <c r="AQ89">
        <v>988.70372299999951</v>
      </c>
      <c r="AR89">
        <v>1048.5080250000001</v>
      </c>
      <c r="AS89">
        <v>1180.974940999999</v>
      </c>
      <c r="AT89">
        <v>959.75037700000075</v>
      </c>
      <c r="AU89">
        <v>757.04272999999944</v>
      </c>
      <c r="AV89">
        <v>1101.462373999999</v>
      </c>
      <c r="AW89">
        <v>1264.2382519999969</v>
      </c>
      <c r="AX89">
        <v>718.45696499999906</v>
      </c>
      <c r="AY89">
        <v>1979.1965369999959</v>
      </c>
      <c r="AZ89">
        <v>1298.845882999999</v>
      </c>
    </row>
    <row r="90">
      <c r="A90" t="s">
        <v>284</v>
      </c>
      <c r="B90">
        <v>2008</v>
      </c>
      <c r="C90" t="s">
        <v>288</v>
      </c>
      <c r="D90">
        <v>156</v>
      </c>
      <c r="E90" t="s">
        <v>62</v>
      </c>
      <c r="F90" t="s">
        <v>244</v>
      </c>
      <c r="G90" t="s">
        <v>177</v>
      </c>
      <c r="H90">
        <v>1.5162366898413711</v>
      </c>
      <c r="I90">
        <v>0.32137676668544668</v>
      </c>
      <c r="J90">
        <v>0.0058677188238440998</v>
      </c>
      <c r="K90">
        <v>0.018652375522075899</v>
      </c>
      <c r="L90">
        <v>0.020001416583635901</v>
      </c>
      <c r="M90">
        <v>0.168947859086091</v>
      </c>
      <c r="N90">
        <v>0.029512466689865</v>
      </c>
      <c r="O90">
        <v>0.025622975818607899</v>
      </c>
      <c r="P90">
        <v>0</v>
      </c>
      <c r="Q90">
        <v>0.0275235720224008</v>
      </c>
      <c r="R90">
        <v>5.2238846466507596</v>
      </c>
      <c r="S90">
        <v>0.1669506732161892</v>
      </c>
      <c r="T90">
        <v>0.84501854520608932</v>
      </c>
      <c r="U90">
        <v>0</v>
      </c>
      <c r="V90">
        <v>0</v>
      </c>
      <c r="W90" t="s">
        <v>148</v>
      </c>
      <c r="X90" t="s">
        <v>149</v>
      </c>
      <c r="Y90" t="s">
        <v>150</v>
      </c>
      <c r="Z90" t="s">
        <v>151</v>
      </c>
      <c r="AA90" t="s">
        <v>152</v>
      </c>
      <c r="AB90">
        <v>0.014850082742437499</v>
      </c>
      <c r="AC90">
        <v>1.755318727938058</v>
      </c>
      <c r="AD90">
        <v>0.070419596529638098</v>
      </c>
      <c r="AE90">
        <v>0.15669277165416881</v>
      </c>
      <c r="AF90">
        <v>0.045567163562085802</v>
      </c>
      <c r="AG90">
        <v>127.548941</v>
      </c>
      <c r="AH90">
        <v>27.058924000000001</v>
      </c>
      <c r="AI90">
        <v>0.49340200000000001</v>
      </c>
      <c r="AJ90">
        <v>1.5701849999999999</v>
      </c>
      <c r="AK90">
        <v>1.6834</v>
      </c>
      <c r="AL90">
        <v>10.338092</v>
      </c>
      <c r="AM90">
        <v>1.8051299999999999</v>
      </c>
      <c r="AN90">
        <v>1.5701849999999999</v>
      </c>
      <c r="AO90">
        <v>0</v>
      </c>
      <c r="AP90">
        <v>1.6834</v>
      </c>
      <c r="AQ90">
        <v>119.677859</v>
      </c>
      <c r="AR90">
        <v>3.8398219999999998</v>
      </c>
      <c r="AS90">
        <v>19.440363999999999</v>
      </c>
      <c r="AT90">
        <v>0</v>
      </c>
      <c r="AU90">
        <v>0</v>
      </c>
      <c r="AV90">
        <v>1.311728</v>
      </c>
      <c r="AW90">
        <v>139.036912</v>
      </c>
      <c r="AX90">
        <v>2.0200800000000001</v>
      </c>
      <c r="AY90">
        <v>8.1150500000000001</v>
      </c>
      <c r="AZ90">
        <v>7.8710820000000004</v>
      </c>
    </row>
    <row r="91">
      <c r="A91" t="s">
        <v>284</v>
      </c>
      <c r="B91">
        <v>2008</v>
      </c>
      <c r="C91" t="s">
        <v>288</v>
      </c>
      <c r="D91">
        <v>157</v>
      </c>
      <c r="E91" t="s">
        <v>62</v>
      </c>
      <c r="F91" t="s">
        <v>171</v>
      </c>
      <c r="G91" t="s">
        <v>177</v>
      </c>
      <c r="H91">
        <v>1.126354282175565</v>
      </c>
      <c r="I91">
        <v>0.53098266992207455</v>
      </c>
      <c r="J91">
        <v>0.57832514866541418</v>
      </c>
      <c r="K91">
        <v>0.0226917189547132</v>
      </c>
      <c r="L91">
        <v>0.024001699900363001</v>
      </c>
      <c r="M91">
        <v>0.27643943036907881</v>
      </c>
      <c r="N91">
        <v>0.1758047110182947</v>
      </c>
      <c r="O91">
        <v>0.099881849766528405</v>
      </c>
      <c r="P91">
        <v>0</v>
      </c>
      <c r="Q91">
        <v>0.033028286426881</v>
      </c>
      <c r="R91">
        <v>1.728483273803803</v>
      </c>
      <c r="S91">
        <v>1.7609000714796821</v>
      </c>
      <c r="T91">
        <v>1.0736641112662899</v>
      </c>
      <c r="U91">
        <v>1.614248057663036</v>
      </c>
      <c r="V91">
        <v>0.62519194759782115</v>
      </c>
      <c r="W91" t="s">
        <v>148</v>
      </c>
      <c r="X91" t="s">
        <v>149</v>
      </c>
      <c r="Y91" t="s">
        <v>150</v>
      </c>
      <c r="Z91" t="s">
        <v>151</v>
      </c>
      <c r="AA91" t="s">
        <v>152</v>
      </c>
      <c r="AB91">
        <v>0.18571984014998091</v>
      </c>
      <c r="AC91">
        <v>1.127815449786066</v>
      </c>
      <c r="AD91">
        <v>1.441436272580195</v>
      </c>
      <c r="AE91">
        <v>0.19499479481212029</v>
      </c>
      <c r="AF91">
        <v>0.2016513088073715</v>
      </c>
      <c r="AG91">
        <v>94.751232999999985</v>
      </c>
      <c r="AH91">
        <v>44.707089000000003</v>
      </c>
      <c r="AI91">
        <v>48.629935000000003</v>
      </c>
      <c r="AJ91">
        <v>1.910223</v>
      </c>
      <c r="AK91">
        <v>2.0200800000000001</v>
      </c>
      <c r="AL91">
        <v>16.915610999999998</v>
      </c>
      <c r="AM91">
        <v>10.753095</v>
      </c>
      <c r="AN91">
        <v>6.1207949999999993</v>
      </c>
      <c r="AO91">
        <v>0</v>
      </c>
      <c r="AP91">
        <v>2.0200800000000001</v>
      </c>
      <c r="AQ91">
        <v>39.599108999999999</v>
      </c>
      <c r="AR91">
        <v>40.500242999999998</v>
      </c>
      <c r="AS91">
        <v>24.700548000000001</v>
      </c>
      <c r="AT91">
        <v>37.163981999999997</v>
      </c>
      <c r="AU91">
        <v>14.245096999999999</v>
      </c>
      <c r="AV91">
        <v>16.404886000000001</v>
      </c>
      <c r="AW91">
        <v>89.333050999999983</v>
      </c>
      <c r="AX91">
        <v>41.349521000000003</v>
      </c>
      <c r="AY91">
        <v>10.098694999999999</v>
      </c>
      <c r="AZ91">
        <v>34.832407000000003</v>
      </c>
    </row>
    <row r="92">
      <c r="A92" t="s">
        <v>284</v>
      </c>
      <c r="B92">
        <v>2013</v>
      </c>
      <c r="C92" t="s">
        <v>289</v>
      </c>
      <c r="D92">
        <v>16</v>
      </c>
      <c r="E92" t="s">
        <v>13</v>
      </c>
      <c r="F92" t="s">
        <v>14</v>
      </c>
      <c r="G92" t="s">
        <v>294</v>
      </c>
      <c r="H92">
        <v>97.968878948247095</v>
      </c>
      <c r="I92">
        <v>98.633306975406612</v>
      </c>
      <c r="J92">
        <v>99.415404287061222</v>
      </c>
      <c r="K92">
        <v>99.498650823799025</v>
      </c>
      <c r="L92">
        <v>99.80779315777319</v>
      </c>
      <c r="M92">
        <v>99.628264324361695</v>
      </c>
      <c r="N92">
        <v>99.40677625193743</v>
      </c>
      <c r="O92">
        <v>99.750043187839594</v>
      </c>
      <c r="P92">
        <v>99.406273906558695</v>
      </c>
      <c r="Q92">
        <v>99.914916467468601</v>
      </c>
      <c r="R92">
        <v>94.263821902915296</v>
      </c>
      <c r="S92">
        <v>97.221678153974466</v>
      </c>
      <c r="T92">
        <v>98.251154629320453</v>
      </c>
      <c r="U92">
        <v>96.749297461419985</v>
      </c>
      <c r="V92">
        <v>99.256685533897198</v>
      </c>
      <c r="W92" t="s">
        <v>148</v>
      </c>
      <c r="X92" t="s">
        <v>149</v>
      </c>
      <c r="Y92" t="s">
        <v>150</v>
      </c>
      <c r="Z92" t="s">
        <v>151</v>
      </c>
      <c r="AA92" t="s">
        <v>152</v>
      </c>
      <c r="AB92">
        <v>99.015587547247776</v>
      </c>
      <c r="AC92">
        <v>98.060983576900242</v>
      </c>
      <c r="AD92">
        <v>99.387520252589951</v>
      </c>
      <c r="AE92">
        <v>98.521775987586125</v>
      </c>
      <c r="AF92">
        <v>99.66340988162662</v>
      </c>
      <c r="AG92"/>
      <c r="AH92"/>
      <c r="AI92"/>
      <c r="AJ92"/>
      <c r="AK92"/>
      <c r="AL92"/>
      <c r="AM92"/>
      <c r="AN92"/>
      <c r="AO92"/>
      <c r="AP92"/>
      <c r="AQ92"/>
      <c r="AR92"/>
      <c r="AS92"/>
      <c r="AT92"/>
      <c r="AU92"/>
      <c r="AV92"/>
      <c r="AW92"/>
      <c r="AX92"/>
      <c r="AY92"/>
      <c r="AZ92"/>
    </row>
    <row r="93">
      <c r="A93" t="s">
        <v>284</v>
      </c>
      <c r="B93">
        <v>2013</v>
      </c>
      <c r="C93" t="s">
        <v>289</v>
      </c>
      <c r="D93">
        <v>17</v>
      </c>
      <c r="E93" t="s">
        <v>13</v>
      </c>
      <c r="F93" t="s">
        <v>51</v>
      </c>
      <c r="G93" t="s">
        <v>177</v>
      </c>
      <c r="H93">
        <v>2.0311210517530021</v>
      </c>
      <c r="I93">
        <v>1.3666930245934741</v>
      </c>
      <c r="J93">
        <v>0.58459571293874246</v>
      </c>
      <c r="K93">
        <v>0.50134917620094188</v>
      </c>
      <c r="L93">
        <v>0.19220684222683279</v>
      </c>
      <c r="M93">
        <v>0.37173567563829862</v>
      </c>
      <c r="N93">
        <v>0.59322374806255784</v>
      </c>
      <c r="O93">
        <v>0.2499568121604023</v>
      </c>
      <c r="P93">
        <v>0.59372609344128779</v>
      </c>
      <c r="Q93">
        <v>0.085083532531379805</v>
      </c>
      <c r="R93">
        <v>5.7361780970846432</v>
      </c>
      <c r="S93">
        <v>2.7783218460255452</v>
      </c>
      <c r="T93">
        <v>1.748845370679535</v>
      </c>
      <c r="U93">
        <v>3.2507025385800228</v>
      </c>
      <c r="V93">
        <v>0.74331446610278407</v>
      </c>
      <c r="W93" t="s">
        <v>148</v>
      </c>
      <c r="X93" t="s">
        <v>149</v>
      </c>
      <c r="Y93" t="s">
        <v>150</v>
      </c>
      <c r="Z93" t="s">
        <v>151</v>
      </c>
      <c r="AA93" t="s">
        <v>152</v>
      </c>
      <c r="AB93">
        <v>0.98441245275227829</v>
      </c>
      <c r="AC93">
        <v>1.9390164230997</v>
      </c>
      <c r="AD93">
        <v>0.61247974741000955</v>
      </c>
      <c r="AE93">
        <v>1.478224012413861</v>
      </c>
      <c r="AF93">
        <v>0.33659011837341107</v>
      </c>
      <c r="AG93"/>
      <c r="AH93"/>
      <c r="AI93"/>
      <c r="AJ93"/>
      <c r="AK93"/>
      <c r="AL93"/>
      <c r="AM93"/>
      <c r="AN93"/>
      <c r="AO93"/>
      <c r="AP93"/>
      <c r="AQ93"/>
      <c r="AR93"/>
      <c r="AS93"/>
      <c r="AT93"/>
      <c r="AU93"/>
      <c r="AV93"/>
      <c r="AW93"/>
      <c r="AX93"/>
      <c r="AY93"/>
      <c r="AZ93"/>
    </row>
    <row r="94">
      <c r="A94" t="s">
        <v>284</v>
      </c>
      <c r="B94">
        <v>2013</v>
      </c>
      <c r="C94" t="s">
        <v>289</v>
      </c>
      <c r="D94">
        <v>18</v>
      </c>
      <c r="E94" t="s">
        <v>60</v>
      </c>
      <c r="F94" t="s">
        <v>15</v>
      </c>
      <c r="G94" t="s">
        <v>295</v>
      </c>
      <c r="H94">
        <v>96.499831801358255</v>
      </c>
      <c r="I94">
        <v>97.597202138117964</v>
      </c>
      <c r="J94">
        <v>98.016094637430371</v>
      </c>
      <c r="K94">
        <v>97.756910339549691</v>
      </c>
      <c r="L94">
        <v>99.269812021655696</v>
      </c>
      <c r="M94">
        <v>98.789216363821737</v>
      </c>
      <c r="N94">
        <v>98.294327744682448</v>
      </c>
      <c r="O94">
        <v>98.783376903290787</v>
      </c>
      <c r="P94">
        <v>97.715001219245863</v>
      </c>
      <c r="Q94">
        <v>99.575723347501395</v>
      </c>
      <c r="R94">
        <v>91.508983974415713</v>
      </c>
      <c r="S94">
        <v>95.285399055525204</v>
      </c>
      <c r="T94">
        <v>97.170087988351838</v>
      </c>
      <c r="U94">
        <v>93.900532341755891</v>
      </c>
      <c r="V94">
        <v>97.298420199760443</v>
      </c>
      <c r="W94" t="s">
        <v>148</v>
      </c>
      <c r="X94" t="s">
        <v>149</v>
      </c>
      <c r="Y94" t="s">
        <v>150</v>
      </c>
      <c r="Z94" t="s">
        <v>151</v>
      </c>
      <c r="AA94" t="s">
        <v>152</v>
      </c>
      <c r="AB94">
        <v>97.061687737714664</v>
      </c>
      <c r="AC94">
        <v>96.996553961920213</v>
      </c>
      <c r="AD94">
        <v>97.383764551630009</v>
      </c>
      <c r="AE94">
        <v>98.041523849522576</v>
      </c>
      <c r="AF94">
        <v>98.604208384331187</v>
      </c>
      <c r="AG94"/>
      <c r="AH94"/>
      <c r="AI94"/>
      <c r="AJ94"/>
      <c r="AK94"/>
      <c r="AL94"/>
      <c r="AM94"/>
      <c r="AN94"/>
      <c r="AO94"/>
      <c r="AP94"/>
      <c r="AQ94"/>
      <c r="AR94"/>
      <c r="AS94"/>
      <c r="AT94"/>
      <c r="AU94"/>
      <c r="AV94"/>
      <c r="AW94"/>
      <c r="AX94"/>
      <c r="AY94"/>
      <c r="AZ94"/>
    </row>
    <row r="95">
      <c r="A95" t="s">
        <v>284</v>
      </c>
      <c r="B95">
        <v>2013</v>
      </c>
      <c r="C95" t="s">
        <v>289</v>
      </c>
      <c r="D95">
        <v>19</v>
      </c>
      <c r="E95" t="s">
        <v>60</v>
      </c>
      <c r="F95" t="s">
        <v>16</v>
      </c>
      <c r="G95" t="s">
        <v>296</v>
      </c>
      <c r="H95">
        <v>1.451334999604047</v>
      </c>
      <c r="I95">
        <v>1.031417865816538</v>
      </c>
      <c r="J95">
        <v>1.3983478176273709</v>
      </c>
      <c r="K95">
        <v>1.7415843646848641</v>
      </c>
      <c r="L95">
        <v>0.53761251178196023</v>
      </c>
      <c r="M95">
        <v>0.83857927581594061</v>
      </c>
      <c r="N95">
        <v>1.1121229221660469</v>
      </c>
      <c r="O95">
        <v>0.96666628454878023</v>
      </c>
      <c r="P95">
        <v>1.6911569860573341</v>
      </c>
      <c r="Q95">
        <v>0.33912604075008967</v>
      </c>
      <c r="R95">
        <v>2.6586134892655342</v>
      </c>
      <c r="S95">
        <v>1.8929279078434751</v>
      </c>
      <c r="T95">
        <v>1.0617943449876239</v>
      </c>
      <c r="U95">
        <v>2.8167370122110942</v>
      </c>
      <c r="V95">
        <v>1.951750000480406</v>
      </c>
      <c r="W95" t="s">
        <v>148</v>
      </c>
      <c r="X95" t="s">
        <v>149</v>
      </c>
      <c r="Y95" t="s">
        <v>150</v>
      </c>
      <c r="Z95" t="s">
        <v>151</v>
      </c>
      <c r="AA95" t="s">
        <v>152</v>
      </c>
      <c r="AB95">
        <v>1.9523458154464339</v>
      </c>
      <c r="AC95">
        <v>1.0467069249674481</v>
      </c>
      <c r="AD95">
        <v>1.9985231722503709</v>
      </c>
      <c r="AE95">
        <v>0.47938813599763719</v>
      </c>
      <c r="AF95">
        <v>1.0588431790404209</v>
      </c>
      <c r="AG95"/>
      <c r="AH95"/>
      <c r="AI95"/>
      <c r="AJ95"/>
      <c r="AK95"/>
      <c r="AL95"/>
      <c r="AM95"/>
      <c r="AN95"/>
      <c r="AO95"/>
      <c r="AP95"/>
      <c r="AQ95"/>
      <c r="AR95"/>
      <c r="AS95"/>
      <c r="AT95"/>
      <c r="AU95"/>
      <c r="AV95"/>
      <c r="AW95"/>
      <c r="AX95"/>
      <c r="AY95"/>
      <c r="AZ95"/>
    </row>
    <row r="96">
      <c r="A96" t="s">
        <v>284</v>
      </c>
      <c r="B96">
        <v>2013</v>
      </c>
      <c r="C96" t="s">
        <v>289</v>
      </c>
      <c r="D96">
        <v>20</v>
      </c>
      <c r="E96" t="s">
        <v>60</v>
      </c>
      <c r="F96" t="s">
        <v>22</v>
      </c>
      <c r="G96" t="s">
        <v>297</v>
      </c>
      <c r="H96">
        <v>1.7053347948982041</v>
      </c>
      <c r="I96">
        <v>1.271310028492328</v>
      </c>
      <c r="J96">
        <v>0.55611672460092354</v>
      </c>
      <c r="K96">
        <v>0.36342102331388348</v>
      </c>
      <c r="L96">
        <v>0.1925754665622896</v>
      </c>
      <c r="M96">
        <v>0.34753699142883437</v>
      </c>
      <c r="N96">
        <v>0.42684190283957052</v>
      </c>
      <c r="O96">
        <v>0.2499568121604023</v>
      </c>
      <c r="P96">
        <v>0.45045797369530172</v>
      </c>
      <c r="Q96">
        <v>0.085150611748538996</v>
      </c>
      <c r="R96">
        <v>4.9919318458024744</v>
      </c>
      <c r="S96">
        <v>2.331714752630889</v>
      </c>
      <c r="T96">
        <v>1.647455685771823</v>
      </c>
      <c r="U96">
        <v>3.2827306460329959</v>
      </c>
      <c r="V96">
        <v>0.62932358911697217</v>
      </c>
      <c r="W96" t="s">
        <v>148</v>
      </c>
      <c r="X96" t="s">
        <v>149</v>
      </c>
      <c r="Y96" t="s">
        <v>150</v>
      </c>
      <c r="Z96" t="s">
        <v>151</v>
      </c>
      <c r="AA96" t="s">
        <v>152</v>
      </c>
      <c r="AB96">
        <v>0.9244425563970744</v>
      </c>
      <c r="AC96">
        <v>1.7273197927120261</v>
      </c>
      <c r="AD96">
        <v>0.44310594931855751</v>
      </c>
      <c r="AE96">
        <v>1.215855967554782</v>
      </c>
      <c r="AF96">
        <v>0.2878429786197283</v>
      </c>
      <c r="AG96"/>
      <c r="AH96"/>
      <c r="AI96"/>
      <c r="AJ96"/>
      <c r="AK96"/>
      <c r="AL96"/>
      <c r="AM96"/>
      <c r="AN96"/>
      <c r="AO96"/>
      <c r="AP96"/>
      <c r="AQ96"/>
      <c r="AR96"/>
      <c r="AS96"/>
      <c r="AT96"/>
      <c r="AU96"/>
      <c r="AV96"/>
      <c r="AW96"/>
      <c r="AX96"/>
      <c r="AY96"/>
      <c r="AZ96"/>
    </row>
    <row r="97">
      <c r="A97" t="s">
        <v>284</v>
      </c>
      <c r="B97">
        <v>2013</v>
      </c>
      <c r="C97" t="s">
        <v>289</v>
      </c>
      <c r="D97">
        <v>21</v>
      </c>
      <c r="E97" t="s">
        <v>60</v>
      </c>
      <c r="F97" t="s">
        <v>17</v>
      </c>
      <c r="G97" t="s">
        <v>298</v>
      </c>
      <c r="H97">
        <v>0.3434984041395408</v>
      </c>
      <c r="I97">
        <v>0.10006996757321961</v>
      </c>
      <c r="J97">
        <v>0.0294408203412393</v>
      </c>
      <c r="K97">
        <v>0.13808427245150459</v>
      </c>
      <c r="L97">
        <v>0</v>
      </c>
      <c r="M97">
        <v>0.024667368933422199</v>
      </c>
      <c r="N97">
        <v>0.1667074303119232</v>
      </c>
      <c r="O97">
        <v>0</v>
      </c>
      <c r="P97">
        <v>0.14338382100148739</v>
      </c>
      <c r="Q97">
        <v>0</v>
      </c>
      <c r="R97">
        <v>0.84047069051621426</v>
      </c>
      <c r="S97">
        <v>0.48995828400042091</v>
      </c>
      <c r="T97">
        <v>0.1206619808887255</v>
      </c>
      <c r="U97">
        <v>0</v>
      </c>
      <c r="V97">
        <v>0.1205062106422037</v>
      </c>
      <c r="W97" t="s">
        <v>148</v>
      </c>
      <c r="X97" t="s">
        <v>149</v>
      </c>
      <c r="Y97" t="s">
        <v>150</v>
      </c>
      <c r="Z97" t="s">
        <v>151</v>
      </c>
      <c r="AA97" t="s">
        <v>152</v>
      </c>
      <c r="AB97">
        <v>0.061523890441762097</v>
      </c>
      <c r="AC97">
        <v>0.229419320400264</v>
      </c>
      <c r="AD97">
        <v>0.17460632680099489</v>
      </c>
      <c r="AE97">
        <v>0.26323204692496771</v>
      </c>
      <c r="AF97">
        <v>0.0491054580086107</v>
      </c>
      <c r="AG97"/>
      <c r="AH97"/>
      <c r="AI97"/>
      <c r="AJ97"/>
      <c r="AK97"/>
      <c r="AL97"/>
      <c r="AM97"/>
      <c r="AN97"/>
      <c r="AO97"/>
      <c r="AP97"/>
      <c r="AQ97"/>
      <c r="AR97"/>
      <c r="AS97"/>
      <c r="AT97"/>
      <c r="AU97"/>
      <c r="AV97"/>
      <c r="AW97"/>
      <c r="AX97"/>
      <c r="AY97"/>
      <c r="AZ97"/>
    </row>
    <row r="98">
      <c r="A98" t="s">
        <v>284</v>
      </c>
      <c r="B98">
        <v>2013</v>
      </c>
      <c r="C98" t="s">
        <v>289</v>
      </c>
      <c r="D98">
        <v>22</v>
      </c>
      <c r="E98" t="s">
        <v>54</v>
      </c>
      <c r="F98" t="s">
        <v>49</v>
      </c>
      <c r="G98" t="s">
        <v>177</v>
      </c>
      <c r="H98">
        <v>1.481692405515876</v>
      </c>
      <c r="I98">
        <v>1.045759198268609</v>
      </c>
      <c r="J98">
        <v>1.4065841774041239</v>
      </c>
      <c r="K98">
        <v>1.7503625254450641</v>
      </c>
      <c r="L98">
        <v>0.5386498191843917</v>
      </c>
      <c r="M98">
        <v>0.8417121651965016</v>
      </c>
      <c r="N98">
        <v>1.1187633344773811</v>
      </c>
      <c r="O98">
        <v>0.96908858748907833</v>
      </c>
      <c r="P98">
        <v>1.701259777653406</v>
      </c>
      <c r="Q98">
        <v>0.33941505474557221</v>
      </c>
      <c r="R98">
        <v>2.8232784533882929</v>
      </c>
      <c r="S98">
        <v>1.9478910236405</v>
      </c>
      <c r="T98">
        <v>1.0809060355624029</v>
      </c>
      <c r="U98">
        <v>2.912341333689195</v>
      </c>
      <c r="V98">
        <v>1.9664953687663</v>
      </c>
      <c r="W98" t="s">
        <v>148</v>
      </c>
      <c r="X98" t="s">
        <v>149</v>
      </c>
      <c r="Y98" t="s">
        <v>150</v>
      </c>
      <c r="Z98" t="s">
        <v>151</v>
      </c>
      <c r="AA98" t="s">
        <v>152</v>
      </c>
      <c r="AB98">
        <v>1.9717869734073701</v>
      </c>
      <c r="AC98">
        <v>1.06759701329705</v>
      </c>
      <c r="AD98">
        <v>2.010945026545357</v>
      </c>
      <c r="AE98">
        <v>0.48658515876111019</v>
      </c>
      <c r="AF98">
        <v>1.0624229967182419</v>
      </c>
      <c r="AG98"/>
      <c r="AH98"/>
      <c r="AI98"/>
      <c r="AJ98"/>
      <c r="AK98"/>
      <c r="AL98"/>
      <c r="AM98"/>
      <c r="AN98"/>
      <c r="AO98"/>
      <c r="AP98"/>
      <c r="AQ98"/>
      <c r="AR98"/>
      <c r="AS98"/>
      <c r="AT98"/>
      <c r="AU98"/>
      <c r="AV98"/>
      <c r="AW98"/>
      <c r="AX98"/>
      <c r="AY98"/>
      <c r="AZ98"/>
    </row>
    <row r="99">
      <c r="A99" t="s">
        <v>284</v>
      </c>
      <c r="B99">
        <v>2013</v>
      </c>
      <c r="C99" t="s">
        <v>289</v>
      </c>
      <c r="D99">
        <v>23</v>
      </c>
      <c r="E99" t="s">
        <v>54</v>
      </c>
      <c r="F99" t="s">
        <v>48</v>
      </c>
      <c r="G99" t="s">
        <v>177</v>
      </c>
      <c r="H99">
        <v>98.518307594484099</v>
      </c>
      <c r="I99">
        <v>98.954240801731416</v>
      </c>
      <c r="J99">
        <v>98.593415822595773</v>
      </c>
      <c r="K99">
        <v>98.249637474554902</v>
      </c>
      <c r="L99">
        <v>99.461350180815586</v>
      </c>
      <c r="M99">
        <v>99.158287834803431</v>
      </c>
      <c r="N99">
        <v>98.881236665522636</v>
      </c>
      <c r="O99">
        <v>99.030911412510918</v>
      </c>
      <c r="P99">
        <v>98.298740222346609</v>
      </c>
      <c r="Q99">
        <v>99.660584945254456</v>
      </c>
      <c r="R99">
        <v>97.176721546611688</v>
      </c>
      <c r="S99">
        <v>98.052108976359492</v>
      </c>
      <c r="T99">
        <v>98.919093964437607</v>
      </c>
      <c r="U99">
        <v>97.087658666310801</v>
      </c>
      <c r="V99">
        <v>98.033504631233754</v>
      </c>
      <c r="W99" t="s">
        <v>148</v>
      </c>
      <c r="X99" t="s">
        <v>149</v>
      </c>
      <c r="Y99" t="s">
        <v>150</v>
      </c>
      <c r="Z99" t="s">
        <v>151</v>
      </c>
      <c r="AA99" t="s">
        <v>152</v>
      </c>
      <c r="AB99">
        <v>98.028213026592553</v>
      </c>
      <c r="AC99">
        <v>98.932402986702954</v>
      </c>
      <c r="AD99">
        <v>97.9890549734546</v>
      </c>
      <c r="AE99">
        <v>99.513414841238884</v>
      </c>
      <c r="AF99">
        <v>98.937577003281646</v>
      </c>
      <c r="AG99"/>
      <c r="AH99"/>
      <c r="AI99"/>
      <c r="AJ99"/>
      <c r="AK99"/>
      <c r="AL99"/>
      <c r="AM99"/>
      <c r="AN99"/>
      <c r="AO99"/>
      <c r="AP99"/>
      <c r="AQ99"/>
      <c r="AR99"/>
      <c r="AS99"/>
      <c r="AT99"/>
      <c r="AU99"/>
      <c r="AV99"/>
      <c r="AW99"/>
      <c r="AX99"/>
      <c r="AY99"/>
      <c r="AZ99"/>
    </row>
    <row r="100">
      <c r="A100" t="s">
        <v>284</v>
      </c>
      <c r="B100">
        <v>2013</v>
      </c>
      <c r="C100" t="s">
        <v>289</v>
      </c>
      <c r="D100">
        <v>24</v>
      </c>
      <c r="E100" t="s">
        <v>47</v>
      </c>
      <c r="F100" t="s">
        <v>59</v>
      </c>
      <c r="G100" t="s">
        <v>177</v>
      </c>
      <c r="H100">
        <v>83.345872238700565</v>
      </c>
      <c r="I100">
        <v>93.824748474161794</v>
      </c>
      <c r="J100">
        <v>90.568084273605649</v>
      </c>
      <c r="K100">
        <v>97.733019337341105</v>
      </c>
      <c r="L100">
        <v>92.442209501231147</v>
      </c>
      <c r="M100">
        <v>91.103770440096682</v>
      </c>
      <c r="N100">
        <v>100</v>
      </c>
      <c r="O100">
        <v>94.88026949532852</v>
      </c>
      <c r="P100">
        <v>100</v>
      </c>
      <c r="Q100">
        <v>91.277253424144249</v>
      </c>
      <c r="R100">
        <v>78.098790414737124</v>
      </c>
      <c r="S100">
        <v>77.975741498426473</v>
      </c>
      <c r="T100">
        <v>94.05414126462756</v>
      </c>
      <c r="U100">
        <v>92.10547740554739</v>
      </c>
      <c r="V100">
        <v>94.53266339567331</v>
      </c>
      <c r="W100" t="s">
        <v>148</v>
      </c>
      <c r="X100" t="s">
        <v>149</v>
      </c>
      <c r="Y100" t="s">
        <v>150</v>
      </c>
      <c r="Z100" t="s">
        <v>151</v>
      </c>
      <c r="AA100" t="s">
        <v>152</v>
      </c>
      <c r="AB100">
        <v>97.145652840190493</v>
      </c>
      <c r="AC100">
        <v>85.630863827640454</v>
      </c>
      <c r="AD100">
        <v>96.581548947983734</v>
      </c>
      <c r="AE100">
        <v>88.209710247532428</v>
      </c>
      <c r="AF100">
        <v>92.345414704901501</v>
      </c>
      <c r="AG100"/>
      <c r="AH100"/>
      <c r="AI100"/>
      <c r="AJ100"/>
      <c r="AK100"/>
      <c r="AL100"/>
      <c r="AM100"/>
      <c r="AN100"/>
      <c r="AO100"/>
      <c r="AP100"/>
      <c r="AQ100"/>
      <c r="AR100"/>
      <c r="AS100"/>
      <c r="AT100"/>
      <c r="AU100"/>
      <c r="AV100"/>
      <c r="AW100"/>
      <c r="AX100"/>
      <c r="AY100"/>
      <c r="AZ100"/>
    </row>
    <row r="101">
      <c r="A101" t="s">
        <v>284</v>
      </c>
      <c r="B101">
        <v>2013</v>
      </c>
      <c r="C101" t="s">
        <v>289</v>
      </c>
      <c r="D101">
        <v>25</v>
      </c>
      <c r="E101" t="s">
        <v>47</v>
      </c>
      <c r="F101" t="s">
        <v>58</v>
      </c>
      <c r="G101" t="s">
        <v>177</v>
      </c>
      <c r="H101">
        <v>93.175882402238869</v>
      </c>
      <c r="I101">
        <v>90.64284585971177</v>
      </c>
      <c r="J101">
        <v>97.97931116180682</v>
      </c>
      <c r="K101">
        <v>96.112226314631499</v>
      </c>
      <c r="L101">
        <v>96.567545686192204</v>
      </c>
      <c r="M101">
        <v>92.869070322444173</v>
      </c>
      <c r="N101">
        <v>94.89737880293012</v>
      </c>
      <c r="O101">
        <v>99.213344753857314</v>
      </c>
      <c r="P101">
        <v>92.147221413287809</v>
      </c>
      <c r="Q101">
        <v>98.392974734033885</v>
      </c>
      <c r="R101">
        <v>85.650835991457697</v>
      </c>
      <c r="S101">
        <v>97.479618144984855</v>
      </c>
      <c r="T101">
        <v>96.54183952415795</v>
      </c>
      <c r="U101">
        <v>91.129152764721852</v>
      </c>
      <c r="V101">
        <v>98.550196302780904</v>
      </c>
      <c r="W101" t="s">
        <v>148</v>
      </c>
      <c r="X101" t="s">
        <v>149</v>
      </c>
      <c r="Y101" t="s">
        <v>150</v>
      </c>
      <c r="Z101" t="s">
        <v>151</v>
      </c>
      <c r="AA101" t="s">
        <v>152</v>
      </c>
      <c r="AB101">
        <v>94.112713066779492</v>
      </c>
      <c r="AC101">
        <v>90.344058675187043</v>
      </c>
      <c r="AD101">
        <v>99.108050979474029</v>
      </c>
      <c r="AE101">
        <v>82.457420827121737</v>
      </c>
      <c r="AF101">
        <v>96.182919561925772</v>
      </c>
      <c r="AG101"/>
      <c r="AH101"/>
      <c r="AI101"/>
      <c r="AJ101"/>
      <c r="AK101"/>
      <c r="AL101"/>
      <c r="AM101"/>
      <c r="AN101"/>
      <c r="AO101"/>
      <c r="AP101"/>
      <c r="AQ101"/>
      <c r="AR101"/>
      <c r="AS101"/>
      <c r="AT101"/>
      <c r="AU101"/>
      <c r="AV101"/>
      <c r="AW101"/>
      <c r="AX101"/>
      <c r="AY101"/>
      <c r="AZ101"/>
    </row>
    <row r="102">
      <c r="A102" t="s">
        <v>284</v>
      </c>
      <c r="B102">
        <v>2013</v>
      </c>
      <c r="C102" t="s">
        <v>289</v>
      </c>
      <c r="D102">
        <v>29</v>
      </c>
      <c r="E102" t="s">
        <v>57</v>
      </c>
      <c r="F102" t="s">
        <v>49</v>
      </c>
      <c r="G102" t="s">
        <v>299</v>
      </c>
      <c r="H102">
        <v>73.40395268500032</v>
      </c>
      <c r="I102">
        <v>83.913747802541693</v>
      </c>
      <c r="J102">
        <v>89.405500134405528</v>
      </c>
      <c r="K102">
        <v>91.318794136481728</v>
      </c>
      <c r="L102">
        <v>94.05782879350258</v>
      </c>
      <c r="M102">
        <v>95.19076152488411</v>
      </c>
      <c r="N102">
        <v>94.036098220824599</v>
      </c>
      <c r="O102">
        <v>93.858672771640869</v>
      </c>
      <c r="P102">
        <v>94.269854349840969</v>
      </c>
      <c r="Q102">
        <v>95.777431235923245</v>
      </c>
      <c r="R102">
        <v>55.398344781138512</v>
      </c>
      <c r="S102">
        <v>51.040310210018824</v>
      </c>
      <c r="T102">
        <v>59.366652639403213</v>
      </c>
      <c r="U102">
        <v>56.672713683204591</v>
      </c>
      <c r="V102">
        <v>68.219993338309877</v>
      </c>
      <c r="W102" t="s">
        <v>148</v>
      </c>
      <c r="X102" t="s">
        <v>149</v>
      </c>
      <c r="Y102" t="s">
        <v>150</v>
      </c>
      <c r="Z102" t="s">
        <v>151</v>
      </c>
      <c r="AA102" t="s">
        <v>152</v>
      </c>
      <c r="AB102">
        <v>81.848980399794385</v>
      </c>
      <c r="AC102">
        <v>78.944627208185253</v>
      </c>
      <c r="AD102">
        <v>69.637573172366416</v>
      </c>
      <c r="AE102">
        <v>90.413992518531472</v>
      </c>
      <c r="AF102">
        <v>93.952416585119252</v>
      </c>
      <c r="AG102"/>
      <c r="AH102"/>
      <c r="AI102"/>
      <c r="AJ102"/>
      <c r="AK102"/>
      <c r="AL102"/>
      <c r="AM102"/>
      <c r="AN102"/>
      <c r="AO102"/>
      <c r="AP102"/>
      <c r="AQ102"/>
      <c r="AR102"/>
      <c r="AS102"/>
      <c r="AT102"/>
      <c r="AU102"/>
      <c r="AV102"/>
      <c r="AW102"/>
      <c r="AX102"/>
      <c r="AY102"/>
      <c r="AZ102"/>
    </row>
    <row r="103">
      <c r="A103" t="s">
        <v>284</v>
      </c>
      <c r="B103">
        <v>2013</v>
      </c>
      <c r="C103" t="s">
        <v>289</v>
      </c>
      <c r="D103">
        <v>30</v>
      </c>
      <c r="E103" t="s">
        <v>57</v>
      </c>
      <c r="F103" t="s">
        <v>48</v>
      </c>
      <c r="G103" t="s">
        <v>177</v>
      </c>
      <c r="H103">
        <v>26.596047314999929</v>
      </c>
      <c r="I103">
        <v>16.086252197458411</v>
      </c>
      <c r="J103">
        <v>10.59449986559437</v>
      </c>
      <c r="K103">
        <v>8.6812058635183877</v>
      </c>
      <c r="L103">
        <v>5.9421712064976058</v>
      </c>
      <c r="M103">
        <v>4.8092384751158779</v>
      </c>
      <c r="N103">
        <v>5.9639017791754796</v>
      </c>
      <c r="O103">
        <v>6.1413272283591276</v>
      </c>
      <c r="P103">
        <v>5.7301456501590522</v>
      </c>
      <c r="Q103">
        <v>4.2225687640767884</v>
      </c>
      <c r="R103">
        <v>44.60165521886141</v>
      </c>
      <c r="S103">
        <v>48.959689789981141</v>
      </c>
      <c r="T103">
        <v>40.633347360596723</v>
      </c>
      <c r="U103">
        <v>43.327286316795437</v>
      </c>
      <c r="V103">
        <v>31.780006661690152</v>
      </c>
      <c r="W103" t="s">
        <v>148</v>
      </c>
      <c r="X103" t="s">
        <v>149</v>
      </c>
      <c r="Y103" t="s">
        <v>150</v>
      </c>
      <c r="Z103" t="s">
        <v>151</v>
      </c>
      <c r="AA103" t="s">
        <v>152</v>
      </c>
      <c r="AB103">
        <v>18.151019600205331</v>
      </c>
      <c r="AC103">
        <v>21.055372791814712</v>
      </c>
      <c r="AD103">
        <v>30.362426827633339</v>
      </c>
      <c r="AE103">
        <v>9.5860074814686982</v>
      </c>
      <c r="AF103">
        <v>6.0475834148808572</v>
      </c>
      <c r="AG103"/>
      <c r="AH103"/>
      <c r="AI103"/>
      <c r="AJ103"/>
      <c r="AK103"/>
      <c r="AL103"/>
      <c r="AM103"/>
      <c r="AN103"/>
      <c r="AO103"/>
      <c r="AP103"/>
      <c r="AQ103"/>
      <c r="AR103"/>
      <c r="AS103"/>
      <c r="AT103"/>
      <c r="AU103"/>
      <c r="AV103"/>
      <c r="AW103"/>
      <c r="AX103"/>
      <c r="AY103"/>
      <c r="AZ103"/>
    </row>
    <row r="104">
      <c r="A104" t="s">
        <v>284</v>
      </c>
      <c r="B104">
        <v>2013</v>
      </c>
      <c r="C104" t="s">
        <v>289</v>
      </c>
      <c r="D104">
        <v>31</v>
      </c>
      <c r="E104" t="s">
        <v>103</v>
      </c>
      <c r="F104" t="s">
        <v>49</v>
      </c>
      <c r="G104" t="s">
        <v>300</v>
      </c>
      <c r="H104">
        <v>68.014475256263353</v>
      </c>
      <c r="I104">
        <v>82.106939407873</v>
      </c>
      <c r="J104">
        <v>88.032260807297973</v>
      </c>
      <c r="K104">
        <v>90.532360773058002</v>
      </c>
      <c r="L104">
        <v>92.899647504968428</v>
      </c>
      <c r="M104">
        <v>93.916885268957557</v>
      </c>
      <c r="N104">
        <v>93.470224219896423</v>
      </c>
      <c r="O104">
        <v>93.119494796888034</v>
      </c>
      <c r="P104">
        <v>93.772904614372038</v>
      </c>
      <c r="Q104">
        <v>94.946046907441072</v>
      </c>
      <c r="R104">
        <v>44.491525738253728</v>
      </c>
      <c r="S104">
        <v>44.381004721176403</v>
      </c>
      <c r="T104">
        <v>52.489531725244603</v>
      </c>
      <c r="U104">
        <v>52.349938748226577</v>
      </c>
      <c r="V104">
        <v>63.716458562335838</v>
      </c>
      <c r="W104" t="s">
        <v>148</v>
      </c>
      <c r="X104" t="s">
        <v>149</v>
      </c>
      <c r="Y104" t="s">
        <v>150</v>
      </c>
      <c r="Z104" t="s">
        <v>151</v>
      </c>
      <c r="AA104" t="s">
        <v>152</v>
      </c>
      <c r="AB104">
        <v>80.943725566603547</v>
      </c>
      <c r="AC104">
        <v>73.716940096919956</v>
      </c>
      <c r="AD104">
        <v>66.361688734658102</v>
      </c>
      <c r="AE104">
        <v>89.812861231922938</v>
      </c>
      <c r="AF104">
        <v>92.481688383962563</v>
      </c>
      <c r="AG104"/>
      <c r="AH104"/>
      <c r="AI104"/>
      <c r="AJ104"/>
      <c r="AK104"/>
      <c r="AL104"/>
      <c r="AM104"/>
      <c r="AN104"/>
      <c r="AO104"/>
      <c r="AP104"/>
      <c r="AQ104"/>
      <c r="AR104"/>
      <c r="AS104"/>
      <c r="AT104"/>
      <c r="AU104"/>
      <c r="AV104"/>
      <c r="AW104"/>
      <c r="AX104"/>
      <c r="AY104"/>
      <c r="AZ104"/>
    </row>
    <row r="105">
      <c r="A105" t="s">
        <v>284</v>
      </c>
      <c r="B105">
        <v>2013</v>
      </c>
      <c r="C105" t="s">
        <v>289</v>
      </c>
      <c r="D105">
        <v>32</v>
      </c>
      <c r="E105" t="s">
        <v>103</v>
      </c>
      <c r="F105" t="s">
        <v>48</v>
      </c>
      <c r="G105" t="s">
        <v>177</v>
      </c>
      <c r="H105">
        <v>31.985524743736871</v>
      </c>
      <c r="I105">
        <v>17.893060592127082</v>
      </c>
      <c r="J105">
        <v>11.967739192701931</v>
      </c>
      <c r="K105">
        <v>9.4676392269420848</v>
      </c>
      <c r="L105">
        <v>7.1003524950316779</v>
      </c>
      <c r="M105">
        <v>6.0831147310424347</v>
      </c>
      <c r="N105">
        <v>6.5297757801036767</v>
      </c>
      <c r="O105">
        <v>6.8805052031119436</v>
      </c>
      <c r="P105">
        <v>6.2270953856279743</v>
      </c>
      <c r="Q105">
        <v>5.0539530925589462</v>
      </c>
      <c r="R105">
        <v>55.508474261746223</v>
      </c>
      <c r="S105">
        <v>55.618995278823569</v>
      </c>
      <c r="T105">
        <v>47.510468274755333</v>
      </c>
      <c r="U105">
        <v>47.650061251773479</v>
      </c>
      <c r="V105">
        <v>36.283541437664141</v>
      </c>
      <c r="W105" t="s">
        <v>148</v>
      </c>
      <c r="X105" t="s">
        <v>149</v>
      </c>
      <c r="Y105" t="s">
        <v>150</v>
      </c>
      <c r="Z105" t="s">
        <v>151</v>
      </c>
      <c r="AA105" t="s">
        <v>152</v>
      </c>
      <c r="AB105">
        <v>19.056274433396158</v>
      </c>
      <c r="AC105">
        <v>26.283059903080009</v>
      </c>
      <c r="AD105">
        <v>33.638311265341642</v>
      </c>
      <c r="AE105">
        <v>10.187138768077251</v>
      </c>
      <c r="AF105">
        <v>7.5183116160374404</v>
      </c>
      <c r="AG105"/>
      <c r="AH105"/>
      <c r="AI105"/>
      <c r="AJ105"/>
      <c r="AK105"/>
      <c r="AL105"/>
      <c r="AM105"/>
      <c r="AN105"/>
      <c r="AO105"/>
      <c r="AP105"/>
      <c r="AQ105"/>
      <c r="AR105"/>
      <c r="AS105"/>
      <c r="AT105"/>
      <c r="AU105"/>
      <c r="AV105"/>
      <c r="AW105"/>
      <c r="AX105"/>
      <c r="AY105"/>
      <c r="AZ105"/>
    </row>
    <row r="106">
      <c r="A106" t="s">
        <v>284</v>
      </c>
      <c r="B106">
        <v>2013</v>
      </c>
      <c r="C106" t="s">
        <v>289</v>
      </c>
      <c r="D106">
        <v>35</v>
      </c>
      <c r="E106" t="s">
        <v>55</v>
      </c>
      <c r="F106" t="s">
        <v>49</v>
      </c>
      <c r="G106" t="s">
        <v>177</v>
      </c>
      <c r="H106">
        <v>90.331176125421237</v>
      </c>
      <c r="I106">
        <v>93.047662021206506</v>
      </c>
      <c r="J106">
        <v>92.620989614799626</v>
      </c>
      <c r="K106">
        <v>93.688913823131145</v>
      </c>
      <c r="L106">
        <v>95.324751842487345</v>
      </c>
      <c r="M106">
        <v>95.60618375650354</v>
      </c>
      <c r="N106">
        <v>94.153303648169654</v>
      </c>
      <c r="O106">
        <v>93.96492941661289</v>
      </c>
      <c r="P106">
        <v>94.340508901209589</v>
      </c>
      <c r="Q106">
        <v>95.997747958600272</v>
      </c>
      <c r="R106">
        <v>82.217031837633101</v>
      </c>
      <c r="S106">
        <v>86.613823248150695</v>
      </c>
      <c r="T106">
        <v>88.817784626450987</v>
      </c>
      <c r="U106">
        <v>87.621461680852136</v>
      </c>
      <c r="V106">
        <v>88.57426395639439</v>
      </c>
      <c r="W106" t="s">
        <v>148</v>
      </c>
      <c r="X106" t="s">
        <v>149</v>
      </c>
      <c r="Y106" t="s">
        <v>150</v>
      </c>
      <c r="Z106" t="s">
        <v>151</v>
      </c>
      <c r="AA106" t="s">
        <v>152</v>
      </c>
      <c r="AB106">
        <v>88.962776693798389</v>
      </c>
      <c r="AC106">
        <v>91.900337213919954</v>
      </c>
      <c r="AD106">
        <v>92.864642390666859</v>
      </c>
      <c r="AE106">
        <v>96.25953472145288</v>
      </c>
      <c r="AF106">
        <v>94.515697915465438</v>
      </c>
      <c r="AG106"/>
      <c r="AH106"/>
      <c r="AI106"/>
      <c r="AJ106"/>
      <c r="AK106"/>
      <c r="AL106"/>
      <c r="AM106"/>
      <c r="AN106"/>
      <c r="AO106"/>
      <c r="AP106"/>
      <c r="AQ106"/>
      <c r="AR106"/>
      <c r="AS106"/>
      <c r="AT106"/>
      <c r="AU106"/>
      <c r="AV106"/>
      <c r="AW106"/>
      <c r="AX106"/>
      <c r="AY106"/>
      <c r="AZ106"/>
    </row>
    <row r="107">
      <c r="A107" t="s">
        <v>284</v>
      </c>
      <c r="B107">
        <v>2013</v>
      </c>
      <c r="C107" t="s">
        <v>289</v>
      </c>
      <c r="D107">
        <v>36</v>
      </c>
      <c r="E107" t="s">
        <v>55</v>
      </c>
      <c r="F107" t="s">
        <v>48</v>
      </c>
      <c r="G107" t="s">
        <v>177</v>
      </c>
      <c r="H107">
        <v>9.6688238745788695</v>
      </c>
      <c r="I107">
        <v>6.9523379787935591</v>
      </c>
      <c r="J107">
        <v>7.3790103852003019</v>
      </c>
      <c r="K107">
        <v>6.3110861768689173</v>
      </c>
      <c r="L107">
        <v>4.675248157512744</v>
      </c>
      <c r="M107">
        <v>4.393816243496425</v>
      </c>
      <c r="N107">
        <v>5.846696351830432</v>
      </c>
      <c r="O107">
        <v>6.0350705833871077</v>
      </c>
      <c r="P107">
        <v>5.6594910987904239</v>
      </c>
      <c r="Q107">
        <v>4.0022520413997684</v>
      </c>
      <c r="R107">
        <v>17.782968162366789</v>
      </c>
      <c r="S107">
        <v>13.386176751849289</v>
      </c>
      <c r="T107">
        <v>11.182215373549001</v>
      </c>
      <c r="U107">
        <v>12.37853831914787</v>
      </c>
      <c r="V107">
        <v>11.42573604360563</v>
      </c>
      <c r="W107" t="s">
        <v>148</v>
      </c>
      <c r="X107" t="s">
        <v>149</v>
      </c>
      <c r="Y107" t="s">
        <v>150</v>
      </c>
      <c r="Z107" t="s">
        <v>151</v>
      </c>
      <c r="AA107" t="s">
        <v>152</v>
      </c>
      <c r="AB107">
        <v>11.03722330620128</v>
      </c>
      <c r="AC107">
        <v>8.0996627860799304</v>
      </c>
      <c r="AD107">
        <v>7.1353576093330302</v>
      </c>
      <c r="AE107">
        <v>3.7404652785471328</v>
      </c>
      <c r="AF107">
        <v>5.4843020845346668</v>
      </c>
      <c r="AG107"/>
      <c r="AH107"/>
      <c r="AI107"/>
      <c r="AJ107"/>
      <c r="AK107"/>
      <c r="AL107"/>
      <c r="AM107"/>
      <c r="AN107"/>
      <c r="AO107"/>
      <c r="AP107"/>
      <c r="AQ107"/>
      <c r="AR107"/>
      <c r="AS107"/>
      <c r="AT107"/>
      <c r="AU107"/>
      <c r="AV107"/>
      <c r="AW107"/>
      <c r="AX107"/>
      <c r="AY107"/>
      <c r="AZ107"/>
    </row>
    <row r="108">
      <c r="A108" t="s">
        <v>284</v>
      </c>
      <c r="B108">
        <v>2013</v>
      </c>
      <c r="C108" t="s">
        <v>289</v>
      </c>
      <c r="D108">
        <v>37</v>
      </c>
      <c r="E108" t="s">
        <v>153</v>
      </c>
      <c r="F108" t="s">
        <v>49</v>
      </c>
      <c r="G108" t="s">
        <v>309</v>
      </c>
      <c r="H108">
        <v>91.135395095863998</v>
      </c>
      <c r="I108">
        <v>93.831217018569973</v>
      </c>
      <c r="J108">
        <v>93.059431840301627</v>
      </c>
      <c r="K108">
        <v>94.105670327766845</v>
      </c>
      <c r="L108">
        <v>95.469973822504187</v>
      </c>
      <c r="M108">
        <v>95.840661518732546</v>
      </c>
      <c r="N108">
        <v>94.636495424792216</v>
      </c>
      <c r="O108">
        <v>94.200389707769119</v>
      </c>
      <c r="P108">
        <v>94.903978585787357</v>
      </c>
      <c r="Q108">
        <v>96.07949578765475</v>
      </c>
      <c r="R108">
        <v>84.542066025994103</v>
      </c>
      <c r="S108">
        <v>87.109175031614072</v>
      </c>
      <c r="T108">
        <v>89.58454309374217</v>
      </c>
      <c r="U108">
        <v>89.115871500259516</v>
      </c>
      <c r="V108">
        <v>88.81952227877818</v>
      </c>
      <c r="W108" t="s">
        <v>148</v>
      </c>
      <c r="X108" t="s">
        <v>149</v>
      </c>
      <c r="Y108" t="s">
        <v>150</v>
      </c>
      <c r="Z108" t="s">
        <v>151</v>
      </c>
      <c r="AA108" t="s">
        <v>152</v>
      </c>
      <c r="AB108">
        <v>89.753480783642459</v>
      </c>
      <c r="AC108">
        <v>92.816456122518602</v>
      </c>
      <c r="AD108">
        <v>93.144596072296764</v>
      </c>
      <c r="AE108">
        <v>96.667745706091225</v>
      </c>
      <c r="AF108">
        <v>94.804398744418208</v>
      </c>
      <c r="AG108"/>
      <c r="AH108"/>
      <c r="AI108"/>
      <c r="AJ108"/>
      <c r="AK108"/>
      <c r="AL108"/>
      <c r="AM108"/>
      <c r="AN108"/>
      <c r="AO108"/>
      <c r="AP108"/>
      <c r="AQ108"/>
      <c r="AR108"/>
      <c r="AS108"/>
      <c r="AT108"/>
      <c r="AU108"/>
      <c r="AV108"/>
      <c r="AW108"/>
      <c r="AX108"/>
      <c r="AY108"/>
      <c r="AZ108"/>
    </row>
    <row r="109">
      <c r="A109" t="s">
        <v>284</v>
      </c>
      <c r="B109">
        <v>2013</v>
      </c>
      <c r="C109" t="s">
        <v>289</v>
      </c>
      <c r="D109">
        <v>38</v>
      </c>
      <c r="E109" t="s">
        <v>153</v>
      </c>
      <c r="F109" t="s">
        <v>48</v>
      </c>
      <c r="G109" t="s">
        <v>177</v>
      </c>
      <c r="H109">
        <v>8.864604904135998</v>
      </c>
      <c r="I109">
        <v>6.1687829814299979</v>
      </c>
      <c r="J109">
        <v>6.9405681596983317</v>
      </c>
      <c r="K109">
        <v>5.894329672233237</v>
      </c>
      <c r="L109">
        <v>4.5300261774958868</v>
      </c>
      <c r="M109">
        <v>4.1593384812674037</v>
      </c>
      <c r="N109">
        <v>5.3635045752078838</v>
      </c>
      <c r="O109">
        <v>5.799610292230895</v>
      </c>
      <c r="P109">
        <v>5.0960214142126734</v>
      </c>
      <c r="Q109">
        <v>3.9205042123452931</v>
      </c>
      <c r="R109">
        <v>15.45793397400589</v>
      </c>
      <c r="S109">
        <v>12.8908249683859</v>
      </c>
      <c r="T109">
        <v>10.415456906257891</v>
      </c>
      <c r="U109">
        <v>10.884128499740481</v>
      </c>
      <c r="V109">
        <v>11.18047772122188</v>
      </c>
      <c r="W109" t="s">
        <v>148</v>
      </c>
      <c r="X109" t="s">
        <v>149</v>
      </c>
      <c r="Y109" t="s">
        <v>150</v>
      </c>
      <c r="Z109" t="s">
        <v>151</v>
      </c>
      <c r="AA109" t="s">
        <v>152</v>
      </c>
      <c r="AB109">
        <v>10.24651921635715</v>
      </c>
      <c r="AC109">
        <v>7.1835438774812914</v>
      </c>
      <c r="AD109">
        <v>6.8554039277031533</v>
      </c>
      <c r="AE109">
        <v>3.3322542939088078</v>
      </c>
      <c r="AF109">
        <v>5.1956012555818747</v>
      </c>
      <c r="AG109"/>
      <c r="AH109"/>
      <c r="AI109"/>
      <c r="AJ109"/>
      <c r="AK109"/>
      <c r="AL109"/>
      <c r="AM109"/>
      <c r="AN109"/>
      <c r="AO109"/>
      <c r="AP109"/>
      <c r="AQ109"/>
      <c r="AR109"/>
      <c r="AS109"/>
      <c r="AT109"/>
      <c r="AU109"/>
      <c r="AV109"/>
      <c r="AW109"/>
      <c r="AX109"/>
      <c r="AY109"/>
      <c r="AZ109"/>
    </row>
    <row r="110">
      <c r="A110" t="s">
        <v>284</v>
      </c>
      <c r="B110">
        <v>2013</v>
      </c>
      <c r="C110" t="s">
        <v>289</v>
      </c>
      <c r="D110">
        <v>41</v>
      </c>
      <c r="E110" t="s">
        <v>56</v>
      </c>
      <c r="F110" t="s">
        <v>49</v>
      </c>
      <c r="G110" t="s">
        <v>177</v>
      </c>
      <c r="H110">
        <v>1.5887094803264239</v>
      </c>
      <c r="I110">
        <v>1.31768375610875</v>
      </c>
      <c r="J110">
        <v>1.4344710218988499</v>
      </c>
      <c r="K110">
        <v>1.9294691022906829</v>
      </c>
      <c r="L110">
        <v>0.58748187620330972</v>
      </c>
      <c r="M110">
        <v>0.90969975702944561</v>
      </c>
      <c r="N110">
        <v>1.3545331428186449</v>
      </c>
      <c r="O110">
        <v>0.97881831730756308</v>
      </c>
      <c r="P110">
        <v>1.980306699820205</v>
      </c>
      <c r="Q110">
        <v>0.33912604075008967</v>
      </c>
      <c r="R110">
        <v>2.9377239499165761</v>
      </c>
      <c r="S110">
        <v>2.229302701986307</v>
      </c>
      <c r="T110">
        <v>1.0617943449876239</v>
      </c>
      <c r="U110">
        <v>3.125942380208278</v>
      </c>
      <c r="V110">
        <v>2.0119344092975888</v>
      </c>
      <c r="W110" t="s">
        <v>148</v>
      </c>
      <c r="X110" t="s">
        <v>149</v>
      </c>
      <c r="Y110" t="s">
        <v>150</v>
      </c>
      <c r="Z110" t="s">
        <v>151</v>
      </c>
      <c r="AA110" t="s">
        <v>152</v>
      </c>
      <c r="AB110">
        <v>2.2263115170659011</v>
      </c>
      <c r="AC110">
        <v>1.1882158813928221</v>
      </c>
      <c r="AD110">
        <v>2.1558060038445821</v>
      </c>
      <c r="AE110">
        <v>0.58158086669698539</v>
      </c>
      <c r="AF110">
        <v>1.1404718601518391</v>
      </c>
      <c r="AG110"/>
      <c r="AH110"/>
      <c r="AI110"/>
      <c r="AJ110"/>
      <c r="AK110"/>
      <c r="AL110"/>
      <c r="AM110"/>
      <c r="AN110"/>
      <c r="AO110"/>
      <c r="AP110"/>
      <c r="AQ110"/>
      <c r="AR110"/>
      <c r="AS110"/>
      <c r="AT110"/>
      <c r="AU110"/>
      <c r="AV110"/>
      <c r="AW110"/>
      <c r="AX110"/>
      <c r="AY110"/>
      <c r="AZ110"/>
    </row>
    <row r="111">
      <c r="A111" t="s">
        <v>284</v>
      </c>
      <c r="B111">
        <v>2013</v>
      </c>
      <c r="C111" t="s">
        <v>289</v>
      </c>
      <c r="D111">
        <v>42</v>
      </c>
      <c r="E111" t="s">
        <v>56</v>
      </c>
      <c r="F111" t="s">
        <v>48</v>
      </c>
      <c r="G111" t="s">
        <v>301</v>
      </c>
      <c r="H111">
        <v>98.411290519673628</v>
      </c>
      <c r="I111">
        <v>98.682316243891293</v>
      </c>
      <c r="J111">
        <v>98.565528978101071</v>
      </c>
      <c r="K111">
        <v>98.070530897709261</v>
      </c>
      <c r="L111">
        <v>99.412518123796659</v>
      </c>
      <c r="M111">
        <v>99.0903002429705</v>
      </c>
      <c r="N111">
        <v>98.645466857181361</v>
      </c>
      <c r="O111">
        <v>99.021181682692429</v>
      </c>
      <c r="P111">
        <v>98.01969330017981</v>
      </c>
      <c r="Q111">
        <v>99.660873959249926</v>
      </c>
      <c r="R111">
        <v>97.062276050083412</v>
      </c>
      <c r="S111">
        <v>97.770697298013687</v>
      </c>
      <c r="T111">
        <v>98.93820565501241</v>
      </c>
      <c r="U111">
        <v>96.874057619791671</v>
      </c>
      <c r="V111">
        <v>97.988065590702433</v>
      </c>
      <c r="W111" t="s">
        <v>148</v>
      </c>
      <c r="X111" t="s">
        <v>149</v>
      </c>
      <c r="Y111" t="s">
        <v>150</v>
      </c>
      <c r="Z111" t="s">
        <v>151</v>
      </c>
      <c r="AA111" t="s">
        <v>152</v>
      </c>
      <c r="AB111">
        <v>97.773688482934062</v>
      </c>
      <c r="AC111">
        <v>98.811784118607164</v>
      </c>
      <c r="AD111">
        <v>97.844193996155354</v>
      </c>
      <c r="AE111">
        <v>99.418419133303004</v>
      </c>
      <c r="AF111">
        <v>98.85952813984818</v>
      </c>
      <c r="AG111"/>
      <c r="AH111"/>
      <c r="AI111"/>
      <c r="AJ111"/>
      <c r="AK111"/>
      <c r="AL111"/>
      <c r="AM111"/>
      <c r="AN111"/>
      <c r="AO111"/>
      <c r="AP111"/>
      <c r="AQ111"/>
      <c r="AR111"/>
      <c r="AS111"/>
      <c r="AT111"/>
      <c r="AU111"/>
      <c r="AV111"/>
      <c r="AW111"/>
      <c r="AX111"/>
      <c r="AY111"/>
      <c r="AZ111"/>
    </row>
    <row r="112">
      <c r="A112" t="s">
        <v>284</v>
      </c>
      <c r="B112">
        <v>2013</v>
      </c>
      <c r="C112" t="s">
        <v>289</v>
      </c>
      <c r="D112">
        <v>58</v>
      </c>
      <c r="E112" t="s">
        <v>154</v>
      </c>
      <c r="F112" t="s">
        <v>261</v>
      </c>
      <c r="G112" t="s">
        <v>177</v>
      </c>
      <c r="H112">
        <v>58.680123839517798</v>
      </c>
      <c r="I112">
        <v>63.055627850923933</v>
      </c>
      <c r="J112">
        <v>57.496564200271493</v>
      </c>
      <c r="K112">
        <v>50.851648757273033</v>
      </c>
      <c r="L112">
        <v>37.974418158523179</v>
      </c>
      <c r="M112">
        <v>77.265593128724618</v>
      </c>
      <c r="N112">
        <v>62.393805987589289</v>
      </c>
      <c r="O112">
        <v>55.062444331483093</v>
      </c>
      <c r="P112">
        <v>48.931269099746402</v>
      </c>
      <c r="Q112">
        <v>36.680196051147107</v>
      </c>
      <c r="R112">
        <v>40.006719631818868</v>
      </c>
      <c r="S112">
        <v>41.203375845407642</v>
      </c>
      <c r="T112">
        <v>48.874354383264368</v>
      </c>
      <c r="U112">
        <v>48.02892644181258</v>
      </c>
      <c r="V112">
        <v>47.61947297288512</v>
      </c>
      <c r="W112" t="s">
        <v>148</v>
      </c>
      <c r="X112" t="s">
        <v>149</v>
      </c>
      <c r="Y112" t="s">
        <v>150</v>
      </c>
      <c r="Z112" t="s">
        <v>151</v>
      </c>
      <c r="AA112" t="s">
        <v>152</v>
      </c>
      <c r="AB112">
        <v>53.771165945918753</v>
      </c>
      <c r="AC112">
        <v>66.274903676295622</v>
      </c>
      <c r="AD112">
        <v>50.565810648297351</v>
      </c>
      <c r="AE112">
        <v>74.790926471589898</v>
      </c>
      <c r="AF112">
        <v>41.741351628958903</v>
      </c>
      <c r="AG112"/>
      <c r="AH112"/>
      <c r="AI112"/>
      <c r="AJ112"/>
      <c r="AK112"/>
      <c r="AL112"/>
      <c r="AM112"/>
      <c r="AN112"/>
      <c r="AO112"/>
      <c r="AP112"/>
      <c r="AQ112"/>
      <c r="AR112"/>
      <c r="AS112"/>
      <c r="AT112"/>
      <c r="AU112"/>
      <c r="AV112"/>
      <c r="AW112"/>
      <c r="AX112"/>
      <c r="AY112"/>
      <c r="AZ112"/>
    </row>
    <row r="113">
      <c r="A113" t="s">
        <v>284</v>
      </c>
      <c r="B113">
        <v>2013</v>
      </c>
      <c r="C113" t="s">
        <v>289</v>
      </c>
      <c r="D113">
        <v>59</v>
      </c>
      <c r="E113" t="s">
        <v>154</v>
      </c>
      <c r="F113" t="s">
        <v>262</v>
      </c>
      <c r="G113" t="s">
        <v>177</v>
      </c>
      <c r="H113">
        <v>1.583678098074323</v>
      </c>
      <c r="I113">
        <v>0.31710439064182261</v>
      </c>
      <c r="J113">
        <v>0.0677009491542922</v>
      </c>
      <c r="K113">
        <v>0.043343122839852199</v>
      </c>
      <c r="L113">
        <v>0.025997080695314801</v>
      </c>
      <c r="M113">
        <v>0.42777426057318119</v>
      </c>
      <c r="N113">
        <v>0.092867083764001407</v>
      </c>
      <c r="O113">
        <v>0</v>
      </c>
      <c r="P113">
        <v>0.055872264718139601</v>
      </c>
      <c r="Q113">
        <v>0.033552814991043498</v>
      </c>
      <c r="R113">
        <v>3.9245020459285578</v>
      </c>
      <c r="S113">
        <v>1.602774619638283</v>
      </c>
      <c r="T113">
        <v>0.72488178641457135</v>
      </c>
      <c r="U113">
        <v>0.47773640693388852</v>
      </c>
      <c r="V113">
        <v>0.2230540798220399</v>
      </c>
      <c r="W113" t="s">
        <v>148</v>
      </c>
      <c r="X113" t="s">
        <v>149</v>
      </c>
      <c r="Y113" t="s">
        <v>150</v>
      </c>
      <c r="Z113" t="s">
        <v>151</v>
      </c>
      <c r="AA113" t="s">
        <v>152</v>
      </c>
      <c r="AB113">
        <v>0.31401904712408041</v>
      </c>
      <c r="AC113">
        <v>1.243060961975867</v>
      </c>
      <c r="AD113">
        <v>0</v>
      </c>
      <c r="AE113">
        <v>0.12814667725424489</v>
      </c>
      <c r="AF113">
        <v>0.2221311030045201</v>
      </c>
      <c r="AG113"/>
      <c r="AH113"/>
      <c r="AI113"/>
      <c r="AJ113"/>
      <c r="AK113"/>
      <c r="AL113"/>
      <c r="AM113"/>
      <c r="AN113"/>
      <c r="AO113"/>
      <c r="AP113"/>
      <c r="AQ113"/>
      <c r="AR113"/>
      <c r="AS113"/>
      <c r="AT113"/>
      <c r="AU113"/>
      <c r="AV113"/>
      <c r="AW113"/>
      <c r="AX113"/>
      <c r="AY113"/>
      <c r="AZ113"/>
    </row>
    <row r="114">
      <c r="A114" t="s">
        <v>284</v>
      </c>
      <c r="B114">
        <v>2013</v>
      </c>
      <c r="C114" t="s">
        <v>289</v>
      </c>
      <c r="D114">
        <v>60</v>
      </c>
      <c r="E114" t="s">
        <v>154</v>
      </c>
      <c r="F114" t="s">
        <v>263</v>
      </c>
      <c r="G114" t="s">
        <v>177</v>
      </c>
      <c r="H114">
        <v>5.3763908491149444</v>
      </c>
      <c r="I114">
        <v>1.807046654775021</v>
      </c>
      <c r="J114">
        <v>1.373953183104808</v>
      </c>
      <c r="K114">
        <v>0.78683651682880718</v>
      </c>
      <c r="L114">
        <v>1.158181288534077</v>
      </c>
      <c r="M114">
        <v>1.2569977139891479</v>
      </c>
      <c r="N114">
        <v>0.5659703309728622</v>
      </c>
      <c r="O114">
        <v>0.73967392302767243</v>
      </c>
      <c r="P114">
        <v>0.49706507276121642</v>
      </c>
      <c r="Q114">
        <v>0.83138432848215649</v>
      </c>
      <c r="R114">
        <v>10.9068190428848</v>
      </c>
      <c r="S114">
        <v>6.6593054888424286</v>
      </c>
      <c r="T114">
        <v>6.8771209141585867</v>
      </c>
      <c r="U114">
        <v>4.3227749349780229</v>
      </c>
      <c r="V114">
        <v>4.5102018909068446</v>
      </c>
      <c r="W114" t="s">
        <v>148</v>
      </c>
      <c r="X114" t="s">
        <v>149</v>
      </c>
      <c r="Y114" t="s">
        <v>150</v>
      </c>
      <c r="Z114" t="s">
        <v>151</v>
      </c>
      <c r="AA114" t="s">
        <v>152</v>
      </c>
      <c r="AB114">
        <v>0.90572652951604138</v>
      </c>
      <c r="AC114">
        <v>5.2149954230832716</v>
      </c>
      <c r="AD114">
        <v>3.277048668472073</v>
      </c>
      <c r="AE114">
        <v>0.60113128660854342</v>
      </c>
      <c r="AF114">
        <v>1.4709666082405961</v>
      </c>
      <c r="AG114"/>
      <c r="AH114"/>
      <c r="AI114"/>
      <c r="AJ114"/>
      <c r="AK114"/>
      <c r="AL114"/>
      <c r="AM114"/>
      <c r="AN114"/>
      <c r="AO114"/>
      <c r="AP114"/>
      <c r="AQ114"/>
      <c r="AR114"/>
      <c r="AS114"/>
      <c r="AT114"/>
      <c r="AU114"/>
      <c r="AV114"/>
      <c r="AW114"/>
      <c r="AX114"/>
      <c r="AY114"/>
      <c r="AZ114"/>
    </row>
    <row r="115">
      <c r="A115" t="s">
        <v>284</v>
      </c>
      <c r="B115">
        <v>2013</v>
      </c>
      <c r="C115" t="s">
        <v>289</v>
      </c>
      <c r="D115">
        <v>61</v>
      </c>
      <c r="E115" t="s">
        <v>154</v>
      </c>
      <c r="F115" t="s">
        <v>264</v>
      </c>
      <c r="G115" t="s">
        <v>177</v>
      </c>
      <c r="H115">
        <v>8.9041278706701039</v>
      </c>
      <c r="I115">
        <v>3.3957197466632381</v>
      </c>
      <c r="J115">
        <v>1.0568348767975251</v>
      </c>
      <c r="K115">
        <v>0.75170964002020135</v>
      </c>
      <c r="L115">
        <v>0.67966585278477543</v>
      </c>
      <c r="M115">
        <v>0.58004801423034758</v>
      </c>
      <c r="N115">
        <v>0.046432821027373297</v>
      </c>
      <c r="O115">
        <v>0.29982468003210277</v>
      </c>
      <c r="P115">
        <v>0.1075892667823195</v>
      </c>
      <c r="Q115">
        <v>0.041350184075976099</v>
      </c>
      <c r="R115">
        <v>14.80914198068225</v>
      </c>
      <c r="S115">
        <v>20.072554183709752</v>
      </c>
      <c r="T115">
        <v>11.40979538017093</v>
      </c>
      <c r="U115">
        <v>8.2272469808722448</v>
      </c>
      <c r="V115">
        <v>7.5433786270004672</v>
      </c>
      <c r="W115" t="s">
        <v>148</v>
      </c>
      <c r="X115" t="s">
        <v>149</v>
      </c>
      <c r="Y115" t="s">
        <v>150</v>
      </c>
      <c r="Z115" t="s">
        <v>151</v>
      </c>
      <c r="AA115" t="s">
        <v>152</v>
      </c>
      <c r="AB115">
        <v>2.1692245107925352</v>
      </c>
      <c r="AC115">
        <v>9.8135514293519002</v>
      </c>
      <c r="AD115">
        <v>0.24879071363557101</v>
      </c>
      <c r="AE115">
        <v>1.4239417267814709</v>
      </c>
      <c r="AF115">
        <v>1.10004396479359</v>
      </c>
      <c r="AG115"/>
      <c r="AH115"/>
      <c r="AI115"/>
      <c r="AJ115"/>
      <c r="AK115"/>
      <c r="AL115"/>
      <c r="AM115"/>
      <c r="AN115"/>
      <c r="AO115"/>
      <c r="AP115"/>
      <c r="AQ115"/>
      <c r="AR115"/>
      <c r="AS115"/>
      <c r="AT115"/>
      <c r="AU115"/>
      <c r="AV115"/>
      <c r="AW115"/>
      <c r="AX115"/>
      <c r="AY115"/>
      <c r="AZ115"/>
    </row>
    <row r="116">
      <c r="A116" t="s">
        <v>284</v>
      </c>
      <c r="B116">
        <v>2013</v>
      </c>
      <c r="C116" t="s">
        <v>289</v>
      </c>
      <c r="D116">
        <v>62</v>
      </c>
      <c r="E116" t="s">
        <v>154</v>
      </c>
      <c r="F116" t="s">
        <v>265</v>
      </c>
      <c r="G116" t="s">
        <v>177</v>
      </c>
      <c r="H116">
        <v>2.2983389798108131</v>
      </c>
      <c r="I116">
        <v>2.1073937659283222</v>
      </c>
      <c r="J116">
        <v>1.0298247121947091</v>
      </c>
      <c r="K116">
        <v>1.215415482049311</v>
      </c>
      <c r="L116">
        <v>0.49960434931671283</v>
      </c>
      <c r="M116">
        <v>0.99498665233278949</v>
      </c>
      <c r="N116">
        <v>1.0686881693214121</v>
      </c>
      <c r="O116">
        <v>1.0382327000578799</v>
      </c>
      <c r="P116">
        <v>0.57335532156794311</v>
      </c>
      <c r="Q116">
        <v>0.32877436182067021</v>
      </c>
      <c r="R116">
        <v>3.2453985670954051</v>
      </c>
      <c r="S116">
        <v>4.0097842624057831</v>
      </c>
      <c r="T116">
        <v>2.6996428211161829</v>
      </c>
      <c r="U116">
        <v>4.6050737669709587</v>
      </c>
      <c r="V116">
        <v>3.4402761573822058</v>
      </c>
      <c r="W116" t="s">
        <v>148</v>
      </c>
      <c r="X116" t="s">
        <v>149</v>
      </c>
      <c r="Y116" t="s">
        <v>150</v>
      </c>
      <c r="Z116" t="s">
        <v>151</v>
      </c>
      <c r="AA116" t="s">
        <v>152</v>
      </c>
      <c r="AB116">
        <v>1.480767068004929</v>
      </c>
      <c r="AC116">
        <v>2.9092440411945262</v>
      </c>
      <c r="AD116">
        <v>1.2556789963638859</v>
      </c>
      <c r="AE116">
        <v>1.458903373135505</v>
      </c>
      <c r="AF116">
        <v>0.73875598686996713</v>
      </c>
      <c r="AG116"/>
      <c r="AH116"/>
      <c r="AI116"/>
      <c r="AJ116"/>
      <c r="AK116"/>
      <c r="AL116"/>
      <c r="AM116"/>
      <c r="AN116"/>
      <c r="AO116"/>
      <c r="AP116"/>
      <c r="AQ116"/>
      <c r="AR116"/>
      <c r="AS116"/>
      <c r="AT116"/>
      <c r="AU116"/>
      <c r="AV116"/>
      <c r="AW116"/>
      <c r="AX116"/>
      <c r="AY116"/>
      <c r="AZ116"/>
    </row>
    <row r="117">
      <c r="A117" t="s">
        <v>284</v>
      </c>
      <c r="B117">
        <v>2013</v>
      </c>
      <c r="C117" t="s">
        <v>289</v>
      </c>
      <c r="D117">
        <v>63</v>
      </c>
      <c r="E117" t="s">
        <v>154</v>
      </c>
      <c r="F117" t="s">
        <v>266</v>
      </c>
      <c r="G117" t="s">
        <v>177</v>
      </c>
      <c r="H117">
        <v>0.45925286976324348</v>
      </c>
      <c r="I117">
        <v>0.13870206720750869</v>
      </c>
      <c r="J117">
        <v>0.10724771288123119</v>
      </c>
      <c r="K117">
        <v>0.028192349050340799</v>
      </c>
      <c r="L117">
        <v>0.040846113748061803</v>
      </c>
      <c r="M117">
        <v>0.097159860952323596</v>
      </c>
      <c r="N117">
        <v>0</v>
      </c>
      <c r="O117">
        <v>0.056022939792508601</v>
      </c>
      <c r="P117">
        <v>0</v>
      </c>
      <c r="Q117">
        <v>0.031418730638994398</v>
      </c>
      <c r="R117">
        <v>0.91010569854172785</v>
      </c>
      <c r="S117">
        <v>1.132564095367383</v>
      </c>
      <c r="T117">
        <v>0.17066441343775249</v>
      </c>
      <c r="U117">
        <v>0.39470897851601172</v>
      </c>
      <c r="V117">
        <v>0.19896982787336759</v>
      </c>
      <c r="W117" t="s">
        <v>148</v>
      </c>
      <c r="X117" t="s">
        <v>149</v>
      </c>
      <c r="Y117" t="s">
        <v>150</v>
      </c>
      <c r="Z117" t="s">
        <v>151</v>
      </c>
      <c r="AA117" t="s">
        <v>152</v>
      </c>
      <c r="AB117">
        <v>0.043508105111531199</v>
      </c>
      <c r="AC117">
        <v>0.4881805685236611</v>
      </c>
      <c r="AD117">
        <v>0.044444070662261401</v>
      </c>
      <c r="AE117">
        <v>0.1949999999076191</v>
      </c>
      <c r="AF117">
        <v>0.061236074707461202</v>
      </c>
      <c r="AG117"/>
      <c r="AH117"/>
      <c r="AI117"/>
      <c r="AJ117"/>
      <c r="AK117"/>
      <c r="AL117"/>
      <c r="AM117"/>
      <c r="AN117"/>
      <c r="AO117"/>
      <c r="AP117"/>
      <c r="AQ117"/>
      <c r="AR117"/>
      <c r="AS117"/>
      <c r="AT117"/>
      <c r="AU117"/>
      <c r="AV117"/>
      <c r="AW117"/>
      <c r="AX117"/>
      <c r="AY117"/>
      <c r="AZ117"/>
    </row>
    <row r="118">
      <c r="A118" t="s">
        <v>284</v>
      </c>
      <c r="B118">
        <v>2013</v>
      </c>
      <c r="C118" t="s">
        <v>289</v>
      </c>
      <c r="D118">
        <v>64</v>
      </c>
      <c r="E118" t="s">
        <v>154</v>
      </c>
      <c r="F118" t="s">
        <v>267</v>
      </c>
      <c r="G118" t="s">
        <v>177</v>
      </c>
      <c r="H118">
        <v>12.886083583980771</v>
      </c>
      <c r="I118">
        <v>8.8105812396757024</v>
      </c>
      <c r="J118">
        <v>7.5760954127833822</v>
      </c>
      <c r="K118">
        <v>6.1576909574786471</v>
      </c>
      <c r="L118">
        <v>3.9865590957943362</v>
      </c>
      <c r="M118">
        <v>2.751745030775985</v>
      </c>
      <c r="N118">
        <v>4.2060672357369961</v>
      </c>
      <c r="O118">
        <v>4.5253395836609638</v>
      </c>
      <c r="P118">
        <v>4.3387316063932646</v>
      </c>
      <c r="Q118">
        <v>3.2857227627532288</v>
      </c>
      <c r="R118">
        <v>20.40700788554129</v>
      </c>
      <c r="S118">
        <v>20.983553308828199</v>
      </c>
      <c r="T118">
        <v>23.503934336006939</v>
      </c>
      <c r="U118">
        <v>25.624480873614129</v>
      </c>
      <c r="V118">
        <v>18.881189329952441</v>
      </c>
      <c r="W118" t="s">
        <v>148</v>
      </c>
      <c r="X118" t="s">
        <v>149</v>
      </c>
      <c r="Y118" t="s">
        <v>150</v>
      </c>
      <c r="Z118" t="s">
        <v>151</v>
      </c>
      <c r="AA118" t="s">
        <v>152</v>
      </c>
      <c r="AB118">
        <v>13.23383563454958</v>
      </c>
      <c r="AC118">
        <v>6.1823669748516714</v>
      </c>
      <c r="AD118">
        <v>27.119225604117641</v>
      </c>
      <c r="AE118">
        <v>4.1389079475462047</v>
      </c>
      <c r="AF118">
        <v>3.7344823925078798</v>
      </c>
      <c r="AG118"/>
      <c r="AH118"/>
      <c r="AI118"/>
      <c r="AJ118"/>
      <c r="AK118"/>
      <c r="AL118"/>
      <c r="AM118"/>
      <c r="AN118"/>
      <c r="AO118"/>
      <c r="AP118"/>
      <c r="AQ118"/>
      <c r="AR118"/>
      <c r="AS118"/>
      <c r="AT118"/>
      <c r="AU118"/>
      <c r="AV118"/>
      <c r="AW118"/>
      <c r="AX118"/>
      <c r="AY118"/>
      <c r="AZ118"/>
    </row>
    <row r="119">
      <c r="A119" t="s">
        <v>284</v>
      </c>
      <c r="B119">
        <v>2013</v>
      </c>
      <c r="C119" t="s">
        <v>289</v>
      </c>
      <c r="D119">
        <v>65</v>
      </c>
      <c r="E119" t="s">
        <v>154</v>
      </c>
      <c r="F119" t="s">
        <v>268</v>
      </c>
      <c r="G119" t="s">
        <v>177</v>
      </c>
      <c r="H119">
        <v>0.94376514055477434</v>
      </c>
      <c r="I119">
        <v>0.90952535683591851</v>
      </c>
      <c r="J119">
        <v>0.15624657140542861</v>
      </c>
      <c r="K119">
        <v>0.2490807859215366</v>
      </c>
      <c r="L119">
        <v>0.14170062900920971</v>
      </c>
      <c r="M119">
        <v>0.21129209366366319</v>
      </c>
      <c r="N119">
        <v>0.22615975387415049</v>
      </c>
      <c r="O119">
        <v>0.0358810816518274</v>
      </c>
      <c r="P119">
        <v>0.36974634861060801</v>
      </c>
      <c r="Q119">
        <v>0.0536648018923854</v>
      </c>
      <c r="R119">
        <v>3.41880496183893</v>
      </c>
      <c r="S119">
        <v>0.54253974338157018</v>
      </c>
      <c r="T119">
        <v>0.8419186660228003</v>
      </c>
      <c r="U119">
        <v>2.494381308471187</v>
      </c>
      <c r="V119">
        <v>0.27776726100429128</v>
      </c>
      <c r="W119" t="s">
        <v>148</v>
      </c>
      <c r="X119" t="s">
        <v>149</v>
      </c>
      <c r="Y119" t="s">
        <v>150</v>
      </c>
      <c r="Z119" t="s">
        <v>151</v>
      </c>
      <c r="AA119" t="s">
        <v>152</v>
      </c>
      <c r="AB119">
        <v>0.82785189236217416</v>
      </c>
      <c r="AC119">
        <v>0.66076921529788168</v>
      </c>
      <c r="AD119">
        <v>0.24406661694946591</v>
      </c>
      <c r="AE119">
        <v>0.88054076432139072</v>
      </c>
      <c r="AF119">
        <v>0.1482053128736307</v>
      </c>
      <c r="AG119"/>
      <c r="AH119"/>
      <c r="AI119"/>
      <c r="AJ119"/>
      <c r="AK119"/>
      <c r="AL119"/>
      <c r="AM119"/>
      <c r="AN119"/>
      <c r="AO119"/>
      <c r="AP119"/>
      <c r="AQ119"/>
      <c r="AR119"/>
      <c r="AS119"/>
      <c r="AT119"/>
      <c r="AU119"/>
      <c r="AV119"/>
      <c r="AW119"/>
      <c r="AX119"/>
      <c r="AY119"/>
      <c r="AZ119"/>
    </row>
    <row r="120">
      <c r="A120" t="s">
        <v>284</v>
      </c>
      <c r="B120">
        <v>2013</v>
      </c>
      <c r="C120" t="s">
        <v>289</v>
      </c>
      <c r="D120">
        <v>66</v>
      </c>
      <c r="E120" t="s">
        <v>154</v>
      </c>
      <c r="F120" t="s">
        <v>269</v>
      </c>
      <c r="G120" t="s">
        <v>177</v>
      </c>
      <c r="H120">
        <v>0.34052886307145819</v>
      </c>
      <c r="I120">
        <v>0.099741108923557406</v>
      </c>
      <c r="J120">
        <v>0.029407740282105198</v>
      </c>
      <c r="K120">
        <v>0.1381120513706755</v>
      </c>
      <c r="L120">
        <v>0</v>
      </c>
      <c r="M120">
        <v>0.024636307451530701</v>
      </c>
      <c r="N120">
        <v>0.16664434817376331</v>
      </c>
      <c r="O120">
        <v>0</v>
      </c>
      <c r="P120">
        <v>0.14338915632625759</v>
      </c>
      <c r="Q120">
        <v>0</v>
      </c>
      <c r="R120">
        <v>0.82660439435713273</v>
      </c>
      <c r="S120">
        <v>0.48243073751192578</v>
      </c>
      <c r="T120">
        <v>0.11934677803023309</v>
      </c>
      <c r="U120">
        <v>0</v>
      </c>
      <c r="V120">
        <v>0.1196359715900874</v>
      </c>
      <c r="W120" t="s">
        <v>148</v>
      </c>
      <c r="X120" t="s">
        <v>149</v>
      </c>
      <c r="Y120" t="s">
        <v>150</v>
      </c>
      <c r="Z120" t="s">
        <v>151</v>
      </c>
      <c r="AA120" t="s">
        <v>152</v>
      </c>
      <c r="AB120">
        <v>0.061458929265913703</v>
      </c>
      <c r="AC120">
        <v>0.22738417023215679</v>
      </c>
      <c r="AD120">
        <v>0.17318879671000559</v>
      </c>
      <c r="AE120">
        <v>0.26307828120573762</v>
      </c>
      <c r="AF120">
        <v>0.049061189800565903</v>
      </c>
      <c r="AG120"/>
      <c r="AH120"/>
      <c r="AI120"/>
      <c r="AJ120"/>
      <c r="AK120"/>
      <c r="AL120"/>
      <c r="AM120"/>
      <c r="AN120"/>
      <c r="AO120"/>
      <c r="AP120"/>
      <c r="AQ120"/>
      <c r="AR120"/>
      <c r="AS120"/>
      <c r="AT120"/>
      <c r="AU120"/>
      <c r="AV120"/>
      <c r="AW120"/>
      <c r="AX120"/>
      <c r="AY120"/>
      <c r="AZ120"/>
    </row>
    <row r="121">
      <c r="A121" t="s">
        <v>284</v>
      </c>
      <c r="B121">
        <v>2013</v>
      </c>
      <c r="C121" t="s">
        <v>289</v>
      </c>
      <c r="D121">
        <v>67</v>
      </c>
      <c r="E121" t="s">
        <v>154</v>
      </c>
      <c r="F121" t="s">
        <v>163</v>
      </c>
      <c r="G121" t="s">
        <v>177</v>
      </c>
      <c r="H121">
        <v>0.34788886947849967</v>
      </c>
      <c r="I121">
        <v>0.23308070766469771</v>
      </c>
      <c r="J121">
        <v>0.1054426624062538</v>
      </c>
      <c r="K121">
        <v>0.024762189223426</v>
      </c>
      <c r="L121">
        <v>0.024753816724767098</v>
      </c>
      <c r="M121">
        <v>0.036954461177295998</v>
      </c>
      <c r="N121">
        <v>0.032505497710356997</v>
      </c>
      <c r="O121">
        <v>0</v>
      </c>
      <c r="P121">
        <v>0</v>
      </c>
      <c r="Q121">
        <v>0</v>
      </c>
      <c r="R121">
        <v>0.4039286884578327</v>
      </c>
      <c r="S121">
        <v>0.77355637812606859</v>
      </c>
      <c r="T121">
        <v>1.0954354379941389</v>
      </c>
      <c r="U121">
        <v>0.53938522288168833</v>
      </c>
      <c r="V121">
        <v>0.22044188593462341</v>
      </c>
      <c r="W121" t="s">
        <v>148</v>
      </c>
      <c r="X121" t="s">
        <v>149</v>
      </c>
      <c r="Y121" t="s">
        <v>150</v>
      </c>
      <c r="Z121" t="s">
        <v>151</v>
      </c>
      <c r="AA121" t="s">
        <v>152</v>
      </c>
      <c r="AB121">
        <v>0.085730944962968597</v>
      </c>
      <c r="AC121">
        <v>0.15177178192292209</v>
      </c>
      <c r="AD121">
        <v>0.35555256529809148</v>
      </c>
      <c r="AE121">
        <v>0.59874876198425642</v>
      </c>
      <c r="AF121">
        <v>0</v>
      </c>
      <c r="AG121"/>
      <c r="AH121"/>
      <c r="AI121"/>
      <c r="AJ121"/>
      <c r="AK121"/>
      <c r="AL121"/>
      <c r="AM121"/>
      <c r="AN121"/>
      <c r="AO121"/>
      <c r="AP121"/>
      <c r="AQ121"/>
      <c r="AR121"/>
      <c r="AS121"/>
      <c r="AT121"/>
      <c r="AU121"/>
      <c r="AV121"/>
      <c r="AW121"/>
      <c r="AX121"/>
      <c r="AY121"/>
      <c r="AZ121"/>
    </row>
    <row r="122">
      <c r="A122" t="s">
        <v>284</v>
      </c>
      <c r="B122">
        <v>2013</v>
      </c>
      <c r="C122" t="s">
        <v>289</v>
      </c>
      <c r="D122">
        <v>68</v>
      </c>
      <c r="E122" t="s">
        <v>154</v>
      </c>
      <c r="F122" t="s">
        <v>270</v>
      </c>
      <c r="G122" t="s">
        <v>177</v>
      </c>
      <c r="H122">
        <v>0</v>
      </c>
      <c r="I122">
        <v>0.096248959182364494</v>
      </c>
      <c r="J122">
        <v>0.013893338872226</v>
      </c>
      <c r="K122">
        <v>0</v>
      </c>
      <c r="L122">
        <v>0</v>
      </c>
      <c r="M122">
        <v>0.035791921601996499</v>
      </c>
      <c r="N122">
        <v>0.017898570304273199</v>
      </c>
      <c r="O122">
        <v>0</v>
      </c>
      <c r="P122">
        <v>0</v>
      </c>
      <c r="Q122">
        <v>0</v>
      </c>
      <c r="R122">
        <v>0</v>
      </c>
      <c r="S122">
        <v>0</v>
      </c>
      <c r="T122">
        <v>0</v>
      </c>
      <c r="U122">
        <v>0.30475080497311879</v>
      </c>
      <c r="V122">
        <v>0</v>
      </c>
      <c r="W122" t="s">
        <v>148</v>
      </c>
      <c r="X122" t="s">
        <v>149</v>
      </c>
      <c r="Y122" t="s">
        <v>150</v>
      </c>
      <c r="Z122" t="s">
        <v>151</v>
      </c>
      <c r="AA122" t="s">
        <v>152</v>
      </c>
      <c r="AB122">
        <v>0.041778721331838797</v>
      </c>
      <c r="AC122">
        <v>0</v>
      </c>
      <c r="AD122">
        <v>0.11111017665565361</v>
      </c>
      <c r="AE122">
        <v>0.043810885023238301</v>
      </c>
      <c r="AF122">
        <v>0</v>
      </c>
      <c r="AG122"/>
      <c r="AH122"/>
      <c r="AI122"/>
      <c r="AJ122"/>
      <c r="AK122"/>
      <c r="AL122"/>
      <c r="AM122"/>
      <c r="AN122"/>
      <c r="AO122"/>
      <c r="AP122"/>
      <c r="AQ122"/>
      <c r="AR122"/>
      <c r="AS122"/>
      <c r="AT122"/>
      <c r="AU122"/>
      <c r="AV122"/>
      <c r="AW122"/>
      <c r="AX122"/>
      <c r="AY122"/>
      <c r="AZ122"/>
    </row>
    <row r="123">
      <c r="A123" t="s">
        <v>284</v>
      </c>
      <c r="B123">
        <v>2013</v>
      </c>
      <c r="C123" t="s">
        <v>289</v>
      </c>
      <c r="D123">
        <v>69</v>
      </c>
      <c r="E123" t="s">
        <v>154</v>
      </c>
      <c r="F123" t="s">
        <v>164</v>
      </c>
      <c r="G123" t="s">
        <v>177</v>
      </c>
      <c r="H123">
        <v>7.8922468575999316</v>
      </c>
      <c r="I123">
        <v>18.823510231249941</v>
      </c>
      <c r="J123">
        <v>30.746774422905119</v>
      </c>
      <c r="K123">
        <v>39.718250666392187</v>
      </c>
      <c r="L123">
        <v>55.458613515400359</v>
      </c>
      <c r="M123">
        <v>16.278373140956241</v>
      </c>
      <c r="N123">
        <v>30.99946280177242</v>
      </c>
      <c r="O123">
        <v>38.151454830937091</v>
      </c>
      <c r="P123">
        <v>44.925462522346358</v>
      </c>
      <c r="Q123">
        <v>58.71393596419847</v>
      </c>
      <c r="R123">
        <v>0.560304060506292</v>
      </c>
      <c r="S123">
        <v>1.9167740670162521</v>
      </c>
      <c r="T123">
        <v>3.0659895701946769</v>
      </c>
      <c r="U123">
        <v>4.618922028383424</v>
      </c>
      <c r="V123">
        <v>16.965611995648491</v>
      </c>
      <c r="W123" t="s">
        <v>148</v>
      </c>
      <c r="X123" t="s">
        <v>149</v>
      </c>
      <c r="Y123" t="s">
        <v>150</v>
      </c>
      <c r="Z123" t="s">
        <v>151</v>
      </c>
      <c r="AA123" t="s">
        <v>152</v>
      </c>
      <c r="AB123">
        <v>27.064932671059509</v>
      </c>
      <c r="AC123">
        <v>6.2895331675123609</v>
      </c>
      <c r="AD123">
        <v>16.489624641189039</v>
      </c>
      <c r="AE123">
        <v>15.33725885766318</v>
      </c>
      <c r="AF123">
        <v>50.671833774408903</v>
      </c>
      <c r="AG123"/>
      <c r="AH123"/>
      <c r="AI123"/>
      <c r="AJ123"/>
      <c r="AK123"/>
      <c r="AL123"/>
      <c r="AM123"/>
      <c r="AN123"/>
      <c r="AO123"/>
      <c r="AP123"/>
      <c r="AQ123"/>
      <c r="AR123"/>
      <c r="AS123"/>
      <c r="AT123"/>
      <c r="AU123"/>
      <c r="AV123"/>
      <c r="AW123"/>
      <c r="AX123"/>
      <c r="AY123"/>
      <c r="AZ123"/>
    </row>
    <row r="124">
      <c r="A124" t="s">
        <v>284</v>
      </c>
      <c r="B124">
        <v>2013</v>
      </c>
      <c r="C124" t="s">
        <v>289</v>
      </c>
      <c r="D124">
        <v>70</v>
      </c>
      <c r="E124" t="s">
        <v>154</v>
      </c>
      <c r="F124" t="s">
        <v>46</v>
      </c>
      <c r="G124" t="s">
        <v>177</v>
      </c>
      <c r="H124">
        <v>0.28757417836352578</v>
      </c>
      <c r="I124">
        <v>0.20571792032814309</v>
      </c>
      <c r="J124">
        <v>0.24001421694158889</v>
      </c>
      <c r="K124">
        <v>0.034957481552224098</v>
      </c>
      <c r="L124">
        <v>0.0096600994695612008</v>
      </c>
      <c r="M124">
        <v>0.038647413570781101</v>
      </c>
      <c r="N124">
        <v>0.1834973997533432</v>
      </c>
      <c r="O124">
        <v>0.091125929357153093</v>
      </c>
      <c r="P124">
        <v>0.0575193407477049</v>
      </c>
      <c r="Q124">
        <v>0</v>
      </c>
      <c r="R124">
        <v>0.58066304234685218</v>
      </c>
      <c r="S124">
        <v>0.62078726976466703</v>
      </c>
      <c r="T124">
        <v>0.61691551318874926</v>
      </c>
      <c r="U124">
        <v>0.3616122515928229</v>
      </c>
      <c r="V124">
        <v>0</v>
      </c>
      <c r="W124" t="s">
        <v>148</v>
      </c>
      <c r="X124" t="s">
        <v>149</v>
      </c>
      <c r="Y124" t="s">
        <v>150</v>
      </c>
      <c r="Z124" t="s">
        <v>151</v>
      </c>
      <c r="AA124" t="s">
        <v>152</v>
      </c>
      <c r="AB124">
        <v>0</v>
      </c>
      <c r="AC124">
        <v>0.54423858975813544</v>
      </c>
      <c r="AD124">
        <v>0.1154585016487867</v>
      </c>
      <c r="AE124">
        <v>0.13960496697911359</v>
      </c>
      <c r="AF124">
        <v>0.0619319638340593</v>
      </c>
      <c r="AG124"/>
      <c r="AH124"/>
      <c r="AI124"/>
      <c r="AJ124"/>
      <c r="AK124"/>
      <c r="AL124"/>
      <c r="AM124"/>
      <c r="AN124"/>
      <c r="AO124"/>
      <c r="AP124"/>
      <c r="AQ124"/>
      <c r="AR124"/>
      <c r="AS124"/>
      <c r="AT124"/>
      <c r="AU124"/>
      <c r="AV124"/>
      <c r="AW124"/>
      <c r="AX124"/>
      <c r="AY124"/>
      <c r="AZ124"/>
    </row>
    <row r="125">
      <c r="A125" t="s">
        <v>284</v>
      </c>
      <c r="B125">
        <v>2013</v>
      </c>
      <c r="C125" t="s">
        <v>289</v>
      </c>
      <c r="D125">
        <v>122</v>
      </c>
      <c r="E125" t="s">
        <v>18</v>
      </c>
      <c r="F125" t="s">
        <v>14</v>
      </c>
      <c r="G125" t="s">
        <v>303</v>
      </c>
      <c r="H125">
        <v>88.648065481816516</v>
      </c>
      <c r="I125">
        <v>96.928473549091606</v>
      </c>
      <c r="J125">
        <v>98.324409005850313</v>
      </c>
      <c r="K125">
        <v>99.708078368777535</v>
      </c>
      <c r="L125">
        <v>99.491724369158675</v>
      </c>
      <c r="M125">
        <v>99.026614578843279</v>
      </c>
      <c r="N125">
        <v>98.484092433482402</v>
      </c>
      <c r="O125">
        <v>99.918413775514139</v>
      </c>
      <c r="P125">
        <v>99.799375971602345</v>
      </c>
      <c r="Q125">
        <v>99.875412121969347</v>
      </c>
      <c r="R125">
        <v>76.324733789313782</v>
      </c>
      <c r="S125">
        <v>80.393757123603649</v>
      </c>
      <c r="T125">
        <v>90.239629075052548</v>
      </c>
      <c r="U125">
        <v>91.294491665562902</v>
      </c>
      <c r="V125">
        <v>96.604716041949118</v>
      </c>
      <c r="W125" t="s">
        <v>148</v>
      </c>
      <c r="X125" t="s">
        <v>149</v>
      </c>
      <c r="Y125" t="s">
        <v>150</v>
      </c>
      <c r="Z125" t="s">
        <v>151</v>
      </c>
      <c r="AA125" t="s">
        <v>152</v>
      </c>
      <c r="AB125">
        <v>97.471285607496355</v>
      </c>
      <c r="AC125">
        <v>92.224883729631401</v>
      </c>
      <c r="AD125">
        <v>94.653204303471199</v>
      </c>
      <c r="AE125">
        <v>97.739999174117898</v>
      </c>
      <c r="AF125">
        <v>98.27299482688943</v>
      </c>
      <c r="AG125">
        <v>7773.0193609999969</v>
      </c>
      <c r="AH125">
        <v>8506.6745519999949</v>
      </c>
      <c r="AI125">
        <v>8614.8386839999785</v>
      </c>
      <c r="AJ125">
        <v>8744.7799729999824</v>
      </c>
      <c r="AK125">
        <v>8724.2838589999792</v>
      </c>
      <c r="AL125">
        <v>6732.3028390000172</v>
      </c>
      <c r="AM125">
        <v>6695.5830479999868</v>
      </c>
      <c r="AN125">
        <v>6783.8140929999872</v>
      </c>
      <c r="AO125">
        <v>6788.1041289999839</v>
      </c>
      <c r="AP125">
        <v>6785.7371670000066</v>
      </c>
      <c r="AQ125">
        <v>1508.441110999999</v>
      </c>
      <c r="AR125">
        <v>1581.6833870000009</v>
      </c>
      <c r="AS125">
        <v>1781.4320520000019</v>
      </c>
      <c r="AT125">
        <v>1801.2060549999981</v>
      </c>
      <c r="AU125">
        <v>1905.2925479999999</v>
      </c>
      <c r="AV125">
        <v>8519.9250240000183</v>
      </c>
      <c r="AW125">
        <v>7740.1778719999947</v>
      </c>
      <c r="AX125">
        <v>3082.9717939999982</v>
      </c>
      <c r="AY125">
        <v>5342.9279859999888</v>
      </c>
      <c r="AZ125">
        <v>17677.59375299999</v>
      </c>
    </row>
    <row r="126">
      <c r="A126" t="s">
        <v>284</v>
      </c>
      <c r="B126">
        <v>2013</v>
      </c>
      <c r="C126" t="s">
        <v>289</v>
      </c>
      <c r="D126">
        <v>123</v>
      </c>
      <c r="E126" t="s">
        <v>18</v>
      </c>
      <c r="F126" t="s">
        <v>51</v>
      </c>
      <c r="G126" t="s">
        <v>177</v>
      </c>
      <c r="H126">
        <v>11.351934518183519</v>
      </c>
      <c r="I126">
        <v>3.0715264509084772</v>
      </c>
      <c r="J126">
        <v>1.675590994149577</v>
      </c>
      <c r="K126">
        <v>0.29192163122248938</v>
      </c>
      <c r="L126">
        <v>0.50827563084132577</v>
      </c>
      <c r="M126">
        <v>0.97338542115667748</v>
      </c>
      <c r="N126">
        <v>1.5159075665175921</v>
      </c>
      <c r="O126">
        <v>0.081586224485856104</v>
      </c>
      <c r="P126">
        <v>0.2006240283976661</v>
      </c>
      <c r="Q126">
        <v>0.1245878780306528</v>
      </c>
      <c r="R126">
        <v>23.67526621068609</v>
      </c>
      <c r="S126">
        <v>19.606242876396351</v>
      </c>
      <c r="T126">
        <v>9.7603709249474804</v>
      </c>
      <c r="U126">
        <v>8.705508334437063</v>
      </c>
      <c r="V126">
        <v>3.3952839580508711</v>
      </c>
      <c r="W126" t="s">
        <v>148</v>
      </c>
      <c r="X126" t="s">
        <v>149</v>
      </c>
      <c r="Y126" t="s">
        <v>150</v>
      </c>
      <c r="Z126" t="s">
        <v>151</v>
      </c>
      <c r="AA126" t="s">
        <v>152</v>
      </c>
      <c r="AB126">
        <v>2.5287143925036419</v>
      </c>
      <c r="AC126">
        <v>7.7751162703684802</v>
      </c>
      <c r="AD126">
        <v>5.3467956965285852</v>
      </c>
      <c r="AE126">
        <v>2.2600008258821171</v>
      </c>
      <c r="AF126">
        <v>1.7270051731106</v>
      </c>
      <c r="AG126">
        <v>995.38333199999988</v>
      </c>
      <c r="AH126">
        <v>269.564504</v>
      </c>
      <c r="AI126">
        <v>146.80938599999999</v>
      </c>
      <c r="AJ126">
        <v>25.602644000000002</v>
      </c>
      <c r="AK126">
        <v>44.569946999999999</v>
      </c>
      <c r="AL126">
        <v>66.175396000000006</v>
      </c>
      <c r="AM126">
        <v>103.061162</v>
      </c>
      <c r="AN126">
        <v>5.5391769999999996</v>
      </c>
      <c r="AO126">
        <v>13.645944999999999</v>
      </c>
      <c r="AP126">
        <v>8.4647520000000007</v>
      </c>
      <c r="AQ126">
        <v>467.90526600000021</v>
      </c>
      <c r="AR126">
        <v>385.73727300000019</v>
      </c>
      <c r="AS126">
        <v>192.68073000000001</v>
      </c>
      <c r="AT126">
        <v>171.75641200000001</v>
      </c>
      <c r="AU126">
        <v>66.963700000000003</v>
      </c>
      <c r="AV126">
        <v>221.033886</v>
      </c>
      <c r="AW126">
        <v>652.54387399999996</v>
      </c>
      <c r="AX126">
        <v>174.15174099999999</v>
      </c>
      <c r="AY126">
        <v>123.54227299999999</v>
      </c>
      <c r="AZ126">
        <v>310.65803899999997</v>
      </c>
    </row>
    <row r="127">
      <c r="A127" t="s">
        <v>284</v>
      </c>
      <c r="B127">
        <v>2013</v>
      </c>
      <c r="C127" t="s">
        <v>289</v>
      </c>
      <c r="D127">
        <v>124</v>
      </c>
      <c r="E127" t="s">
        <v>50</v>
      </c>
      <c r="F127" t="s">
        <v>15</v>
      </c>
      <c r="G127" t="s">
        <v>304</v>
      </c>
      <c r="H127">
        <v>85.823263877041185</v>
      </c>
      <c r="I127">
        <v>96.325233706197253</v>
      </c>
      <c r="J127">
        <v>98.179631677068841</v>
      </c>
      <c r="K127">
        <v>99.600941600859571</v>
      </c>
      <c r="L127">
        <v>99.437036947869132</v>
      </c>
      <c r="M127">
        <v>97.485125622670353</v>
      </c>
      <c r="N127">
        <v>98.128266584036012</v>
      </c>
      <c r="O127">
        <v>99.918272528021944</v>
      </c>
      <c r="P127">
        <v>99.750218431880995</v>
      </c>
      <c r="Q127">
        <v>99.807806652232173</v>
      </c>
      <c r="R127">
        <v>71.602663453563167</v>
      </c>
      <c r="S127">
        <v>77.596721921563301</v>
      </c>
      <c r="T127">
        <v>89.663701510283261</v>
      </c>
      <c r="U127">
        <v>90.280231418725279</v>
      </c>
      <c r="V127">
        <v>96.194155598385478</v>
      </c>
      <c r="W127" t="s">
        <v>148</v>
      </c>
      <c r="X127" t="s">
        <v>149</v>
      </c>
      <c r="Y127" t="s">
        <v>150</v>
      </c>
      <c r="Z127" t="s">
        <v>151</v>
      </c>
      <c r="AA127" t="s">
        <v>152</v>
      </c>
      <c r="AB127">
        <v>96.726880269453517</v>
      </c>
      <c r="AC127">
        <v>90.542674528629192</v>
      </c>
      <c r="AD127">
        <v>94.647533706231513</v>
      </c>
      <c r="AE127">
        <v>97.064482616193175</v>
      </c>
      <c r="AF127">
        <v>97.798137883981468</v>
      </c>
      <c r="AG127">
        <v>7495.422349999998</v>
      </c>
      <c r="AH127">
        <v>8420.0134319999943</v>
      </c>
      <c r="AI127">
        <v>8592.4688849999748</v>
      </c>
      <c r="AJ127">
        <v>8716.1351789999808</v>
      </c>
      <c r="AK127">
        <v>8665.2580929999749</v>
      </c>
      <c r="AL127">
        <v>6588.8874900000146</v>
      </c>
      <c r="AM127">
        <v>6654.0075089999882</v>
      </c>
      <c r="AN127">
        <v>6772.080227999988</v>
      </c>
      <c r="AO127">
        <v>6773.5719749999844</v>
      </c>
      <c r="AP127">
        <v>6726.7114010000078</v>
      </c>
      <c r="AQ127">
        <v>1415.1166450000001</v>
      </c>
      <c r="AR127">
        <v>1522.273772</v>
      </c>
      <c r="AS127">
        <v>1764.3674230000011</v>
      </c>
      <c r="AT127">
        <v>1775.086251999998</v>
      </c>
      <c r="AU127">
        <v>1897.1952439999991</v>
      </c>
      <c r="AV127">
        <v>8429.3172360000208</v>
      </c>
      <c r="AW127">
        <v>7546.1143339999944</v>
      </c>
      <c r="AX127">
        <v>3079.5210789999978</v>
      </c>
      <c r="AY127">
        <v>5299.0413809999882</v>
      </c>
      <c r="AZ127">
        <v>17535.30390899998</v>
      </c>
    </row>
    <row r="128">
      <c r="A128" t="s">
        <v>284</v>
      </c>
      <c r="B128">
        <v>2013</v>
      </c>
      <c r="C128" t="s">
        <v>289</v>
      </c>
      <c r="D128">
        <v>125</v>
      </c>
      <c r="E128" t="s">
        <v>50</v>
      </c>
      <c r="F128" t="s">
        <v>16</v>
      </c>
      <c r="G128" t="s">
        <v>305</v>
      </c>
      <c r="H128">
        <v>2.77950693799579</v>
      </c>
      <c r="I128">
        <v>0.59093940250441579</v>
      </c>
      <c r="J128">
        <v>0.1428887024485942</v>
      </c>
      <c r="K128">
        <v>0.10649209566964971</v>
      </c>
      <c r="L128">
        <v>0.051506449333996798</v>
      </c>
      <c r="M128">
        <v>1.535783931183559</v>
      </c>
      <c r="N128">
        <v>0.35186540176085912</v>
      </c>
      <c r="O128">
        <v>0</v>
      </c>
      <c r="P128">
        <v>0.048826149104754198</v>
      </c>
      <c r="Q128">
        <v>0.066597305272307894</v>
      </c>
      <c r="R128">
        <v>4.7220703357506588</v>
      </c>
      <c r="S128">
        <v>2.740620507691153</v>
      </c>
      <c r="T128">
        <v>0.54442224200874778</v>
      </c>
      <c r="U128">
        <v>0.98430087904951835</v>
      </c>
      <c r="V128">
        <v>0.41056044356361948</v>
      </c>
      <c r="W128" t="s">
        <v>148</v>
      </c>
      <c r="X128" t="s">
        <v>149</v>
      </c>
      <c r="Y128" t="s">
        <v>150</v>
      </c>
      <c r="Z128" t="s">
        <v>151</v>
      </c>
      <c r="AA128" t="s">
        <v>152</v>
      </c>
      <c r="AB128">
        <v>0.73674369580610732</v>
      </c>
      <c r="AC128">
        <v>1.627724038878946</v>
      </c>
      <c r="AD128">
        <v>0</v>
      </c>
      <c r="AE128">
        <v>0.67254830170643687</v>
      </c>
      <c r="AF128">
        <v>0.46925583268532101</v>
      </c>
      <c r="AG128">
        <v>242.7497800000001</v>
      </c>
      <c r="AH128">
        <v>51.655391999999999</v>
      </c>
      <c r="AI128">
        <v>12.50531</v>
      </c>
      <c r="AJ128">
        <v>9.3191839999999999</v>
      </c>
      <c r="AK128">
        <v>4.488435</v>
      </c>
      <c r="AL128">
        <v>103.801554</v>
      </c>
      <c r="AM128">
        <v>23.859741</v>
      </c>
      <c r="AN128">
        <v>0</v>
      </c>
      <c r="AO128">
        <v>3.3155559999999999</v>
      </c>
      <c r="AP128">
        <v>4.488435</v>
      </c>
      <c r="AQ128">
        <v>93.324465999999973</v>
      </c>
      <c r="AR128">
        <v>53.764831999999998</v>
      </c>
      <c r="AS128">
        <v>10.712929000000001</v>
      </c>
      <c r="AT128">
        <v>19.353283999999999</v>
      </c>
      <c r="AU128">
        <v>8.0973039999999994</v>
      </c>
      <c r="AV128">
        <v>64.203935000000001</v>
      </c>
      <c r="AW128">
        <v>135.659696</v>
      </c>
      <c r="AX128">
        <v>0</v>
      </c>
      <c r="AY128">
        <v>36.716430000000003</v>
      </c>
      <c r="AZ128">
        <v>84.13803999999999</v>
      </c>
    </row>
    <row r="129">
      <c r="A129" t="s">
        <v>284</v>
      </c>
      <c r="B129">
        <v>2013</v>
      </c>
      <c r="C129" t="s">
        <v>289</v>
      </c>
      <c r="D129">
        <v>126</v>
      </c>
      <c r="E129" t="s">
        <v>50</v>
      </c>
      <c r="F129" t="s">
        <v>22</v>
      </c>
      <c r="G129" t="s">
        <v>306</v>
      </c>
      <c r="H129">
        <v>11.39722918496307</v>
      </c>
      <c r="I129">
        <v>3.0838268912983802</v>
      </c>
      <c r="J129">
        <v>1.677479620482405</v>
      </c>
      <c r="K129">
        <v>0.29256630347077411</v>
      </c>
      <c r="L129">
        <v>0.51145660279683747</v>
      </c>
      <c r="M129">
        <v>0.97909044614600693</v>
      </c>
      <c r="N129">
        <v>1.5198680142031289</v>
      </c>
      <c r="O129">
        <v>0.081727471978046404</v>
      </c>
      <c r="P129">
        <v>0.20095541901426939</v>
      </c>
      <c r="Q129">
        <v>0.12559604249552</v>
      </c>
      <c r="R129">
        <v>23.67526621068609</v>
      </c>
      <c r="S129">
        <v>19.66265757074553</v>
      </c>
      <c r="T129">
        <v>9.7918762477079948</v>
      </c>
      <c r="U129">
        <v>8.7354677022251757</v>
      </c>
      <c r="V129">
        <v>3.3952839580508711</v>
      </c>
      <c r="W129" t="s">
        <v>148</v>
      </c>
      <c r="X129" t="s">
        <v>149</v>
      </c>
      <c r="Y129" t="s">
        <v>150</v>
      </c>
      <c r="Z129" t="s">
        <v>151</v>
      </c>
      <c r="AA129" t="s">
        <v>152</v>
      </c>
      <c r="AB129">
        <v>2.5363760347403281</v>
      </c>
      <c r="AC129">
        <v>7.8296014324917422</v>
      </c>
      <c r="AD129">
        <v>5.3524662937682743</v>
      </c>
      <c r="AE129">
        <v>2.2629690821003829</v>
      </c>
      <c r="AF129">
        <v>1.7326062833331271</v>
      </c>
      <c r="AG129">
        <v>995.38333199999988</v>
      </c>
      <c r="AH129">
        <v>269.564504</v>
      </c>
      <c r="AI129">
        <v>146.80938599999999</v>
      </c>
      <c r="AJ129">
        <v>25.602644000000002</v>
      </c>
      <c r="AK129">
        <v>44.569946999999999</v>
      </c>
      <c r="AL129">
        <v>66.175396000000006</v>
      </c>
      <c r="AM129">
        <v>103.061162</v>
      </c>
      <c r="AN129">
        <v>5.5391769999999996</v>
      </c>
      <c r="AO129">
        <v>13.645944999999999</v>
      </c>
      <c r="AP129">
        <v>8.4647520000000007</v>
      </c>
      <c r="AQ129">
        <v>467.90526600000021</v>
      </c>
      <c r="AR129">
        <v>385.73727300000019</v>
      </c>
      <c r="AS129">
        <v>192.68073000000001</v>
      </c>
      <c r="AT129">
        <v>171.75641200000001</v>
      </c>
      <c r="AU129">
        <v>66.963700000000003</v>
      </c>
      <c r="AV129">
        <v>221.033886</v>
      </c>
      <c r="AW129">
        <v>652.54387399999996</v>
      </c>
      <c r="AX129">
        <v>174.15174099999999</v>
      </c>
      <c r="AY129">
        <v>123.54227299999999</v>
      </c>
      <c r="AZ129">
        <v>310.65803899999997</v>
      </c>
    </row>
    <row r="130">
      <c r="A130" t="s">
        <v>284</v>
      </c>
      <c r="B130">
        <v>2013</v>
      </c>
      <c r="C130" t="s">
        <v>289</v>
      </c>
      <c r="D130">
        <v>127</v>
      </c>
      <c r="E130" t="s">
        <v>50</v>
      </c>
      <c r="F130" t="s">
        <v>19</v>
      </c>
      <c r="G130" t="s">
        <v>307</v>
      </c>
      <c r="H130">
        <v>0</v>
      </c>
      <c r="I130">
        <v>0</v>
      </c>
      <c r="J130">
        <v>0</v>
      </c>
      <c r="K130">
        <v>0</v>
      </c>
      <c r="L130">
        <v>0</v>
      </c>
      <c r="M130">
        <v>0</v>
      </c>
      <c r="N130">
        <v>0</v>
      </c>
      <c r="O130">
        <v>0</v>
      </c>
      <c r="P130">
        <v>0</v>
      </c>
      <c r="Q130">
        <v>0</v>
      </c>
      <c r="R130">
        <v>0</v>
      </c>
      <c r="S130">
        <v>0</v>
      </c>
      <c r="T130">
        <v>0</v>
      </c>
      <c r="U130">
        <v>0</v>
      </c>
      <c r="V130">
        <v>0</v>
      </c>
      <c r="W130" t="s">
        <v>148</v>
      </c>
      <c r="X130" t="s">
        <v>149</v>
      </c>
      <c r="Y130" t="s">
        <v>150</v>
      </c>
      <c r="Z130" t="s">
        <v>151</v>
      </c>
      <c r="AA130" t="s">
        <v>152</v>
      </c>
      <c r="AB130">
        <v>0</v>
      </c>
      <c r="AC130">
        <v>0</v>
      </c>
      <c r="AD130">
        <v>0</v>
      </c>
      <c r="AE130">
        <v>0</v>
      </c>
      <c r="AF130">
        <v>0</v>
      </c>
      <c r="AG130">
        <v>5197.9558660000057</v>
      </c>
      <c r="AH130">
        <v>7154.4577179999924</v>
      </c>
      <c r="AI130">
        <v>7964.8754909999834</v>
      </c>
      <c r="AJ130">
        <v>8308.8557729999866</v>
      </c>
      <c r="AK130">
        <v>8454.5157669999808</v>
      </c>
      <c r="AL130">
        <v>6237.1085950000179</v>
      </c>
      <c r="AM130">
        <v>6503.9647099999893</v>
      </c>
      <c r="AN130">
        <v>6649.8142059999864</v>
      </c>
      <c r="AO130">
        <v>6665.3098429999827</v>
      </c>
      <c r="AP130">
        <v>6731.3051180000066</v>
      </c>
      <c r="AQ130">
        <v>506.96660600000001</v>
      </c>
      <c r="AR130">
        <v>697.28687699999978</v>
      </c>
      <c r="AS130">
        <v>877.66109099999994</v>
      </c>
      <c r="AT130">
        <v>938.64805100000058</v>
      </c>
      <c r="AU130">
        <v>1272.595517999998</v>
      </c>
      <c r="AV130">
        <v>7810.6380399999834</v>
      </c>
      <c r="AW130">
        <v>6044.8462259999951</v>
      </c>
      <c r="AX130">
        <v>2215.1841199999949</v>
      </c>
      <c r="AY130">
        <v>4182.7903200000101</v>
      </c>
      <c r="AZ130">
        <v>16827.20190900001</v>
      </c>
    </row>
    <row r="131">
      <c r="A131" t="s">
        <v>284</v>
      </c>
      <c r="B131">
        <v>2013</v>
      </c>
      <c r="C131" t="s">
        <v>289</v>
      </c>
      <c r="D131">
        <v>128</v>
      </c>
      <c r="E131" t="s">
        <v>166</v>
      </c>
      <c r="F131" t="s">
        <v>49</v>
      </c>
      <c r="G131" t="s">
        <v>308</v>
      </c>
      <c r="H131">
        <v>3.1370429078320359</v>
      </c>
      <c r="I131">
        <v>0.6097428154139094</v>
      </c>
      <c r="J131">
        <v>0.145326525293549</v>
      </c>
      <c r="K131">
        <v>0.1068045698516023</v>
      </c>
      <c r="L131">
        <v>0.051771236742666801</v>
      </c>
      <c r="M131">
        <v>1.5509693236541131</v>
      </c>
      <c r="N131">
        <v>0.35729582674767962</v>
      </c>
      <c r="O131">
        <v>0</v>
      </c>
      <c r="P131">
        <v>0.048924465469338603</v>
      </c>
      <c r="Q131">
        <v>0.066681054037272994</v>
      </c>
      <c r="R131">
        <v>6.1868153366711063</v>
      </c>
      <c r="S131">
        <v>3.4113905499233552</v>
      </c>
      <c r="T131">
        <v>0.6035179752809291</v>
      </c>
      <c r="U131">
        <v>1.0785141327826839</v>
      </c>
      <c r="V131">
        <v>0.4249900629958272</v>
      </c>
      <c r="W131" t="s">
        <v>148</v>
      </c>
      <c r="X131" t="s">
        <v>149</v>
      </c>
      <c r="Y131" t="s">
        <v>150</v>
      </c>
      <c r="Z131" t="s">
        <v>151</v>
      </c>
      <c r="AA131" t="s">
        <v>152</v>
      </c>
      <c r="AB131">
        <v>0.75591658285630292</v>
      </c>
      <c r="AC131">
        <v>1.7659943584672211</v>
      </c>
      <c r="AD131">
        <v>0</v>
      </c>
      <c r="AE131">
        <v>0.68812025021650802</v>
      </c>
      <c r="AF131">
        <v>0.47752953949131949</v>
      </c>
      <c r="AG131"/>
      <c r="AH131"/>
      <c r="AI131"/>
      <c r="AJ131"/>
      <c r="AK131"/>
      <c r="AL131"/>
      <c r="AM131"/>
      <c r="AN131"/>
      <c r="AO131"/>
      <c r="AP131"/>
      <c r="AQ131"/>
      <c r="AR131"/>
      <c r="AS131"/>
      <c r="AT131"/>
      <c r="AU131"/>
      <c r="AV131"/>
      <c r="AW131"/>
      <c r="AX131"/>
      <c r="AY131"/>
      <c r="AZ131"/>
    </row>
    <row r="132">
      <c r="A132" t="s">
        <v>284</v>
      </c>
      <c r="B132">
        <v>2013</v>
      </c>
      <c r="C132" t="s">
        <v>289</v>
      </c>
      <c r="D132">
        <v>129</v>
      </c>
      <c r="E132" t="s">
        <v>166</v>
      </c>
      <c r="F132" t="s">
        <v>48</v>
      </c>
      <c r="G132" t="s">
        <v>177</v>
      </c>
      <c r="H132">
        <v>96.862957092167989</v>
      </c>
      <c r="I132">
        <v>99.39025718458609</v>
      </c>
      <c r="J132">
        <v>99.854673474706445</v>
      </c>
      <c r="K132">
        <v>99.893195430148367</v>
      </c>
      <c r="L132">
        <v>99.948228763257291</v>
      </c>
      <c r="M132">
        <v>98.449030676345856</v>
      </c>
      <c r="N132">
        <v>99.642704173252312</v>
      </c>
      <c r="O132">
        <v>100</v>
      </c>
      <c r="P132">
        <v>99.951075534530659</v>
      </c>
      <c r="Q132">
        <v>99.933318945962725</v>
      </c>
      <c r="R132">
        <v>93.813184663328954</v>
      </c>
      <c r="S132">
        <v>96.588609450076618</v>
      </c>
      <c r="T132">
        <v>99.396482024719049</v>
      </c>
      <c r="U132">
        <v>98.921485867217314</v>
      </c>
      <c r="V132">
        <v>99.575009937004154</v>
      </c>
      <c r="W132" t="s">
        <v>148</v>
      </c>
      <c r="X132" t="s">
        <v>149</v>
      </c>
      <c r="Y132" t="s">
        <v>150</v>
      </c>
      <c r="Z132" t="s">
        <v>151</v>
      </c>
      <c r="AA132" t="s">
        <v>152</v>
      </c>
      <c r="AB132">
        <v>99.244083417143699</v>
      </c>
      <c r="AC132">
        <v>98.234005641532761</v>
      </c>
      <c r="AD132">
        <v>100</v>
      </c>
      <c r="AE132">
        <v>99.311879749783472</v>
      </c>
      <c r="AF132">
        <v>99.522470460508629</v>
      </c>
      <c r="AG132"/>
      <c r="AH132"/>
      <c r="AI132"/>
      <c r="AJ132"/>
      <c r="AK132"/>
      <c r="AL132"/>
      <c r="AM132"/>
      <c r="AN132"/>
      <c r="AO132"/>
      <c r="AP132"/>
      <c r="AQ132"/>
      <c r="AR132"/>
      <c r="AS132"/>
      <c r="AT132"/>
      <c r="AU132"/>
      <c r="AV132"/>
      <c r="AW132"/>
      <c r="AX132"/>
      <c r="AY132"/>
      <c r="AZ132"/>
    </row>
    <row r="133">
      <c r="A133" t="s">
        <v>284</v>
      </c>
      <c r="B133">
        <v>2013</v>
      </c>
      <c r="C133" t="s">
        <v>289</v>
      </c>
      <c r="D133">
        <v>139</v>
      </c>
      <c r="E133" t="s">
        <v>166</v>
      </c>
      <c r="F133" t="s">
        <v>19</v>
      </c>
      <c r="G133" t="s">
        <v>177</v>
      </c>
      <c r="H133">
        <v>0</v>
      </c>
      <c r="I133">
        <v>0</v>
      </c>
      <c r="J133">
        <v>0</v>
      </c>
      <c r="K133">
        <v>0</v>
      </c>
      <c r="L133">
        <v>0</v>
      </c>
      <c r="M133">
        <v>0</v>
      </c>
      <c r="N133">
        <v>0</v>
      </c>
      <c r="O133">
        <v>0</v>
      </c>
      <c r="P133">
        <v>0</v>
      </c>
      <c r="Q133">
        <v>0</v>
      </c>
      <c r="R133">
        <v>0</v>
      </c>
      <c r="S133">
        <v>0</v>
      </c>
      <c r="T133">
        <v>0</v>
      </c>
      <c r="U133">
        <v>0</v>
      </c>
      <c r="V133">
        <v>0</v>
      </c>
      <c r="W133" t="s">
        <v>148</v>
      </c>
      <c r="X133" t="s">
        <v>149</v>
      </c>
      <c r="Y133" t="s">
        <v>150</v>
      </c>
      <c r="Z133" t="s">
        <v>151</v>
      </c>
      <c r="AA133" t="s">
        <v>152</v>
      </c>
      <c r="AB133">
        <v>0</v>
      </c>
      <c r="AC133">
        <v>0</v>
      </c>
      <c r="AD133">
        <v>0</v>
      </c>
      <c r="AE133">
        <v>0</v>
      </c>
      <c r="AF133">
        <v>0</v>
      </c>
      <c r="AG133"/>
      <c r="AH133"/>
      <c r="AI133"/>
      <c r="AJ133"/>
      <c r="AK133"/>
      <c r="AL133"/>
      <c r="AM133"/>
      <c r="AN133"/>
      <c r="AO133"/>
      <c r="AP133"/>
      <c r="AQ133"/>
      <c r="AR133"/>
      <c r="AS133"/>
      <c r="AT133"/>
      <c r="AU133"/>
      <c r="AV133"/>
      <c r="AW133"/>
      <c r="AX133"/>
      <c r="AY133"/>
      <c r="AZ133"/>
    </row>
    <row r="134">
      <c r="A134" t="s">
        <v>284</v>
      </c>
      <c r="B134">
        <v>2013</v>
      </c>
      <c r="C134" t="s">
        <v>289</v>
      </c>
      <c r="D134">
        <v>148</v>
      </c>
      <c r="E134" t="s">
        <v>108</v>
      </c>
      <c r="F134" t="s">
        <v>49</v>
      </c>
      <c r="G134" t="s">
        <v>177</v>
      </c>
      <c r="H134">
        <v>2.7684606706509101</v>
      </c>
      <c r="I134">
        <v>0.58858232632901142</v>
      </c>
      <c r="J134">
        <v>0.1427278281447798</v>
      </c>
      <c r="K134">
        <v>0.1062574394637727</v>
      </c>
      <c r="L134">
        <v>0.051186108233767597</v>
      </c>
      <c r="M134">
        <v>1.526835130038475</v>
      </c>
      <c r="N134">
        <v>0.35094851654253639</v>
      </c>
      <c r="O134">
        <v>0</v>
      </c>
      <c r="P134">
        <v>0.048745631108585902</v>
      </c>
      <c r="Q134">
        <v>0.0660627260347985</v>
      </c>
      <c r="R134">
        <v>4.7220703357506588</v>
      </c>
      <c r="S134">
        <v>2.7327573148489752</v>
      </c>
      <c r="T134">
        <v>0.5426705656171571</v>
      </c>
      <c r="U134">
        <v>0.98092509734499722</v>
      </c>
      <c r="V134">
        <v>0.41056044356361948</v>
      </c>
      <c r="W134" t="s">
        <v>148</v>
      </c>
      <c r="X134" t="s">
        <v>149</v>
      </c>
      <c r="Y134" t="s">
        <v>150</v>
      </c>
      <c r="Z134" t="s">
        <v>151</v>
      </c>
      <c r="AA134" t="s">
        <v>152</v>
      </c>
      <c r="AB134">
        <v>0.73451821088585645</v>
      </c>
      <c r="AC134">
        <v>1.616396922305398</v>
      </c>
      <c r="AD134">
        <v>0</v>
      </c>
      <c r="AE134">
        <v>0.67166614397197399</v>
      </c>
      <c r="AF134">
        <v>0.46773883850913828</v>
      </c>
      <c r="AG134"/>
      <c r="AH134"/>
      <c r="AI134"/>
      <c r="AJ134"/>
      <c r="AK134"/>
      <c r="AL134"/>
      <c r="AM134"/>
      <c r="AN134"/>
      <c r="AO134"/>
      <c r="AP134"/>
      <c r="AQ134"/>
      <c r="AR134"/>
      <c r="AS134"/>
      <c r="AT134"/>
      <c r="AU134"/>
      <c r="AV134"/>
      <c r="AW134"/>
      <c r="AX134"/>
      <c r="AY134"/>
      <c r="AZ134"/>
    </row>
    <row r="135">
      <c r="A135" t="s">
        <v>284</v>
      </c>
      <c r="B135">
        <v>2013</v>
      </c>
      <c r="C135" t="s">
        <v>289</v>
      </c>
      <c r="D135">
        <v>149</v>
      </c>
      <c r="E135" t="s">
        <v>108</v>
      </c>
      <c r="F135" t="s">
        <v>48</v>
      </c>
      <c r="G135" t="s">
        <v>177</v>
      </c>
      <c r="H135">
        <v>85.482186578677073</v>
      </c>
      <c r="I135">
        <v>95.941021869083485</v>
      </c>
      <c r="J135">
        <v>98.069094037464424</v>
      </c>
      <c r="K135">
        <v>99.381470109469902</v>
      </c>
      <c r="L135">
        <v>98.81859459295444</v>
      </c>
      <c r="M135">
        <v>96.917093241234667</v>
      </c>
      <c r="N135">
        <v>97.872565521413009</v>
      </c>
      <c r="O135">
        <v>99.745586342128874</v>
      </c>
      <c r="P135">
        <v>99.585722811137813</v>
      </c>
      <c r="Q135">
        <v>99.006645389633448</v>
      </c>
      <c r="R135">
        <v>71.602663453563167</v>
      </c>
      <c r="S135">
        <v>77.374086942850312</v>
      </c>
      <c r="T135">
        <v>89.375208908403721</v>
      </c>
      <c r="U135">
        <v>89.970604189907235</v>
      </c>
      <c r="V135">
        <v>96.194155598385478</v>
      </c>
      <c r="W135" t="s">
        <v>148</v>
      </c>
      <c r="X135" t="s">
        <v>149</v>
      </c>
      <c r="Y135" t="s">
        <v>150</v>
      </c>
      <c r="Z135" t="s">
        <v>151</v>
      </c>
      <c r="AA135" t="s">
        <v>152</v>
      </c>
      <c r="AB135">
        <v>96.434696957064205</v>
      </c>
      <c r="AC135">
        <v>89.912600016752535</v>
      </c>
      <c r="AD135">
        <v>94.547260670602512</v>
      </c>
      <c r="AE135">
        <v>96.937166579762419</v>
      </c>
      <c r="AF135">
        <v>97.481979415023261</v>
      </c>
      <c r="AG135"/>
      <c r="AH135"/>
      <c r="AI135"/>
      <c r="AJ135"/>
      <c r="AK135"/>
      <c r="AL135"/>
      <c r="AM135"/>
      <c r="AN135"/>
      <c r="AO135"/>
      <c r="AP135"/>
      <c r="AQ135"/>
      <c r="AR135"/>
      <c r="AS135"/>
      <c r="AT135"/>
      <c r="AU135"/>
      <c r="AV135"/>
      <c r="AW135"/>
      <c r="AX135"/>
      <c r="AY135"/>
      <c r="AZ135"/>
    </row>
    <row r="136">
      <c r="A136" t="s">
        <v>284</v>
      </c>
      <c r="B136">
        <v>2013</v>
      </c>
      <c r="C136" t="s">
        <v>289</v>
      </c>
      <c r="D136">
        <v>150</v>
      </c>
      <c r="E136" t="s">
        <v>108</v>
      </c>
      <c r="F136" t="s">
        <v>110</v>
      </c>
      <c r="G136" t="s">
        <v>177</v>
      </c>
      <c r="H136">
        <v>11.74935275067209</v>
      </c>
      <c r="I136">
        <v>3.4703958045875778</v>
      </c>
      <c r="J136">
        <v>1.788178134390648</v>
      </c>
      <c r="K136">
        <v>0.51227245106631691</v>
      </c>
      <c r="L136">
        <v>1.130219298811745</v>
      </c>
      <c r="M136">
        <v>1.5560716287267731</v>
      </c>
      <c r="N136">
        <v>1.7764859620444859</v>
      </c>
      <c r="O136">
        <v>0.25441365787112791</v>
      </c>
      <c r="P136">
        <v>0.36553155775361801</v>
      </c>
      <c r="Q136">
        <v>0.92729188433176357</v>
      </c>
      <c r="R136">
        <v>23.67526621068609</v>
      </c>
      <c r="S136">
        <v>19.893155742300682</v>
      </c>
      <c r="T136">
        <v>10.082120525979141</v>
      </c>
      <c r="U136">
        <v>9.0484707127477311</v>
      </c>
      <c r="V136">
        <v>3.3952839580508711</v>
      </c>
      <c r="W136" t="s">
        <v>148</v>
      </c>
      <c r="X136" t="s">
        <v>149</v>
      </c>
      <c r="Y136" t="s">
        <v>150</v>
      </c>
      <c r="Z136" t="s">
        <v>151</v>
      </c>
      <c r="AA136" t="s">
        <v>152</v>
      </c>
      <c r="AB136">
        <v>2.83078483204996</v>
      </c>
      <c r="AC136">
        <v>8.4710030609419391</v>
      </c>
      <c r="AD136">
        <v>5.4527393293972706</v>
      </c>
      <c r="AE136">
        <v>2.3911672762656169</v>
      </c>
      <c r="AF136">
        <v>2.0502817464675638</v>
      </c>
      <c r="AG136"/>
      <c r="AH136"/>
      <c r="AI136"/>
      <c r="AJ136"/>
      <c r="AK136"/>
      <c r="AL136"/>
      <c r="AM136"/>
      <c r="AN136"/>
      <c r="AO136"/>
      <c r="AP136"/>
      <c r="AQ136"/>
      <c r="AR136"/>
      <c r="AS136"/>
      <c r="AT136"/>
      <c r="AU136"/>
      <c r="AV136"/>
      <c r="AW136"/>
      <c r="AX136"/>
      <c r="AY136"/>
      <c r="AZ136"/>
    </row>
    <row r="137">
      <c r="A137" t="s">
        <v>284</v>
      </c>
      <c r="B137">
        <v>2013</v>
      </c>
      <c r="C137" t="s">
        <v>289</v>
      </c>
      <c r="D137">
        <v>151</v>
      </c>
      <c r="E137" t="s">
        <v>109</v>
      </c>
      <c r="F137" t="s">
        <v>49</v>
      </c>
      <c r="G137" t="s">
        <v>177</v>
      </c>
      <c r="H137">
        <v>3.4829060847757121</v>
      </c>
      <c r="I137">
        <v>0.80565444712998191</v>
      </c>
      <c r="J137">
        <v>0.16498562695636801</v>
      </c>
      <c r="K137">
        <v>0.1062574394637727</v>
      </c>
      <c r="L137">
        <v>0.051198676904003898</v>
      </c>
      <c r="M137">
        <v>1.5508332535257809</v>
      </c>
      <c r="N137">
        <v>0.35094851654253639</v>
      </c>
      <c r="O137">
        <v>0</v>
      </c>
      <c r="P137">
        <v>0.048745631108585902</v>
      </c>
      <c r="Q137">
        <v>0.066083663740278395</v>
      </c>
      <c r="R137">
        <v>7.5472239535420051</v>
      </c>
      <c r="S137">
        <v>3.2910221298472582</v>
      </c>
      <c r="T137">
        <v>0.73784113580536659</v>
      </c>
      <c r="U137">
        <v>1.7699607865880409</v>
      </c>
      <c r="V137">
        <v>0.41056044356361948</v>
      </c>
      <c r="W137" t="s">
        <v>148</v>
      </c>
      <c r="X137" t="s">
        <v>149</v>
      </c>
      <c r="Y137" t="s">
        <v>150</v>
      </c>
      <c r="Z137" t="s">
        <v>151</v>
      </c>
      <c r="AA137" t="s">
        <v>152</v>
      </c>
      <c r="AB137">
        <v>0.91706208466777739</v>
      </c>
      <c r="AC137">
        <v>2.156938292589341</v>
      </c>
      <c r="AD137">
        <v>0</v>
      </c>
      <c r="AE137">
        <v>0.8607737111320769</v>
      </c>
      <c r="AF137">
        <v>0.52423536279115479</v>
      </c>
      <c r="AG137"/>
      <c r="AH137"/>
      <c r="AI137"/>
      <c r="AJ137"/>
      <c r="AK137"/>
      <c r="AL137"/>
      <c r="AM137"/>
      <c r="AN137"/>
      <c r="AO137"/>
      <c r="AP137"/>
      <c r="AQ137"/>
      <c r="AR137"/>
      <c r="AS137"/>
      <c r="AT137"/>
      <c r="AU137"/>
      <c r="AV137"/>
      <c r="AW137"/>
      <c r="AX137"/>
      <c r="AY137"/>
      <c r="AZ137"/>
    </row>
    <row r="138">
      <c r="A138" t="s">
        <v>284</v>
      </c>
      <c r="B138">
        <v>2013</v>
      </c>
      <c r="C138" t="s">
        <v>289</v>
      </c>
      <c r="D138">
        <v>152</v>
      </c>
      <c r="E138" t="s">
        <v>109</v>
      </c>
      <c r="F138" t="s">
        <v>48</v>
      </c>
      <c r="G138" t="s">
        <v>177</v>
      </c>
      <c r="H138">
        <v>96.066715730324731</v>
      </c>
      <c r="I138">
        <v>98.79531541452198</v>
      </c>
      <c r="J138">
        <v>99.670470877518355</v>
      </c>
      <c r="K138">
        <v>99.673391740692423</v>
      </c>
      <c r="L138">
        <v>99.254335127469687</v>
      </c>
      <c r="M138">
        <v>97.866186086636816</v>
      </c>
      <c r="N138">
        <v>99.388473087930564</v>
      </c>
      <c r="O138">
        <v>99.760122984438553</v>
      </c>
      <c r="P138">
        <v>99.693070183807535</v>
      </c>
      <c r="Q138">
        <v>99.130957923562164</v>
      </c>
      <c r="R138">
        <v>92.236158680453642</v>
      </c>
      <c r="S138">
        <v>96.418859908033497</v>
      </c>
      <c r="T138">
        <v>98.939831869384079</v>
      </c>
      <c r="U138">
        <v>97.887076835101297</v>
      </c>
      <c r="V138">
        <v>99.589439556436389</v>
      </c>
      <c r="W138" t="s">
        <v>148</v>
      </c>
      <c r="X138" t="s">
        <v>149</v>
      </c>
      <c r="Y138" t="s">
        <v>150</v>
      </c>
      <c r="Z138" t="s">
        <v>151</v>
      </c>
      <c r="AA138" t="s">
        <v>152</v>
      </c>
      <c r="AB138">
        <v>98.728788143908659</v>
      </c>
      <c r="AC138">
        <v>97.087593730607082</v>
      </c>
      <c r="AD138">
        <v>99.894056367131313</v>
      </c>
      <c r="AE138">
        <v>99.007913059281776</v>
      </c>
      <c r="AF138">
        <v>99.117106742499331</v>
      </c>
      <c r="AG138"/>
      <c r="AH138"/>
      <c r="AI138"/>
      <c r="AJ138"/>
      <c r="AK138"/>
      <c r="AL138"/>
      <c r="AM138"/>
      <c r="AN138"/>
      <c r="AO138"/>
      <c r="AP138"/>
      <c r="AQ138"/>
      <c r="AR138"/>
      <c r="AS138"/>
      <c r="AT138"/>
      <c r="AU138"/>
      <c r="AV138"/>
      <c r="AW138"/>
      <c r="AX138"/>
      <c r="AY138"/>
      <c r="AZ138"/>
    </row>
    <row r="139">
      <c r="A139" t="s">
        <v>284</v>
      </c>
      <c r="B139">
        <v>2013</v>
      </c>
      <c r="C139" t="s">
        <v>289</v>
      </c>
      <c r="D139">
        <v>153</v>
      </c>
      <c r="E139" t="s">
        <v>62</v>
      </c>
      <c r="F139" t="s">
        <v>167</v>
      </c>
      <c r="G139" t="s">
        <v>177</v>
      </c>
      <c r="H139">
        <v>60.189369250859308</v>
      </c>
      <c r="I139">
        <v>81.553631823320089</v>
      </c>
      <c r="J139">
        <v>90.981906732843868</v>
      </c>
      <c r="K139">
        <v>94.737665799147706</v>
      </c>
      <c r="L139">
        <v>96.50880718571689</v>
      </c>
      <c r="M139">
        <v>91.789077117965647</v>
      </c>
      <c r="N139">
        <v>95.70425226151508</v>
      </c>
      <c r="O139">
        <v>98.010452623977201</v>
      </c>
      <c r="P139">
        <v>98.085533180759583</v>
      </c>
      <c r="Q139">
        <v>99.105657974578534</v>
      </c>
      <c r="R139">
        <v>27.123337299120941</v>
      </c>
      <c r="S139">
        <v>35.837595133015562</v>
      </c>
      <c r="T139">
        <v>44.538290839332099</v>
      </c>
      <c r="U139">
        <v>47.57556551125213</v>
      </c>
      <c r="V139">
        <v>64.524856711215662</v>
      </c>
      <c r="W139" t="s">
        <v>148</v>
      </c>
      <c r="X139" t="s">
        <v>149</v>
      </c>
      <c r="Y139" t="s">
        <v>150</v>
      </c>
      <c r="Z139" t="s">
        <v>151</v>
      </c>
      <c r="AA139" t="s">
        <v>152</v>
      </c>
      <c r="AB139">
        <v>89.403324831051293</v>
      </c>
      <c r="AC139">
        <v>73.12611730499421</v>
      </c>
      <c r="AD139">
        <v>68.010442225980611</v>
      </c>
      <c r="AE139">
        <v>76.641357210745426</v>
      </c>
      <c r="AF139">
        <v>93.607596274534316</v>
      </c>
      <c r="AG139">
        <v>5197.9558660000057</v>
      </c>
      <c r="AH139">
        <v>7154.4577179999924</v>
      </c>
      <c r="AI139">
        <v>7964.8754909999834</v>
      </c>
      <c r="AJ139">
        <v>8308.8557729999866</v>
      </c>
      <c r="AK139">
        <v>8454.5157669999808</v>
      </c>
      <c r="AL139">
        <v>6237.1085950000179</v>
      </c>
      <c r="AM139">
        <v>6503.9647099999893</v>
      </c>
      <c r="AN139">
        <v>6649.8142059999864</v>
      </c>
      <c r="AO139">
        <v>6665.3098429999827</v>
      </c>
      <c r="AP139">
        <v>6731.3051180000066</v>
      </c>
      <c r="AQ139">
        <v>506.96660600000001</v>
      </c>
      <c r="AR139">
        <v>697.28687699999978</v>
      </c>
      <c r="AS139">
        <v>877.66109099999994</v>
      </c>
      <c r="AT139">
        <v>938.64805100000058</v>
      </c>
      <c r="AU139">
        <v>1272.595517999998</v>
      </c>
      <c r="AV139">
        <v>7810.6380399999834</v>
      </c>
      <c r="AW139">
        <v>6044.8462259999951</v>
      </c>
      <c r="AX139">
        <v>2215.1841199999949</v>
      </c>
      <c r="AY139">
        <v>4182.7903200000101</v>
      </c>
      <c r="AZ139">
        <v>16827.20190900001</v>
      </c>
    </row>
    <row r="140">
      <c r="A140" t="s">
        <v>284</v>
      </c>
      <c r="B140">
        <v>2013</v>
      </c>
      <c r="C140" t="s">
        <v>289</v>
      </c>
      <c r="D140">
        <v>154</v>
      </c>
      <c r="E140" t="s">
        <v>62</v>
      </c>
      <c r="F140" t="s">
        <v>168</v>
      </c>
      <c r="G140" t="s">
        <v>177</v>
      </c>
      <c r="H140">
        <v>9.7014429331930518</v>
      </c>
      <c r="I140">
        <v>2.808303842716426</v>
      </c>
      <c r="J140">
        <v>1.51221459496074</v>
      </c>
      <c r="K140">
        <v>0.27556202568807558</v>
      </c>
      <c r="L140">
        <v>0.41177378033824769</v>
      </c>
      <c r="M140">
        <v>0.9043945541045002</v>
      </c>
      <c r="N140">
        <v>1.402084291152043</v>
      </c>
      <c r="O140">
        <v>0.014546395607149499</v>
      </c>
      <c r="P140">
        <v>0.10744759619411411</v>
      </c>
      <c r="Q140">
        <v>0.092933689818909898</v>
      </c>
      <c r="R140">
        <v>18.7206231463813</v>
      </c>
      <c r="S140">
        <v>18.034126356717621</v>
      </c>
      <c r="T140">
        <v>9.1041949583874402</v>
      </c>
      <c r="U140">
        <v>8.3848011691547359</v>
      </c>
      <c r="V140">
        <v>3.033881933986907</v>
      </c>
      <c r="W140" t="s">
        <v>148</v>
      </c>
      <c r="X140" t="s">
        <v>149</v>
      </c>
      <c r="Y140" t="s">
        <v>150</v>
      </c>
      <c r="Z140" t="s">
        <v>151</v>
      </c>
      <c r="AA140" t="s">
        <v>152</v>
      </c>
      <c r="AB140">
        <v>2.3823153922988962</v>
      </c>
      <c r="AC140">
        <v>6.0568991145824507</v>
      </c>
      <c r="AD140">
        <v>4.7884627133124598</v>
      </c>
      <c r="AE140">
        <v>2.0760166473497259</v>
      </c>
      <c r="AF140">
        <v>1.661781436698192</v>
      </c>
      <c r="AG140">
        <v>837.81692399999986</v>
      </c>
      <c r="AH140">
        <v>246.364149</v>
      </c>
      <c r="AI140">
        <v>132.38457399999999</v>
      </c>
      <c r="AJ140">
        <v>24.167843999999999</v>
      </c>
      <c r="AK140">
        <v>36.072851999999997</v>
      </c>
      <c r="AL140">
        <v>61.454012000000013</v>
      </c>
      <c r="AM140">
        <v>95.284237999999988</v>
      </c>
      <c r="AN140">
        <v>0.98694400000000004</v>
      </c>
      <c r="AO140">
        <v>7.3014999999999999</v>
      </c>
      <c r="AP140">
        <v>6.3121020000000003</v>
      </c>
      <c r="AQ140">
        <v>349.91014100000001</v>
      </c>
      <c r="AR140">
        <v>350.88737400000019</v>
      </c>
      <c r="AS140">
        <v>179.405126</v>
      </c>
      <c r="AT140">
        <v>165.42898</v>
      </c>
      <c r="AU140">
        <v>59.835926000000001</v>
      </c>
      <c r="AV140">
        <v>208.128761</v>
      </c>
      <c r="AW140">
        <v>500.68327299999999</v>
      </c>
      <c r="AX140">
        <v>155.96614600000001</v>
      </c>
      <c r="AY140">
        <v>113.300999</v>
      </c>
      <c r="AZ140">
        <v>298.72716400000002</v>
      </c>
    </row>
    <row r="141">
      <c r="A141" t="s">
        <v>284</v>
      </c>
      <c r="B141">
        <v>2013</v>
      </c>
      <c r="C141" t="s">
        <v>289</v>
      </c>
      <c r="D141">
        <v>155</v>
      </c>
      <c r="E141" t="s">
        <v>62</v>
      </c>
      <c r="F141" t="s">
        <v>169</v>
      </c>
      <c r="G141" t="s">
        <v>177</v>
      </c>
      <c r="H141">
        <v>29.817769050092799</v>
      </c>
      <c r="I141">
        <v>15.413913698571619</v>
      </c>
      <c r="J141">
        <v>7.4244588847782564</v>
      </c>
      <c r="K141">
        <v>4.97041256962987</v>
      </c>
      <c r="L141">
        <v>3.0794190339448679</v>
      </c>
      <c r="M141">
        <v>7.287579165661227</v>
      </c>
      <c r="N141">
        <v>2.8196170452290619</v>
      </c>
      <c r="O141">
        <v>1.975000980415637</v>
      </c>
      <c r="P141">
        <v>1.8070192230462989</v>
      </c>
      <c r="Q141">
        <v>0.80140833560257785</v>
      </c>
      <c r="R141">
        <v>53.580118441933791</v>
      </c>
      <c r="S141">
        <v>45.454238575082158</v>
      </c>
      <c r="T141">
        <v>45.863277210224084</v>
      </c>
      <c r="U141">
        <v>43.718926154310893</v>
      </c>
      <c r="V141">
        <v>32.079859330733377</v>
      </c>
      <c r="W141" t="s">
        <v>148</v>
      </c>
      <c r="X141" t="s">
        <v>149</v>
      </c>
      <c r="Y141" t="s">
        <v>150</v>
      </c>
      <c r="Z141" t="s">
        <v>151</v>
      </c>
      <c r="AA141" t="s">
        <v>152</v>
      </c>
      <c r="AB141">
        <v>8.1187496212522881</v>
      </c>
      <c r="AC141">
        <v>20.508879164375479</v>
      </c>
      <c r="AD141">
        <v>26.642762077490531</v>
      </c>
      <c r="AE141">
        <v>21.2572274656948</v>
      </c>
      <c r="AF141">
        <v>4.7306222887676368</v>
      </c>
      <c r="AG141">
        <v>2575.063494999999</v>
      </c>
      <c r="AH141">
        <v>1352.2168340000001</v>
      </c>
      <c r="AI141">
        <v>649.96319300000005</v>
      </c>
      <c r="AJ141">
        <v>435.92420000000021</v>
      </c>
      <c r="AK141">
        <v>269.76809200000002</v>
      </c>
      <c r="AL141">
        <v>495.19424400000003</v>
      </c>
      <c r="AM141">
        <v>191.61833800000011</v>
      </c>
      <c r="AN141">
        <v>133.999887</v>
      </c>
      <c r="AO141">
        <v>122.794286</v>
      </c>
      <c r="AP141">
        <v>54.432049000000013</v>
      </c>
      <c r="AQ141">
        <v>1001.474505</v>
      </c>
      <c r="AR141">
        <v>884.39651000000026</v>
      </c>
      <c r="AS141">
        <v>903.77096100000074</v>
      </c>
      <c r="AT141">
        <v>862.55800399999976</v>
      </c>
      <c r="AU141">
        <v>632.69703000000004</v>
      </c>
      <c r="AV141">
        <v>709.28698399999882</v>
      </c>
      <c r="AW141">
        <v>1695.3316460000019</v>
      </c>
      <c r="AX141">
        <v>867.78767400000015</v>
      </c>
      <c r="AY141">
        <v>1160.137666000001</v>
      </c>
      <c r="AZ141">
        <v>850.39184400000022</v>
      </c>
    </row>
    <row r="142">
      <c r="A142" t="s">
        <v>284</v>
      </c>
      <c r="B142">
        <v>2013</v>
      </c>
      <c r="C142" t="s">
        <v>289</v>
      </c>
      <c r="D142">
        <v>156</v>
      </c>
      <c r="E142" t="s">
        <v>62</v>
      </c>
      <c r="F142" t="s">
        <v>46</v>
      </c>
      <c r="G142" t="s">
        <v>177</v>
      </c>
      <c r="H142">
        <v>0.29141876585490889</v>
      </c>
      <c r="I142">
        <v>0.2241506353919252</v>
      </c>
      <c r="J142">
        <v>0.081419787417087594</v>
      </c>
      <c r="K142">
        <v>0.016359605534413901</v>
      </c>
      <c r="L142">
        <v>0</v>
      </c>
      <c r="M142">
        <v>0.018949162268578498</v>
      </c>
      <c r="N142">
        <v>0.074046402103858294</v>
      </c>
      <c r="O142">
        <v>0</v>
      </c>
      <c r="P142">
        <v>0</v>
      </c>
      <c r="Q142">
        <v>0</v>
      </c>
      <c r="R142">
        <v>0.57592111256386802</v>
      </c>
      <c r="S142">
        <v>0.67403993518463123</v>
      </c>
      <c r="T142">
        <v>0.49423699205635879</v>
      </c>
      <c r="U142">
        <v>0.32070716528232879</v>
      </c>
      <c r="V142">
        <v>0.36140202406396438</v>
      </c>
      <c r="W142" t="s">
        <v>148</v>
      </c>
      <c r="X142" t="s">
        <v>149</v>
      </c>
      <c r="Y142" t="s">
        <v>150</v>
      </c>
      <c r="Z142" t="s">
        <v>151</v>
      </c>
      <c r="AA142" t="s">
        <v>152</v>
      </c>
      <c r="AB142">
        <v>0.095610155397073196</v>
      </c>
      <c r="AC142">
        <v>0.30810441604779593</v>
      </c>
      <c r="AD142">
        <v>0.55833298321612401</v>
      </c>
      <c r="AE142">
        <v>0.025398676210468301</v>
      </c>
      <c r="AF142">
        <v>0</v>
      </c>
      <c r="AG142">
        <v>25.166934000000001</v>
      </c>
      <c r="AH142">
        <v>19.664069000000001</v>
      </c>
      <c r="AI142">
        <v>7.1277739999999996</v>
      </c>
      <c r="AJ142">
        <v>1.4348000000000001</v>
      </c>
      <c r="AK142">
        <v>0</v>
      </c>
      <c r="AL142">
        <v>1.287604</v>
      </c>
      <c r="AM142">
        <v>5.0321189999999998</v>
      </c>
      <c r="AN142">
        <v>0</v>
      </c>
      <c r="AO142">
        <v>0</v>
      </c>
      <c r="AP142">
        <v>0</v>
      </c>
      <c r="AQ142">
        <v>10.764633</v>
      </c>
      <c r="AR142">
        <v>13.114697</v>
      </c>
      <c r="AS142">
        <v>9.739317999999999</v>
      </c>
      <c r="AT142">
        <v>6.3274319999999999</v>
      </c>
      <c r="AU142">
        <v>7.1277739999999996</v>
      </c>
      <c r="AV142">
        <v>8.3528920000000006</v>
      </c>
      <c r="AW142">
        <v>25.468927999999998</v>
      </c>
      <c r="AX142">
        <v>18.185594999999999</v>
      </c>
      <c r="AY142">
        <v>1.3861619999999999</v>
      </c>
      <c r="AZ14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DHS03</vt:lpstr>
      <vt:lpstr>DHS08</vt:lpstr>
      <vt:lpstr>DHS13</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2021-05-25T18:40:31Z</dcterms:modified>
</cp:coreProperties>
</file>