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68F6B54-7AD8-4265-B4F9-BF310EFEBD2E}"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MICS06" sheetId="139" r:id="rId5"/>
    <sheet name="DHS13"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<sst xmlns="http://schemas.openxmlformats.org/spreadsheetml/2006/main" count="19364" uniqueCount="491">
  <si>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</si>
  <si>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</si>
  <si>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</si>
  <si>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</si>
  <si>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</si>
  <si>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</si>
  <si>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</si>
  <si>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</si>
  <si>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</si>
  <si>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</si>
  <si>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</si>
  <si>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</si>
  <si>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</si>
  <si>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</si>
  <si>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</si>
  <si>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</si>
  <si>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</si>
  <si>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</si>
  <si>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</si>
  <si>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</si>
  <si>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</si>
  <si>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</si>
  <si>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</si>
  <si>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</si>
  <si>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</si>
  <si>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</si>
  <si>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</si>
  <si>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</si>
  <si>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</si>
  <si>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</si>
  <si>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</si>
  <si>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</si>
  <si>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</si>
  <si>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</si>
  <si>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</si>
  <si>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</si>
  <si>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</si>
  <si>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</si>
  <si>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</si>
  <si>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</si>
  <si>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</si>
  <si>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</si>
  <si>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</si>
  <si>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</si>
  <si>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</si>
  <si>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</si>
  <si>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</si>
  <si>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</si>
  <si>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</si>
  <si>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</si>
  <si>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</si>
  <si>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</si>
  <si>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</si>
  <si>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</si>
  <si>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</si>
  <si>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</si>
  <si>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</si>
  <si>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</si>
  <si>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</si>
  <si>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</si>
  <si>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</si>
  <si>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</si>
  <si>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</si>
  <si>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</si>
  <si>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</si>
  <si>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</si>
  <si>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</si>
  <si>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</si>
  <si>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</si>
  <si>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</si>
  <si>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</si>
  <si>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</si>
  <si>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</si>
  <si>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</si>
  <si>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</si>
  <si>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</si>
  <si>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</si>
  <si>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</si>
  <si>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</si>
  <si>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</si>
  <si>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</si>
  <si>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</si>
  <si>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</si>
  <si>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</si>
  <si>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</si>
  <si>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</si>
  <si>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</si>
  <si>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</si>
  <si>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</si>
  <si>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</si>
  <si>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</si>
  <si>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</si>
  <si>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</si>
  <si>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</si>
  <si>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</si>
  <si>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</si>
  <si>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</si>
  <si>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</si>
  <si>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</si>
  <si>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</si>
  <si>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</si>
  <si>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</si>
  <si>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</si>
  <si>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</si>
  <si>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</si>
  <si>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</si>
  <si>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</si>
  <si>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</si>
  <si>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</si>
  <si>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</si>
  <si>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</si>
  <si>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</si>
  <si>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</si>
  <si>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</si>
  <si>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</si>
  <si>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</si>
  <si>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</si>
  <si>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</si>
  <si>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</si>
  <si>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</si>
  <si>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</si>
  <si>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</si>
  <si>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</si>
  <si>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</si>
  <si>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</si>
  <si>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</si>
  <si>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</si>
  <si>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</si>
  <si>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</si>
  <si>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</si>
  <si>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</si>
  <si>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</si>
  <si>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</si>
  <si>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</si>
  <si>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</si>
  <si>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</si>
  <si>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</si>
  <si>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</si>
  <si>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</si>
  <si>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</si>
  <si>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</si>
  <si>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</si>
  <si>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</si>
  <si>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</si>
  <si>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</si>
  <si>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</si>
  <si>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</si>
  <si>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Abyan</t>
  </si>
  <si>
    <t>Aden</t>
  </si>
  <si>
    <t>Al Baidhah</t>
  </si>
  <si>
    <t>Al Dala'a</t>
  </si>
  <si>
    <t>Al Hodeidah</t>
  </si>
  <si>
    <t>Al Jawf</t>
  </si>
  <si>
    <t>Al Maharah</t>
  </si>
  <si>
    <t>Al Mahweet</t>
  </si>
  <si>
    <t>Amran</t>
  </si>
  <si>
    <t>Dhamar</t>
  </si>
  <si>
    <t>Hadramout</t>
  </si>
  <si>
    <t>Hajjah</t>
  </si>
  <si>
    <t>Ibb</t>
  </si>
  <si>
    <t>Lahej</t>
  </si>
  <si>
    <t>Mareb</t>
  </si>
  <si>
    <t>Raimah</t>
  </si>
  <si>
    <t>Sa'adah</t>
  </si>
  <si>
    <t>Sana'a</t>
  </si>
  <si>
    <t>Sana'a City</t>
  </si>
  <si>
    <t>Shabwah</t>
  </si>
  <si>
    <t>Taiz</t>
  </si>
  <si>
    <t>Improved Water source on premises</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</si>
  <si>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</si>
  <si>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</si>
  <si>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</si>
  <si>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</si>
  <si>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</si>
  <si>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</si>
  <si>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</si>
  <si>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</si>
  <si>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</si>
  <si>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</si>
  <si>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Tanker-truck</t>
  </si>
  <si>
    <t>Cart with small tank/drum</t>
  </si>
  <si>
    <t>Bottled water</t>
  </si>
  <si>
    <t>Missing</t>
  </si>
  <si>
    <t>missing</t>
  </si>
  <si>
    <t>Shared among Improved Sanitation</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</si>
  <si>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</si>
  <si>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</si>
  <si>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</si>
  <si>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</si>
  <si>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</si>
  <si>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</si>
  <si>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</si>
  <si>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</si>
  <si>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</si>
  <si>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Bucket</t>
  </si>
  <si>
    <t>No facilities or bush or field</t>
  </si>
  <si>
    <t>Total</t>
  </si>
  <si>
    <t>Yemen</t>
  </si>
  <si>
    <t>Count</t>
  </si>
  <si>
    <t>W_text_t</t>
  </si>
  <si>
    <t/>
  </si>
  <si>
    <t>W_text_i</t>
  </si>
  <si>
    <t>S_text_s</t>
  </si>
  <si>
    <t>S_text_i</t>
  </si>
  <si>
    <t>Urban/Rural</t>
  </si>
  <si>
    <t>Urban</t>
  </si>
  <si>
    <t>Rural</t>
  </si>
  <si>
    <t>2006</t>
  </si>
  <si>
    <t>Component Matrix</t>
  </si>
  <si>
    <t>Component</t>
  </si>
  <si>
    <t>1</t>
  </si>
  <si>
    <t>Household has: television</t>
  </si>
  <si>
    <t>Household has: refrigerator</t>
  </si>
  <si>
    <t>Household fuel type: LPG</t>
  </si>
  <si>
    <t>Household fuel type: kerosene</t>
  </si>
  <si>
    <t>Household has: electricity</t>
  </si>
  <si>
    <t>Household has: non-mobile phone</t>
  </si>
  <si>
    <t>Household fuel type: wood</t>
  </si>
  <si>
    <t>Household has: fan</t>
  </si>
  <si>
    <t>Has carpet floor</t>
  </si>
  <si>
    <t>Household has: mobile telephone</t>
  </si>
  <si>
    <t>Household has: radio</t>
  </si>
  <si>
    <t>Has dung floor</t>
  </si>
  <si>
    <t>Household member owns: car/truck</t>
  </si>
  <si>
    <t>Has earth/sand floor</t>
  </si>
  <si>
    <t>Household has: computer</t>
  </si>
  <si>
    <t>Persons per sleeping rooms</t>
  </si>
  <si>
    <t>Household member owns: bicycle</t>
  </si>
  <si>
    <t>Has ceramic tile floor</t>
  </si>
  <si>
    <t>Household cooks in owm house</t>
  </si>
  <si>
    <t>Household cooks outside house</t>
  </si>
  <si>
    <t>Has cement floor</t>
  </si>
  <si>
    <t>Household member owns: land2</t>
  </si>
  <si>
    <t>Household member owns: land</t>
  </si>
  <si>
    <t>Household member owns: shop</t>
  </si>
  <si>
    <t>Has vinyl/asphalt strip floor</t>
  </si>
  <si>
    <t>Household member owns: motorcycle/scooter</t>
  </si>
  <si>
    <t>Household cooks in other house</t>
  </si>
  <si>
    <t>Has palm/bamboo floor</t>
  </si>
  <si>
    <t>Has wood floor</t>
  </si>
  <si>
    <t>Household fuel type: electricity</t>
  </si>
  <si>
    <t>Household member owns: factory</t>
  </si>
  <si>
    <t>Household member owns: boat with motor</t>
  </si>
  <si>
    <t>Household member owns: animal drawn cart</t>
  </si>
  <si>
    <t>Household fuel type: animal dung</t>
  </si>
  <si>
    <t>Household fuel type: charcoal</t>
  </si>
  <si>
    <t>Has parquet/polished wood floor</t>
  </si>
  <si>
    <t>Communalities</t>
  </si>
  <si>
    <t>Extraction</t>
  </si>
  <si>
    <t>Total Variance Explained</t>
  </si>
  <si>
    <t>Extraction Sums of Squared Loadings</t>
  </si>
  <si>
    <t>% of Variance</t>
  </si>
  <si>
    <t>Cumulative %</t>
  </si>
  <si>
    <t>Component Score Coefficient Matrix</t>
  </si>
  <si>
    <t>Component Score Covariance Matrix</t>
  </si>
  <si>
    <t>Improved wells+springs based on:</t>
  </si>
  <si>
    <t>Time to improved source based on:</t>
  </si>
  <si>
    <t>Al-Baidha</t>
  </si>
  <si>
    <t>Al-Hodiedah</t>
  </si>
  <si>
    <t>Al-Jawf</t>
  </si>
  <si>
    <t>Al-Mhrah</t>
  </si>
  <si>
    <t>Al-Mhweit</t>
  </si>
  <si>
    <t>Aldhalae</t>
  </si>
  <si>
    <t>lahj</t>
  </si>
  <si>
    <t>Reimah</t>
  </si>
  <si>
    <t>Sadah</t>
  </si>
  <si>
    <t>Sanaa</t>
  </si>
  <si>
    <t>Sanaa City</t>
  </si>
  <si>
    <t>Source of drinking water</t>
  </si>
  <si>
    <t>Government network</t>
  </si>
  <si>
    <t>Local network</t>
  </si>
  <si>
    <t>Tube well or borehole</t>
  </si>
  <si>
    <t>Well</t>
  </si>
  <si>
    <t>Spring</t>
  </si>
  <si>
    <t>Surface water protected</t>
  </si>
  <si>
    <t>Surface water unprotected</t>
  </si>
  <si>
    <t>Rainwater</t>
  </si>
  <si>
    <t>Tanker truck</t>
  </si>
  <si>
    <t>Container</t>
  </si>
  <si>
    <t>Pit</t>
  </si>
  <si>
    <t>Latrine</t>
  </si>
  <si>
    <t>No facility/bush/field</t>
  </si>
  <si>
    <t>Bucket toilet</t>
  </si>
  <si>
    <t>Place where household members wash their hands</t>
  </si>
  <si>
    <t>Observed</t>
  </si>
  <si>
    <t>Not observed: not in dwelling</t>
  </si>
  <si>
    <t>Not observed: no permission to see</t>
  </si>
  <si>
    <t>Not observed: other reason</t>
  </si>
  <si>
    <t>No place for washing</t>
  </si>
  <si>
    <t>DHS13</t>
  </si>
  <si>
    <t>Ratio of Shared improved based on:</t>
  </si>
  <si>
    <t>Ratio of Improved latrines based on:</t>
  </si>
  <si>
    <t>2013</t>
  </si>
  <si>
    <t>Biogas for cooking</t>
  </si>
  <si>
    <t>No sheepss</t>
  </si>
  <si>
    <t>Has refrigerator</t>
  </si>
  <si>
    <t>No horses, donkeys, mules</t>
  </si>
  <si>
    <t>Wood for cooking</t>
  </si>
  <si>
    <t>No goats</t>
  </si>
  <si>
    <t>Has electricity</t>
  </si>
  <si>
    <t>Has television</t>
  </si>
  <si>
    <t>Bamboo with mud walls</t>
  </si>
  <si>
    <t>No milk cows or bulls</t>
  </si>
  <si>
    <t>Rudimentary wood plank floor</t>
  </si>
  <si>
    <t>1-4 goats</t>
  </si>
  <si>
    <t>Fan</t>
  </si>
  <si>
    <t>1 horse, donkey, mule</t>
  </si>
  <si>
    <t>Air conditioner</t>
  </si>
  <si>
    <t>No chickens</t>
  </si>
  <si>
    <t>Has mobile telephone</t>
  </si>
  <si>
    <t>1-2 cmilk cows or bulls</t>
  </si>
  <si>
    <t>Concrete roof, cement</t>
  </si>
  <si>
    <t>Wood and dirt</t>
  </si>
  <si>
    <t>Generator</t>
  </si>
  <si>
    <t>Vinyl, asphalt strips floor</t>
  </si>
  <si>
    <t>5-9 sheepss</t>
  </si>
  <si>
    <t>Has car/truck</t>
  </si>
  <si>
    <t>Parquet, wood tile floor</t>
  </si>
  <si>
    <t>Brick walls</t>
  </si>
  <si>
    <t>Stone walls with lime/cement</t>
  </si>
  <si>
    <t>1-4 sheepss</t>
  </si>
  <si>
    <t>2-3 horses, donkeys, mules</t>
  </si>
  <si>
    <t>Household cooks in other place</t>
  </si>
  <si>
    <t>Rug or mat floor</t>
  </si>
  <si>
    <t>Wood and cement</t>
  </si>
  <si>
    <t>Has bicycle</t>
  </si>
  <si>
    <t>Number of members per sleeping room</t>
  </si>
  <si>
    <t>4-9 chickens</t>
  </si>
  <si>
    <t>10+ more sheepss</t>
  </si>
  <si>
    <t>Cement walls</t>
  </si>
  <si>
    <t>No walls</t>
  </si>
  <si>
    <t>1-3 chickens</t>
  </si>
  <si>
    <t>roof15</t>
  </si>
  <si>
    <t>5-9 goats</t>
  </si>
  <si>
    <t>Own commercial or industrial property</t>
  </si>
  <si>
    <t>Has radio</t>
  </si>
  <si>
    <t>No camels</t>
  </si>
  <si>
    <t>Does not cook</t>
  </si>
  <si>
    <t>5-5 milk cows or bulls</t>
  </si>
  <si>
    <t>Own Real estate</t>
  </si>
  <si>
    <t>Kerosene for cooking</t>
  </si>
  <si>
    <t>Cane/palm/trunks walls</t>
  </si>
  <si>
    <t>Owns land usable for agriculture</t>
  </si>
  <si>
    <t>Has motorcycle/scooter</t>
  </si>
  <si>
    <t>Other type of roof</t>
  </si>
  <si>
    <t>10+ more goats</t>
  </si>
  <si>
    <t>Covered adobe walls</t>
  </si>
  <si>
    <t>Other type of walls</t>
  </si>
  <si>
    <t>Has boat with a motor</t>
  </si>
  <si>
    <t>Terrazo, ceramic tile floor</t>
  </si>
  <si>
    <t>Cement block walls</t>
  </si>
  <si>
    <t>2-3 camels</t>
  </si>
  <si>
    <t>Charcoal for cooking</t>
  </si>
  <si>
    <t>Other type of flooring</t>
  </si>
  <si>
    <t>Electricity for cooking</t>
  </si>
  <si>
    <t>Other fuel for cooking</t>
  </si>
  <si>
    <t>4+ horses, donkeys, mules</t>
  </si>
  <si>
    <t>Has animal-drawn cart</t>
  </si>
  <si>
    <t>Dung for cooking</t>
  </si>
  <si>
    <t>1 camel</t>
  </si>
  <si>
    <t>Metal plates</t>
  </si>
  <si>
    <t>10+ chickens</t>
  </si>
  <si>
    <t>Concrete, cement floor</t>
  </si>
  <si>
    <t>Metal plates and mud</t>
  </si>
  <si>
    <t>4+ camels</t>
  </si>
  <si>
    <t>6+ milk cows or bulls</t>
  </si>
  <si>
    <t>% Improved
&lt; = 30min</t>
  </si>
  <si>
    <t>iso3</t>
  </si>
  <si>
    <t>YEM</t>
  </si>
  <si>
    <t>year</t>
  </si>
  <si>
    <t>data_source</t>
  </si>
  <si>
    <t>YEM_2006_MICS</t>
  </si>
  <si>
    <t>YEM_2013_DHS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</si>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</sst>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458">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899">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24" fillId="3" borderId="10" xfId="19344" applyAlignment="true">
      <alignment wrapText="true"/>
    </xf>
    <xf numFmtId="0" fontId="24" fillId="3" borderId="10" xfId="34367"/>
    <xf numFmtId="0" fontId="24" fillId="15" borderId="10" xfId="19344" applyFill="true"/>
    <xf numFmtId="0" fontId="24" fillId="27" borderId="10" xfId="19344" applyFill="true" applyAlignment="true">
      <alignment horizontal="center" vertical="center"/>
    </xf>
    <xf numFmtId="0" fontId="151" fillId="3" borderId="57" xfId="45137" applyFont="true" applyBorder="true" applyAlignment="true">
      <alignment horizontal="center" wrapText="true"/>
    </xf>
    <xf numFmtId="0" fontId="151" fillId="26" borderId="58" xfId="45138" applyFont="true" applyFill="true" applyBorder="true" applyAlignment="true">
      <alignment horizontal="left" vertical="top" wrapText="true"/>
    </xf>
    <xf numFmtId="0" fontId="151" fillId="26" borderId="58" xfId="45139" applyFont="true" applyFill="true" applyBorder="true" applyAlignment="true">
      <alignment horizontal="left" vertical="top" wrapText="true"/>
    </xf>
    <xf numFmtId="168" fontId="150" fillId="3" borderId="58" xfId="45140" applyNumberFormat="true" applyFont="true" applyBorder="true" applyAlignment="true">
      <alignment horizontal="right" vertical="top"/>
    </xf>
    <xf numFmtId="0" fontId="151" fillId="26" borderId="59" xfId="45141" applyFont="true" applyFill="true" applyBorder="true" applyAlignment="true">
      <alignment horizontal="left" vertical="top" wrapText="true"/>
    </xf>
    <xf numFmtId="0" fontId="151" fillId="26" borderId="59" xfId="45142" applyFont="true" applyFill="true" applyBorder="true" applyAlignment="true">
      <alignment horizontal="left" vertical="top" wrapText="true"/>
    </xf>
    <xf numFmtId="168" fontId="150" fillId="3" borderId="59" xfId="45143" applyNumberFormat="true" applyFont="true" applyBorder="true" applyAlignment="true">
      <alignment horizontal="right" vertical="top"/>
    </xf>
    <xf numFmtId="0" fontId="151" fillId="26" borderId="60" xfId="45145" applyFont="true" applyFill="true" applyBorder="true" applyAlignment="true">
      <alignment horizontal="left" vertical="top" wrapText="true"/>
    </xf>
    <xf numFmtId="168" fontId="150" fillId="3" borderId="60" xfId="45146"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50" applyFont="true" applyAlignment="true">
      <alignment horizontal="center" wrapText="true"/>
    </xf>
    <xf numFmtId="0" fontId="151" fillId="3" borderId="10" xfId="45151" applyFont="true" applyAlignment="true">
      <alignment horizontal="center" wrapText="true"/>
    </xf>
    <xf numFmtId="0" fontId="151" fillId="3" borderId="10" xfId="45152" applyFont="true" applyAlignment="true">
      <alignment horizontal="center" wrapText="true"/>
    </xf>
    <xf numFmtId="0" fontId="151" fillId="3" borderId="57" xfId="45153" applyFont="true" applyBorder="true" applyAlignment="true">
      <alignment horizontal="center"/>
    </xf>
    <xf numFmtId="0" fontId="151" fillId="3" borderId="57" xfId="45154" applyFont="true" applyBorder="true" applyAlignment="true">
      <alignment horizontal="center"/>
    </xf>
    <xf numFmtId="0" fontId="151" fillId="3" borderId="57" xfId="45155" applyFont="true" applyBorder="true" applyAlignment="true">
      <alignment horizontal="center"/>
    </xf>
    <xf numFmtId="0" fontId="151" fillId="3" borderId="57" xfId="45394" applyFont="true" applyBorder="true" applyAlignment="true">
      <alignment horizontal="center" wrapText="true"/>
    </xf>
    <xf numFmtId="0" fontId="151" fillId="26" borderId="58" xfId="45395" applyFont="true" applyFill="true" applyBorder="true" applyAlignment="true">
      <alignment horizontal="left" vertical="top" wrapText="true"/>
    </xf>
    <xf numFmtId="0" fontId="151" fillId="26" borderId="58" xfId="45396" applyFont="true" applyFill="true" applyBorder="true" applyAlignment="true">
      <alignment horizontal="left" vertical="top" wrapText="true"/>
    </xf>
    <xf numFmtId="168" fontId="150" fillId="3" borderId="58" xfId="45397" applyNumberFormat="true" applyFont="true" applyBorder="true" applyAlignment="true">
      <alignment horizontal="right" vertical="top"/>
    </xf>
    <xf numFmtId="0" fontId="151" fillId="26" borderId="59" xfId="45398" applyFont="true" applyFill="true" applyBorder="true" applyAlignment="true">
      <alignment horizontal="left" vertical="top" wrapText="true"/>
    </xf>
    <xf numFmtId="0" fontId="151" fillId="26" borderId="59" xfId="45399" applyFont="true" applyFill="true" applyBorder="true" applyAlignment="true">
      <alignment horizontal="left" vertical="top" wrapText="true"/>
    </xf>
    <xf numFmtId="168" fontId="150" fillId="3" borderId="59" xfId="45400" applyNumberFormat="true" applyFont="true" applyBorder="true" applyAlignment="true">
      <alignment horizontal="right" vertical="top"/>
    </xf>
    <xf numFmtId="0" fontId="151" fillId="26" borderId="60" xfId="45402" applyFont="true" applyFill="true" applyBorder="true" applyAlignment="true">
      <alignment horizontal="left" vertical="top" wrapText="true"/>
    </xf>
    <xf numFmtId="168" fontId="150" fillId="3" borderId="60" xfId="45403" applyNumberFormat="true" applyFont="true" applyBorder="true" applyAlignment="true">
      <alignment horizontal="right" vertical="top"/>
    </xf>
    <xf numFmtId="0" fontId="151" fillId="3" borderId="10" xfId="45407" applyFont="true" applyAlignment="true">
      <alignment horizontal="center" wrapText="true"/>
    </xf>
    <xf numFmtId="0" fontId="151" fillId="3" borderId="10" xfId="45408" applyFont="true" applyAlignment="true">
      <alignment horizontal="center" wrapText="true"/>
    </xf>
    <xf numFmtId="0" fontId="151" fillId="3" borderId="10" xfId="45409" applyFont="true" applyAlignment="true">
      <alignment horizontal="center" wrapText="true"/>
    </xf>
    <xf numFmtId="0" fontId="151" fillId="3" borderId="57" xfId="45410" applyFont="true" applyBorder="true" applyAlignment="true">
      <alignment horizontal="center"/>
    </xf>
    <xf numFmtId="0" fontId="151" fillId="3" borderId="57" xfId="45411" applyFont="true" applyBorder="true" applyAlignment="true">
      <alignment horizontal="center"/>
    </xf>
    <xf numFmtId="0" fontId="151" fillId="3" borderId="57" xfId="45412"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65" applyFont="true" applyBorder="true" applyAlignment="true">
      <alignment horizontal="right" vertical="top" wrapText="true"/>
    </xf>
    <xf numFmtId="0" fontId="151" fillId="3" borderId="57" xfId="45166" applyFont="true" applyBorder="true" applyAlignment="true">
      <alignment horizontal="right" vertical="top" wrapText="true"/>
    </xf>
    <xf numFmtId="0" fontId="151" fillId="3" borderId="57" xfId="45167" applyFont="true" applyBorder="true" applyAlignment="true">
      <alignment horizontal="right" vertical="top" wrapText="true"/>
    </xf>
    <xf numFmtId="0" fontId="151" fillId="3" borderId="117" xfId="45171" applyFont="true" applyBorder="true" applyAlignment="true">
      <alignment horizontal="right" vertical="top" wrapText="true"/>
    </xf>
    <xf numFmtId="0" fontId="151" fillId="3" borderId="54" xfId="45172" applyFont="true" applyBorder="true" applyAlignment="true">
      <alignment horizontal="right" vertical="top" wrapText="true"/>
    </xf>
    <xf numFmtId="0" fontId="151" fillId="3" borderId="55" xfId="45173" applyFont="true" applyBorder="true" applyAlignment="true">
      <alignment horizontal="right" vertical="top" wrapText="true"/>
    </xf>
    <xf numFmtId="0" fontId="151" fillId="3" borderId="10" xfId="45151" applyFont="true" applyAlignment="true">
      <alignment horizontal="right" vertical="top" wrapText="true"/>
    </xf>
    <xf numFmtId="0" fontId="151" fillId="3" borderId="117" xfId="45183" applyFont="true" applyBorder="true" applyAlignment="true">
      <alignment horizontal="right" vertical="top" wrapText="true"/>
    </xf>
    <xf numFmtId="0" fontId="151" fillId="3" borderId="54" xfId="45184" applyFont="true" applyBorder="true" applyAlignment="true">
      <alignment horizontal="right" vertical="top" wrapText="true"/>
    </xf>
    <xf numFmtId="0" fontId="151" fillId="3" borderId="55" xfId="45185" applyFont="true" applyBorder="true" applyAlignment="true">
      <alignment horizontal="right" vertical="top" wrapText="true"/>
    </xf>
    <xf numFmtId="0" fontId="151" fillId="3" borderId="117" xfId="45186" applyFont="true" applyBorder="true" applyAlignment="true">
      <alignment horizontal="right" vertical="top" wrapText="true"/>
    </xf>
    <xf numFmtId="0" fontId="151" fillId="3" borderId="54" xfId="45187" applyFont="true" applyBorder="true" applyAlignment="true">
      <alignment horizontal="right" vertical="top" wrapText="true"/>
    </xf>
    <xf numFmtId="0" fontId="151" fillId="3" borderId="55" xfId="45188" applyFont="true" applyBorder="true" applyAlignment="true">
      <alignment horizontal="right" vertical="top" wrapText="true"/>
    </xf>
    <xf numFmtId="0" fontId="151" fillId="3" borderId="10" xfId="45150" applyFont="true" applyAlignment="true">
      <alignment horizontal="right" vertical="top" wrapText="true"/>
    </xf>
    <xf numFmtId="0" fontId="151" fillId="3" borderId="10" xfId="45152"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56"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157" applyNumberFormat="true" applyFont="true" applyBorder="true" applyAlignment="true">
      <alignment horizontal="right" vertical="top" wrapText="true"/>
    </xf>
    <xf numFmtId="166" fontId="150" fillId="3" borderId="58" xfId="45158" applyNumberFormat="true" applyFont="true" applyBorder="true" applyAlignment="true">
      <alignment horizontal="right" vertical="top" wrapText="true"/>
    </xf>
    <xf numFmtId="166" fontId="150" fillId="3" borderId="59" xfId="45159" applyNumberFormat="true" applyFont="true" applyBorder="true" applyAlignment="true">
      <alignment horizontal="right" vertical="top" wrapText="true"/>
    </xf>
    <xf numFmtId="166" fontId="150" fillId="3" borderId="59" xfId="45160" applyNumberFormat="true" applyFont="true" applyBorder="true" applyAlignment="true">
      <alignment horizontal="right" vertical="top" wrapText="true"/>
    </xf>
    <xf numFmtId="166" fontId="150" fillId="3" borderId="59" xfId="45161" applyNumberFormat="true" applyFont="true" applyBorder="true" applyAlignment="true">
      <alignment horizontal="right" vertical="top" wrapText="true"/>
    </xf>
    <xf numFmtId="166" fontId="150" fillId="3" borderId="60" xfId="45162" applyNumberFormat="true" applyFont="true" applyBorder="true" applyAlignment="true">
      <alignment horizontal="right" vertical="top" wrapText="true"/>
    </xf>
    <xf numFmtId="166" fontId="150" fillId="3" borderId="60" xfId="45163" applyNumberFormat="true" applyFont="true" applyBorder="true" applyAlignment="true">
      <alignment horizontal="right" vertical="top" wrapText="true"/>
    </xf>
    <xf numFmtId="166" fontId="150" fillId="3" borderId="60" xfId="45164" applyNumberFormat="true" applyFont="true" applyBorder="true" applyAlignment="true">
      <alignment horizontal="right" vertical="top" wrapText="true"/>
    </xf>
    <xf numFmtId="166" fontId="150" fillId="3" borderId="118" xfId="45174" applyNumberFormat="true" applyFont="true" applyBorder="true" applyAlignment="true">
      <alignment horizontal="right" vertical="top" wrapText="true"/>
    </xf>
    <xf numFmtId="166" fontId="150" fillId="3" borderId="119" xfId="45175" applyNumberFormat="true" applyFont="true" applyBorder="true" applyAlignment="true">
      <alignment horizontal="right" vertical="top" wrapText="true"/>
    </xf>
    <xf numFmtId="166" fontId="150" fillId="3" borderId="120" xfId="45176" applyNumberFormat="true" applyFont="true" applyBorder="true" applyAlignment="true">
      <alignment horizontal="right" vertical="top" wrapText="true"/>
    </xf>
    <xf numFmtId="0" fontId="151" fillId="3" borderId="57" xfId="45154" applyFont="true" applyBorder="true" applyAlignment="true">
      <alignment horizontal="right" vertical="top" wrapText="true"/>
    </xf>
    <xf numFmtId="166" fontId="150" fillId="3" borderId="118" xfId="45189" applyNumberFormat="true" applyFont="true" applyBorder="true" applyAlignment="true">
      <alignment horizontal="right" vertical="top" wrapText="true"/>
    </xf>
    <xf numFmtId="166" fontId="150" fillId="3" borderId="119" xfId="45190" applyNumberFormat="true" applyFont="true" applyBorder="true" applyAlignment="true">
      <alignment horizontal="right" vertical="top" wrapText="true"/>
    </xf>
    <xf numFmtId="166" fontId="150" fillId="3" borderId="120" xfId="45191" applyNumberFormat="true" applyFont="true" applyBorder="true" applyAlignment="true">
      <alignment horizontal="right" vertical="top" wrapText="true"/>
    </xf>
    <xf numFmtId="166" fontId="150" fillId="3" borderId="118" xfId="45192" applyNumberFormat="true" applyFont="true" applyBorder="true" applyAlignment="true">
      <alignment horizontal="right" vertical="top" wrapText="true"/>
    </xf>
    <xf numFmtId="166" fontId="150" fillId="3" borderId="119" xfId="45193" applyNumberFormat="true" applyFont="true" applyBorder="true" applyAlignment="true">
      <alignment horizontal="right" vertical="top" wrapText="true"/>
    </xf>
    <xf numFmtId="166" fontId="150" fillId="3" borderId="120" xfId="45194" applyNumberFormat="true" applyFont="true" applyBorder="true" applyAlignment="true">
      <alignment horizontal="right" vertical="top" wrapText="true"/>
    </xf>
    <xf numFmtId="0" fontId="151" fillId="3" borderId="57" xfId="45153" applyFont="true" applyBorder="true" applyAlignment="true">
      <alignment horizontal="right" vertical="top" wrapText="true"/>
    </xf>
    <xf numFmtId="0" fontId="151" fillId="3" borderId="57" xfId="45155" applyFont="true" applyBorder="true" applyAlignment="true">
      <alignment horizontal="right" vertical="top" wrapText="true"/>
    </xf>
    <xf numFmtId="0" fontId="151" fillId="3" borderId="57" xfId="45195" applyFont="true" applyBorder="true" applyAlignment="true">
      <alignment horizontal="right" vertical="top" wrapText="true"/>
    </xf>
    <xf numFmtId="166" fontId="150" fillId="3" borderId="121" xfId="45196" applyNumberFormat="true" applyFont="true" applyBorder="true" applyAlignment="true">
      <alignment horizontal="right" vertical="top" wrapText="true"/>
    </xf>
    <xf numFmtId="0" fontId="151" fillId="3" borderId="57" xfId="45197" applyFont="true" applyBorder="true" applyAlignment="true">
      <alignment horizontal="right" vertical="top" wrapText="true"/>
    </xf>
    <xf numFmtId="0" fontId="151" fillId="3" borderId="57" xfId="45198" applyFont="true" applyBorder="true" applyAlignment="true">
      <alignment horizontal="right" vertical="top" wrapText="true"/>
    </xf>
    <xf numFmtId="166" fontId="150" fillId="3" borderId="121" xfId="45199" applyNumberFormat="true" applyFont="true" applyBorder="true" applyAlignment="true">
      <alignment horizontal="right" vertical="top" wrapText="true"/>
    </xf>
    <xf numFmtId="166" fontId="150" fillId="3" borderId="121" xfId="45200" applyNumberFormat="true" applyFont="true" applyBorder="true" applyAlignment="true">
      <alignment horizontal="right" vertical="top" wrapText="true"/>
    </xf>
    <xf numFmtId="0" fontId="151" fillId="3" borderId="57" xfId="45420" applyFont="true" applyBorder="true" applyAlignment="true">
      <alignment horizontal="right" vertical="top" wrapText="true"/>
    </xf>
    <xf numFmtId="0" fontId="151" fillId="3" borderId="57" xfId="45423" applyFont="true" applyBorder="true" applyAlignment="true">
      <alignment horizontal="right" vertical="top" wrapText="true"/>
    </xf>
    <xf numFmtId="0" fontId="151" fillId="3" borderId="57" xfId="45424" applyFont="true" applyBorder="true" applyAlignment="true">
      <alignment horizontal="right" vertical="top" wrapText="true"/>
    </xf>
    <xf numFmtId="0" fontId="151" fillId="3" borderId="117" xfId="45428" applyFont="true" applyBorder="true" applyAlignment="true">
      <alignment horizontal="right" vertical="top" wrapText="true"/>
    </xf>
    <xf numFmtId="0" fontId="151" fillId="3" borderId="54" xfId="45429" applyFont="true" applyBorder="true" applyAlignment="true">
      <alignment horizontal="right" vertical="top" wrapText="true"/>
    </xf>
    <xf numFmtId="0" fontId="151" fillId="3" borderId="55" xfId="45430" applyFont="true" applyBorder="true" applyAlignment="true">
      <alignment horizontal="right" vertical="top" wrapText="true"/>
    </xf>
    <xf numFmtId="0" fontId="151" fillId="3" borderId="10" xfId="45407" applyFont="true" applyAlignment="true">
      <alignment horizontal="right" vertical="top" wrapText="true"/>
    </xf>
    <xf numFmtId="0" fontId="151" fillId="3" borderId="117" xfId="45437" applyFont="true" applyBorder="true" applyAlignment="true">
      <alignment horizontal="right" vertical="top" wrapText="true"/>
    </xf>
    <xf numFmtId="0" fontId="151" fillId="3" borderId="54" xfId="45438" applyFont="true" applyBorder="true" applyAlignment="true">
      <alignment horizontal="right" vertical="top" wrapText="true"/>
    </xf>
    <xf numFmtId="0" fontId="151" fillId="3" borderId="55" xfId="45439" applyFont="true" applyBorder="true" applyAlignment="true">
      <alignment horizontal="right" vertical="top" wrapText="true"/>
    </xf>
    <xf numFmtId="0" fontId="151" fillId="3" borderId="117" xfId="45446" applyFont="true" applyBorder="true" applyAlignment="true">
      <alignment horizontal="right" vertical="top" wrapText="true"/>
    </xf>
    <xf numFmtId="0" fontId="151" fillId="3" borderId="54" xfId="45447" applyFont="true" applyBorder="true" applyAlignment="true">
      <alignment horizontal="right" vertical="top" wrapText="true"/>
    </xf>
    <xf numFmtId="0" fontId="151" fillId="3" borderId="55" xfId="45448" applyFont="true" applyBorder="true" applyAlignment="true">
      <alignment horizontal="right" vertical="top" wrapText="true"/>
    </xf>
    <xf numFmtId="0" fontId="151" fillId="3" borderId="10" xfId="45408" applyFont="true" applyAlignment="true">
      <alignment horizontal="right" vertical="top" wrapText="true"/>
    </xf>
    <xf numFmtId="0" fontId="151" fillId="3" borderId="10" xfId="45409" applyFont="true" applyAlignment="true">
      <alignment horizontal="right" vertical="top" wrapText="true"/>
    </xf>
    <xf numFmtId="166" fontId="150" fillId="3" borderId="58" xfId="45413" applyNumberFormat="true" applyFont="true" applyBorder="true" applyAlignment="true">
      <alignment horizontal="right" vertical="top" wrapText="true"/>
    </xf>
    <xf numFmtId="166" fontId="150" fillId="3" borderId="58" xfId="45414" applyNumberFormat="true" applyFont="true" applyBorder="true" applyAlignment="true">
      <alignment horizontal="right" vertical="top" wrapText="true"/>
    </xf>
    <xf numFmtId="166" fontId="150" fillId="3" borderId="58" xfId="45415" applyNumberFormat="true" applyFont="true" applyBorder="true" applyAlignment="true">
      <alignment horizontal="right" vertical="top" wrapText="true"/>
    </xf>
    <xf numFmtId="166" fontId="150" fillId="3" borderId="59" xfId="45416" applyNumberFormat="true" applyFont="true" applyBorder="true" applyAlignment="true">
      <alignment horizontal="right" vertical="top" wrapText="true"/>
    </xf>
    <xf numFmtId="166" fontId="150" fillId="3" borderId="59" xfId="45417" applyNumberFormat="true" applyFont="true" applyBorder="true" applyAlignment="true">
      <alignment horizontal="right" vertical="top" wrapText="true"/>
    </xf>
    <xf numFmtId="166" fontId="150" fillId="3" borderId="59" xfId="45418" applyNumberFormat="true" applyFont="true" applyBorder="true" applyAlignment="true">
      <alignment horizontal="right" vertical="top" wrapText="true"/>
    </xf>
    <xf numFmtId="166" fontId="150" fillId="3" borderId="60" xfId="45419" applyNumberFormat="true" applyFont="true" applyBorder="true" applyAlignment="true">
      <alignment horizontal="right" vertical="top" wrapText="true"/>
    </xf>
    <xf numFmtId="166" fontId="150" fillId="3" borderId="60" xfId="45421" applyNumberFormat="true" applyFont="true" applyBorder="true" applyAlignment="true">
      <alignment horizontal="right" vertical="top" wrapText="true"/>
    </xf>
    <xf numFmtId="166" fontId="150" fillId="3" borderId="60" xfId="45422" applyNumberFormat="true" applyFont="true" applyBorder="true" applyAlignment="true">
      <alignment horizontal="right" vertical="top" wrapText="true"/>
    </xf>
    <xf numFmtId="166" fontId="150" fillId="3" borderId="118" xfId="45431" applyNumberFormat="true" applyFont="true" applyBorder="true" applyAlignment="true">
      <alignment horizontal="right" vertical="top" wrapText="true"/>
    </xf>
    <xf numFmtId="166" fontId="150" fillId="3" borderId="119" xfId="45432" applyNumberFormat="true" applyFont="true" applyBorder="true" applyAlignment="true">
      <alignment horizontal="right" vertical="top" wrapText="true"/>
    </xf>
    <xf numFmtId="166" fontId="150" fillId="3" borderId="120" xfId="45433" applyNumberFormat="true" applyFont="true" applyBorder="true" applyAlignment="true">
      <alignment horizontal="right" vertical="top" wrapText="true"/>
    </xf>
    <xf numFmtId="0" fontId="151" fillId="3" borderId="57" xfId="45410" applyFont="true" applyBorder="true" applyAlignment="true">
      <alignment horizontal="right" vertical="top" wrapText="true"/>
    </xf>
    <xf numFmtId="166" fontId="150" fillId="3" borderId="118" xfId="45440" applyNumberFormat="true" applyFont="true" applyBorder="true" applyAlignment="true">
      <alignment horizontal="right" vertical="top" wrapText="true"/>
    </xf>
    <xf numFmtId="166" fontId="150" fillId="3" borderId="119" xfId="45441" applyNumberFormat="true" applyFont="true" applyBorder="true" applyAlignment="true">
      <alignment horizontal="right" vertical="top" wrapText="true"/>
    </xf>
    <xf numFmtId="166" fontId="150" fillId="3" borderId="120" xfId="45442" applyNumberFormat="true" applyFont="true" applyBorder="true" applyAlignment="true">
      <alignment horizontal="right" vertical="top" wrapText="true"/>
    </xf>
    <xf numFmtId="166" fontId="150" fillId="3" borderId="118" xfId="45449" applyNumberFormat="true" applyFont="true" applyBorder="true" applyAlignment="true">
      <alignment horizontal="right" vertical="top" wrapText="true"/>
    </xf>
    <xf numFmtId="166" fontId="150" fillId="3" borderId="119" xfId="45450" applyNumberFormat="true" applyFont="true" applyBorder="true" applyAlignment="true">
      <alignment horizontal="right" vertical="top" wrapText="true"/>
    </xf>
    <xf numFmtId="166" fontId="150" fillId="3" borderId="120" xfId="45451" applyNumberFormat="true" applyFont="true" applyBorder="true" applyAlignment="true">
      <alignment horizontal="right" vertical="top" wrapText="true"/>
    </xf>
    <xf numFmtId="0" fontId="151" fillId="3" borderId="57" xfId="45411" applyFont="true" applyBorder="true" applyAlignment="true">
      <alignment horizontal="right" vertical="top" wrapText="true"/>
    </xf>
    <xf numFmtId="0" fontId="151" fillId="3" borderId="57" xfId="45412" applyFont="true" applyBorder="true" applyAlignment="true">
      <alignment horizontal="right" vertical="top" wrapText="true"/>
    </xf>
    <xf numFmtId="0" fontId="151" fillId="3" borderId="57" xfId="45452" applyFont="true" applyBorder="true" applyAlignment="true">
      <alignment horizontal="right" vertical="top" wrapText="true"/>
    </xf>
    <xf numFmtId="166" fontId="150" fillId="3" borderId="121" xfId="45453" applyNumberFormat="true" applyFont="true" applyBorder="true" applyAlignment="true">
      <alignment horizontal="right" vertical="top" wrapText="true"/>
    </xf>
    <xf numFmtId="0" fontId="151" fillId="3" borderId="57" xfId="45454" applyFont="true" applyBorder="true" applyAlignment="true">
      <alignment horizontal="right" vertical="top" wrapText="true"/>
    </xf>
    <xf numFmtId="166" fontId="150" fillId="3" borderId="121" xfId="45455" applyNumberFormat="true" applyFont="true" applyBorder="true" applyAlignment="true">
      <alignment horizontal="right" vertical="top" wrapText="true"/>
    </xf>
    <xf numFmtId="0" fontId="151" fillId="3" borderId="57" xfId="45456" applyFont="true" applyBorder="true" applyAlignment="true">
      <alignment horizontal="right" vertical="top" wrapText="true"/>
    </xf>
    <xf numFmtId="166" fontId="150" fillId="3" borderId="121" xfId="45457"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34367" applyFill="true" applyBorder="true"/>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34367"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235" applyFont="true" applyFill="true" applyBorder="true" applyAlignment="true">
      <alignment horizontal="left" vertical="top" wrapText="true"/>
    </xf>
    <xf numFmtId="0" fontId="151" fillId="0" borderId="10" xfId="45241" applyFont="true" applyFill="true" applyBorder="true" applyAlignment="true">
      <alignment horizontal="left" vertical="top" wrapText="true"/>
    </xf>
    <xf numFmtId="169" fontId="150" fillId="0" borderId="10" xfId="45242" applyNumberFormat="true" applyFont="true" applyFill="true" applyBorder="true" applyAlignment="true">
      <alignment horizontal="right" vertical="top"/>
    </xf>
    <xf numFmtId="169" fontId="150" fillId="0" borderId="10" xfId="45243" applyNumberFormat="true" applyFont="true" applyFill="true" applyBorder="true" applyAlignment="true">
      <alignment horizontal="right" vertical="top"/>
    </xf>
    <xf numFmtId="169" fontId="150" fillId="0" borderId="10" xfId="45244" applyNumberFormat="true" applyFont="true" applyFill="true" applyBorder="true" applyAlignment="true">
      <alignment horizontal="right" vertical="top"/>
    </xf>
    <xf numFmtId="169" fontId="150" fillId="0" borderId="10" xfId="45245" applyNumberFormat="true" applyFont="true" applyFill="true" applyBorder="true" applyAlignment="true">
      <alignment horizontal="right" vertical="top"/>
    </xf>
    <xf numFmtId="0" fontId="151" fillId="0" borderId="10" xfId="45247" applyFont="true" applyFill="true" applyBorder="true" applyAlignment="true">
      <alignment horizontal="left" vertical="top" wrapText="true"/>
    </xf>
    <xf numFmtId="169" fontId="150" fillId="0" borderId="10" xfId="45248" applyNumberFormat="true" applyFont="true" applyFill="true" applyBorder="true" applyAlignment="true">
      <alignment horizontal="right" vertical="top"/>
    </xf>
    <xf numFmtId="169" fontId="150" fillId="0" borderId="10" xfId="45249" applyNumberFormat="true" applyFont="true" applyFill="true" applyBorder="true" applyAlignment="true">
      <alignment horizontal="right" vertical="top"/>
    </xf>
    <xf numFmtId="169" fontId="150" fillId="0" borderId="10" xfId="45250" applyNumberFormat="true" applyFont="true" applyFill="true" applyBorder="true" applyAlignment="true">
      <alignment horizontal="right" vertical="top"/>
    </xf>
    <xf numFmtId="169" fontId="150" fillId="0" borderId="10" xfId="45251" applyNumberFormat="true" applyFont="true" applyFill="true" applyBorder="true" applyAlignment="true">
      <alignment horizontal="right" vertical="top"/>
    </xf>
    <xf numFmtId="0" fontId="151" fillId="0" borderId="10" xfId="45234" applyFont="true" applyFill="true" applyBorder="true" applyAlignment="true">
      <alignment horizontal="left" vertical="top" wrapText="true"/>
    </xf>
    <xf numFmtId="0" fontId="151" fillId="0" borderId="10" xfId="45240" applyFont="true" applyFill="true" applyBorder="true" applyAlignment="true">
      <alignment horizontal="left" vertical="top" wrapText="true"/>
    </xf>
    <xf numFmtId="0" fontId="151" fillId="0" borderId="10" xfId="45246" applyFont="true" applyFill="true" applyBorder="true" applyAlignment="true">
      <alignment horizontal="left" vertical="top" wrapText="true"/>
    </xf>
    <xf numFmtId="0" fontId="24" fillId="3" borderId="10" xfId="34367" applyAlignment="true">
      <alignment vertical="center"/>
    </xf>
    <xf numFmtId="0" fontId="24" fillId="15" borderId="10" xfId="19344" applyFill="true" applyAlignment="true">
      <alignment vertical="center" wrapText="true"/>
    </xf>
    <xf numFmtId="0" fontId="24" fillId="15" borderId="10" xfId="19344" applyFill="true" applyAlignment="true">
      <alignment vertical="center"/>
    </xf>
    <xf numFmtId="0" fontId="24" fillId="15" borderId="10" xfId="34367" applyFill="true" applyBorder="true" applyAlignment="true">
      <alignment vertical="center"/>
    </xf>
    <xf numFmtId="0" fontId="24" fillId="0" borderId="10" xfId="34367" applyFill="true" applyBorder="true" applyAlignment="true">
      <alignment vertical="center"/>
    </xf>
    <xf numFmtId="0" fontId="24" fillId="0" borderId="10" xfId="19344" applyFill="true" applyBorder="true" applyAlignment="true">
      <alignment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24" fillId="3" borderId="10" xfId="34367"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170" fontId="155" fillId="0" borderId="10" xfId="19344" applyNumberFormat="true" applyFont="true" applyFill="true" applyBorder="true" applyAlignment="true">
      <alignment horizontal="right" vertical="center"/>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Border="true" applyAlignment="true">
      <alignment vertical="center" wrapText="true"/>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56" applyFont="true" applyBorder="true" applyAlignment="true">
      <alignment horizontal="center" vertical="center" wrapText="true"/>
    </xf>
    <xf numFmtId="0" fontId="151" fillId="3" borderId="53" xfId="45057" applyFont="true" applyBorder="true" applyAlignment="true">
      <alignment horizontal="center" vertical="center" wrapText="true"/>
    </xf>
    <xf numFmtId="0" fontId="151" fillId="3" borderId="53" xfId="45058" applyFont="true" applyBorder="true" applyAlignment="true">
      <alignment horizontal="center" vertical="center" wrapText="true"/>
    </xf>
    <xf numFmtId="0" fontId="151" fillId="3" borderId="52" xfId="45099" applyFont="true" applyBorder="true" applyAlignment="true">
      <alignment horizontal="center" vertical="center" wrapText="true"/>
    </xf>
    <xf numFmtId="0" fontId="151" fillId="3" borderId="53" xfId="45100" applyFont="true" applyBorder="true" applyAlignment="true">
      <alignment horizontal="center" vertical="center" wrapText="true"/>
    </xf>
    <xf numFmtId="0" fontId="151" fillId="3" borderId="53" xfId="45101" applyFont="true" applyBorder="true" applyAlignment="true">
      <alignment horizontal="center" vertical="center" wrapText="true"/>
    </xf>
    <xf numFmtId="0" fontId="24" fillId="0" borderId="100" xfId="19344" applyFill="true" applyBorder="true" applyAlignment="true">
      <alignment vertical="center" wrapText="true"/>
    </xf>
    <xf numFmtId="0" fontId="24" fillId="3" borderId="100" xfId="19344" applyBorder="true" applyAlignment="true">
      <alignment vertical="center" wrapText="true"/>
    </xf>
    <xf numFmtId="0" fontId="24" fillId="15" borderId="100" xfId="19344" applyFill="true"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49" applyFont="true" applyFill="true" applyBorder="true" applyAlignment="true">
      <alignment horizontal="center" vertical="center" wrapText="true"/>
    </xf>
    <xf numFmtId="0" fontId="151" fillId="33" borderId="125" xfId="45050" applyFont="true" applyFill="true" applyBorder="true" applyAlignment="true">
      <alignment horizontal="center" vertical="center" wrapText="true"/>
    </xf>
    <xf numFmtId="0" fontId="151" fillId="33" borderId="100" xfId="45055" applyFont="true" applyFill="true" applyBorder="true" applyAlignment="true">
      <alignment horizontal="center" vertical="center" wrapText="true"/>
    </xf>
    <xf numFmtId="0" fontId="151" fillId="33" borderId="125" xfId="45056" applyFont="true" applyFill="true" applyBorder="true" applyAlignment="true">
      <alignment horizontal="center" vertical="center" wrapText="true"/>
    </xf>
    <xf numFmtId="0" fontId="151" fillId="33" borderId="100" xfId="45092" applyFont="true" applyFill="true" applyBorder="true" applyAlignment="true">
      <alignment horizontal="center" vertical="center" wrapText="true"/>
    </xf>
    <xf numFmtId="0" fontId="151" fillId="33" borderId="125" xfId="45093" applyFont="true" applyFill="true" applyBorder="true" applyAlignment="true">
      <alignment horizontal="center" vertical="center" wrapText="true"/>
    </xf>
    <xf numFmtId="0" fontId="151" fillId="33" borderId="100" xfId="45098" applyFont="true" applyFill="true" applyBorder="true" applyAlignment="true">
      <alignment horizontal="center" vertical="center" wrapText="true"/>
    </xf>
    <xf numFmtId="0" fontId="151" fillId="33" borderId="125" xfId="45099"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51" applyFont="true" applyFill="true" applyBorder="true" applyAlignment="true">
      <alignment horizontal="center" vertical="center" wrapText="true"/>
    </xf>
    <xf numFmtId="0" fontId="151" fillId="33" borderId="107" xfId="45057" applyFont="true" applyFill="true" applyBorder="true" applyAlignment="true">
      <alignment horizontal="center" vertical="center" wrapText="true"/>
    </xf>
    <xf numFmtId="0" fontId="151" fillId="33" borderId="107" xfId="45094" applyFont="true" applyFill="true" applyBorder="true" applyAlignment="true">
      <alignment horizontal="center" vertical="center" wrapText="true"/>
    </xf>
    <xf numFmtId="0" fontId="151" fillId="33" borderId="107" xfId="45100"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6" applyFont="true" applyBorder="true" applyAlignment="true">
      <alignment horizontal="center" vertical="center" wrapText="true"/>
    </xf>
    <xf numFmtId="0" fontId="151" fillId="3" borderId="109" xfId="45026" applyFont="true" applyBorder="true" applyAlignment="true">
      <alignment horizontal="center" vertical="center" wrapText="true"/>
    </xf>
    <xf numFmtId="0" fontId="151" fillId="3" borderId="109" xfId="45056"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51" applyFont="true" applyFill="true" applyBorder="true" applyAlignment="true">
      <alignment horizontal="center" vertical="center" wrapText="true"/>
    </xf>
    <xf numFmtId="0" fontId="151" fillId="33" borderId="100" xfId="45056" applyFont="true" applyFill="true" applyBorder="true" applyAlignment="true">
      <alignment horizontal="center" vertical="center" wrapText="true"/>
    </xf>
    <xf numFmtId="0" fontId="151" fillId="3" borderId="109" xfId="45099" applyFont="true" applyBorder="true" applyAlignment="true">
      <alignment horizontal="center" vertical="center" wrapText="true"/>
    </xf>
    <xf numFmtId="0" fontId="151" fillId="33" borderId="100" xfId="45094" applyFont="true" applyFill="true" applyBorder="true" applyAlignment="true">
      <alignment horizontal="center" vertical="center" wrapText="true"/>
    </xf>
    <xf numFmtId="0" fontId="151" fillId="33" borderId="100" xfId="45099"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66" applyFont="true" applyBorder="true" applyAlignment="true">
      <alignment horizontal="center" vertical="center" wrapText="true"/>
    </xf>
    <xf numFmtId="0" fontId="151" fillId="3" borderId="110" xfId="44996"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26" applyFont="true" applyBorder="true" applyAlignment="true">
      <alignment horizontal="center" vertical="center" wrapText="true"/>
    </xf>
    <xf numFmtId="0" fontId="151" fillId="3" borderId="110" xfId="45056"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51" applyFont="true" applyFill="true" applyBorder="true" applyAlignment="true">
      <alignment horizontal="center" vertical="center" wrapText="true"/>
    </xf>
    <xf numFmtId="0" fontId="151" fillId="33" borderId="130" xfId="45056" applyFont="true" applyFill="true" applyBorder="true" applyAlignment="true">
      <alignment horizontal="center" vertical="center" wrapText="true"/>
    </xf>
    <xf numFmtId="0" fontId="151" fillId="3" borderId="110" xfId="45099" applyFont="true" applyBorder="true" applyAlignment="true">
      <alignment horizontal="center" vertical="center" wrapText="true"/>
    </xf>
    <xf numFmtId="0" fontId="151" fillId="33" borderId="130" xfId="45094" applyFont="true" applyFill="true" applyBorder="true" applyAlignment="true">
      <alignment horizontal="center" vertical="center" wrapText="true"/>
    </xf>
    <xf numFmtId="0" fontId="151" fillId="33" borderId="130" xfId="45099"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3" borderId="96" xfId="44937" applyFont="true" applyBorder="true" applyAlignment="true">
      <alignment horizontal="center" vertical="center" wrapText="true"/>
    </xf>
    <xf numFmtId="0" fontId="151" fillId="3" borderId="96" xfId="44967" applyFont="true" applyBorder="true" applyAlignment="true">
      <alignment horizontal="center" vertical="center" wrapText="true"/>
    </xf>
    <xf numFmtId="0" fontId="151" fillId="3" borderId="96" xfId="44997" applyFont="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51" applyFont="true" applyFill="true" applyBorder="true" applyAlignment="true">
      <alignment horizontal="center" vertical="center" wrapText="true"/>
    </xf>
    <xf numFmtId="0" fontId="151" fillId="33" borderId="126" xfId="45057" applyFont="true" applyFill="true" applyBorder="true" applyAlignment="true">
      <alignment horizontal="center" vertical="center" wrapText="true"/>
    </xf>
    <xf numFmtId="0" fontId="151" fillId="3" borderId="96" xfId="45027" applyFont="true" applyBorder="true" applyAlignment="true">
      <alignment horizontal="center" vertical="center" wrapText="true"/>
    </xf>
    <xf numFmtId="0" fontId="151" fillId="3" borderId="96" xfId="45057" applyFont="true" applyBorder="true" applyAlignment="true">
      <alignment horizontal="center" vertical="center" wrapText="true"/>
    </xf>
    <xf numFmtId="0" fontId="151" fillId="33" borderId="126" xfId="45094" applyFont="true" applyFill="true" applyBorder="true" applyAlignment="true">
      <alignment horizontal="center" vertical="center" wrapText="true"/>
    </xf>
    <xf numFmtId="0" fontId="151" fillId="33" borderId="126" xfId="45100" applyFont="true" applyFill="true" applyBorder="true" applyAlignment="true">
      <alignment horizontal="center" vertical="center" wrapText="true"/>
    </xf>
    <xf numFmtId="0" fontId="151" fillId="3" borderId="96" xfId="45100" applyFont="true" applyBorder="true" applyAlignment="true">
      <alignment horizontal="center" vertical="center" wrapText="true"/>
    </xf>
    <xf numFmtId="0" fontId="151" fillId="0" borderId="100" xfId="45005" applyFont="true" applyFill="true" applyBorder="true" applyAlignment="true">
      <alignment horizontal="left" vertical="center" wrapText="true"/>
    </xf>
    <xf numFmtId="0" fontId="151" fillId="0" borderId="100" xfId="45011"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00" xfId="45047" applyFont="true" applyFill="true" applyBorder="true" applyAlignment="true">
      <alignment horizontal="left" vertical="center" wrapText="true"/>
    </xf>
    <xf numFmtId="0" fontId="151" fillId="0" borderId="100" xfId="45053" applyFont="true" applyFill="true" applyBorder="true" applyAlignment="true">
      <alignment horizontal="left" vertical="center" wrapText="true"/>
    </xf>
    <xf numFmtId="0" fontId="151" fillId="0" borderId="100" xfId="45059" applyFont="true" applyFill="true" applyBorder="true" applyAlignment="true">
      <alignment horizontal="left" vertical="center" wrapText="true"/>
    </xf>
    <xf numFmtId="0" fontId="151" fillId="0" borderId="100" xfId="45065" applyFont="true" applyFill="true" applyBorder="true" applyAlignment="true">
      <alignment horizontal="left" vertical="center" wrapText="true"/>
    </xf>
    <xf numFmtId="0" fontId="151" fillId="0" borderId="100" xfId="45071"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45090" applyFont="true" applyFill="true" applyBorder="true" applyAlignment="true">
      <alignment horizontal="left" vertical="center" wrapText="true"/>
    </xf>
    <xf numFmtId="0" fontId="151" fillId="0" borderId="100" xfId="45096" applyFont="true" applyFill="true" applyBorder="true" applyAlignment="true">
      <alignment horizontal="left" vertical="center" wrapText="true"/>
    </xf>
    <xf numFmtId="0" fontId="151" fillId="0" borderId="100" xfId="45102" applyFont="true" applyFill="true" applyBorder="true" applyAlignment="true">
      <alignment horizontal="left" vertical="center" wrapText="true"/>
    </xf>
    <xf numFmtId="0" fontId="151" fillId="0" borderId="100" xfId="45108" applyFont="true" applyFill="true" applyBorder="true" applyAlignment="true">
      <alignment horizontal="left" vertical="center" wrapText="true"/>
    </xf>
    <xf numFmtId="0" fontId="151" fillId="0" borderId="100" xfId="45114" applyFont="true" applyFill="true" applyBorder="true" applyAlignment="true">
      <alignment horizontal="left" vertical="center" wrapText="true"/>
    </xf>
    <xf numFmtId="0" fontId="24" fillId="3" borderId="133" xfId="19344" applyBorder="true" applyAlignment="true">
      <alignment vertical="center" wrapText="true"/>
    </xf>
    <xf numFmtId="0" fontId="155" fillId="0" borderId="105" xfId="19344" applyFont="true" applyFill="true" applyBorder="true" applyAlignment="true">
      <alignment horizontal="left" vertical="center" wrapText="true"/>
    </xf>
    <xf numFmtId="0" fontId="151" fillId="0" borderId="105" xfId="45065"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26" borderId="116" xfId="40248" applyFont="true" applyFill="true" applyBorder="true" applyAlignment="true">
      <alignment horizontal="left" vertical="center"/>
    </xf>
    <xf numFmtId="0" fontId="24" fillId="0" borderId="107" xfId="34367" applyFill="true" applyBorder="true" applyAlignment="true">
      <alignment vertical="center"/>
    </xf>
    <xf numFmtId="0" fontId="151" fillId="0" borderId="107" xfId="19386" applyFont="true" applyFill="true" applyBorder="true" applyAlignment="true">
      <alignment horizontal="left" vertical="center"/>
    </xf>
    <xf numFmtId="0" fontId="24" fillId="0" borderId="106" xfId="34367" applyFill="true" applyBorder="true" applyAlignment="true">
      <alignment vertical="center"/>
    </xf>
    <xf numFmtId="0" fontId="24" fillId="0" borderId="108" xfId="34367"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2" applyNumberFormat="true" applyFont="true" applyFill="true" applyBorder="true" applyAlignment="true">
      <alignment horizontal="center" vertical="center"/>
    </xf>
    <xf numFmtId="169" fontId="150" fillId="33" borderId="124" xfId="44943" applyNumberFormat="true" applyFont="true" applyFill="true" applyBorder="true" applyAlignment="true">
      <alignment horizontal="center" vertical="center"/>
    </xf>
    <xf numFmtId="169" fontId="150" fillId="33" borderId="129" xfId="44942" applyNumberFormat="true" applyFont="true" applyFill="true" applyBorder="true" applyAlignment="true">
      <alignment horizontal="center" vertical="center"/>
    </xf>
    <xf numFmtId="169" fontId="150" fillId="33" borderId="106" xfId="44943" applyNumberFormat="true" applyFont="true" applyFill="true" applyBorder="true" applyAlignment="true">
      <alignment horizontal="center" vertical="center"/>
    </xf>
    <xf numFmtId="169" fontId="150" fillId="33" borderId="102" xfId="44942" applyNumberFormat="true" applyFont="true" applyFill="true" applyBorder="true" applyAlignment="true">
      <alignment horizontal="center" vertical="center"/>
    </xf>
    <xf numFmtId="169" fontId="150" fillId="33" borderId="100" xfId="44947" applyNumberFormat="true" applyFont="true" applyFill="true" applyBorder="true" applyAlignment="true">
      <alignment horizontal="center" vertical="center"/>
    </xf>
    <xf numFmtId="169" fontId="150" fillId="33" borderId="125" xfId="44948" applyNumberFormat="true" applyFont="true" applyFill="true" applyBorder="true" applyAlignment="true">
      <alignment horizontal="center" vertical="center"/>
    </xf>
    <xf numFmtId="169" fontId="150" fillId="33" borderId="126" xfId="44949" applyNumberFormat="true" applyFont="true" applyFill="true" applyBorder="true" applyAlignment="true">
      <alignment horizontal="center" vertical="center"/>
    </xf>
    <xf numFmtId="169" fontId="150" fillId="33" borderId="130" xfId="44948" applyNumberFormat="true" applyFont="true" applyFill="true" applyBorder="true" applyAlignment="true">
      <alignment horizontal="center" vertical="center"/>
    </xf>
    <xf numFmtId="169" fontId="150" fillId="33" borderId="107" xfId="44949" applyNumberFormat="true" applyFont="true" applyFill="true" applyBorder="true" applyAlignment="true">
      <alignment horizontal="center" vertical="center"/>
    </xf>
    <xf numFmtId="169" fontId="150" fillId="33" borderId="100" xfId="44948" applyNumberFormat="true" applyFont="true"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26" xfId="34367" applyFill="true" applyBorder="true" applyAlignment="true">
      <alignment horizontal="center" vertical="center"/>
    </xf>
    <xf numFmtId="169" fontId="150" fillId="33" borderId="105" xfId="44953" applyNumberFormat="true" applyFont="true" applyFill="true" applyBorder="true" applyAlignment="true">
      <alignment horizontal="center" vertical="center"/>
    </xf>
    <xf numFmtId="169" fontId="150" fillId="33" borderId="127" xfId="44954" applyNumberFormat="true" applyFont="true" applyFill="true" applyBorder="true" applyAlignment="true">
      <alignment horizontal="center" vertical="center"/>
    </xf>
    <xf numFmtId="169" fontId="150" fillId="33" borderId="128" xfId="44955" applyNumberFormat="true" applyFont="true" applyFill="true" applyBorder="true" applyAlignment="true">
      <alignment horizontal="center" vertical="center"/>
    </xf>
    <xf numFmtId="169" fontId="150" fillId="33" borderId="131" xfId="44954" applyNumberFormat="true" applyFont="true" applyFill="true" applyBorder="true" applyAlignment="true">
      <alignment horizontal="center" vertical="center"/>
    </xf>
    <xf numFmtId="169" fontId="150" fillId="33" borderId="108" xfId="44955" applyNumberFormat="true" applyFont="true" applyFill="true" applyBorder="true" applyAlignment="true">
      <alignment horizontal="center" vertical="center"/>
    </xf>
    <xf numFmtId="169" fontId="150" fillId="33" borderId="105" xfId="44954" applyNumberFormat="true" applyFont="true" applyFill="true" applyBorder="true" applyAlignment="true">
      <alignment horizontal="center" vertical="center"/>
    </xf>
    <xf numFmtId="0" fontId="24" fillId="33" borderId="127" xfId="34367" applyFill="true" applyBorder="true" applyAlignment="true">
      <alignment horizontal="center" vertical="center"/>
    </xf>
    <xf numFmtId="0" fontId="24" fillId="33" borderId="128" xfId="34367" applyFill="true" applyBorder="true" applyAlignment="true">
      <alignment horizontal="center" vertical="center"/>
    </xf>
    <xf numFmtId="170" fontId="178" fillId="27" borderId="114" xfId="19344" applyNumberFormat="true" applyFont="true" applyFill="true" applyBorder="true" applyAlignment="true">
      <alignment horizontal="center" vertical="center"/>
    </xf>
    <xf numFmtId="170" fontId="178" fillId="27" borderId="112" xfId="19344" applyNumberFormat="true" applyFont="true" applyFill="true" applyBorder="true" applyAlignment="true">
      <alignment horizontal="center" vertical="center"/>
    </xf>
    <xf numFmtId="170" fontId="178" fillId="27" borderId="87" xfId="19344" applyNumberFormat="true" applyFont="true" applyFill="true" applyBorder="true" applyAlignment="true">
      <alignment horizontal="center" vertical="center"/>
    </xf>
    <xf numFmtId="170" fontId="178" fillId="27" borderId="51" xfId="19344" applyNumberFormat="true" applyFont="true" applyFill="true" applyBorder="true" applyAlignment="true">
      <alignment horizontal="center" vertical="center"/>
    </xf>
    <xf numFmtId="170" fontId="178" fillId="27" borderId="68" xfId="19344" applyNumberFormat="true" applyFont="true" applyFill="true" applyBorder="true" applyAlignment="true">
      <alignment horizontal="center" vertical="center"/>
    </xf>
    <xf numFmtId="169" fontId="150" fillId="33" borderId="102" xfId="44977" applyNumberFormat="true" applyFont="true" applyFill="true" applyBorder="true" applyAlignment="true">
      <alignment horizontal="center" vertical="center"/>
    </xf>
    <xf numFmtId="169" fontId="150" fillId="33" borderId="123" xfId="44978" applyNumberFormat="true" applyFont="true" applyFill="true" applyBorder="true" applyAlignment="true">
      <alignment horizontal="center" vertical="center"/>
    </xf>
    <xf numFmtId="169" fontId="150" fillId="33" borderId="124"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102" xfId="44978" applyNumberFormat="true" applyFont="true" applyFill="true" applyBorder="true" applyAlignment="true">
      <alignment horizontal="center" vertical="center"/>
    </xf>
    <xf numFmtId="169" fontId="150" fillId="33" borderId="100" xfId="44977" applyNumberFormat="true" applyFont="true" applyFill="true" applyBorder="true" applyAlignment="true">
      <alignment horizontal="center" vertical="center"/>
    </xf>
    <xf numFmtId="169" fontId="150" fillId="33" borderId="125" xfId="44978" applyNumberFormat="true" applyFont="true" applyFill="true" applyBorder="true" applyAlignment="true">
      <alignment horizontal="center" vertical="center"/>
    </xf>
    <xf numFmtId="169" fontId="150" fillId="33" borderId="126" xfId="44979" applyNumberFormat="true" applyFont="true" applyFill="true" applyBorder="true" applyAlignment="true">
      <alignment horizontal="center" vertical="center"/>
    </xf>
    <xf numFmtId="169" fontId="150" fillId="33" borderId="130" xfId="44978" applyNumberFormat="true" applyFont="true" applyFill="true" applyBorder="true" applyAlignment="true">
      <alignment horizontal="center" vertical="center"/>
    </xf>
    <xf numFmtId="169" fontId="150" fillId="33" borderId="107" xfId="44979" applyNumberFormat="true" applyFont="true" applyFill="true" applyBorder="true" applyAlignment="true">
      <alignment horizontal="center" vertical="center"/>
    </xf>
    <xf numFmtId="169" fontId="150" fillId="33" borderId="100" xfId="44978" applyNumberFormat="true" applyFont="true" applyFill="true" applyBorder="true" applyAlignment="true">
      <alignment horizontal="center" vertical="center"/>
    </xf>
    <xf numFmtId="169" fontId="150" fillId="33" borderId="100" xfId="44971" applyNumberFormat="true" applyFont="true" applyFill="true" applyBorder="true" applyAlignment="true">
      <alignment horizontal="center" vertical="center"/>
    </xf>
    <xf numFmtId="169" fontId="150" fillId="33" borderId="125" xfId="44972" applyNumberFormat="true" applyFont="true" applyFill="true" applyBorder="true" applyAlignment="true">
      <alignment horizontal="center" vertical="center"/>
    </xf>
    <xf numFmtId="169" fontId="150" fillId="33" borderId="126" xfId="44973" applyNumberFormat="true" applyFont="true" applyFill="true" applyBorder="true" applyAlignment="true">
      <alignment horizontal="center" vertical="center"/>
    </xf>
    <xf numFmtId="169" fontId="150" fillId="33" borderId="130" xfId="44972" applyNumberFormat="true" applyFont="true" applyFill="true" applyBorder="true" applyAlignment="true">
      <alignment horizontal="center" vertical="center"/>
    </xf>
    <xf numFmtId="169" fontId="150" fillId="33" borderId="107" xfId="44973" applyNumberFormat="true" applyFont="true" applyFill="true" applyBorder="true" applyAlignment="true">
      <alignment horizontal="center" vertical="center"/>
    </xf>
    <xf numFmtId="169" fontId="150" fillId="33" borderId="100" xfId="44972" applyNumberFormat="true" applyFont="true" applyFill="true" applyBorder="true" applyAlignment="true">
      <alignment horizontal="center" vertical="center"/>
    </xf>
    <xf numFmtId="169" fontId="150" fillId="33" borderId="102" xfId="45001" applyNumberFormat="true" applyFont="true" applyFill="true" applyBorder="true" applyAlignment="true">
      <alignment horizontal="center" vertical="center"/>
    </xf>
    <xf numFmtId="169" fontId="150" fillId="33" borderId="123" xfId="45002" applyNumberFormat="true" applyFont="true" applyFill="true" applyBorder="true" applyAlignment="true">
      <alignment horizontal="center" vertical="center"/>
    </xf>
    <xf numFmtId="169" fontId="150" fillId="33" borderId="124" xfId="45003" applyNumberFormat="true" applyFont="true" applyFill="true" applyBorder="true" applyAlignment="true">
      <alignment horizontal="center" vertical="center"/>
    </xf>
    <xf numFmtId="169" fontId="150" fillId="33" borderId="129" xfId="45002" applyNumberFormat="true" applyFont="true" applyFill="true" applyBorder="true" applyAlignment="true">
      <alignment horizontal="center" vertical="center"/>
    </xf>
    <xf numFmtId="169" fontId="150" fillId="33" borderId="106" xfId="45003" applyNumberFormat="true" applyFont="true" applyFill="true" applyBorder="true" applyAlignment="true">
      <alignment horizontal="center" vertical="center"/>
    </xf>
    <xf numFmtId="169" fontId="150" fillId="33" borderId="102" xfId="45002" applyNumberFormat="true" applyFont="true" applyFill="true" applyBorder="true" applyAlignment="true">
      <alignment horizontal="center" vertical="center"/>
    </xf>
    <xf numFmtId="169" fontId="150" fillId="33" borderId="100" xfId="45007" applyNumberFormat="true" applyFont="true" applyFill="true" applyBorder="true" applyAlignment="true">
      <alignment horizontal="center" vertical="center"/>
    </xf>
    <xf numFmtId="169" fontId="150" fillId="33" borderId="125" xfId="45008" applyNumberFormat="true" applyFont="true" applyFill="true" applyBorder="true" applyAlignment="true">
      <alignment horizontal="center" vertical="center"/>
    </xf>
    <xf numFmtId="169" fontId="150" fillId="33" borderId="126" xfId="45009" applyNumberFormat="true" applyFont="true" applyFill="true" applyBorder="true" applyAlignment="true">
      <alignment horizontal="center" vertical="center"/>
    </xf>
    <xf numFmtId="169" fontId="150" fillId="33" borderId="130" xfId="45008" applyNumberFormat="true" applyFont="true" applyFill="true" applyBorder="true" applyAlignment="true">
      <alignment horizontal="center" vertical="center"/>
    </xf>
    <xf numFmtId="169" fontId="150" fillId="33" borderId="107" xfId="45009" applyNumberFormat="true" applyFont="true" applyFill="true" applyBorder="true" applyAlignment="true">
      <alignment horizontal="center" vertical="center"/>
    </xf>
    <xf numFmtId="169" fontId="150" fillId="33" borderId="100" xfId="45008" applyNumberFormat="true" applyFont="true" applyFill="true" applyBorder="true" applyAlignment="true">
      <alignment horizontal="center" vertical="center"/>
    </xf>
    <xf numFmtId="169" fontId="150" fillId="33" borderId="100" xfId="45013" applyNumberFormat="true" applyFont="true" applyFill="true" applyBorder="true" applyAlignment="true">
      <alignment horizontal="center" vertical="center"/>
    </xf>
    <xf numFmtId="169" fontId="150" fillId="33" borderId="125" xfId="45014" applyNumberFormat="true" applyFont="true" applyFill="true" applyBorder="true" applyAlignment="true">
      <alignment horizontal="center" vertical="center"/>
    </xf>
    <xf numFmtId="169" fontId="150" fillId="33" borderId="126" xfId="45015" applyNumberFormat="true" applyFont="true" applyFill="true" applyBorder="true" applyAlignment="true">
      <alignment horizontal="center" vertical="center"/>
    </xf>
    <xf numFmtId="169" fontId="150" fillId="33" borderId="130" xfId="45014" applyNumberFormat="true" applyFont="true" applyFill="true" applyBorder="true" applyAlignment="true">
      <alignment horizontal="center" vertical="center"/>
    </xf>
    <xf numFmtId="169" fontId="150" fillId="33" borderId="107" xfId="45015" applyNumberFormat="true" applyFont="true" applyFill="true" applyBorder="true" applyAlignment="true">
      <alignment horizontal="center" vertical="center"/>
    </xf>
    <xf numFmtId="169" fontId="150" fillId="33" borderId="100" xfId="45014"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25" xfId="19369"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168" fontId="150" fillId="33" borderId="125" xfId="19373"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31" applyNumberFormat="true" applyFont="true" applyFill="true" applyBorder="true" applyAlignment="true">
      <alignment horizontal="center" vertical="center"/>
    </xf>
    <xf numFmtId="169" fontId="150" fillId="33" borderId="123" xfId="45032" applyNumberFormat="true" applyFont="true" applyFill="true" applyBorder="true" applyAlignment="true">
      <alignment horizontal="center" vertical="center"/>
    </xf>
    <xf numFmtId="169" fontId="150" fillId="33" borderId="124" xfId="45033" applyNumberFormat="true" applyFont="true" applyFill="true" applyBorder="true" applyAlignment="true">
      <alignment horizontal="center" vertical="center"/>
    </xf>
    <xf numFmtId="169" fontId="150" fillId="33" borderId="129" xfId="45032" applyNumberFormat="true" applyFont="true" applyFill="true" applyBorder="true" applyAlignment="true">
      <alignment horizontal="center" vertical="center"/>
    </xf>
    <xf numFmtId="169" fontId="150" fillId="33" borderId="106" xfId="45033" applyNumberFormat="true" applyFont="true" applyFill="true" applyBorder="true" applyAlignment="true">
      <alignment horizontal="center" vertical="center"/>
    </xf>
    <xf numFmtId="169" fontId="150" fillId="33" borderId="102" xfId="45032" applyNumberFormat="true" applyFont="true" applyFill="true" applyBorder="true" applyAlignment="true">
      <alignment horizontal="center" vertical="center"/>
    </xf>
    <xf numFmtId="169" fontId="150" fillId="33" borderId="100" xfId="45037" applyNumberFormat="true" applyFont="true" applyFill="true" applyBorder="true" applyAlignment="true">
      <alignment horizontal="center" vertical="center"/>
    </xf>
    <xf numFmtId="169" fontId="150" fillId="33" borderId="125" xfId="45038" applyNumberFormat="true" applyFont="true" applyFill="true" applyBorder="true" applyAlignment="true">
      <alignment horizontal="center" vertical="center"/>
    </xf>
    <xf numFmtId="169" fontId="150" fillId="33" borderId="126" xfId="45039" applyNumberFormat="true" applyFont="true" applyFill="true" applyBorder="true" applyAlignment="true">
      <alignment horizontal="center" vertical="center"/>
    </xf>
    <xf numFmtId="169" fontId="150" fillId="33" borderId="130" xfId="45038" applyNumberFormat="true" applyFont="true" applyFill="true" applyBorder="true" applyAlignment="true">
      <alignment horizontal="center" vertical="center"/>
    </xf>
    <xf numFmtId="169" fontId="150" fillId="33" borderId="107" xfId="45039" applyNumberFormat="true" applyFont="true" applyFill="true" applyBorder="true" applyAlignment="true">
      <alignment horizontal="center" vertical="center"/>
    </xf>
    <xf numFmtId="169" fontId="150" fillId="33" borderId="100" xfId="45038" applyNumberFormat="true" applyFont="true" applyFill="true" applyBorder="true" applyAlignment="true">
      <alignment horizontal="center" vertical="center"/>
    </xf>
    <xf numFmtId="169" fontId="150" fillId="33" borderId="105" xfId="45043" applyNumberFormat="true" applyFont="true" applyFill="true" applyBorder="true" applyAlignment="true">
      <alignment horizontal="center" vertical="center"/>
    </xf>
    <xf numFmtId="169" fontId="150" fillId="33" borderId="127" xfId="45044" applyNumberFormat="true" applyFont="true" applyFill="true" applyBorder="true" applyAlignment="true">
      <alignment horizontal="center" vertical="center"/>
    </xf>
    <xf numFmtId="169" fontId="150" fillId="33" borderId="128" xfId="45045" applyNumberFormat="true" applyFont="true" applyFill="true" applyBorder="true" applyAlignment="true">
      <alignment horizontal="center" vertical="center"/>
    </xf>
    <xf numFmtId="169" fontId="150" fillId="33" borderId="131" xfId="45044" applyNumberFormat="true" applyFont="true" applyFill="true" applyBorder="true" applyAlignment="true">
      <alignment horizontal="center" vertical="center"/>
    </xf>
    <xf numFmtId="169" fontId="150" fillId="33" borderId="108" xfId="45045" applyNumberFormat="true" applyFont="true" applyFill="true" applyBorder="true" applyAlignment="true">
      <alignment horizontal="center" vertical="center"/>
    </xf>
    <xf numFmtId="169" fontId="150" fillId="33" borderId="105" xfId="45044" applyNumberFormat="true" applyFont="true" applyFill="true" applyBorder="true" applyAlignment="true">
      <alignment horizontal="center" vertical="center"/>
    </xf>
    <xf numFmtId="169" fontId="150" fillId="33" borderId="102" xfId="45061" applyNumberFormat="true" applyFont="true" applyFill="true" applyBorder="true" applyAlignment="true">
      <alignment horizontal="center" vertical="center"/>
    </xf>
    <xf numFmtId="169" fontId="150" fillId="33" borderId="123" xfId="45062" applyNumberFormat="true" applyFont="true" applyFill="true" applyBorder="true" applyAlignment="true">
      <alignment horizontal="center" vertical="center"/>
    </xf>
    <xf numFmtId="169" fontId="150" fillId="33" borderId="124" xfId="45063" applyNumberFormat="true" applyFont="true" applyFill="true" applyBorder="true" applyAlignment="true">
      <alignment horizontal="center" vertical="center"/>
    </xf>
    <xf numFmtId="169" fontId="150" fillId="33" borderId="129" xfId="45062" applyNumberFormat="true" applyFont="true" applyFill="true" applyBorder="true" applyAlignment="true">
      <alignment horizontal="center" vertical="center"/>
    </xf>
    <xf numFmtId="169" fontId="150" fillId="33" borderId="106" xfId="45063" applyNumberFormat="true" applyFont="true" applyFill="true" applyBorder="true" applyAlignment="true">
      <alignment horizontal="center" vertical="center"/>
    </xf>
    <xf numFmtId="169" fontId="150" fillId="33" borderId="102" xfId="45062" applyNumberFormat="true" applyFont="true" applyFill="true" applyBorder="true" applyAlignment="true">
      <alignment horizontal="center" vertical="center"/>
    </xf>
    <xf numFmtId="169" fontId="150" fillId="33" borderId="100" xfId="45067" applyNumberFormat="true" applyFont="true" applyFill="true" applyBorder="true" applyAlignment="true">
      <alignment horizontal="center" vertical="center"/>
    </xf>
    <xf numFmtId="169" fontId="150" fillId="33" borderId="125" xfId="45068" applyNumberFormat="true" applyFont="true" applyFill="true" applyBorder="true" applyAlignment="true">
      <alignment horizontal="center" vertical="center"/>
    </xf>
    <xf numFmtId="169" fontId="150" fillId="33" borderId="126" xfId="45069" applyNumberFormat="true" applyFont="true" applyFill="true" applyBorder="true" applyAlignment="true">
      <alignment horizontal="center" vertical="center"/>
    </xf>
    <xf numFmtId="169" fontId="150" fillId="33" borderId="130" xfId="45068" applyNumberFormat="true" applyFont="true" applyFill="true" applyBorder="true" applyAlignment="true">
      <alignment horizontal="center" vertical="center"/>
    </xf>
    <xf numFmtId="169" fontId="150" fillId="33" borderId="107" xfId="45069" applyNumberFormat="true" applyFont="true" applyFill="true" applyBorder="true" applyAlignment="true">
      <alignment horizontal="center" vertical="center"/>
    </xf>
    <xf numFmtId="169" fontId="150" fillId="33" borderId="100" xfId="45068" applyNumberFormat="true" applyFont="true" applyFill="true" applyBorder="true" applyAlignment="true">
      <alignment horizontal="center" vertical="center"/>
    </xf>
    <xf numFmtId="0" fontId="24" fillId="33" borderId="100" xfId="34367" applyFill="true" applyBorder="true" applyAlignment="true">
      <alignment horizontal="center" vertical="center"/>
    </xf>
    <xf numFmtId="0" fontId="24" fillId="33" borderId="130" xfId="34367" applyFill="true" applyBorder="true" applyAlignment="true">
      <alignment horizontal="center" vertical="center"/>
    </xf>
    <xf numFmtId="0" fontId="24" fillId="33" borderId="107" xfId="34367" applyFill="true" applyBorder="true" applyAlignment="true">
      <alignment horizontal="center" vertical="center"/>
    </xf>
    <xf numFmtId="168" fontId="150" fillId="33" borderId="100" xfId="45077" applyNumberFormat="true" applyFont="true" applyFill="true" applyBorder="true" applyAlignment="true">
      <alignment horizontal="center" vertical="center"/>
    </xf>
    <xf numFmtId="168" fontId="150" fillId="33" borderId="125" xfId="45078" applyNumberFormat="true" applyFont="true" applyFill="true" applyBorder="true" applyAlignment="true">
      <alignment horizontal="center" vertical="center"/>
    </xf>
    <xf numFmtId="168" fontId="150" fillId="33" borderId="126" xfId="45079" applyNumberFormat="true" applyFont="true" applyFill="true" applyBorder="true" applyAlignment="true">
      <alignment horizontal="center" vertical="center"/>
    </xf>
    <xf numFmtId="168" fontId="150" fillId="33" borderId="130" xfId="45078" applyNumberFormat="true" applyFont="true" applyFill="true" applyBorder="true" applyAlignment="true">
      <alignment horizontal="center" vertical="center"/>
    </xf>
    <xf numFmtId="168" fontId="150" fillId="33" borderId="107" xfId="45079" applyNumberFormat="true" applyFont="true" applyFill="true" applyBorder="true" applyAlignment="true">
      <alignment horizontal="center" vertical="center"/>
    </xf>
    <xf numFmtId="168" fontId="150" fillId="33" borderId="100" xfId="45078" applyNumberFormat="true" applyFont="true" applyFill="true" applyBorder="true" applyAlignment="true">
      <alignment horizontal="center" vertical="center"/>
    </xf>
    <xf numFmtId="168" fontId="150" fillId="33" borderId="100" xfId="45081" applyNumberFormat="true" applyFont="true" applyFill="true" applyBorder="true" applyAlignment="true">
      <alignment horizontal="center" vertical="center"/>
    </xf>
    <xf numFmtId="168" fontId="150" fillId="33" borderId="125" xfId="45082" applyNumberFormat="true" applyFont="true" applyFill="true" applyBorder="true" applyAlignment="true">
      <alignment horizontal="center" vertical="center"/>
    </xf>
    <xf numFmtId="168" fontId="150" fillId="33" borderId="126" xfId="45083" applyNumberFormat="true" applyFont="true" applyFill="true" applyBorder="true" applyAlignment="true">
      <alignment horizontal="center" vertical="center"/>
    </xf>
    <xf numFmtId="168" fontId="150" fillId="33" borderId="130" xfId="45082" applyNumberFormat="true" applyFont="true" applyFill="true" applyBorder="true" applyAlignment="true">
      <alignment horizontal="center" vertical="center"/>
    </xf>
    <xf numFmtId="168" fontId="150" fillId="33" borderId="107" xfId="45083" applyNumberFormat="true" applyFont="true" applyFill="true" applyBorder="true" applyAlignment="true">
      <alignment horizontal="center" vertical="center"/>
    </xf>
    <xf numFmtId="168" fontId="150" fillId="33" borderId="100" xfId="45082" applyNumberFormat="true" applyFont="true" applyFill="true" applyBorder="true" applyAlignment="true">
      <alignment horizontal="center" vertical="center"/>
    </xf>
    <xf numFmtId="168" fontId="150" fillId="33" borderId="100" xfId="45086" applyNumberFormat="true" applyFont="true" applyFill="true" applyBorder="true" applyAlignment="true">
      <alignment horizontal="center" vertical="center"/>
    </xf>
    <xf numFmtId="168" fontId="150" fillId="33" borderId="125" xfId="45087" applyNumberFormat="true" applyFont="true" applyFill="true" applyBorder="true" applyAlignment="true">
      <alignment horizontal="center" vertical="center"/>
    </xf>
    <xf numFmtId="168" fontId="150" fillId="33" borderId="126" xfId="45088" applyNumberFormat="true" applyFont="true" applyFill="true" applyBorder="true" applyAlignment="true">
      <alignment horizontal="center" vertical="center"/>
    </xf>
    <xf numFmtId="168" fontId="150" fillId="33" borderId="130" xfId="45087" applyNumberFormat="true" applyFont="true" applyFill="true" applyBorder="true" applyAlignment="true">
      <alignment horizontal="center" vertical="center"/>
    </xf>
    <xf numFmtId="168" fontId="150" fillId="33" borderId="107" xfId="45088" applyNumberFormat="true" applyFont="true" applyFill="true" applyBorder="true" applyAlignment="true">
      <alignment horizontal="center" vertical="center"/>
    </xf>
    <xf numFmtId="168" fontId="150" fillId="33" borderId="100" xfId="45087" applyNumberFormat="true" applyFont="true" applyFill="true" applyBorder="true" applyAlignment="true">
      <alignment horizontal="center" vertical="center"/>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8" fontId="150" fillId="33" borderId="125" xfId="19404" applyNumberFormat="true" applyFont="true" applyFill="true" applyBorder="true" applyAlignment="true">
      <alignment horizontal="center" vertical="center" wrapText="true"/>
    </xf>
    <xf numFmtId="169" fontId="150" fillId="33" borderId="105" xfId="45067" applyNumberFormat="true" applyFont="true" applyFill="true" applyBorder="true" applyAlignment="true">
      <alignment horizontal="center" vertical="center"/>
    </xf>
    <xf numFmtId="169" fontId="150" fillId="33" borderId="127" xfId="45068" applyNumberFormat="true" applyFont="true" applyFill="true" applyBorder="true" applyAlignment="true">
      <alignment horizontal="center" vertical="center"/>
    </xf>
    <xf numFmtId="169" fontId="150" fillId="33" borderId="128" xfId="45069" applyNumberFormat="true" applyFont="true" applyFill="true" applyBorder="true" applyAlignment="true">
      <alignment horizontal="center" vertical="center"/>
    </xf>
    <xf numFmtId="169" fontId="150" fillId="33" borderId="131" xfId="45068" applyNumberFormat="true" applyFont="true" applyFill="true" applyBorder="true" applyAlignment="true">
      <alignment horizontal="center" vertical="center"/>
    </xf>
    <xf numFmtId="169" fontId="150" fillId="33" borderId="108" xfId="45069" applyNumberFormat="true" applyFont="true" applyFill="true" applyBorder="true" applyAlignment="true">
      <alignment horizontal="center" vertical="center"/>
    </xf>
    <xf numFmtId="169" fontId="150" fillId="33" borderId="105" xfId="45068" applyNumberFormat="true" applyFont="true" applyFill="true" applyBorder="true" applyAlignment="true">
      <alignment horizontal="center" vertical="center"/>
    </xf>
    <xf numFmtId="168" fontId="150" fillId="33" borderId="100" xfId="45120" applyNumberFormat="true" applyFont="true" applyFill="true" applyBorder="true" applyAlignment="true">
      <alignment horizontal="center" vertical="center"/>
    </xf>
    <xf numFmtId="168" fontId="150" fillId="33" borderId="125" xfId="45121" applyNumberFormat="true" applyFont="true" applyFill="true" applyBorder="true" applyAlignment="true">
      <alignment horizontal="center" vertical="center"/>
    </xf>
    <xf numFmtId="168" fontId="150" fillId="33" borderId="126" xfId="45122" applyNumberFormat="true" applyFont="true" applyFill="true" applyBorder="true" applyAlignment="true">
      <alignment horizontal="center" vertical="center"/>
    </xf>
    <xf numFmtId="168" fontId="150" fillId="33" borderId="130" xfId="45121" applyNumberFormat="true" applyFont="true" applyFill="true" applyBorder="true" applyAlignment="true">
      <alignment horizontal="center" vertical="center"/>
    </xf>
    <xf numFmtId="168" fontId="150" fillId="33" borderId="107" xfId="45122" applyNumberFormat="true" applyFont="true" applyFill="true" applyBorder="true" applyAlignment="true">
      <alignment horizontal="center" vertical="center"/>
    </xf>
    <xf numFmtId="168" fontId="150" fillId="33" borderId="100" xfId="45121" applyNumberFormat="true" applyFont="true" applyFill="true" applyBorder="true" applyAlignment="true">
      <alignment horizontal="center" vertical="center"/>
    </xf>
    <xf numFmtId="168" fontId="150" fillId="33" borderId="100" xfId="45124" applyNumberFormat="true" applyFont="true" applyFill="true" applyBorder="true" applyAlignment="true">
      <alignment horizontal="center" vertical="center"/>
    </xf>
    <xf numFmtId="168" fontId="150" fillId="33" borderId="125" xfId="45125" applyNumberFormat="true" applyFont="true" applyFill="true" applyBorder="true" applyAlignment="true">
      <alignment horizontal="center" vertical="center"/>
    </xf>
    <xf numFmtId="168" fontId="150" fillId="33" borderId="126" xfId="45126" applyNumberFormat="true" applyFont="true" applyFill="true" applyBorder="true" applyAlignment="true">
      <alignment horizontal="center" vertical="center"/>
    </xf>
    <xf numFmtId="168" fontId="150" fillId="33" borderId="130" xfId="45125" applyNumberFormat="true" applyFont="true" applyFill="true" applyBorder="true" applyAlignment="true">
      <alignment horizontal="center" vertical="center"/>
    </xf>
    <xf numFmtId="168" fontId="150" fillId="33" borderId="107" xfId="45126" applyNumberFormat="true" applyFont="true" applyFill="true" applyBorder="true" applyAlignment="true">
      <alignment horizontal="center" vertical="center"/>
    </xf>
    <xf numFmtId="168" fontId="150" fillId="33" borderId="100" xfId="45125" applyNumberFormat="true" applyFont="true" applyFill="true" applyBorder="true" applyAlignment="true">
      <alignment horizontal="center" vertical="center"/>
    </xf>
    <xf numFmtId="168" fontId="150" fillId="33" borderId="100" xfId="45128" applyNumberFormat="true" applyFont="true" applyFill="true" applyBorder="true" applyAlignment="true">
      <alignment horizontal="center" vertical="center"/>
    </xf>
    <xf numFmtId="168" fontId="150" fillId="33" borderId="125" xfId="45129" applyNumberFormat="true" applyFont="true" applyFill="true" applyBorder="true" applyAlignment="true">
      <alignment horizontal="center" vertical="center"/>
    </xf>
    <xf numFmtId="168" fontId="150" fillId="33" borderId="126" xfId="45130" applyNumberFormat="true" applyFont="true" applyFill="true" applyBorder="true" applyAlignment="true">
      <alignment horizontal="center" vertical="center"/>
    </xf>
    <xf numFmtId="168" fontId="150" fillId="33" borderId="130" xfId="45129" applyNumberFormat="true" applyFont="true" applyFill="true" applyBorder="true" applyAlignment="true">
      <alignment horizontal="center" vertical="center"/>
    </xf>
    <xf numFmtId="168" fontId="150" fillId="33" borderId="107" xfId="45130" applyNumberFormat="true" applyFont="true" applyFill="true" applyBorder="true" applyAlignment="true">
      <alignment horizontal="center" vertical="center"/>
    </xf>
    <xf numFmtId="168" fontId="150" fillId="33" borderId="100" xfId="45129" applyNumberFormat="true" applyFont="true" applyFill="true" applyBorder="true" applyAlignment="true">
      <alignment horizontal="center" vertical="center"/>
    </xf>
    <xf numFmtId="0" fontId="24" fillId="33" borderId="105" xfId="34367" applyFill="true" applyBorder="true" applyAlignment="true">
      <alignment horizontal="center" vertical="center"/>
    </xf>
    <xf numFmtId="0" fontId="24" fillId="33" borderId="131" xfId="34367" applyFill="true" applyBorder="true" applyAlignment="true">
      <alignment horizontal="center" vertical="center"/>
    </xf>
    <xf numFmtId="0" fontId="24" fillId="33" borderId="108" xfId="34367" applyFill="true" applyBorder="true" applyAlignment="true">
      <alignment horizontal="center" vertical="center"/>
    </xf>
    <xf numFmtId="0" fontId="24" fillId="0" borderId="102" xfId="34367" applyFill="true" applyBorder="true" applyAlignment="true">
      <alignment vertical="center" wrapText="true"/>
    </xf>
    <xf numFmtId="0" fontId="24" fillId="0" borderId="100" xfId="34367" applyFill="true" applyBorder="true" applyAlignment="true">
      <alignment vertical="center" wrapText="true"/>
    </xf>
    <xf numFmtId="0" fontId="24" fillId="0" borderId="105" xfId="34367" applyFill="true" applyBorder="true" applyAlignment="true">
      <alignment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8" xfId="44952"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7" xfId="44976" applyFont="true" applyFill="true" applyBorder="true" applyAlignment="true">
      <alignment horizontal="left" vertical="center"/>
    </xf>
    <xf numFmtId="0" fontId="151" fillId="26" borderId="106" xfId="45000" applyFont="true" applyFill="true" applyBorder="true" applyAlignment="true">
      <alignment horizontal="left" vertical="center"/>
    </xf>
    <xf numFmtId="0" fontId="151" fillId="26" borderId="107" xfId="45006" applyFont="true" applyFill="true" applyBorder="true" applyAlignment="true">
      <alignment horizontal="left" vertical="center"/>
    </xf>
    <xf numFmtId="0" fontId="151" fillId="0" borderId="107" xfId="45006" applyFont="true" applyFill="true" applyBorder="true" applyAlignment="true">
      <alignment horizontal="left" vertical="center"/>
    </xf>
    <xf numFmtId="0" fontId="151" fillId="0" borderId="107" xfId="45012" applyFont="true" applyFill="true" applyBorder="true" applyAlignment="true">
      <alignment horizontal="left" vertical="center"/>
    </xf>
    <xf numFmtId="0" fontId="151" fillId="26" borderId="106" xfId="45030" applyFont="true" applyFill="true" applyBorder="true" applyAlignment="true">
      <alignment horizontal="left" vertical="center"/>
    </xf>
    <xf numFmtId="0" fontId="151" fillId="26" borderId="107" xfId="45036" applyFont="true" applyFill="true" applyBorder="true" applyAlignment="true">
      <alignment horizontal="left" vertical="center"/>
    </xf>
    <xf numFmtId="0" fontId="151" fillId="26" borderId="108" xfId="45042" applyFont="true" applyFill="true" applyBorder="true" applyAlignment="true">
      <alignment horizontal="left" vertical="center"/>
    </xf>
    <xf numFmtId="0" fontId="151" fillId="26" borderId="106" xfId="45060" applyFont="true" applyFill="true" applyBorder="true" applyAlignment="true">
      <alignment horizontal="left" vertical="center"/>
    </xf>
    <xf numFmtId="0" fontId="151" fillId="26" borderId="107" xfId="45066" applyFont="true" applyFill="true" applyBorder="true" applyAlignment="true">
      <alignment horizontal="left" vertical="center"/>
    </xf>
    <xf numFmtId="0" fontId="151" fillId="26" borderId="106" xfId="45066" applyFont="true" applyFill="true" applyBorder="true" applyAlignment="true">
      <alignment horizontal="left" vertical="center"/>
    </xf>
    <xf numFmtId="0" fontId="151" fillId="26" borderId="108" xfId="45066" applyFont="true" applyFill="true" applyBorder="true" applyAlignment="true">
      <alignment horizontal="left" vertical="center"/>
    </xf>
    <xf numFmtId="0" fontId="24" fillId="3" borderId="134" xfId="19344" applyBorder="true" applyAlignment="true">
      <alignment vertical="center"/>
    </xf>
    <xf numFmtId="0" fontId="24" fillId="3" borderId="107" xfId="19344" applyBorder="true" applyAlignment="true">
      <alignment vertical="center"/>
    </xf>
    <xf numFmtId="0" fontId="151" fillId="0" borderId="107" xfId="45048" applyFont="true" applyFill="true" applyBorder="true" applyAlignment="true">
      <alignment horizontal="left" vertical="center"/>
    </xf>
    <xf numFmtId="0" fontId="151" fillId="0" borderId="107" xfId="45054" applyFont="true" applyFill="true" applyBorder="true" applyAlignment="true">
      <alignment horizontal="left" vertical="center"/>
    </xf>
    <xf numFmtId="0" fontId="151" fillId="0" borderId="107" xfId="45060" applyFont="true" applyFill="true" applyBorder="true" applyAlignment="true">
      <alignment horizontal="left" vertical="center"/>
    </xf>
    <xf numFmtId="0" fontId="151" fillId="0" borderId="107" xfId="45066" applyFont="true" applyFill="true" applyBorder="true" applyAlignment="true">
      <alignment horizontal="left" vertical="center"/>
    </xf>
    <xf numFmtId="0" fontId="151" fillId="0" borderId="107" xfId="45085" applyFont="true" applyFill="true" applyBorder="true" applyAlignment="true">
      <alignment horizontal="left" vertical="center"/>
    </xf>
    <xf numFmtId="0" fontId="151" fillId="0" borderId="108" xfId="45066" applyFont="true" applyFill="true" applyBorder="true" applyAlignment="true">
      <alignment horizontal="left" vertical="center"/>
    </xf>
    <xf numFmtId="0" fontId="151" fillId="26" borderId="106" xfId="45103" applyFont="true" applyFill="true" applyBorder="true" applyAlignment="true">
      <alignment horizontal="left" vertical="center"/>
    </xf>
    <xf numFmtId="0" fontId="151" fillId="26" borderId="107" xfId="45109" applyFont="true" applyFill="true" applyBorder="true" applyAlignment="true">
      <alignment horizontal="left" vertical="center"/>
    </xf>
    <xf numFmtId="0" fontId="151" fillId="26" borderId="108" xfId="45115" applyFont="true" applyFill="true" applyBorder="true" applyAlignment="true">
      <alignment horizontal="left" vertical="center"/>
    </xf>
    <xf numFmtId="0" fontId="151" fillId="0" borderId="107" xfId="45091" applyFont="true" applyFill="true" applyBorder="true" applyAlignment="true">
      <alignment horizontal="left" vertical="center"/>
    </xf>
    <xf numFmtId="0" fontId="151" fillId="0" borderId="107" xfId="45097" applyFont="true" applyFill="true" applyBorder="true" applyAlignment="true">
      <alignment horizontal="left" vertical="center"/>
    </xf>
    <xf numFmtId="0" fontId="151" fillId="0" borderId="107" xfId="45103" applyFont="true" applyFill="true" applyBorder="true" applyAlignment="true">
      <alignment horizontal="left" vertical="center"/>
    </xf>
    <xf numFmtId="0" fontId="151" fillId="0" borderId="107" xfId="45109" applyFont="true" applyFill="true" applyBorder="true" applyAlignment="true">
      <alignment horizontal="left" vertical="center"/>
    </xf>
    <xf numFmtId="0" fontId="151" fillId="0" borderId="107" xfId="45115" applyFont="true" applyFill="true" applyBorder="true" applyAlignment="true">
      <alignment horizontal="left" vertical="center"/>
    </xf>
    <xf numFmtId="169" fontId="181" fillId="33" borderId="100" xfId="40057" applyNumberFormat="true" applyFont="true" applyFill="true" applyBorder="true" applyAlignment="true">
      <alignment horizontal="center" vertical="center"/>
    </xf>
    <xf numFmtId="169" fontId="181" fillId="33" borderId="100" xfId="44977"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45104" applyNumberFormat="true" applyFont="true" applyFill="true" applyBorder="true" applyAlignment="true">
      <alignment horizontal="center" vertical="center"/>
    </xf>
    <xf numFmtId="169" fontId="181" fillId="33" borderId="100" xfId="45110" applyNumberFormat="true" applyFont="true" applyFill="true" applyBorder="true" applyAlignment="true">
      <alignment horizontal="center" vertical="center"/>
    </xf>
    <xf numFmtId="169" fontId="181" fillId="33" borderId="100" xfId="45116"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78"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45105" applyNumberFormat="true" applyFont="true" applyFill="true" applyBorder="true" applyAlignment="true">
      <alignment horizontal="center" vertical="center"/>
    </xf>
    <xf numFmtId="169" fontId="181" fillId="33" borderId="125" xfId="45111" applyNumberFormat="true" applyFont="true" applyFill="true" applyBorder="true" applyAlignment="true">
      <alignment horizontal="center" vertical="center"/>
    </xf>
    <xf numFmtId="169" fontId="181" fillId="33" borderId="125" xfId="45117"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79"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45106" applyNumberFormat="true" applyFont="true" applyFill="true" applyBorder="true" applyAlignment="true">
      <alignment horizontal="center" vertical="center"/>
    </xf>
    <xf numFmtId="169" fontId="181" fillId="33" borderId="126" xfId="45112" applyNumberFormat="true" applyFont="true" applyFill="true" applyBorder="true" applyAlignment="true">
      <alignment horizontal="center" vertical="center"/>
    </xf>
    <xf numFmtId="169" fontId="181" fillId="33" borderId="126" xfId="45118"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78"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45105" applyNumberFormat="true" applyFont="true" applyFill="true" applyBorder="true" applyAlignment="true">
      <alignment horizontal="center" vertical="center"/>
    </xf>
    <xf numFmtId="169" fontId="181" fillId="33" borderId="130" xfId="45111" applyNumberFormat="true" applyFont="true" applyFill="true" applyBorder="true" applyAlignment="true">
      <alignment horizontal="center" vertical="center"/>
    </xf>
    <xf numFmtId="169" fontId="181" fillId="33" borderId="130" xfId="45117"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7" xfId="44979"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45106" applyNumberFormat="true" applyFont="true" applyFill="true" applyBorder="true" applyAlignment="true">
      <alignment horizontal="center" vertical="center"/>
    </xf>
    <xf numFmtId="169" fontId="181" fillId="33" borderId="107" xfId="45112" applyNumberFormat="true" applyFont="true" applyFill="true" applyBorder="true" applyAlignment="true">
      <alignment horizontal="center" vertical="center"/>
    </xf>
    <xf numFmtId="169" fontId="181" fillId="33" borderId="107" xfId="45118"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0" xfId="44978"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02" xfId="45105" applyNumberFormat="true" applyFont="true" applyFill="true" applyBorder="true" applyAlignment="true">
      <alignment horizontal="center" vertical="center"/>
    </xf>
    <xf numFmtId="169" fontId="181" fillId="33" borderId="100" xfId="45111" applyNumberFormat="true" applyFont="true" applyFill="true" applyBorder="true" applyAlignment="true">
      <alignment horizontal="center" vertical="center"/>
    </xf>
    <xf numFmtId="169" fontId="181" fillId="33" borderId="100" xfId="45117"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210" applyFont="true" applyBorder="true" applyAlignment="true">
      <alignment horizontal="center" vertical="center" wrapText="true"/>
    </xf>
    <xf numFmtId="0" fontId="151" fillId="3" borderId="53" xfId="45211" applyFont="true" applyBorder="true" applyAlignment="true">
      <alignment horizontal="center" vertical="center" wrapText="true"/>
    </xf>
    <xf numFmtId="0" fontId="151" fillId="3" borderId="53" xfId="45212" applyFont="true" applyBorder="true" applyAlignment="true">
      <alignment horizontal="center" vertical="center" wrapText="true"/>
    </xf>
    <xf numFmtId="0" fontId="151" fillId="3" borderId="52" xfId="45231" applyFont="true" applyBorder="true" applyAlignment="true">
      <alignment horizontal="center" vertical="center" wrapText="true"/>
    </xf>
    <xf numFmtId="0" fontId="151" fillId="3" borderId="53" xfId="45232" applyFont="true" applyBorder="true" applyAlignment="true">
      <alignment horizontal="center" vertical="center" wrapText="true"/>
    </xf>
    <xf numFmtId="0" fontId="151" fillId="3" borderId="53" xfId="45233" applyFont="true" applyBorder="true" applyAlignment="true">
      <alignment horizontal="center" vertical="center" wrapText="true"/>
    </xf>
    <xf numFmtId="0" fontId="151" fillId="3" borderId="52" xfId="45261" applyFont="true" applyBorder="true" applyAlignment="true">
      <alignment horizontal="center" vertical="center" wrapText="true"/>
    </xf>
    <xf numFmtId="0" fontId="151" fillId="3" borderId="53" xfId="45262" applyFont="true" applyBorder="true" applyAlignment="true">
      <alignment horizontal="center" vertical="center" wrapText="true"/>
    </xf>
    <xf numFmtId="0" fontId="151" fillId="3" borderId="53" xfId="45263" applyFont="true" applyBorder="true" applyAlignment="true">
      <alignment horizontal="center" vertical="center" wrapText="true"/>
    </xf>
    <xf numFmtId="0" fontId="151" fillId="3" borderId="52" xfId="45291" applyFont="true" applyBorder="true" applyAlignment="true">
      <alignment horizontal="center" vertical="center" wrapText="true"/>
    </xf>
    <xf numFmtId="0" fontId="151" fillId="3" borderId="53" xfId="45292" applyFont="true" applyBorder="true" applyAlignment="true">
      <alignment horizontal="center" vertical="center" wrapText="true"/>
    </xf>
    <xf numFmtId="0" fontId="151" fillId="3" borderId="53" xfId="45293" applyFont="true" applyBorder="true" applyAlignment="true">
      <alignment horizontal="center" vertical="center" wrapText="true"/>
    </xf>
    <xf numFmtId="0" fontId="151" fillId="3" borderId="52" xfId="45312" applyFont="true" applyBorder="true" applyAlignment="true">
      <alignment horizontal="center" vertical="center" wrapText="true"/>
    </xf>
    <xf numFmtId="0" fontId="151" fillId="3" borderId="53" xfId="45313" applyFont="true" applyBorder="true" applyAlignment="true">
      <alignment horizontal="center" vertical="center" wrapText="true"/>
    </xf>
    <xf numFmtId="0" fontId="151" fillId="3" borderId="53" xfId="45314" applyFont="true" applyBorder="true" applyAlignment="true">
      <alignment horizontal="center" vertical="center" wrapText="true"/>
    </xf>
    <xf numFmtId="0" fontId="151" fillId="3" borderId="52" xfId="45354" applyFont="true" applyBorder="true" applyAlignment="true">
      <alignment horizontal="center" vertical="center" wrapText="true"/>
    </xf>
    <xf numFmtId="0" fontId="151" fillId="3" borderId="53" xfId="45355" applyFont="true" applyBorder="true" applyAlignment="true">
      <alignment horizontal="center" vertical="center" wrapText="true"/>
    </xf>
    <xf numFmtId="0" fontId="151" fillId="3" borderId="53" xfId="45356" applyFont="true" applyBorder="true" applyAlignment="true">
      <alignment horizontal="center" vertical="center" wrapText="true"/>
    </xf>
    <xf numFmtId="0" fontId="24" fillId="27" borderId="100" xfId="19344" applyFill="true" applyBorder="true" applyAlignment="true">
      <alignment vertical="center" wrapText="true"/>
    </xf>
    <xf numFmtId="0" fontId="24" fillId="27" borderId="105" xfId="19344" applyFill="true" applyBorder="true" applyAlignment="true">
      <alignment vertical="center" wrapText="true"/>
    </xf>
    <xf numFmtId="0" fontId="151" fillId="33" borderId="100" xfId="45305" applyFont="true" applyFill="true" applyBorder="true" applyAlignment="true">
      <alignment horizontal="center" vertical="center" wrapText="true"/>
    </xf>
    <xf numFmtId="0" fontId="151" fillId="33" borderId="125" xfId="45306" applyFont="true" applyFill="true" applyBorder="true" applyAlignment="true">
      <alignment horizontal="center" vertical="center" wrapText="true"/>
    </xf>
    <xf numFmtId="0" fontId="151" fillId="33" borderId="100" xfId="45311" applyFont="true" applyFill="true" applyBorder="true" applyAlignment="true">
      <alignment horizontal="center" vertical="center" wrapText="true"/>
    </xf>
    <xf numFmtId="0" fontId="151" fillId="33" borderId="125" xfId="45312" applyFont="true" applyFill="true" applyBorder="true" applyAlignment="true">
      <alignment horizontal="center" vertical="center" wrapText="true"/>
    </xf>
    <xf numFmtId="0" fontId="151" fillId="33" borderId="100" xfId="45347" applyFont="true" applyFill="true" applyBorder="true" applyAlignment="true">
      <alignment horizontal="center" vertical="center" wrapText="true"/>
    </xf>
    <xf numFmtId="0" fontId="151" fillId="33" borderId="125" xfId="45348" applyFont="true" applyFill="true" applyBorder="true" applyAlignment="true">
      <alignment horizontal="center" vertical="center" wrapText="true"/>
    </xf>
    <xf numFmtId="0" fontId="151" fillId="33" borderId="100" xfId="45353" applyFont="true" applyFill="true" applyBorder="true" applyAlignment="true">
      <alignment horizontal="center" vertical="center" wrapText="true"/>
    </xf>
    <xf numFmtId="0" fontId="151" fillId="33" borderId="125" xfId="45354" applyFont="true" applyFill="true" applyBorder="true" applyAlignment="true">
      <alignment horizontal="center" vertical="center" wrapText="true"/>
    </xf>
    <xf numFmtId="0" fontId="151" fillId="33" borderId="107" xfId="45307" applyFont="true" applyFill="true" applyBorder="true" applyAlignment="true">
      <alignment horizontal="center" vertical="center" wrapText="true"/>
    </xf>
    <xf numFmtId="0" fontId="151" fillId="33" borderId="107" xfId="45313" applyFont="true" applyFill="true" applyBorder="true" applyAlignment="true">
      <alignment horizontal="center" vertical="center" wrapText="true"/>
    </xf>
    <xf numFmtId="0" fontId="151" fillId="33" borderId="107" xfId="45349" applyFont="true" applyFill="true" applyBorder="true" applyAlignment="true">
      <alignment horizontal="center" vertical="center" wrapText="true"/>
    </xf>
    <xf numFmtId="0" fontId="151" fillId="33" borderId="107" xfId="45355" applyFont="true" applyFill="true" applyBorder="true" applyAlignment="true">
      <alignment horizontal="center" vertical="center" wrapText="true"/>
    </xf>
    <xf numFmtId="0" fontId="151" fillId="3" borderId="109" xfId="45210" applyFont="true" applyBorder="true" applyAlignment="true">
      <alignment horizontal="center" vertical="center" wrapText="true"/>
    </xf>
    <xf numFmtId="0" fontId="151" fillId="3" borderId="109" xfId="45231" applyFont="true" applyBorder="true" applyAlignment="true">
      <alignment horizontal="center" vertical="center" wrapText="true"/>
    </xf>
    <xf numFmtId="0" fontId="151" fillId="3" borderId="109" xfId="45261" applyFont="true" applyBorder="true" applyAlignment="true">
      <alignment horizontal="center" vertical="center" wrapText="true"/>
    </xf>
    <xf numFmtId="0" fontId="151" fillId="3" borderId="109" xfId="45291" applyFont="true" applyBorder="true" applyAlignment="true">
      <alignment horizontal="center" vertical="center" wrapText="true"/>
    </xf>
    <xf numFmtId="0" fontId="151" fillId="3" borderId="109" xfId="45312" applyFont="true" applyBorder="true" applyAlignment="true">
      <alignment horizontal="center" vertical="center" wrapText="true"/>
    </xf>
    <xf numFmtId="0" fontId="151" fillId="33" borderId="100" xfId="45307" applyFont="true" applyFill="true" applyBorder="true" applyAlignment="true">
      <alignment horizontal="center" vertical="center" wrapText="true"/>
    </xf>
    <xf numFmtId="0" fontId="151" fillId="33" borderId="100" xfId="45312" applyFont="true" applyFill="true" applyBorder="true" applyAlignment="true">
      <alignment horizontal="center" vertical="center" wrapText="true"/>
    </xf>
    <xf numFmtId="0" fontId="151" fillId="3" borderId="109" xfId="45354" applyFont="true" applyBorder="true" applyAlignment="true">
      <alignment horizontal="center" vertical="center" wrapText="true"/>
    </xf>
    <xf numFmtId="0" fontId="151" fillId="33" borderId="100" xfId="45349" applyFont="true" applyFill="true" applyBorder="true" applyAlignment="true">
      <alignment horizontal="center" vertical="center" wrapText="true"/>
    </xf>
    <xf numFmtId="0" fontId="151" fillId="33" borderId="100" xfId="45354" applyFont="true" applyFill="true" applyBorder="true" applyAlignment="true">
      <alignment horizontal="center" vertical="center" wrapText="true"/>
    </xf>
    <xf numFmtId="0" fontId="151" fillId="3" borderId="110" xfId="45210" applyFont="true" applyBorder="true" applyAlignment="true">
      <alignment horizontal="center" vertical="center" wrapText="true"/>
    </xf>
    <xf numFmtId="0" fontId="151" fillId="3" borderId="110" xfId="45231" applyFont="true" applyBorder="true" applyAlignment="true">
      <alignment horizontal="center" vertical="center" wrapText="true"/>
    </xf>
    <xf numFmtId="0" fontId="151" fillId="3" borderId="110" xfId="45261" applyFont="true" applyBorder="true" applyAlignment="true">
      <alignment horizontal="center" vertical="center" wrapText="true"/>
    </xf>
    <xf numFmtId="0" fontId="151" fillId="3" borderId="110" xfId="45291" applyFont="true" applyBorder="true" applyAlignment="true">
      <alignment horizontal="center" vertical="center" wrapText="true"/>
    </xf>
    <xf numFmtId="0" fontId="151" fillId="3" borderId="110" xfId="45312" applyFont="true" applyBorder="true" applyAlignment="true">
      <alignment horizontal="center" vertical="center" wrapText="true"/>
    </xf>
    <xf numFmtId="0" fontId="151" fillId="33" borderId="130" xfId="45307" applyFont="true" applyFill="true" applyBorder="true" applyAlignment="true">
      <alignment horizontal="center" vertical="center" wrapText="true"/>
    </xf>
    <xf numFmtId="0" fontId="151" fillId="33" borderId="130" xfId="45312" applyFont="true" applyFill="true" applyBorder="true" applyAlignment="true">
      <alignment horizontal="center" vertical="center" wrapText="true"/>
    </xf>
    <xf numFmtId="0" fontId="151" fillId="3" borderId="110" xfId="45354" applyFont="true" applyBorder="true" applyAlignment="true">
      <alignment horizontal="center" vertical="center" wrapText="true"/>
    </xf>
    <xf numFmtId="0" fontId="151" fillId="33" borderId="130" xfId="45349" applyFont="true" applyFill="true" applyBorder="true" applyAlignment="true">
      <alignment horizontal="center" vertical="center" wrapText="true"/>
    </xf>
    <xf numFmtId="0" fontId="151" fillId="33" borderId="130" xfId="45354" applyFont="true" applyFill="true" applyBorder="true" applyAlignment="true">
      <alignment horizontal="center" vertical="center" wrapText="true"/>
    </xf>
    <xf numFmtId="0" fontId="151" fillId="3" borderId="96" xfId="45211" applyFont="true" applyBorder="true" applyAlignment="true">
      <alignment horizontal="center" vertical="center" wrapText="true"/>
    </xf>
    <xf numFmtId="0" fontId="151" fillId="3" borderId="96" xfId="45232" applyFont="true" applyBorder="true" applyAlignment="true">
      <alignment horizontal="center" vertical="center" wrapText="true"/>
    </xf>
    <xf numFmtId="0" fontId="151" fillId="3" borderId="96" xfId="45262" applyFont="true" applyBorder="true" applyAlignment="true">
      <alignment horizontal="center" vertical="center" wrapText="true"/>
    </xf>
    <xf numFmtId="0" fontId="151" fillId="33" borderId="126" xfId="45307" applyFont="true" applyFill="true" applyBorder="true" applyAlignment="true">
      <alignment horizontal="center" vertical="center" wrapText="true"/>
    </xf>
    <xf numFmtId="0" fontId="151" fillId="33" borderId="126" xfId="45313" applyFont="true" applyFill="true" applyBorder="true" applyAlignment="true">
      <alignment horizontal="center" vertical="center" wrapText="true"/>
    </xf>
    <xf numFmtId="0" fontId="151" fillId="3" borderId="96" xfId="45292" applyFont="true" applyBorder="true" applyAlignment="true">
      <alignment horizontal="center" vertical="center" wrapText="true"/>
    </xf>
    <xf numFmtId="0" fontId="151" fillId="3" borderId="96" xfId="45313" applyFont="true" applyBorder="true" applyAlignment="true">
      <alignment horizontal="center" vertical="center" wrapText="true"/>
    </xf>
    <xf numFmtId="0" fontId="151" fillId="33" borderId="126" xfId="45349" applyFont="true" applyFill="true" applyBorder="true" applyAlignment="true">
      <alignment horizontal="center" vertical="center" wrapText="true"/>
    </xf>
    <xf numFmtId="0" fontId="151" fillId="33" borderId="126" xfId="45355" applyFont="true" applyFill="true" applyBorder="true" applyAlignment="true">
      <alignment horizontal="center" vertical="center" wrapText="true"/>
    </xf>
    <xf numFmtId="0" fontId="151" fillId="3" borderId="96" xfId="45355" applyFont="true" applyBorder="true" applyAlignment="true">
      <alignment horizontal="center" vertical="center" wrapText="true"/>
    </xf>
    <xf numFmtId="0" fontId="151" fillId="0" borderId="100" xfId="45270" applyFont="true" applyFill="true" applyBorder="true" applyAlignment="true">
      <alignment horizontal="left" vertical="center" wrapText="true"/>
    </xf>
    <xf numFmtId="0" fontId="151" fillId="0" borderId="100" xfId="45276" applyFont="true" applyFill="true" applyBorder="true" applyAlignment="true">
      <alignment horizontal="left" vertical="center" wrapText="true"/>
    </xf>
    <xf numFmtId="0" fontId="151" fillId="0" borderId="100" xfId="45303" applyFont="true" applyFill="true" applyBorder="true" applyAlignment="true">
      <alignment horizontal="left" vertical="center" wrapText="true"/>
    </xf>
    <xf numFmtId="0" fontId="151" fillId="0" borderId="100" xfId="45309" applyFont="true" applyFill="true" applyBorder="true" applyAlignment="true">
      <alignment horizontal="left" vertical="center" wrapText="true"/>
    </xf>
    <xf numFmtId="0" fontId="151" fillId="0" borderId="100" xfId="45315" applyFont="true" applyFill="true" applyBorder="true" applyAlignment="true">
      <alignment horizontal="left" vertical="center" wrapText="true"/>
    </xf>
    <xf numFmtId="0" fontId="151" fillId="0" borderId="100" xfId="45321" applyFont="true" applyFill="true" applyBorder="true" applyAlignment="true">
      <alignment horizontal="left" vertical="center" wrapText="true"/>
    </xf>
    <xf numFmtId="0" fontId="151" fillId="0" borderId="100" xfId="45327"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15" borderId="100" xfId="19382" applyFont="true" applyFill="true" applyBorder="true" applyAlignment="true">
      <alignment horizontal="left" vertical="center" wrapText="true"/>
    </xf>
    <xf numFmtId="0" fontId="151" fillId="15" borderId="100" xfId="19385" applyFont="true" applyFill="true" applyBorder="true" applyAlignment="true">
      <alignment horizontal="left" vertical="center" wrapText="true"/>
    </xf>
    <xf numFmtId="0" fontId="151" fillId="0" borderId="100" xfId="45345" applyFont="true" applyFill="true" applyBorder="true" applyAlignment="true">
      <alignment horizontal="left" vertical="center" wrapText="true"/>
    </xf>
    <xf numFmtId="0" fontId="151" fillId="0" borderId="100" xfId="45351" applyFont="true" applyFill="true" applyBorder="true" applyAlignment="true">
      <alignment horizontal="left" vertical="center" wrapText="true"/>
    </xf>
    <xf numFmtId="0" fontId="151" fillId="0" borderId="100" xfId="45357" applyFont="true" applyFill="true" applyBorder="true" applyAlignment="true">
      <alignment horizontal="left" vertical="center" wrapText="true"/>
    </xf>
    <xf numFmtId="0" fontId="151" fillId="0" borderId="100" xfId="45363" applyFont="true" applyFill="true" applyBorder="true" applyAlignment="true">
      <alignment horizontal="left" vertical="center" wrapText="true"/>
    </xf>
    <xf numFmtId="0" fontId="151" fillId="0" borderId="100" xfId="45369" applyFont="true" applyFill="true" applyBorder="true" applyAlignment="true">
      <alignment horizontal="left" vertical="center" wrapText="true"/>
    </xf>
    <xf numFmtId="0" fontId="24" fillId="0" borderId="102" xfId="19344" applyFill="true" applyBorder="true" applyAlignment="true">
      <alignment vertical="center" wrapText="true"/>
    </xf>
    <xf numFmtId="0" fontId="151" fillId="0" borderId="107" xfId="19384" applyFont="true" applyFill="true" applyBorder="true" applyAlignment="true">
      <alignment horizontal="left" vertical="center"/>
    </xf>
    <xf numFmtId="0" fontId="151" fillId="15" borderId="107" xfId="19384" applyFont="true" applyFill="true" applyBorder="true" applyAlignment="true">
      <alignment horizontal="left" vertical="center"/>
    </xf>
    <xf numFmtId="0" fontId="151" fillId="15" borderId="107" xfId="19386" applyFont="true" applyFill="true" applyBorder="true" applyAlignment="true">
      <alignment horizontal="left" vertical="center"/>
    </xf>
    <xf numFmtId="0" fontId="24" fillId="15" borderId="107" xfId="19344" applyFill="true" applyBorder="true" applyAlignment="true">
      <alignment vertical="center"/>
    </xf>
    <xf numFmtId="0" fontId="24" fillId="27" borderId="107" xfId="19344" applyFill="true" applyBorder="true" applyAlignment="true">
      <alignment vertical="center"/>
    </xf>
    <xf numFmtId="0" fontId="24" fillId="27" borderId="108" xfId="19344" applyFill="true" applyBorder="true" applyAlignment="true">
      <alignment vertical="center"/>
    </xf>
    <xf numFmtId="0" fontId="151" fillId="26" borderId="107" xfId="45370" applyFont="true" applyFill="true" applyBorder="true" applyAlignment="true">
      <alignment horizontal="left" vertical="center"/>
    </xf>
    <xf numFmtId="0" fontId="151" fillId="0" borderId="107" xfId="45383" applyFont="true" applyFill="true" applyBorder="true" applyAlignment="true">
      <alignment horizontal="left" vertical="center"/>
    </xf>
    <xf numFmtId="169" fontId="150" fillId="33" borderId="102" xfId="45215" applyNumberFormat="true" applyFont="true" applyFill="true" applyBorder="true" applyAlignment="true">
      <alignment horizontal="center" vertical="center"/>
    </xf>
    <xf numFmtId="169" fontId="150" fillId="33" borderId="123" xfId="45215" applyNumberFormat="true" applyFont="true" applyFill="true" applyBorder="true" applyAlignment="true">
      <alignment horizontal="center" vertical="center"/>
    </xf>
    <xf numFmtId="169" fontId="150" fillId="33" borderId="124" xfId="45215" applyNumberFormat="true" applyFont="true" applyFill="true" applyBorder="true" applyAlignment="true">
      <alignment horizontal="center" vertical="center"/>
    </xf>
    <xf numFmtId="169" fontId="150" fillId="33" borderId="129" xfId="45215" applyNumberFormat="true" applyFont="true" applyFill="true" applyBorder="true" applyAlignment="true">
      <alignment horizontal="center" vertical="center"/>
    </xf>
    <xf numFmtId="169" fontId="150" fillId="33" borderId="106" xfId="45215" applyNumberFormat="true" applyFont="true" applyFill="true" applyBorder="true" applyAlignment="true">
      <alignment horizontal="center" vertical="center"/>
    </xf>
    <xf numFmtId="169" fontId="150" fillId="33" borderId="100" xfId="45218" applyNumberFormat="true" applyFont="true" applyFill="true" applyBorder="true" applyAlignment="true">
      <alignment horizontal="center" vertical="center"/>
    </xf>
    <xf numFmtId="169" fontId="150" fillId="33" borderId="125" xfId="45218" applyNumberFormat="true" applyFont="true" applyFill="true" applyBorder="true" applyAlignment="true">
      <alignment horizontal="center" vertical="center"/>
    </xf>
    <xf numFmtId="169" fontId="150" fillId="33" borderId="126" xfId="45218" applyNumberFormat="true" applyFont="true" applyFill="true" applyBorder="true" applyAlignment="true">
      <alignment horizontal="center" vertical="center"/>
    </xf>
    <xf numFmtId="169" fontId="150" fillId="33" borderId="130" xfId="45218" applyNumberFormat="true" applyFont="true" applyFill="true" applyBorder="true" applyAlignment="true">
      <alignment horizontal="center" vertical="center"/>
    </xf>
    <xf numFmtId="169" fontId="150" fillId="33" borderId="107" xfId="45218" applyNumberFormat="true" applyFont="true" applyFill="true" applyBorder="true" applyAlignment="true">
      <alignment horizontal="center" vertical="center"/>
    </xf>
    <xf numFmtId="169" fontId="150" fillId="33" borderId="100"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30" xfId="20220" applyNumberFormat="true" applyFont="true" applyFill="true" applyBorder="true" applyAlignment="true">
      <alignment horizontal="center" vertical="center"/>
    </xf>
    <xf numFmtId="169" fontId="150" fillId="33" borderId="107" xfId="20220" applyNumberFormat="true" applyFont="true" applyFill="true" applyBorder="true" applyAlignment="true">
      <alignment horizontal="center" vertical="center"/>
    </xf>
    <xf numFmtId="169" fontId="150" fillId="33" borderId="100" xfId="45242" applyNumberFormat="true" applyFont="true" applyFill="true" applyBorder="true" applyAlignment="true">
      <alignment horizontal="center" vertical="center"/>
    </xf>
    <xf numFmtId="169" fontId="150" fillId="33" borderId="125" xfId="45243" applyNumberFormat="true" applyFont="true" applyFill="true" applyBorder="true" applyAlignment="true">
      <alignment horizontal="center" vertical="center"/>
    </xf>
    <xf numFmtId="169" fontId="150" fillId="33" borderId="126" xfId="45244" applyNumberFormat="true" applyFont="true" applyFill="true" applyBorder="true" applyAlignment="true">
      <alignment horizontal="center" vertical="center"/>
    </xf>
    <xf numFmtId="169" fontId="150" fillId="33" borderId="130" xfId="45243" applyNumberFormat="true" applyFont="true" applyFill="true" applyBorder="true" applyAlignment="true">
      <alignment horizontal="center" vertical="center"/>
    </xf>
    <xf numFmtId="169" fontId="150" fillId="33" borderId="107" xfId="45244" applyNumberFormat="true" applyFont="true" applyFill="true" applyBorder="true" applyAlignment="true">
      <alignment horizontal="center" vertical="center"/>
    </xf>
    <xf numFmtId="169" fontId="150" fillId="33" borderId="100" xfId="45243" applyNumberFormat="true" applyFont="true" applyFill="true" applyBorder="true" applyAlignment="true">
      <alignment horizontal="center" vertical="center"/>
    </xf>
    <xf numFmtId="169" fontId="150" fillId="33" borderId="102" xfId="45266" applyNumberFormat="true" applyFont="true" applyFill="true" applyBorder="true" applyAlignment="true">
      <alignment horizontal="center" vertical="center"/>
    </xf>
    <xf numFmtId="169" fontId="150" fillId="33" borderId="123" xfId="45267" applyNumberFormat="true" applyFont="true" applyFill="true" applyBorder="true" applyAlignment="true">
      <alignment horizontal="center" vertical="center"/>
    </xf>
    <xf numFmtId="169" fontId="150" fillId="33" borderId="124" xfId="45268" applyNumberFormat="true" applyFont="true" applyFill="true" applyBorder="true" applyAlignment="true">
      <alignment horizontal="center" vertical="center"/>
    </xf>
    <xf numFmtId="169" fontId="150" fillId="33" borderId="129" xfId="45267" applyNumberFormat="true" applyFont="true" applyFill="true" applyBorder="true" applyAlignment="true">
      <alignment horizontal="center" vertical="center"/>
    </xf>
    <xf numFmtId="169" fontId="150" fillId="33" borderId="106" xfId="45268" applyNumberFormat="true" applyFont="true" applyFill="true" applyBorder="true" applyAlignment="true">
      <alignment horizontal="center" vertical="center"/>
    </xf>
    <xf numFmtId="169" fontId="150" fillId="33" borderId="102" xfId="45267" applyNumberFormat="true" applyFont="true" applyFill="true" applyBorder="true" applyAlignment="true">
      <alignment horizontal="center" vertical="center"/>
    </xf>
    <xf numFmtId="169" fontId="150" fillId="33" borderId="100" xfId="45272" applyNumberFormat="true" applyFont="true" applyFill="true" applyBorder="true" applyAlignment="true">
      <alignment horizontal="center" vertical="center"/>
    </xf>
    <xf numFmtId="169" fontId="150" fillId="33" borderId="125" xfId="45273" applyNumberFormat="true" applyFont="true" applyFill="true" applyBorder="true" applyAlignment="true">
      <alignment horizontal="center" vertical="center"/>
    </xf>
    <xf numFmtId="169" fontId="150" fillId="33" borderId="126" xfId="45274" applyNumberFormat="true" applyFont="true" applyFill="true" applyBorder="true" applyAlignment="true">
      <alignment horizontal="center" vertical="center"/>
    </xf>
    <xf numFmtId="169" fontId="150" fillId="33" borderId="130" xfId="45273" applyNumberFormat="true" applyFont="true" applyFill="true" applyBorder="true" applyAlignment="true">
      <alignment horizontal="center" vertical="center"/>
    </xf>
    <xf numFmtId="169" fontId="150" fillId="33" borderId="107" xfId="45274" applyNumberFormat="true" applyFont="true" applyFill="true" applyBorder="true" applyAlignment="true">
      <alignment horizontal="center" vertical="center"/>
    </xf>
    <xf numFmtId="169" fontId="150" fillId="33" borderId="100" xfId="45273" applyNumberFormat="true" applyFont="true" applyFill="true" applyBorder="true" applyAlignment="true">
      <alignment horizontal="center" vertical="center"/>
    </xf>
    <xf numFmtId="169" fontId="150" fillId="33" borderId="100" xfId="45278" applyNumberFormat="true" applyFont="true" applyFill="true" applyBorder="true" applyAlignment="true">
      <alignment horizontal="center" vertical="center"/>
    </xf>
    <xf numFmtId="169" fontId="150" fillId="33" borderId="125" xfId="45279" applyNumberFormat="true" applyFont="true" applyFill="true" applyBorder="true" applyAlignment="true">
      <alignment horizontal="center" vertical="center"/>
    </xf>
    <xf numFmtId="169" fontId="150" fillId="33" borderId="126" xfId="45280" applyNumberFormat="true" applyFont="true" applyFill="true" applyBorder="true" applyAlignment="true">
      <alignment horizontal="center" vertical="center"/>
    </xf>
    <xf numFmtId="169" fontId="150" fillId="33" borderId="130" xfId="45279" applyNumberFormat="true" applyFont="true" applyFill="true" applyBorder="true" applyAlignment="true">
      <alignment horizontal="center" vertical="center"/>
    </xf>
    <xf numFmtId="169" fontId="150" fillId="33" borderId="107" xfId="45280" applyNumberFormat="true" applyFont="true" applyFill="true" applyBorder="true" applyAlignment="true">
      <alignment horizontal="center" vertical="center"/>
    </xf>
    <xf numFmtId="169" fontId="150" fillId="33" borderId="100" xfId="45279"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69" fontId="150" fillId="33" borderId="102" xfId="45296" applyNumberFormat="true" applyFont="true" applyFill="true" applyBorder="true" applyAlignment="true">
      <alignment horizontal="center" vertical="center"/>
    </xf>
    <xf numFmtId="169" fontId="150" fillId="33" borderId="123" xfId="45296" applyNumberFormat="true" applyFont="true" applyFill="true" applyBorder="true" applyAlignment="true">
      <alignment horizontal="center" vertical="center"/>
    </xf>
    <xf numFmtId="169" fontId="150" fillId="33" borderId="124" xfId="45296" applyNumberFormat="true" applyFont="true" applyFill="true" applyBorder="true" applyAlignment="true">
      <alignment horizontal="center" vertical="center"/>
    </xf>
    <xf numFmtId="169" fontId="150" fillId="33" borderId="129" xfId="45296" applyNumberFormat="true" applyFont="true" applyFill="true" applyBorder="true" applyAlignment="true">
      <alignment horizontal="center" vertical="center"/>
    </xf>
    <xf numFmtId="169" fontId="150" fillId="33" borderId="106" xfId="45296" applyNumberFormat="true" applyFont="true" applyFill="true" applyBorder="true" applyAlignment="true">
      <alignment horizontal="center" vertical="center"/>
    </xf>
    <xf numFmtId="169" fontId="150" fillId="33" borderId="100" xfId="45299" applyNumberFormat="true" applyFont="true" applyFill="true" applyBorder="true" applyAlignment="true">
      <alignment horizontal="center" vertical="center"/>
    </xf>
    <xf numFmtId="169" fontId="150" fillId="33" borderId="125" xfId="45299" applyNumberFormat="true" applyFont="true" applyFill="true" applyBorder="true" applyAlignment="true">
      <alignment horizontal="center" vertical="center"/>
    </xf>
    <xf numFmtId="169" fontId="150" fillId="33" borderId="126" xfId="45299" applyNumberFormat="true" applyFont="true" applyFill="true" applyBorder="true" applyAlignment="true">
      <alignment horizontal="center" vertical="center"/>
    </xf>
    <xf numFmtId="169" fontId="150" fillId="33" borderId="130" xfId="45299" applyNumberFormat="true" applyFont="true" applyFill="true" applyBorder="true" applyAlignment="true">
      <alignment horizontal="center" vertical="center"/>
    </xf>
    <xf numFmtId="169" fontId="150" fillId="33" borderId="107" xfId="45299" applyNumberFormat="true" applyFont="true" applyFill="true" applyBorder="true" applyAlignment="true">
      <alignment horizontal="center" vertical="center"/>
    </xf>
    <xf numFmtId="169" fontId="150" fillId="33" borderId="100"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30" xfId="20296" applyNumberFormat="true" applyFont="true" applyFill="true" applyBorder="true" applyAlignment="true">
      <alignment horizontal="center" vertical="center"/>
    </xf>
    <xf numFmtId="169" fontId="150" fillId="33" borderId="107" xfId="20296" applyNumberFormat="true" applyFont="true" applyFill="true" applyBorder="true" applyAlignment="true">
      <alignment horizontal="center" vertical="center"/>
    </xf>
    <xf numFmtId="169" fontId="150" fillId="33" borderId="102" xfId="45317" applyNumberFormat="true" applyFont="true" applyFill="true" applyBorder="true" applyAlignment="true">
      <alignment horizontal="center" vertical="center"/>
    </xf>
    <xf numFmtId="169" fontId="150" fillId="33" borderId="123" xfId="45318" applyNumberFormat="true" applyFont="true" applyFill="true" applyBorder="true" applyAlignment="true">
      <alignment horizontal="center" vertical="center"/>
    </xf>
    <xf numFmtId="169" fontId="150" fillId="33" borderId="124" xfId="45319" applyNumberFormat="true" applyFont="true" applyFill="true" applyBorder="true" applyAlignment="true">
      <alignment horizontal="center" vertical="center"/>
    </xf>
    <xf numFmtId="169" fontId="150" fillId="33" borderId="129" xfId="45318" applyNumberFormat="true" applyFont="true" applyFill="true" applyBorder="true" applyAlignment="true">
      <alignment horizontal="center" vertical="center"/>
    </xf>
    <xf numFmtId="169" fontId="150" fillId="33" borderId="106" xfId="45319" applyNumberFormat="true" applyFont="true" applyFill="true" applyBorder="true" applyAlignment="true">
      <alignment horizontal="center" vertical="center"/>
    </xf>
    <xf numFmtId="169" fontId="150" fillId="33" borderId="102" xfId="45318" applyNumberFormat="true" applyFont="true" applyFill="true" applyBorder="true" applyAlignment="true">
      <alignment horizontal="center" vertical="center"/>
    </xf>
    <xf numFmtId="169" fontId="150" fillId="33" borderId="100" xfId="45323" applyNumberFormat="true" applyFont="true" applyFill="true" applyBorder="true" applyAlignment="true">
      <alignment horizontal="center" vertical="center"/>
    </xf>
    <xf numFmtId="169" fontId="150" fillId="33" borderId="125" xfId="45324" applyNumberFormat="true" applyFont="true" applyFill="true" applyBorder="true" applyAlignment="true">
      <alignment horizontal="center" vertical="center"/>
    </xf>
    <xf numFmtId="169" fontId="150" fillId="33" borderId="126" xfId="45325" applyNumberFormat="true" applyFont="true" applyFill="true" applyBorder="true" applyAlignment="true">
      <alignment horizontal="center" vertical="center"/>
    </xf>
    <xf numFmtId="169" fontId="150" fillId="33" borderId="130" xfId="45324" applyNumberFormat="true" applyFont="true" applyFill="true" applyBorder="true" applyAlignment="true">
      <alignment horizontal="center" vertical="center"/>
    </xf>
    <xf numFmtId="169" fontId="150" fillId="33" borderId="107" xfId="45325" applyNumberFormat="true" applyFont="true" applyFill="true" applyBorder="true" applyAlignment="true">
      <alignment horizontal="center" vertical="center"/>
    </xf>
    <xf numFmtId="169" fontId="150" fillId="33" borderId="100" xfId="45324" applyNumberFormat="true" applyFont="true" applyFill="true" applyBorder="true" applyAlignment="true">
      <alignment horizontal="center" vertical="center"/>
    </xf>
    <xf numFmtId="168" fontId="150" fillId="33" borderId="100" xfId="45333" applyNumberFormat="true" applyFont="true" applyFill="true" applyBorder="true" applyAlignment="true">
      <alignment horizontal="center" vertical="center"/>
    </xf>
    <xf numFmtId="168" fontId="150" fillId="33" borderId="125" xfId="45334" applyNumberFormat="true" applyFont="true" applyFill="true" applyBorder="true" applyAlignment="true">
      <alignment horizontal="center" vertical="center"/>
    </xf>
    <xf numFmtId="168" fontId="150" fillId="33" borderId="126" xfId="45335" applyNumberFormat="true" applyFont="true" applyFill="true" applyBorder="true" applyAlignment="true">
      <alignment horizontal="center" vertical="center"/>
    </xf>
    <xf numFmtId="168" fontId="150" fillId="33" borderId="130" xfId="45334" applyNumberFormat="true" applyFont="true" applyFill="true" applyBorder="true" applyAlignment="true">
      <alignment horizontal="center" vertical="center"/>
    </xf>
    <xf numFmtId="168" fontId="150" fillId="33" borderId="107" xfId="45335" applyNumberFormat="true" applyFont="true" applyFill="true" applyBorder="true" applyAlignment="true">
      <alignment horizontal="center" vertical="center"/>
    </xf>
    <xf numFmtId="168" fontId="150" fillId="33" borderId="100" xfId="45334" applyNumberFormat="true" applyFont="true" applyFill="true" applyBorder="true" applyAlignment="true">
      <alignment horizontal="center" vertical="center"/>
    </xf>
    <xf numFmtId="168" fontId="150" fillId="33" borderId="100" xfId="45337" applyNumberFormat="true" applyFont="true" applyFill="true" applyBorder="true" applyAlignment="true">
      <alignment horizontal="center" vertical="center"/>
    </xf>
    <xf numFmtId="168" fontId="150" fillId="33" borderId="125" xfId="45338" applyNumberFormat="true" applyFont="true" applyFill="true" applyBorder="true" applyAlignment="true">
      <alignment horizontal="center" vertical="center"/>
    </xf>
    <xf numFmtId="168" fontId="150" fillId="33" borderId="126" xfId="45339" applyNumberFormat="true" applyFont="true" applyFill="true" applyBorder="true" applyAlignment="true">
      <alignment horizontal="center" vertical="center"/>
    </xf>
    <xf numFmtId="168" fontId="150" fillId="33" borderId="130" xfId="45338" applyNumberFormat="true" applyFont="true" applyFill="true" applyBorder="true" applyAlignment="true">
      <alignment horizontal="center" vertical="center"/>
    </xf>
    <xf numFmtId="168" fontId="150" fillId="33" borderId="107" xfId="45339" applyNumberFormat="true" applyFont="true" applyFill="true" applyBorder="true" applyAlignment="true">
      <alignment horizontal="center" vertical="center"/>
    </xf>
    <xf numFmtId="168" fontId="150" fillId="33" borderId="100" xfId="45338" applyNumberFormat="true" applyFont="true" applyFill="true" applyBorder="true" applyAlignment="true">
      <alignment horizontal="center" vertical="center"/>
    </xf>
    <xf numFmtId="168" fontId="150" fillId="33" borderId="100" xfId="45341" applyNumberFormat="true" applyFont="true" applyFill="true" applyBorder="true" applyAlignment="true">
      <alignment horizontal="center" vertical="center"/>
    </xf>
    <xf numFmtId="168" fontId="150" fillId="33" borderId="125" xfId="45342" applyNumberFormat="true" applyFont="true" applyFill="true" applyBorder="true" applyAlignment="true">
      <alignment horizontal="center" vertical="center"/>
    </xf>
    <xf numFmtId="168" fontId="150" fillId="33" borderId="126" xfId="45343" applyNumberFormat="true" applyFont="true" applyFill="true" applyBorder="true" applyAlignment="true">
      <alignment horizontal="center" vertical="center"/>
    </xf>
    <xf numFmtId="168" fontId="150" fillId="33" borderId="130" xfId="45342" applyNumberFormat="true" applyFont="true" applyFill="true" applyBorder="true" applyAlignment="true">
      <alignment horizontal="center" vertical="center"/>
    </xf>
    <xf numFmtId="168" fontId="150" fillId="33" borderId="107" xfId="45343" applyNumberFormat="true" applyFont="true" applyFill="true" applyBorder="true" applyAlignment="true">
      <alignment horizontal="center" vertical="center"/>
    </xf>
    <xf numFmtId="168" fontId="150" fillId="33" borderId="100" xfId="45342" applyNumberFormat="true" applyFont="true" applyFill="true" applyBorder="true" applyAlignment="true">
      <alignment horizontal="center" vertical="center"/>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25" xfId="19400" applyNumberFormat="true" applyFont="true" applyFill="true" applyBorder="true" applyAlignment="true">
      <alignment horizontal="center" vertical="center" wrapText="true"/>
    </xf>
    <xf numFmtId="169" fontId="150" fillId="33" borderId="100" xfId="45329" applyNumberFormat="true" applyFont="true" applyFill="true" applyBorder="true" applyAlignment="true">
      <alignment horizontal="center" vertical="center"/>
    </xf>
    <xf numFmtId="169" fontId="150" fillId="33" borderId="125" xfId="45330" applyNumberFormat="true" applyFont="true" applyFill="true" applyBorder="true" applyAlignment="true">
      <alignment horizontal="center" vertical="center"/>
    </xf>
    <xf numFmtId="169" fontId="150" fillId="33" borderId="126" xfId="45331" applyNumberFormat="true" applyFont="true" applyFill="true" applyBorder="true" applyAlignment="true">
      <alignment horizontal="center" vertical="center"/>
    </xf>
    <xf numFmtId="169" fontId="150" fillId="33" borderId="130" xfId="45330" applyNumberFormat="true" applyFont="true" applyFill="true" applyBorder="true" applyAlignment="true">
      <alignment horizontal="center" vertical="center"/>
    </xf>
    <xf numFmtId="169" fontId="150" fillId="33" borderId="107" xfId="45331" applyNumberFormat="true" applyFont="true" applyFill="true" applyBorder="true" applyAlignment="true">
      <alignment horizontal="center" vertical="center"/>
    </xf>
    <xf numFmtId="169" fontId="150" fillId="33" borderId="100" xfId="45330" applyNumberFormat="true" applyFont="true" applyFill="true" applyBorder="true" applyAlignment="true">
      <alignment horizontal="center" vertical="center"/>
    </xf>
    <xf numFmtId="0" fontId="24" fillId="33" borderId="105"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169" fontId="150" fillId="33" borderId="102" xfId="45359" applyNumberFormat="true" applyFont="true" applyFill="true" applyBorder="true" applyAlignment="true">
      <alignment horizontal="center" vertical="center"/>
    </xf>
    <xf numFmtId="169" fontId="150" fillId="33" borderId="123" xfId="45360" applyNumberFormat="true" applyFont="true" applyFill="true" applyBorder="true" applyAlignment="true">
      <alignment horizontal="center" vertical="center"/>
    </xf>
    <xf numFmtId="169" fontId="150" fillId="33" borderId="124" xfId="45361" applyNumberFormat="true" applyFont="true" applyFill="true" applyBorder="true" applyAlignment="true">
      <alignment horizontal="center" vertical="center"/>
    </xf>
    <xf numFmtId="169" fontId="150" fillId="33" borderId="129" xfId="45360" applyNumberFormat="true" applyFont="true" applyFill="true" applyBorder="true" applyAlignment="true">
      <alignment horizontal="center" vertical="center"/>
    </xf>
    <xf numFmtId="169" fontId="150" fillId="33" borderId="106" xfId="45361" applyNumberFormat="true" applyFont="true" applyFill="true" applyBorder="true" applyAlignment="true">
      <alignment horizontal="center" vertical="center"/>
    </xf>
    <xf numFmtId="169" fontId="150" fillId="33" borderId="102" xfId="45360" applyNumberFormat="true" applyFont="true" applyFill="true" applyBorder="true" applyAlignment="true">
      <alignment horizontal="center" vertical="center"/>
    </xf>
    <xf numFmtId="169" fontId="150" fillId="33" borderId="100" xfId="45365" applyNumberFormat="true" applyFont="true" applyFill="true" applyBorder="true" applyAlignment="true">
      <alignment horizontal="center" vertical="center"/>
    </xf>
    <xf numFmtId="169" fontId="150" fillId="33" borderId="125" xfId="45366" applyNumberFormat="true" applyFont="true" applyFill="true" applyBorder="true" applyAlignment="true">
      <alignment horizontal="center" vertical="center"/>
    </xf>
    <xf numFmtId="169" fontId="150" fillId="33" borderId="126" xfId="45367" applyNumberFormat="true" applyFont="true" applyFill="true" applyBorder="true" applyAlignment="true">
      <alignment horizontal="center" vertical="center"/>
    </xf>
    <xf numFmtId="169" fontId="150" fillId="33" borderId="130" xfId="45366" applyNumberFormat="true" applyFont="true" applyFill="true" applyBorder="true" applyAlignment="true">
      <alignment horizontal="center" vertical="center"/>
    </xf>
    <xf numFmtId="169" fontId="150" fillId="33" borderId="107" xfId="45367" applyNumberFormat="true" applyFont="true" applyFill="true" applyBorder="true" applyAlignment="true">
      <alignment horizontal="center" vertical="center"/>
    </xf>
    <xf numFmtId="169" fontId="150" fillId="33" borderId="100" xfId="45366" applyNumberFormat="true" applyFont="true" applyFill="true" applyBorder="true" applyAlignment="true">
      <alignment horizontal="center" vertical="center"/>
    </xf>
    <xf numFmtId="169" fontId="150" fillId="33" borderId="100" xfId="45371" applyNumberFormat="true" applyFont="true" applyFill="true" applyBorder="true" applyAlignment="true">
      <alignment horizontal="center" vertical="center"/>
    </xf>
    <xf numFmtId="169" fontId="150" fillId="33" borderId="125" xfId="45372" applyNumberFormat="true" applyFont="true" applyFill="true" applyBorder="true" applyAlignment="true">
      <alignment horizontal="center" vertical="center"/>
    </xf>
    <xf numFmtId="169" fontId="150" fillId="33" borderId="126" xfId="45373" applyNumberFormat="true" applyFont="true" applyFill="true" applyBorder="true" applyAlignment="true">
      <alignment horizontal="center" vertical="center"/>
    </xf>
    <xf numFmtId="169" fontId="150" fillId="33" borderId="130" xfId="45372" applyNumberFormat="true" applyFont="true" applyFill="true" applyBorder="true" applyAlignment="true">
      <alignment horizontal="center" vertical="center"/>
    </xf>
    <xf numFmtId="169" fontId="150" fillId="33" borderId="107" xfId="45373" applyNumberFormat="true" applyFont="true" applyFill="true" applyBorder="true" applyAlignment="true">
      <alignment horizontal="center" vertical="center"/>
    </xf>
    <xf numFmtId="169" fontId="150" fillId="33" borderId="100" xfId="45372" applyNumberFormat="true" applyFont="true" applyFill="true" applyBorder="true" applyAlignment="true">
      <alignment horizontal="center" vertical="center"/>
    </xf>
    <xf numFmtId="168" fontId="150" fillId="33" borderId="100" xfId="45375" applyNumberFormat="true" applyFont="true" applyFill="true" applyBorder="true" applyAlignment="true">
      <alignment horizontal="center" vertical="center"/>
    </xf>
    <xf numFmtId="168" fontId="150" fillId="33" borderId="125" xfId="45376" applyNumberFormat="true" applyFont="true" applyFill="true" applyBorder="true" applyAlignment="true">
      <alignment horizontal="center" vertical="center"/>
    </xf>
    <xf numFmtId="168" fontId="150" fillId="33" borderId="126" xfId="45377" applyNumberFormat="true" applyFont="true" applyFill="true" applyBorder="true" applyAlignment="true">
      <alignment horizontal="center" vertical="center"/>
    </xf>
    <xf numFmtId="168" fontId="150" fillId="33" borderId="130" xfId="45376" applyNumberFormat="true" applyFont="true" applyFill="true" applyBorder="true" applyAlignment="true">
      <alignment horizontal="center" vertical="center"/>
    </xf>
    <xf numFmtId="168" fontId="150" fillId="33" borderId="107" xfId="45377" applyNumberFormat="true" applyFont="true" applyFill="true" applyBorder="true" applyAlignment="true">
      <alignment horizontal="center" vertical="center"/>
    </xf>
    <xf numFmtId="168" fontId="150" fillId="33" borderId="100" xfId="45376" applyNumberFormat="true" applyFont="true" applyFill="true" applyBorder="true" applyAlignment="true">
      <alignment horizontal="center" vertical="center"/>
    </xf>
    <xf numFmtId="168" fontId="150" fillId="33" borderId="100" xfId="45379" applyNumberFormat="true" applyFont="true" applyFill="true" applyBorder="true" applyAlignment="true">
      <alignment horizontal="center" vertical="center"/>
    </xf>
    <xf numFmtId="168" fontId="150" fillId="33" borderId="125" xfId="45380" applyNumberFormat="true" applyFont="true" applyFill="true" applyBorder="true" applyAlignment="true">
      <alignment horizontal="center" vertical="center"/>
    </xf>
    <xf numFmtId="168" fontId="150" fillId="33" borderId="126" xfId="45381" applyNumberFormat="true" applyFont="true" applyFill="true" applyBorder="true" applyAlignment="true">
      <alignment horizontal="center" vertical="center"/>
    </xf>
    <xf numFmtId="168" fontId="150" fillId="33" borderId="130" xfId="45380" applyNumberFormat="true" applyFont="true" applyFill="true" applyBorder="true" applyAlignment="true">
      <alignment horizontal="center" vertical="center"/>
    </xf>
    <xf numFmtId="168" fontId="150" fillId="33" borderId="107" xfId="45381" applyNumberFormat="true" applyFont="true" applyFill="true" applyBorder="true" applyAlignment="true">
      <alignment horizontal="center" vertical="center"/>
    </xf>
    <xf numFmtId="168" fontId="150" fillId="33" borderId="100" xfId="45380" applyNumberFormat="true" applyFont="true" applyFill="true" applyBorder="true" applyAlignment="true">
      <alignment horizontal="center" vertical="center"/>
    </xf>
    <xf numFmtId="168" fontId="150" fillId="33" borderId="100" xfId="45385" applyNumberFormat="true" applyFont="true" applyFill="true" applyBorder="true" applyAlignment="true">
      <alignment horizontal="center" vertical="center"/>
    </xf>
    <xf numFmtId="168" fontId="150" fillId="33" borderId="125" xfId="45386" applyNumberFormat="true" applyFont="true" applyFill="true" applyBorder="true" applyAlignment="true">
      <alignment horizontal="center" vertical="center"/>
    </xf>
    <xf numFmtId="168" fontId="150" fillId="33" borderId="126" xfId="45387" applyNumberFormat="true" applyFont="true" applyFill="true" applyBorder="true" applyAlignment="true">
      <alignment horizontal="center" vertical="center"/>
    </xf>
    <xf numFmtId="168" fontId="150" fillId="33" borderId="130" xfId="45386" applyNumberFormat="true" applyFont="true" applyFill="true" applyBorder="true" applyAlignment="true">
      <alignment horizontal="center" vertical="center"/>
    </xf>
    <xf numFmtId="168" fontId="150" fillId="33" borderId="107" xfId="45387" applyNumberFormat="true" applyFont="true" applyFill="true" applyBorder="true" applyAlignment="true">
      <alignment horizontal="center" vertical="center"/>
    </xf>
    <xf numFmtId="168" fontId="150" fillId="33" borderId="100" xfId="45386" applyNumberFormat="true" applyFont="true" applyFill="true" applyBorder="true" applyAlignment="true">
      <alignment horizontal="center" vertical="center"/>
    </xf>
    <xf numFmtId="0" fontId="151" fillId="26" borderId="106" xfId="45214" applyFont="true" applyFill="true" applyBorder="true" applyAlignment="true">
      <alignment horizontal="left" vertical="center"/>
    </xf>
    <xf numFmtId="0" fontId="151" fillId="26" borderId="107" xfId="45217" applyFont="true" applyFill="true" applyBorder="true" applyAlignment="true">
      <alignment horizontal="left" vertical="center"/>
    </xf>
    <xf numFmtId="0" fontId="151" fillId="26" borderId="108" xfId="45220" applyFont="true" applyFill="true" applyBorder="true" applyAlignment="true">
      <alignment horizontal="left" vertical="center"/>
    </xf>
    <xf numFmtId="0" fontId="151" fillId="26" borderId="106" xfId="45241" applyFont="true" applyFill="true" applyBorder="true" applyAlignment="true">
      <alignment horizontal="left" vertical="center"/>
    </xf>
    <xf numFmtId="0" fontId="151" fillId="26" borderId="107" xfId="45241" applyFont="true" applyFill="true" applyBorder="true" applyAlignment="true">
      <alignment horizontal="left" vertical="center"/>
    </xf>
    <xf numFmtId="0" fontId="151" fillId="26" borderId="106" xfId="45265" applyFont="true" applyFill="true" applyBorder="true" applyAlignment="true">
      <alignment horizontal="left" vertical="center"/>
    </xf>
    <xf numFmtId="0" fontId="151" fillId="26" borderId="107" xfId="45271" applyFont="true" applyFill="true" applyBorder="true" applyAlignment="true">
      <alignment horizontal="left" vertical="center"/>
    </xf>
    <xf numFmtId="0" fontId="151" fillId="0" borderId="107" xfId="45271" applyFont="true" applyFill="true" applyBorder="true" applyAlignment="true">
      <alignment horizontal="left" vertical="center"/>
    </xf>
    <xf numFmtId="0" fontId="151" fillId="0" borderId="107" xfId="45277" applyFont="true" applyFill="true" applyBorder="true" applyAlignment="true">
      <alignment horizontal="left" vertical="center"/>
    </xf>
    <xf numFmtId="0" fontId="151" fillId="26" borderId="106" xfId="45295" applyFont="true" applyFill="true" applyBorder="true" applyAlignment="true">
      <alignment horizontal="left" vertical="center"/>
    </xf>
    <xf numFmtId="0" fontId="151" fillId="26" borderId="107" xfId="45298" applyFont="true" applyFill="true" applyBorder="true" applyAlignment="true">
      <alignment horizontal="left" vertical="center"/>
    </xf>
    <xf numFmtId="0" fontId="151" fillId="26" borderId="108" xfId="45301" applyFont="true" applyFill="true" applyBorder="true" applyAlignment="true">
      <alignment horizontal="left" vertical="center"/>
    </xf>
    <xf numFmtId="0" fontId="151" fillId="26" borderId="106" xfId="45316" applyFont="true" applyFill="true" applyBorder="true" applyAlignment="true">
      <alignment horizontal="left" vertical="center"/>
    </xf>
    <xf numFmtId="0" fontId="151" fillId="26" borderId="107" xfId="45322" applyFont="true" applyFill="true" applyBorder="true" applyAlignment="true">
      <alignment horizontal="left" vertical="center"/>
    </xf>
    <xf numFmtId="0" fontId="151" fillId="26" borderId="108" xfId="45322" applyFont="true" applyFill="true" applyBorder="true" applyAlignment="true">
      <alignment horizontal="left" vertical="center"/>
    </xf>
    <xf numFmtId="0" fontId="24" fillId="0" borderId="106" xfId="19344" applyFill="true" applyBorder="true" applyAlignment="true">
      <alignment vertical="center"/>
    </xf>
    <xf numFmtId="0" fontId="151" fillId="0" borderId="107" xfId="45304" applyFont="true" applyFill="true" applyBorder="true" applyAlignment="true">
      <alignment horizontal="left" vertical="center"/>
    </xf>
    <xf numFmtId="0" fontId="151" fillId="0" borderId="107" xfId="45310" applyFont="true" applyFill="true" applyBorder="true" applyAlignment="true">
      <alignment horizontal="left" vertical="center"/>
    </xf>
    <xf numFmtId="0" fontId="151" fillId="0" borderId="107" xfId="45316" applyFont="true" applyFill="true" applyBorder="true" applyAlignment="true">
      <alignment horizontal="left" vertical="center"/>
    </xf>
    <xf numFmtId="0" fontId="151" fillId="0" borderId="107" xfId="45322" applyFont="true" applyFill="true" applyBorder="true" applyAlignment="true">
      <alignment horizontal="left" vertical="center"/>
    </xf>
    <xf numFmtId="0" fontId="151" fillId="0" borderId="107" xfId="45328" applyFont="true" applyFill="true" applyBorder="true" applyAlignment="true">
      <alignment horizontal="left" vertical="center"/>
    </xf>
    <xf numFmtId="0" fontId="151" fillId="15" borderId="107" xfId="45322" applyFont="true" applyFill="true" applyBorder="true" applyAlignment="true">
      <alignment horizontal="left" vertical="center"/>
    </xf>
    <xf numFmtId="0" fontId="151" fillId="15" borderId="107" xfId="45328" applyFont="true" applyFill="true" applyBorder="true" applyAlignment="true">
      <alignment horizontal="left" vertical="center"/>
    </xf>
    <xf numFmtId="0" fontId="151" fillId="26" borderId="106" xfId="45358" applyFont="true" applyFill="true" applyBorder="true" applyAlignment="true">
      <alignment horizontal="left" vertical="center"/>
    </xf>
    <xf numFmtId="0" fontId="151" fillId="26" borderId="107" xfId="45364" applyFont="true" applyFill="true" applyBorder="true" applyAlignment="true">
      <alignment horizontal="left" vertical="center"/>
    </xf>
    <xf numFmtId="0" fontId="151" fillId="26" borderId="108" xfId="45364" applyFont="true" applyFill="true" applyBorder="true" applyAlignment="true">
      <alignment horizontal="left" vertical="center"/>
    </xf>
    <xf numFmtId="0" fontId="151" fillId="26" borderId="106" xfId="45364" applyFont="true" applyFill="true" applyBorder="true" applyAlignment="true">
      <alignment horizontal="left" vertical="center"/>
    </xf>
    <xf numFmtId="0" fontId="151" fillId="0" borderId="107" xfId="45346" applyFont="true" applyFill="true" applyBorder="true" applyAlignment="true">
      <alignment horizontal="left" vertical="center"/>
    </xf>
    <xf numFmtId="0" fontId="151" fillId="0" borderId="107" xfId="45352" applyFont="true" applyFill="true" applyBorder="true" applyAlignment="true">
      <alignment horizontal="left" vertical="center"/>
    </xf>
    <xf numFmtId="0" fontId="151" fillId="0" borderId="107" xfId="45358" applyFont="true" applyFill="true" applyBorder="true" applyAlignment="true">
      <alignment horizontal="left" vertical="center"/>
    </xf>
    <xf numFmtId="0" fontId="151" fillId="0" borderId="107" xfId="45364" applyFont="true" applyFill="true" applyBorder="true" applyAlignment="true">
      <alignment horizontal="left" vertical="center"/>
    </xf>
    <xf numFmtId="0" fontId="151" fillId="0" borderId="107" xfId="45384" applyFont="true" applyFill="true" applyBorder="true" applyAlignment="true">
      <alignment horizontal="left" vertical="center"/>
    </xf>
    <xf numFmtId="0" fontId="151" fillId="26" borderId="58" xfId="45316" applyFont="true" applyFill="true" applyBorder="true" applyAlignment="true">
      <alignment horizontal="left" vertical="center"/>
    </xf>
    <xf numFmtId="0" fontId="151" fillId="26" borderId="59" xfId="45322" applyFont="true" applyFill="true" applyBorder="true" applyAlignment="true">
      <alignment horizontal="left" vertical="center"/>
    </xf>
    <xf numFmtId="0" fontId="151" fillId="26" borderId="60" xfId="45328" applyFont="true" applyFill="true" applyBorder="true" applyAlignment="true">
      <alignment horizontal="left" vertical="center"/>
    </xf>
    <xf numFmtId="169" fontId="181" fillId="33" borderId="100" xfId="45218" applyNumberFormat="true" applyFont="true" applyFill="true" applyBorder="true" applyAlignment="true">
      <alignment horizontal="center" vertical="center"/>
    </xf>
    <xf numFmtId="169" fontId="181" fillId="33" borderId="105" xfId="45221" applyNumberFormat="true" applyFont="true" applyFill="true" applyBorder="true" applyAlignment="true">
      <alignment horizontal="center" vertical="center"/>
    </xf>
    <xf numFmtId="169" fontId="181" fillId="33" borderId="102" xfId="45242" applyNumberFormat="true" applyFont="true" applyFill="true" applyBorder="true" applyAlignment="true">
      <alignment horizontal="center" vertical="center"/>
    </xf>
    <xf numFmtId="169" fontId="181" fillId="33" borderId="100" xfId="45242" applyNumberFormat="true" applyFont="true" applyFill="true" applyBorder="true" applyAlignment="true">
      <alignment horizontal="center" vertical="center"/>
    </xf>
    <xf numFmtId="169" fontId="181" fillId="33" borderId="100" xfId="45236" applyNumberFormat="true" applyFont="true" applyFill="true" applyBorder="true" applyAlignment="true">
      <alignment horizontal="center" vertical="center"/>
    </xf>
    <xf numFmtId="169" fontId="181" fillId="33" borderId="100" xfId="45299" applyNumberFormat="true" applyFont="true" applyFill="true" applyBorder="true" applyAlignment="true">
      <alignment horizontal="center" vertical="center"/>
    </xf>
    <xf numFmtId="169" fontId="181" fillId="33" borderId="105" xfId="45302" applyNumberFormat="true" applyFont="true" applyFill="true" applyBorder="true" applyAlignment="true">
      <alignment horizontal="center" vertical="center"/>
    </xf>
    <xf numFmtId="169" fontId="181" fillId="33" borderId="100" xfId="45323" applyNumberFormat="true" applyFont="true" applyFill="true" applyBorder="true" applyAlignment="true">
      <alignment horizontal="center" vertical="center"/>
    </xf>
    <xf numFmtId="169" fontId="181" fillId="33" borderId="125" xfId="45218" applyNumberFormat="true" applyFont="true" applyFill="true" applyBorder="true" applyAlignment="true">
      <alignment horizontal="center" vertical="center"/>
    </xf>
    <xf numFmtId="169" fontId="181" fillId="33" borderId="127" xfId="45221" applyNumberFormat="true" applyFont="true" applyFill="true" applyBorder="true" applyAlignment="true">
      <alignment horizontal="center" vertical="center"/>
    </xf>
    <xf numFmtId="169" fontId="181" fillId="33" borderId="123" xfId="45243" applyNumberFormat="true" applyFont="true" applyFill="true" applyBorder="true" applyAlignment="true">
      <alignment horizontal="center" vertical="center"/>
    </xf>
    <xf numFmtId="169" fontId="181" fillId="33" borderId="125" xfId="45243" applyNumberFormat="true" applyFont="true" applyFill="true" applyBorder="true" applyAlignment="true">
      <alignment horizontal="center" vertical="center"/>
    </xf>
    <xf numFmtId="169" fontId="181" fillId="33" borderId="125" xfId="45237" applyNumberFormat="true" applyFont="true" applyFill="true" applyBorder="true" applyAlignment="true">
      <alignment horizontal="center" vertical="center"/>
    </xf>
    <xf numFmtId="169" fontId="181" fillId="33" borderId="125" xfId="45299" applyNumberFormat="true" applyFont="true" applyFill="true" applyBorder="true" applyAlignment="true">
      <alignment horizontal="center" vertical="center"/>
    </xf>
    <xf numFmtId="169" fontId="181" fillId="33" borderId="127" xfId="45302" applyNumberFormat="true" applyFont="true" applyFill="true" applyBorder="true" applyAlignment="true">
      <alignment horizontal="center" vertical="center"/>
    </xf>
    <xf numFmtId="169" fontId="181" fillId="33" borderId="125" xfId="45324" applyNumberFormat="true" applyFont="true" applyFill="true" applyBorder="true" applyAlignment="true">
      <alignment horizontal="center" vertical="center"/>
    </xf>
    <xf numFmtId="169" fontId="181" fillId="33" borderId="126" xfId="45218" applyNumberFormat="true" applyFont="true" applyFill="true" applyBorder="true" applyAlignment="true">
      <alignment horizontal="center" vertical="center"/>
    </xf>
    <xf numFmtId="169" fontId="181" fillId="33" borderId="128" xfId="45221" applyNumberFormat="true" applyFont="true" applyFill="true" applyBorder="true" applyAlignment="true">
      <alignment horizontal="center" vertical="center"/>
    </xf>
    <xf numFmtId="169" fontId="181" fillId="33" borderId="124" xfId="45244" applyNumberFormat="true" applyFont="true" applyFill="true" applyBorder="true" applyAlignment="true">
      <alignment horizontal="center" vertical="center"/>
    </xf>
    <xf numFmtId="169" fontId="181" fillId="33" borderId="126" xfId="45244" applyNumberFormat="true" applyFont="true" applyFill="true" applyBorder="true" applyAlignment="true">
      <alignment horizontal="center" vertical="center"/>
    </xf>
    <xf numFmtId="169" fontId="181" fillId="33" borderId="126" xfId="45238" applyNumberFormat="true" applyFont="true" applyFill="true" applyBorder="true" applyAlignment="true">
      <alignment horizontal="center" vertical="center"/>
    </xf>
    <xf numFmtId="169" fontId="181" fillId="33" borderId="126" xfId="45299" applyNumberFormat="true" applyFont="true" applyFill="true" applyBorder="true" applyAlignment="true">
      <alignment horizontal="center" vertical="center"/>
    </xf>
    <xf numFmtId="169" fontId="181" fillId="33" borderId="128" xfId="45302" applyNumberFormat="true" applyFont="true" applyFill="true" applyBorder="true" applyAlignment="true">
      <alignment horizontal="center" vertical="center"/>
    </xf>
    <xf numFmtId="169" fontId="181" fillId="33" borderId="126" xfId="45325" applyNumberFormat="true" applyFont="true" applyFill="true" applyBorder="true" applyAlignment="true">
      <alignment horizontal="center" vertical="center"/>
    </xf>
    <xf numFmtId="169" fontId="181" fillId="33" borderId="130" xfId="45218" applyNumberFormat="true" applyFont="true" applyFill="true" applyBorder="true" applyAlignment="true">
      <alignment horizontal="center" vertical="center"/>
    </xf>
    <xf numFmtId="169" fontId="181" fillId="33" borderId="131" xfId="45221" applyNumberFormat="true" applyFont="true" applyFill="true" applyBorder="true" applyAlignment="true">
      <alignment horizontal="center" vertical="center"/>
    </xf>
    <xf numFmtId="169" fontId="181" fillId="33" borderId="129" xfId="45243" applyNumberFormat="true" applyFont="true" applyFill="true" applyBorder="true" applyAlignment="true">
      <alignment horizontal="center" vertical="center"/>
    </xf>
    <xf numFmtId="169" fontId="181" fillId="33" borderId="130" xfId="45243" applyNumberFormat="true" applyFont="true" applyFill="true" applyBorder="true" applyAlignment="true">
      <alignment horizontal="center" vertical="center"/>
    </xf>
    <xf numFmtId="169" fontId="181" fillId="33" borderId="130" xfId="45237" applyNumberFormat="true" applyFont="true" applyFill="true" applyBorder="true" applyAlignment="true">
      <alignment horizontal="center" vertical="center"/>
    </xf>
    <xf numFmtId="169" fontId="181" fillId="33" borderId="130" xfId="45299" applyNumberFormat="true" applyFont="true" applyFill="true" applyBorder="true" applyAlignment="true">
      <alignment horizontal="center" vertical="center"/>
    </xf>
    <xf numFmtId="169" fontId="181" fillId="33" borderId="131" xfId="45302" applyNumberFormat="true" applyFont="true" applyFill="true" applyBorder="true" applyAlignment="true">
      <alignment horizontal="center" vertical="center"/>
    </xf>
    <xf numFmtId="169" fontId="181" fillId="33" borderId="130" xfId="45324" applyNumberFormat="true" applyFont="true" applyFill="true" applyBorder="true" applyAlignment="true">
      <alignment horizontal="center" vertical="center"/>
    </xf>
    <xf numFmtId="169" fontId="181" fillId="33" borderId="107" xfId="45218" applyNumberFormat="true" applyFont="true" applyFill="true" applyBorder="true" applyAlignment="true">
      <alignment horizontal="center" vertical="center"/>
    </xf>
    <xf numFmtId="169" fontId="181" fillId="33" borderId="108" xfId="45221" applyNumberFormat="true" applyFont="true" applyFill="true" applyBorder="true" applyAlignment="true">
      <alignment horizontal="center" vertical="center"/>
    </xf>
    <xf numFmtId="169" fontId="181" fillId="33" borderId="106" xfId="45244" applyNumberFormat="true" applyFont="true" applyFill="true" applyBorder="true" applyAlignment="true">
      <alignment horizontal="center" vertical="center"/>
    </xf>
    <xf numFmtId="169" fontId="181" fillId="33" borderId="107" xfId="45244" applyNumberFormat="true" applyFont="true" applyFill="true" applyBorder="true" applyAlignment="true">
      <alignment horizontal="center" vertical="center"/>
    </xf>
    <xf numFmtId="169" fontId="181" fillId="33" borderId="107" xfId="45238" applyNumberFormat="true" applyFont="true" applyFill="true" applyBorder="true" applyAlignment="true">
      <alignment horizontal="center" vertical="center"/>
    </xf>
    <xf numFmtId="169" fontId="181" fillId="33" borderId="107" xfId="45299" applyNumberFormat="true" applyFont="true" applyFill="true" applyBorder="true" applyAlignment="true">
      <alignment horizontal="center" vertical="center"/>
    </xf>
    <xf numFmtId="169" fontId="181" fillId="33" borderId="108" xfId="45302" applyNumberFormat="true" applyFont="true" applyFill="true" applyBorder="true" applyAlignment="true">
      <alignment horizontal="center" vertical="center"/>
    </xf>
    <xf numFmtId="169" fontId="181" fillId="33" borderId="107" xfId="45325" applyNumberFormat="true" applyFont="true" applyFill="true" applyBorder="true" applyAlignment="true">
      <alignment horizontal="center" vertical="center"/>
    </xf>
    <xf numFmtId="169" fontId="181" fillId="33" borderId="102" xfId="45243" applyNumberFormat="true" applyFont="true" applyFill="true" applyBorder="true" applyAlignment="true">
      <alignment horizontal="center" vertical="center"/>
    </xf>
    <xf numFmtId="169" fontId="181" fillId="33" borderId="100" xfId="45243" applyNumberFormat="true" applyFont="true" applyFill="true" applyBorder="true" applyAlignment="true">
      <alignment horizontal="center" vertical="center"/>
    </xf>
    <xf numFmtId="169" fontId="181" fillId="33" borderId="100" xfId="45237" applyNumberFormat="true" applyFont="true" applyFill="true" applyBorder="true" applyAlignment="true">
      <alignment horizontal="center" vertical="center"/>
    </xf>
    <xf numFmtId="169" fontId="181" fillId="33" borderId="100" xfId="45324" applyNumberFormat="true" applyFont="true" applyFill="true" applyBorder="true" applyAlignment="true">
      <alignment horizontal="center" vertical="center"/>
    </xf>
    <xf numFmtId="168" fontId="181" fillId="28" borderId="76" xfId="40171"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91" xfId="40173" applyNumberFormat="true" applyFont="true" applyFill="true" applyBorder="true" applyAlignment="true">
      <alignment horizontal="center" vertical="center"/>
    </xf>
    <xf numFmtId="168" fontId="181" fillId="28" borderId="76" xfId="40172"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61" applyFont="true" applyBorder="true" applyAlignment="true">
      <alignment horizontal="center" vertical="center"/>
    </xf>
    <xf numFmtId="0" fontId="181" fillId="3" borderId="10" xfId="44991" applyFont="true" applyBorder="true" applyAlignment="true">
      <alignment horizontal="center" vertical="center"/>
    </xf>
    <xf numFmtId="0" fontId="181" fillId="3" borderId="10" xfId="45021" applyFont="true" applyBorder="true" applyAlignment="true">
      <alignment horizontal="center" vertical="center"/>
    </xf>
    <xf numFmtId="0" fontId="181" fillId="3" borderId="10" xfId="45051" applyFont="true" applyBorder="true" applyAlignment="true">
      <alignment horizontal="center" vertical="center"/>
    </xf>
    <xf numFmtId="0" fontId="181" fillId="3" borderId="10" xfId="45094"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8" xfId="40072" applyNumberFormat="true" applyFont="true" applyFill="true" applyBorder="true" applyAlignment="true">
      <alignment horizontal="center" vertical="center"/>
    </xf>
    <xf numFmtId="168" fontId="181" fillId="28" borderId="139"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90"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5020" applyFont="true" applyBorder="true" applyAlignment="true">
      <alignment horizontal="center" vertical="center"/>
    </xf>
    <xf numFmtId="0" fontId="151" fillId="3" borderId="10" xfId="45022" applyFont="true" applyBorder="true" applyAlignment="true">
      <alignment horizontal="center" vertical="center"/>
    </xf>
    <xf numFmtId="0" fontId="151" fillId="3" borderId="10" xfId="45050" applyFont="true" applyBorder="true" applyAlignment="true">
      <alignment horizontal="center" vertical="center"/>
    </xf>
    <xf numFmtId="0" fontId="151" fillId="3" borderId="10" xfId="45052" applyFont="true" applyBorder="true" applyAlignment="true">
      <alignment horizontal="center" vertical="center"/>
    </xf>
    <xf numFmtId="0" fontId="151" fillId="3" borderId="10" xfId="45093" applyFont="true" applyBorder="true" applyAlignment="true">
      <alignment horizontal="center" vertical="center"/>
    </xf>
    <xf numFmtId="0" fontId="151" fillId="3" borderId="10" xfId="45095" applyFont="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169" fontId="150" fillId="33" borderId="107" xfId="44950" applyNumberFormat="true" applyFont="true" applyFill="true" applyBorder="true" applyAlignment="true">
      <alignment horizontal="center" vertical="center"/>
    </xf>
    <xf numFmtId="169" fontId="150" fillId="33" borderId="108" xfId="44956"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7" xfId="44980" applyNumberFormat="true" applyFont="true" applyFill="true" applyBorder="true" applyAlignment="true">
      <alignment horizontal="center" vertical="center"/>
    </xf>
    <xf numFmtId="169" fontId="150" fillId="33" borderId="107" xfId="44974"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07" xfId="44980"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5004" applyNumberFormat="true" applyFont="true" applyFill="true" applyBorder="true" applyAlignment="true">
      <alignment horizontal="center" vertical="center"/>
    </xf>
    <xf numFmtId="169" fontId="150" fillId="33" borderId="107" xfId="45010" applyNumberFormat="true" applyFont="true" applyFill="true" applyBorder="true" applyAlignment="true">
      <alignment horizontal="center" vertical="center"/>
    </xf>
    <xf numFmtId="169" fontId="150" fillId="33" borderId="107" xfId="45016" applyNumberFormat="true" applyFont="true" applyFill="true" applyBorder="true" applyAlignment="true">
      <alignment horizontal="center" vertical="center"/>
    </xf>
    <xf numFmtId="169" fontId="150" fillId="33" borderId="106" xfId="45034" applyNumberFormat="true" applyFont="true" applyFill="true" applyBorder="true" applyAlignment="true">
      <alignment horizontal="center" vertical="center"/>
    </xf>
    <xf numFmtId="169" fontId="150" fillId="33" borderId="107" xfId="45040" applyNumberFormat="true" applyFont="true" applyFill="true" applyBorder="true" applyAlignment="true">
      <alignment horizontal="center" vertical="center"/>
    </xf>
    <xf numFmtId="169" fontId="150" fillId="33" borderId="108" xfId="45046" applyNumberFormat="true" applyFont="true" applyFill="true" applyBorder="true" applyAlignment="true">
      <alignment horizontal="center" vertical="center"/>
    </xf>
    <xf numFmtId="169" fontId="150" fillId="33" borderId="106" xfId="45064" applyNumberFormat="true" applyFont="true" applyFill="true" applyBorder="true" applyAlignment="true">
      <alignment horizontal="center" vertical="center"/>
    </xf>
    <xf numFmtId="169" fontId="150" fillId="33" borderId="107" xfId="45070"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052" applyFont="true" applyFill="true" applyBorder="true" applyAlignment="true">
      <alignment horizontal="center" vertical="center" wrapText="true"/>
    </xf>
    <xf numFmtId="0" fontId="151" fillId="33" borderId="107" xfId="45058" applyFont="true" applyFill="true" applyBorder="true" applyAlignment="true">
      <alignment horizontal="center" vertical="center" wrapText="true"/>
    </xf>
    <xf numFmtId="168" fontId="150" fillId="33" borderId="107" xfId="45080" applyNumberFormat="true" applyFont="true" applyFill="true" applyBorder="true" applyAlignment="true">
      <alignment horizontal="center" vertical="center"/>
    </xf>
    <xf numFmtId="168" fontId="150" fillId="33" borderId="107" xfId="45084" applyNumberFormat="true" applyFont="true" applyFill="true" applyBorder="true" applyAlignment="true">
      <alignment horizontal="center" vertical="center"/>
    </xf>
    <xf numFmtId="168" fontId="150" fillId="33" borderId="107" xfId="45089" applyNumberFormat="true" applyFont="true" applyFill="true" applyBorder="true" applyAlignment="true">
      <alignment horizontal="center" vertical="center"/>
    </xf>
    <xf numFmtId="169" fontId="150" fillId="33" borderId="108" xfId="45070" applyNumberFormat="true" applyFont="true" applyFill="true" applyBorder="true" applyAlignment="true">
      <alignment horizontal="center" vertical="center"/>
    </xf>
    <xf numFmtId="169" fontId="181" fillId="33" borderId="106" xfId="45107" applyNumberFormat="true" applyFont="true" applyFill="true" applyBorder="true" applyAlignment="true">
      <alignment horizontal="center" vertical="center"/>
    </xf>
    <xf numFmtId="169" fontId="181" fillId="33" borderId="107" xfId="45113" applyNumberFormat="true" applyFont="true" applyFill="true" applyBorder="true" applyAlignment="true">
      <alignment horizontal="center" vertical="center"/>
    </xf>
    <xf numFmtId="169" fontId="181" fillId="33" borderId="107" xfId="45119" applyNumberFormat="true" applyFont="true" applyFill="true" applyBorder="true" applyAlignment="true">
      <alignment horizontal="center" vertical="center"/>
    </xf>
    <xf numFmtId="0" fontId="151" fillId="33" borderId="107" xfId="45095" applyFont="true" applyFill="true" applyBorder="true" applyAlignment="true">
      <alignment horizontal="center" vertical="center" wrapText="true"/>
    </xf>
    <xf numFmtId="0" fontId="151" fillId="33" borderId="107" xfId="45101" applyFont="true" applyFill="true" applyBorder="true" applyAlignment="true">
      <alignment horizontal="center" vertical="center" wrapText="true"/>
    </xf>
    <xf numFmtId="168" fontId="150" fillId="33" borderId="107" xfId="45123" applyNumberFormat="true" applyFont="true" applyFill="true" applyBorder="true" applyAlignment="true">
      <alignment horizontal="center" vertical="center"/>
    </xf>
    <xf numFmtId="168" fontId="150" fillId="33" borderId="107" xfId="45127" applyNumberFormat="true" applyFont="true" applyFill="true" applyBorder="true" applyAlignment="true">
      <alignment horizontal="center" vertical="center"/>
    </xf>
    <xf numFmtId="168" fontId="150" fillId="33" borderId="107" xfId="45131"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205" applyFont="true" applyBorder="true" applyAlignment="true">
      <alignment horizontal="center" vertical="center"/>
    </xf>
    <xf numFmtId="0" fontId="181" fillId="3" borderId="10" xfId="45226" applyFont="true" applyBorder="true" applyAlignment="true">
      <alignment horizontal="center" vertical="center"/>
    </xf>
    <xf numFmtId="0" fontId="181" fillId="3" borderId="10" xfId="45256" applyFont="true" applyBorder="true" applyAlignment="true">
      <alignment horizontal="center" vertical="center"/>
    </xf>
    <xf numFmtId="0" fontId="181" fillId="3" borderId="10" xfId="45286" applyFont="true" applyBorder="true" applyAlignment="true">
      <alignment horizontal="center" vertical="center"/>
    </xf>
    <xf numFmtId="0" fontId="181" fillId="3" borderId="10" xfId="45307" applyFont="true" applyBorder="true" applyAlignment="true">
      <alignment horizontal="center" vertical="center"/>
    </xf>
    <xf numFmtId="0" fontId="181" fillId="3" borderId="10" xfId="45349" applyFont="true" applyBorder="true" applyAlignment="true">
      <alignment horizontal="center" vertical="center"/>
    </xf>
    <xf numFmtId="0" fontId="151" fillId="3" borderId="10" xfId="45204" applyFont="true" applyBorder="true" applyAlignment="true">
      <alignment horizontal="center" vertical="center"/>
    </xf>
    <xf numFmtId="0" fontId="151" fillId="3" borderId="10" xfId="45206" applyFont="true" applyBorder="true" applyAlignment="true">
      <alignment horizontal="center" vertical="center"/>
    </xf>
    <xf numFmtId="0" fontId="151" fillId="3" borderId="10" xfId="45225" applyFont="true" applyBorder="true" applyAlignment="true">
      <alignment horizontal="center" vertical="center"/>
    </xf>
    <xf numFmtId="0" fontId="151" fillId="3" borderId="10" xfId="45227" applyFont="true" applyBorder="true" applyAlignment="true">
      <alignment horizontal="center" vertical="center"/>
    </xf>
    <xf numFmtId="0" fontId="151" fillId="3" borderId="10" xfId="45255" applyFont="true" applyBorder="true" applyAlignment="true">
      <alignment horizontal="center" vertical="center"/>
    </xf>
    <xf numFmtId="0" fontId="151" fillId="3" borderId="10" xfId="45257" applyFont="true" applyBorder="true" applyAlignment="true">
      <alignment horizontal="center" vertical="center"/>
    </xf>
    <xf numFmtId="0" fontId="151" fillId="3" borderId="10" xfId="45285" applyFont="true" applyBorder="true" applyAlignment="true">
      <alignment horizontal="center" vertical="center"/>
    </xf>
    <xf numFmtId="0" fontId="151" fillId="3" borderId="10" xfId="45287" applyFont="true" applyBorder="true" applyAlignment="true">
      <alignment horizontal="center" vertical="center"/>
    </xf>
    <xf numFmtId="0" fontId="151" fillId="3" borderId="10" xfId="45306" applyFont="true" applyBorder="true" applyAlignment="true">
      <alignment horizontal="center" vertical="center"/>
    </xf>
    <xf numFmtId="0" fontId="151" fillId="3" borderId="10" xfId="45308" applyFont="true" applyBorder="true" applyAlignment="true">
      <alignment horizontal="center" vertical="center"/>
    </xf>
    <xf numFmtId="0" fontId="151" fillId="3" borderId="10" xfId="45348" applyFont="true" applyBorder="true" applyAlignment="true">
      <alignment horizontal="center" vertical="center"/>
    </xf>
    <xf numFmtId="0" fontId="151" fillId="3" borderId="10" xfId="45350" applyFont="true" applyBorder="true" applyAlignment="true">
      <alignment horizontal="center" vertical="center"/>
    </xf>
    <xf numFmtId="169" fontId="181" fillId="33" borderId="106" xfId="45245" applyNumberFormat="true" applyFont="true" applyFill="true" applyBorder="true" applyAlignment="true">
      <alignment horizontal="center" vertical="center"/>
    </xf>
    <xf numFmtId="169" fontId="181" fillId="33" borderId="107" xfId="45245" applyNumberFormat="true" applyFont="true" applyFill="true" applyBorder="true" applyAlignment="true">
      <alignment horizontal="center" vertical="center"/>
    </xf>
    <xf numFmtId="169" fontId="181" fillId="33" borderId="107" xfId="45239" applyNumberFormat="true" applyFont="true" applyFill="true" applyBorder="true" applyAlignment="true">
      <alignment horizontal="center" vertical="center"/>
    </xf>
    <xf numFmtId="169" fontId="150" fillId="33" borderId="107" xfId="45245" applyNumberFormat="true" applyFont="true" applyFill="true" applyBorder="true" applyAlignment="true">
      <alignment horizontal="center" vertical="center"/>
    </xf>
    <xf numFmtId="169" fontId="150" fillId="33" borderId="106" xfId="45269" applyNumberFormat="true" applyFont="true" applyFill="true" applyBorder="true" applyAlignment="true">
      <alignment horizontal="center" vertical="center"/>
    </xf>
    <xf numFmtId="169" fontId="150" fillId="33" borderId="107" xfId="45275" applyNumberFormat="true" applyFont="true" applyFill="true" applyBorder="true" applyAlignment="true">
      <alignment horizontal="center" vertical="center"/>
    </xf>
    <xf numFmtId="169" fontId="150" fillId="33" borderId="107" xfId="45281" applyNumberFormat="true" applyFont="true" applyFill="true" applyBorder="true" applyAlignment="true">
      <alignment horizontal="center" vertical="center"/>
    </xf>
    <xf numFmtId="169" fontId="150" fillId="33" borderId="106" xfId="45320" applyNumberFormat="true" applyFont="true" applyFill="true" applyBorder="true" applyAlignment="true">
      <alignment horizontal="center" vertical="center"/>
    </xf>
    <xf numFmtId="169" fontId="150" fillId="33" borderId="107" xfId="45326" applyNumberFormat="true" applyFont="true" applyFill="true" applyBorder="true" applyAlignment="true">
      <alignment horizontal="center" vertical="center"/>
    </xf>
    <xf numFmtId="169" fontId="181" fillId="33" borderId="107" xfId="45326" applyNumberFormat="true" applyFont="true" applyFill="true" applyBorder="true" applyAlignment="true">
      <alignment horizontal="center" vertical="center"/>
    </xf>
    <xf numFmtId="0" fontId="151" fillId="33" borderId="107" xfId="45308" applyFont="true" applyFill="true" applyBorder="true" applyAlignment="true">
      <alignment horizontal="center" vertical="center" wrapText="true"/>
    </xf>
    <xf numFmtId="0" fontId="151" fillId="33" borderId="107" xfId="45314" applyFont="true" applyFill="true" applyBorder="true" applyAlignment="true">
      <alignment horizontal="center" vertical="center" wrapText="true"/>
    </xf>
    <xf numFmtId="168" fontId="150" fillId="33" borderId="107" xfId="45336" applyNumberFormat="true" applyFont="true" applyFill="true" applyBorder="true" applyAlignment="true">
      <alignment horizontal="center" vertical="center"/>
    </xf>
    <xf numFmtId="168" fontId="150" fillId="33" borderId="107" xfId="45340" applyNumberFormat="true" applyFont="true" applyFill="true" applyBorder="true" applyAlignment="true">
      <alignment horizontal="center" vertical="center"/>
    </xf>
    <xf numFmtId="168" fontId="150" fillId="33" borderId="107" xfId="45344" applyNumberFormat="true" applyFont="true" applyFill="true" applyBorder="true" applyAlignment="true">
      <alignment horizontal="center" vertical="center"/>
    </xf>
    <xf numFmtId="169" fontId="150" fillId="33" borderId="107" xfId="45332" applyNumberFormat="true" applyFont="true" applyFill="true" applyBorder="true" applyAlignment="true">
      <alignment horizontal="center" vertical="center"/>
    </xf>
    <xf numFmtId="169" fontId="150" fillId="33" borderId="106" xfId="45362" applyNumberFormat="true" applyFont="true" applyFill="true" applyBorder="true" applyAlignment="true">
      <alignment horizontal="center" vertical="center"/>
    </xf>
    <xf numFmtId="169" fontId="150" fillId="33" borderId="107" xfId="45368" applyNumberFormat="true" applyFont="true" applyFill="true" applyBorder="true" applyAlignment="true">
      <alignment horizontal="center" vertical="center"/>
    </xf>
    <xf numFmtId="169" fontId="150" fillId="33" borderId="107" xfId="45374" applyNumberFormat="true" applyFont="true" applyFill="true" applyBorder="true" applyAlignment="true">
      <alignment horizontal="center" vertical="center"/>
    </xf>
    <xf numFmtId="0" fontId="151" fillId="33" borderId="107" xfId="45350" applyFont="true" applyFill="true" applyBorder="true" applyAlignment="true">
      <alignment horizontal="center" vertical="center" wrapText="true"/>
    </xf>
    <xf numFmtId="0" fontId="151" fillId="33" borderId="107" xfId="45356" applyFont="true" applyFill="true" applyBorder="true" applyAlignment="true">
      <alignment horizontal="center" vertical="center" wrapText="true"/>
    </xf>
    <xf numFmtId="168" fontId="150" fillId="33" borderId="107" xfId="45378" applyNumberFormat="true" applyFont="true" applyFill="true" applyBorder="true" applyAlignment="true">
      <alignment horizontal="center" vertical="center"/>
    </xf>
    <xf numFmtId="168" fontId="150" fillId="33" borderId="107" xfId="45382" applyNumberFormat="true" applyFont="true" applyFill="true" applyBorder="true" applyAlignment="true">
      <alignment horizontal="center" vertical="center"/>
    </xf>
    <xf numFmtId="168" fontId="150" fillId="33" borderId="107" xfId="45388"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77" applyFont="true" applyAlignment="true">
      <alignment horizontal="right" vertical="top" wrapText="true"/>
    </xf>
    <xf numFmtId="0" fontId="151" fillId="3" borderId="52" xfId="45178" applyFont="true" applyBorder="true" applyAlignment="true">
      <alignment horizontal="right" vertical="top" wrapText="true"/>
    </xf>
    <xf numFmtId="0" fontId="151" fillId="3" borderId="53" xfId="45179" applyFont="true" applyBorder="true" applyAlignment="true">
      <alignment horizontal="right" vertical="top" wrapText="true"/>
    </xf>
    <xf numFmtId="0" fontId="151" fillId="3" borderId="10" xfId="45168" applyFont="true" applyAlignment="true">
      <alignment horizontal="right" vertical="top" wrapText="true"/>
    </xf>
    <xf numFmtId="0" fontId="151" fillId="3" borderId="52" xfId="45169" applyFont="true" applyBorder="true" applyAlignment="true">
      <alignment horizontal="right" vertical="top" wrapText="true"/>
    </xf>
    <xf numFmtId="0" fontId="151" fillId="3" borderId="53" xfId="45170" applyFont="true" applyBorder="true" applyAlignment="true">
      <alignment horizontal="right" vertical="top" wrapText="true"/>
    </xf>
    <xf numFmtId="0" fontId="151" fillId="3" borderId="10" xfId="45180" applyFont="true" applyAlignment="true">
      <alignment horizontal="right" vertical="top" wrapText="true"/>
    </xf>
    <xf numFmtId="0" fontId="151" fillId="3" borderId="52" xfId="45181" applyFont="true" applyBorder="true" applyAlignment="true">
      <alignment horizontal="right" vertical="top" wrapText="true"/>
    </xf>
    <xf numFmtId="0" fontId="151" fillId="3" borderId="53" xfId="45182" applyFont="true" applyBorder="true" applyAlignment="true">
      <alignment horizontal="right" vertical="top" wrapText="true"/>
    </xf>
    <xf numFmtId="0" fontId="151" fillId="26" borderId="102" xfId="45065" applyFont="true" applyFill="true" applyBorder="true" applyAlignment="true">
      <alignment horizontal="left" vertical="center" wrapText="true"/>
    </xf>
    <xf numFmtId="0" fontId="151" fillId="26" borderId="100" xfId="45065" applyFont="true" applyFill="true" applyBorder="true" applyAlignment="true">
      <alignment horizontal="left" vertical="center" wrapText="true"/>
    </xf>
    <xf numFmtId="0" fontId="151" fillId="26" borderId="105" xfId="45065"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0" xfId="45051" applyFont="true" applyBorder="true" applyAlignment="true">
      <alignment horizontal="center" vertical="center" wrapText="true"/>
    </xf>
    <xf numFmtId="0" fontId="151" fillId="3" borderId="52" xfId="45050" applyFont="true" applyBorder="true" applyAlignment="true">
      <alignment horizontal="center" vertical="center" wrapText="true"/>
    </xf>
    <xf numFmtId="0" fontId="151" fillId="3" borderId="53" xfId="45051" applyFont="true" applyBorder="true" applyAlignment="true">
      <alignment horizontal="center" vertical="center" wrapText="true"/>
    </xf>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94" applyFont="true" applyBorder="true" applyAlignment="true">
      <alignment horizontal="center" vertical="center" wrapText="true"/>
    </xf>
    <xf numFmtId="0" fontId="151" fillId="3" borderId="52" xfId="45093" applyFont="true" applyBorder="true" applyAlignment="true">
      <alignment horizontal="center" vertical="center" wrapText="true"/>
    </xf>
    <xf numFmtId="0" fontId="151" fillId="3" borderId="53" xfId="45094" applyFont="true" applyBorder="true" applyAlignment="true">
      <alignment horizontal="center" vertical="center" wrapText="true"/>
    </xf>
    <xf numFmtId="0" fontId="151" fillId="3" borderId="1" xfId="45094" applyFont="true" applyBorder="true" applyAlignment="true">
      <alignment horizontal="center" vertical="center" wrapText="true"/>
    </xf>
    <xf numFmtId="0" fontId="151" fillId="3" borderId="82" xfId="45093" applyFont="true" applyBorder="true" applyAlignment="true">
      <alignment horizontal="center" vertical="center" wrapText="true"/>
    </xf>
    <xf numFmtId="0" fontId="151" fillId="3" borderId="83" xfId="45094" applyFont="true" applyBorder="true" applyAlignment="true">
      <alignment horizontal="center" vertical="center" wrapText="true"/>
    </xf>
    <xf numFmtId="0" fontId="164" fillId="27" borderId="1" xfId="19344" applyFont="true" applyFill="true" applyBorder="true" applyAlignment="true"/>
    <xf numFmtId="0" fontId="136" fillId="3" borderId="2" xfId="19344" applyFont="true" applyBorder="true" applyAlignment="true"/>
    <xf numFmtId="0" fontId="158" fillId="3" borderId="10" xfId="45132" applyFont="true" applyAlignment="true">
      <alignment horizontal="center" vertical="center" wrapText="true"/>
    </xf>
    <xf numFmtId="0" fontId="158" fillId="3" borderId="10" xfId="45133" applyFont="true" applyAlignment="true">
      <alignment horizontal="center" vertical="center" wrapText="true"/>
    </xf>
    <xf numFmtId="0" fontId="158" fillId="3" borderId="10" xfId="45134" applyFont="true" applyAlignment="true">
      <alignment horizontal="center" vertical="center" wrapText="true"/>
    </xf>
    <xf numFmtId="0" fontId="178" fillId="3" borderId="57" xfId="45135" applyFont="true" applyBorder="true" applyAlignment="true">
      <alignment horizontal="left" wrapText="true"/>
    </xf>
    <xf numFmtId="0" fontId="178" fillId="3" borderId="57" xfId="45136" applyFont="true" applyBorder="true" applyAlignment="true">
      <alignment horizontal="left" wrapText="true"/>
    </xf>
    <xf numFmtId="0" fontId="151" fillId="26" borderId="59" xfId="45141" applyFont="true" applyFill="true" applyBorder="true" applyAlignment="true">
      <alignment horizontal="left" vertical="top" wrapText="true"/>
    </xf>
    <xf numFmtId="0" fontId="151" fillId="26" borderId="60" xfId="45144" applyFont="true" applyFill="true" applyBorder="true" applyAlignment="true">
      <alignment horizontal="left" vertical="top" wrapText="true"/>
    </xf>
    <xf numFmtId="0" fontId="150" fillId="3" borderId="10" xfId="45147" applyFont="true" applyAlignment="true">
      <alignment horizontal="left" vertical="top" wrapText="true"/>
    </xf>
    <xf numFmtId="0" fontId="150" fillId="3" borderId="10" xfId="45148" applyFont="true" applyAlignment="true">
      <alignment horizontal="left" vertical="top" wrapText="true"/>
    </xf>
    <xf numFmtId="0" fontId="150" fillId="3" borderId="10" xfId="45149"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26" borderId="102" xfId="45102" applyFont="true" applyFill="true" applyBorder="true" applyAlignment="true">
      <alignment horizontal="left" vertical="center" wrapText="true"/>
    </xf>
    <xf numFmtId="0" fontId="151" fillId="26" borderId="100" xfId="45108" applyFont="true" applyFill="true" applyBorder="true" applyAlignment="true">
      <alignment horizontal="left" vertical="center" wrapText="true"/>
    </xf>
    <xf numFmtId="0" fontId="151" fillId="26" borderId="105" xfId="45114" applyFont="true" applyFill="true" applyBorder="true" applyAlignment="true">
      <alignment horizontal="left" vertical="center"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34367" applyAlignment="true">
      <alignment wrapText="true"/>
    </xf>
    <xf numFmtId="0" fontId="24" fillId="3" borderId="10" xfId="34367"/>
    <xf numFmtId="0" fontId="24" fillId="15" borderId="10" xfId="19344" applyFill="true" applyAlignment="true">
      <alignment vertical="top" wrapText="true"/>
    </xf>
    <xf numFmtId="0" fontId="24" fillId="3" borderId="10" xfId="19344" applyAlignment="true">
      <alignment wrapText="true"/>
    </xf>
    <xf numFmtId="0" fontId="151" fillId="26" borderId="102" xfId="44939" applyFont="true" applyFill="true" applyBorder="true" applyAlignment="true">
      <alignment horizontal="left" vertical="center" wrapText="true"/>
    </xf>
    <xf numFmtId="0" fontId="151" fillId="26" borderId="100" xfId="44945" applyFont="true" applyFill="true" applyBorder="true" applyAlignment="true">
      <alignment horizontal="left" vertical="center" wrapText="true"/>
    </xf>
    <xf numFmtId="0" fontId="151" fillId="26" borderId="105" xfId="44951"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26" borderId="100"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3" borderId="3" xfId="44991" applyFont="true" applyBorder="true" applyAlignment="true">
      <alignment horizontal="center" vertical="center" wrapText="true"/>
    </xf>
    <xf numFmtId="0" fontId="151" fillId="26" borderId="102" xfId="44975" applyFont="true" applyFill="true" applyBorder="true" applyAlignment="true">
      <alignment horizontal="left" vertical="center" wrapText="true"/>
    </xf>
    <xf numFmtId="0" fontId="151" fillId="26" borderId="100" xfId="44975" applyFont="true" applyFill="true" applyBorder="true" applyAlignment="true">
      <alignment horizontal="left" vertical="center" wrapText="true"/>
    </xf>
    <xf numFmtId="0" fontId="151" fillId="26" borderId="100" xfId="40235"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26" borderId="102" xfId="44999" applyFont="true" applyFill="true" applyBorder="true" applyAlignment="true">
      <alignment horizontal="left" vertical="center" wrapText="true"/>
    </xf>
    <xf numFmtId="0" fontId="151" fillId="26" borderId="100" xfId="45005" applyFont="true" applyFill="true" applyBorder="true" applyAlignment="true">
      <alignment horizontal="left" vertical="center" wrapText="true"/>
    </xf>
    <xf numFmtId="0" fontId="151" fillId="3" borderId="3" xfId="45051" applyFont="true" applyBorder="true" applyAlignment="true">
      <alignment horizontal="center" vertical="center" wrapText="true"/>
    </xf>
    <xf numFmtId="0" fontId="151" fillId="26" borderId="102" xfId="45059" applyFont="true" applyFill="true" applyBorder="true" applyAlignment="true">
      <alignment horizontal="left" vertical="center" wrapText="true"/>
    </xf>
    <xf numFmtId="0" fontId="151" fillId="3" borderId="1" xfId="45021" applyFont="true" applyBorder="true" applyAlignment="true">
      <alignment horizontal="center" vertical="center" wrapText="true"/>
    </xf>
    <xf numFmtId="0" fontId="151" fillId="3" borderId="82" xfId="45020" applyFont="true" applyBorder="true" applyAlignment="true">
      <alignment horizontal="center" vertical="center" wrapText="true"/>
    </xf>
    <xf numFmtId="0" fontId="151" fillId="3" borderId="83" xfId="45021" applyFont="true" applyBorder="true" applyAlignment="true">
      <alignment horizontal="center" vertical="center" wrapText="true"/>
    </xf>
    <xf numFmtId="0" fontId="151" fillId="26" borderId="102" xfId="45029" applyFont="true" applyFill="true" applyBorder="true" applyAlignment="true">
      <alignment horizontal="left" vertical="center" wrapText="true"/>
    </xf>
    <xf numFmtId="0" fontId="151" fillId="26" borderId="100" xfId="45035" applyFont="true" applyFill="true" applyBorder="true" applyAlignment="true">
      <alignment horizontal="left" vertical="center" wrapText="true"/>
    </xf>
    <xf numFmtId="0" fontId="151" fillId="26" borderId="105" xfId="45041"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9" xfId="40061" applyFont="true" applyFill="true" applyBorder="true" applyAlignment="true">
      <alignment horizontal="left"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75"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5" applyFont="true" applyFill="true" applyBorder="true" applyAlignment="true">
      <alignment horizontal="left" vertical="center" wrapText="true"/>
    </xf>
    <xf numFmtId="0" fontId="151" fillId="26" borderId="60" xfId="4507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34" applyFont="true" applyAlignment="true">
      <alignment horizontal="right" vertical="top" wrapText="true"/>
    </xf>
    <xf numFmtId="0" fontId="151" fillId="3" borderId="52" xfId="45435" applyFont="true" applyBorder="true" applyAlignment="true">
      <alignment horizontal="right" vertical="top" wrapText="true"/>
    </xf>
    <xf numFmtId="0" fontId="151" fillId="3" borderId="53" xfId="45436" applyFont="true" applyBorder="true" applyAlignment="true">
      <alignment horizontal="right" vertical="top" wrapText="true"/>
    </xf>
    <xf numFmtId="0" fontId="151" fillId="3" borderId="10" xfId="45443" applyFont="true" applyAlignment="true">
      <alignment horizontal="right" vertical="top" wrapText="true"/>
    </xf>
    <xf numFmtId="0" fontId="151" fillId="3" borderId="52" xfId="45444" applyFont="true" applyBorder="true" applyAlignment="true">
      <alignment horizontal="right" vertical="top" wrapText="true"/>
    </xf>
    <xf numFmtId="0" fontId="151" fillId="3" borderId="53" xfId="45445" applyFont="true" applyBorder="true" applyAlignment="true">
      <alignment horizontal="right" vertical="top" wrapText="true"/>
    </xf>
    <xf numFmtId="0" fontId="151" fillId="3" borderId="10" xfId="45425" applyFont="true" applyAlignment="true">
      <alignment horizontal="right" vertical="top" wrapText="true"/>
    </xf>
    <xf numFmtId="0" fontId="151" fillId="3" borderId="52" xfId="45426" applyFont="true" applyBorder="true" applyAlignment="true">
      <alignment horizontal="right" vertical="top" wrapText="true"/>
    </xf>
    <xf numFmtId="0" fontId="151" fillId="3" borderId="53" xfId="45427" applyFont="true" applyBorder="true" applyAlignment="true">
      <alignment horizontal="right" vertical="top" wrapText="true"/>
    </xf>
    <xf numFmtId="0" fontId="151" fillId="26" borderId="100" xfId="45321" applyFont="true" applyFill="true" applyBorder="true" applyAlignment="true">
      <alignment horizontal="left" vertical="center" wrapText="true"/>
    </xf>
    <xf numFmtId="0" fontId="151" fillId="26" borderId="105" xfId="45321" applyFont="true" applyFill="true" applyBorder="true" applyAlignment="true">
      <alignment horizontal="left" vertical="center" wrapText="true"/>
    </xf>
    <xf numFmtId="0" fontId="151" fillId="15" borderId="100" xfId="45321" applyFont="true" applyFill="true" applyBorder="true" applyAlignment="true">
      <alignment horizontal="left" vertical="center" wrapText="true"/>
    </xf>
    <xf numFmtId="0" fontId="151" fillId="15" borderId="100" xfId="45327" applyFont="true" applyFill="true" applyBorder="true" applyAlignment="true">
      <alignment horizontal="left" vertical="center" wrapText="true"/>
    </xf>
    <xf numFmtId="0" fontId="151" fillId="3" borderId="10" xfId="45349" applyFont="true" applyBorder="true" applyAlignment="true">
      <alignment horizontal="center" vertical="center" wrapText="true"/>
    </xf>
    <xf numFmtId="0" fontId="151" fillId="3" borderId="52" xfId="45348" applyFont="true" applyBorder="true" applyAlignment="true">
      <alignment horizontal="center" vertical="center" wrapText="true"/>
    </xf>
    <xf numFmtId="0" fontId="151" fillId="3" borderId="53" xfId="45349" applyFont="true" applyBorder="true" applyAlignment="true">
      <alignment horizontal="center" vertical="center" wrapText="true"/>
    </xf>
    <xf numFmtId="0" fontId="178" fillId="3" borderId="57" xfId="45392" applyFont="true" applyBorder="true" applyAlignment="true">
      <alignment horizontal="left" wrapText="true"/>
    </xf>
    <xf numFmtId="0" fontId="178" fillId="3" borderId="57" xfId="45393" applyFont="true" applyBorder="true" applyAlignment="true">
      <alignment horizontal="left" wrapText="true"/>
    </xf>
    <xf numFmtId="0" fontId="151" fillId="26" borderId="59" xfId="45398" applyFont="true" applyFill="true" applyBorder="true" applyAlignment="true">
      <alignment horizontal="left" vertical="top" wrapText="true"/>
    </xf>
    <xf numFmtId="0" fontId="151" fillId="26" borderId="60" xfId="45401" applyFont="true" applyFill="true" applyBorder="true" applyAlignment="true">
      <alignment horizontal="left" vertical="top" wrapText="true"/>
    </xf>
    <xf numFmtId="0" fontId="150" fillId="3" borderId="10" xfId="45404" applyFont="true" applyAlignment="true">
      <alignment horizontal="left" vertical="top" wrapText="true"/>
    </xf>
    <xf numFmtId="0" fontId="150" fillId="3" borderId="10" xfId="45405" applyFont="true" applyAlignment="true">
      <alignment horizontal="left" vertical="top" wrapText="true"/>
    </xf>
    <xf numFmtId="0" fontId="150" fillId="3" borderId="10" xfId="45406" applyFont="true" applyAlignment="true">
      <alignment horizontal="left" vertical="top" wrapText="true"/>
    </xf>
    <xf numFmtId="0" fontId="151" fillId="3" borderId="1" xfId="45349" applyFont="true" applyBorder="true" applyAlignment="true">
      <alignment horizontal="center" vertical="center" wrapText="true"/>
    </xf>
    <xf numFmtId="0" fontId="151" fillId="3" borderId="82" xfId="45348" applyFont="true" applyBorder="true" applyAlignment="true">
      <alignment horizontal="center" vertical="center" wrapText="true"/>
    </xf>
    <xf numFmtId="0" fontId="151" fillId="3" borderId="83" xfId="45349" applyFont="true" applyBorder="true" applyAlignment="true">
      <alignment horizontal="center" vertical="center" wrapText="true"/>
    </xf>
    <xf numFmtId="0" fontId="151" fillId="26" borderId="102" xfId="45357" applyFont="true" applyFill="true" applyBorder="true" applyAlignment="true">
      <alignment horizontal="left" vertical="center" wrapText="true"/>
    </xf>
    <xf numFmtId="0" fontId="151" fillId="26" borderId="100" xfId="45363" applyFont="true" applyFill="true" applyBorder="true" applyAlignment="true">
      <alignment horizontal="left" vertical="center" wrapText="true"/>
    </xf>
    <xf numFmtId="0" fontId="151" fillId="26" borderId="105" xfId="45363" applyFont="true" applyFill="true" applyBorder="true" applyAlignment="true">
      <alignment horizontal="left" vertical="center" wrapText="true"/>
    </xf>
    <xf numFmtId="0" fontId="151" fillId="26" borderId="102" xfId="45363" applyFont="true" applyFill="true" applyBorder="true" applyAlignment="true">
      <alignment horizontal="left" vertical="center" wrapText="true"/>
    </xf>
    <xf numFmtId="0" fontId="151" fillId="26" borderId="100" xfId="45369" applyFont="true" applyFill="true" applyBorder="true" applyAlignment="true">
      <alignment horizontal="left" vertical="center" wrapText="true"/>
    </xf>
    <xf numFmtId="0" fontId="158" fillId="3" borderId="10" xfId="45389" applyFont="true" applyAlignment="true">
      <alignment horizontal="center" vertical="center" wrapText="true"/>
    </xf>
    <xf numFmtId="0" fontId="158" fillId="3" borderId="10" xfId="45390" applyFont="true" applyAlignment="true">
      <alignment horizontal="center" vertical="center" wrapText="true"/>
    </xf>
    <xf numFmtId="0" fontId="158" fillId="3" borderId="10" xfId="45391" applyFont="true" applyAlignment="true">
      <alignment horizontal="center" vertical="center" wrapText="true"/>
    </xf>
    <xf numFmtId="0" fontId="151" fillId="26" borderId="102" xfId="45213" applyFont="true" applyFill="true" applyBorder="true" applyAlignment="true">
      <alignment horizontal="left" vertical="center" wrapText="true"/>
    </xf>
    <xf numFmtId="0" fontId="151" fillId="26" borderId="100" xfId="45216" applyFont="true" applyFill="true" applyBorder="true" applyAlignment="true">
      <alignment horizontal="left" vertical="center" wrapText="true"/>
    </xf>
    <xf numFmtId="0" fontId="151" fillId="26" borderId="105" xfId="45219" applyFont="true" applyFill="true" applyBorder="true" applyAlignment="true">
      <alignment horizontal="left" vertical="center" wrapText="true"/>
    </xf>
    <xf numFmtId="0" fontId="151" fillId="3" borderId="10" xfId="45256" applyFont="true" applyBorder="true" applyAlignment="true">
      <alignment horizontal="center" vertical="center" wrapText="true"/>
    </xf>
    <xf numFmtId="0" fontId="151" fillId="3" borderId="52" xfId="45255" applyFont="true" applyBorder="true" applyAlignment="true">
      <alignment horizontal="center" vertical="center" wrapText="true"/>
    </xf>
    <xf numFmtId="0" fontId="151" fillId="3" borderId="53" xfId="45256" applyFont="true" applyBorder="true" applyAlignment="true">
      <alignment horizontal="center" vertical="center" wrapText="true"/>
    </xf>
    <xf numFmtId="0" fontId="151" fillId="3" borderId="3" xfId="45256" applyFont="true" applyBorder="true" applyAlignment="true">
      <alignment horizontal="center" vertical="center" wrapText="true"/>
    </xf>
    <xf numFmtId="0" fontId="151" fillId="26" borderId="102" xfId="45240" applyFont="true" applyFill="true" applyBorder="true" applyAlignment="true">
      <alignment horizontal="left" vertical="center" wrapText="true"/>
    </xf>
    <xf numFmtId="0" fontId="151" fillId="26" borderId="100" xfId="45240" applyFont="true" applyFill="true" applyBorder="true" applyAlignment="true">
      <alignment horizontal="left" vertical="center" wrapText="true"/>
    </xf>
    <xf numFmtId="0" fontId="151" fillId="3" borderId="10" xfId="45286" applyFont="true" applyBorder="true" applyAlignment="true">
      <alignment horizontal="center" vertical="center" wrapText="true"/>
    </xf>
    <xf numFmtId="0" fontId="151" fillId="3" borderId="52" xfId="45285" applyFont="true" applyBorder="true" applyAlignment="true">
      <alignment horizontal="center" vertical="center" wrapText="true"/>
    </xf>
    <xf numFmtId="0" fontId="151" fillId="3" borderId="53" xfId="45286" applyFont="true" applyBorder="true" applyAlignment="true">
      <alignment horizontal="center" vertical="center" wrapText="true"/>
    </xf>
    <xf numFmtId="0" fontId="151" fillId="3" borderId="1" xfId="45286" applyFont="true" applyBorder="true" applyAlignment="true">
      <alignment horizontal="center" vertical="center" wrapText="true"/>
    </xf>
    <xf numFmtId="0" fontId="151" fillId="3" borderId="82" xfId="45285" applyFont="true" applyBorder="true" applyAlignment="true">
      <alignment horizontal="center" vertical="center" wrapText="true"/>
    </xf>
    <xf numFmtId="0" fontId="151" fillId="3" borderId="83" xfId="45286" applyFont="true" applyBorder="true" applyAlignment="true">
      <alignment horizontal="center" vertical="center" wrapText="true"/>
    </xf>
    <xf numFmtId="0" fontId="151" fillId="26" borderId="102" xfId="45264" applyFont="true" applyFill="true" applyBorder="true" applyAlignment="true">
      <alignment horizontal="left" vertical="center" wrapText="true"/>
    </xf>
    <xf numFmtId="0" fontId="151" fillId="26" borderId="100" xfId="45270" applyFont="true" applyFill="true" applyBorder="true" applyAlignment="true">
      <alignment horizontal="left" vertical="center" wrapText="true"/>
    </xf>
    <xf numFmtId="0" fontId="151" fillId="26" borderId="102" xfId="45294" applyFont="true" applyFill="true" applyBorder="true" applyAlignment="true">
      <alignment horizontal="left" vertical="center" wrapText="true"/>
    </xf>
    <xf numFmtId="0" fontId="151" fillId="26" borderId="100" xfId="45297" applyFont="true" applyFill="true" applyBorder="true" applyAlignment="true">
      <alignment horizontal="left" vertical="center" wrapText="true"/>
    </xf>
    <xf numFmtId="0" fontId="151" fillId="26" borderId="105" xfId="45300" applyFont="true" applyFill="true" applyBorder="true" applyAlignment="true">
      <alignment horizontal="left" vertical="center" wrapText="true"/>
    </xf>
    <xf numFmtId="0" fontId="151" fillId="3" borderId="10" xfId="45307" applyFont="true" applyBorder="true" applyAlignment="true">
      <alignment horizontal="center" vertical="center" wrapText="true"/>
    </xf>
    <xf numFmtId="0" fontId="151" fillId="3" borderId="52" xfId="45306" applyFont="true" applyBorder="true" applyAlignment="true">
      <alignment horizontal="center" vertical="center" wrapText="true"/>
    </xf>
    <xf numFmtId="0" fontId="151" fillId="3" borderId="53" xfId="45307" applyFont="true" applyBorder="true" applyAlignment="true">
      <alignment horizontal="center" vertical="center" wrapText="true"/>
    </xf>
    <xf numFmtId="0" fontId="151" fillId="3" borderId="3" xfId="45307" applyFont="true" applyBorder="true" applyAlignment="true">
      <alignment horizontal="center" vertical="center" wrapText="true"/>
    </xf>
    <xf numFmtId="0" fontId="151" fillId="26" borderId="102" xfId="45315"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3" borderId="10" xfId="45205" applyFont="true" applyBorder="true" applyAlignment="true">
      <alignment horizontal="center" vertical="center" wrapText="true"/>
    </xf>
    <xf numFmtId="0" fontId="151" fillId="3" borderId="52" xfId="45204" applyFont="true" applyBorder="true" applyAlignment="true">
      <alignment horizontal="center" vertical="center" wrapText="true"/>
    </xf>
    <xf numFmtId="0" fontId="151" fillId="3" borderId="53" xfId="45205" applyFont="true" applyBorder="true" applyAlignment="true">
      <alignment horizontal="center" vertical="center" wrapText="true"/>
    </xf>
    <xf numFmtId="0" fontId="151" fillId="3" borderId="10" xfId="45226" applyFont="true" applyBorder="true" applyAlignment="true">
      <alignment horizontal="center" vertical="center" wrapText="true"/>
    </xf>
    <xf numFmtId="0" fontId="151" fillId="3" borderId="52" xfId="45225" applyFont="true" applyBorder="true" applyAlignment="true">
      <alignment horizontal="center" vertical="center" wrapText="true"/>
    </xf>
    <xf numFmtId="0" fontId="151" fillId="3" borderId="53" xfId="45226" applyFont="true" applyBorder="true" applyAlignment="true">
      <alignment horizontal="center" vertical="center" wrapText="true"/>
    </xf>
    <xf numFmtId="0" fontId="151" fillId="3" borderId="3" xfId="45226" applyFont="true" applyBorder="true" applyAlignment="true">
      <alignment horizontal="center" vertical="center" wrapText="true"/>
    </xf>
    <xf numFmtId="0" fontId="151" fillId="3" borderId="1" xfId="45205" applyFont="true" applyBorder="true" applyAlignment="true">
      <alignment horizontal="center" vertical="center" wrapText="true"/>
    </xf>
    <xf numFmtId="0" fontId="151" fillId="3" borderId="82" xfId="45204" applyFont="true" applyBorder="true" applyAlignment="true">
      <alignment horizontal="center" vertical="center" wrapText="true"/>
    </xf>
    <xf numFmtId="0" fontId="151" fillId="3" borderId="83" xfId="45205" applyFont="true" applyBorder="true" applyAlignment="true">
      <alignment horizontal="center" vertical="center" wrapText="true"/>
    </xf>
    <xf numFmtId="0" fontId="151" fillId="26" borderId="58" xfId="45315" applyFont="true" applyFill="true" applyBorder="true" applyAlignment="true">
      <alignment horizontal="left" vertical="center" wrapText="true"/>
    </xf>
    <xf numFmtId="0" fontId="151" fillId="26" borderId="59" xfId="45321" applyFont="true" applyFill="true" applyBorder="true" applyAlignment="true">
      <alignment horizontal="left" vertical="center" wrapText="true"/>
    </xf>
    <xf numFmtId="0" fontId="151" fillId="26" borderId="60" xfId="45327" applyFont="true" applyFill="true" applyBorder="true" applyAlignment="true">
      <alignment horizontal="left" vertical="center" wrapText="true"/>
    </xf>
    <xf numFmtId="0" fontId="151" fillId="26" borderId="59" xfId="45363" applyFont="true" applyFill="true" applyBorder="true" applyAlignment="true">
      <alignment horizontal="left" vertical="center" wrapText="true"/>
    </xf>
    <xf numFmtId="0" fontId="151" fillId="26" borderId="60" xfId="45369" applyFont="true" applyFill="true" applyBorder="true" applyAlignment="true">
      <alignment horizontal="left" vertical="center" wrapText="true"/>
    </xf>
  </cellXfs>
  <cellStyles count="45458">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449491916" xfId="45407" xr:uid="{0CA6EFE0-9016-4ED9-9875-62BE4D00D2BF}"/>
    <cellStyle name="style1547449492182" xfId="45410" xr:uid="{139120FB-FFB1-4505-905E-8D94D468B24F}"/>
    <cellStyle name="style1547449492700" xfId="45413" xr:uid="{41D27C3B-1978-49A1-BCB9-AC077AF63F92}"/>
    <cellStyle name="style1547449492794" xfId="45416" xr:uid="{5CBEFB65-A4EF-43ED-9A11-0823BCCFBC95}"/>
    <cellStyle name="style1547449493029" xfId="45419" xr:uid="{DE928059-9932-4193-BE55-2B1FE646F1CC}"/>
    <cellStyle name="style1547449493263" xfId="45420" xr:uid="{7B15D9BF-3C56-4EE4-804C-0875378A165D}"/>
    <cellStyle name="style1547449493685" xfId="45426" xr:uid="{BB164DF9-C473-49C4-9756-3E310D2A916D}"/>
    <cellStyle name="style1547449493810" xfId="45427" xr:uid="{5ADBB745-9F72-431D-90BD-20F1B45A318B}"/>
    <cellStyle name="style1547449493935" xfId="45425" xr:uid="{DE4C5D43-AA6C-4FD9-B778-2B9A55530F39}"/>
    <cellStyle name="style1547449494060" xfId="45428" xr:uid="{A8C8188A-8A8A-4EB4-B5D8-24F9A56AD4F0}"/>
    <cellStyle name="style1547449494201" xfId="45429" xr:uid="{A06C0750-A42D-4D2F-93A7-95DA05346CE1}"/>
    <cellStyle name="style1547449494326" xfId="45430" xr:uid="{9AB83397-EBA8-405A-9898-0A5BE8490D79}"/>
    <cellStyle name="style1547449494669" xfId="45431" xr:uid="{16617E4D-9A98-44BE-84C7-E855E0CCC8E6}"/>
    <cellStyle name="style1547449494794" xfId="45432" xr:uid="{15438587-5235-4DC9-9092-49E874D5C849}"/>
    <cellStyle name="style1547449494935" xfId="45433" xr:uid="{94F53993-C17D-41EE-8639-65147EC75EED}"/>
    <cellStyle name="style1547449495091" xfId="45452" xr:uid="{A014F27C-120B-498E-A123-79D56F981DEB}"/>
    <cellStyle name="style1547449495185" xfId="45453" xr:uid="{12136C5F-7F02-4E67-84F5-8B710F9B0B34}"/>
    <cellStyle name="style1547449499562" xfId="45408" xr:uid="{C0F761BD-61EB-47E5-B6F4-663BE54A5FB0}"/>
    <cellStyle name="style1547449499796" xfId="45411" xr:uid="{77D80114-0793-459F-8209-D4D0C3818F0F}"/>
    <cellStyle name="style1547449500281" xfId="45414" xr:uid="{62A893A4-2D9D-4C57-B958-E564094A5744}"/>
    <cellStyle name="style1547449500406" xfId="45417" xr:uid="{1211AAE0-D36E-4E25-A3F1-65DA83F5C184}"/>
    <cellStyle name="style1547449500515" xfId="45421" xr:uid="{91863B3F-B65E-4A35-978A-5B8B40FEBCDB}"/>
    <cellStyle name="style1547449500734" xfId="45423" xr:uid="{2C1C10AC-5429-4DB8-91CB-95CB421E85D9}"/>
    <cellStyle name="style1547449501093" xfId="45435" xr:uid="{D040C421-C709-48F9-BCBD-3B59FE232569}"/>
    <cellStyle name="style1547449501218" xfId="45436" xr:uid="{98B413A5-2704-48A4-9A18-5F83729A1944}"/>
    <cellStyle name="style1547449501328" xfId="45434" xr:uid="{19637657-C6D4-4D96-B494-E0FFE1E46FF8}"/>
    <cellStyle name="style1547449501437" xfId="45437" xr:uid="{EFBB6B9A-BC86-4B71-970B-FD6B74E52E19}"/>
    <cellStyle name="style1547449501547" xfId="45438" xr:uid="{978970A4-6D12-48AB-89B0-5670D041B0F8}"/>
    <cellStyle name="style1547449501656" xfId="45439" xr:uid="{78A117CB-C2E6-4EA3-9981-7FD11F74A684}"/>
    <cellStyle name="style1547449501984" xfId="45440" xr:uid="{F8764761-FE44-4ACF-8BC8-A43AF6C722A9}"/>
    <cellStyle name="style1547449502109" xfId="45441" xr:uid="{B37F2D29-046A-4F5D-B508-130DF3264C9E}"/>
    <cellStyle name="style1547449502218" xfId="45442" xr:uid="{E8ECED87-A80A-4ABF-BB05-D3A04C25AA14}"/>
    <cellStyle name="style1547449502375" xfId="45454" xr:uid="{C9E923B3-16DF-4DC3-8158-EAF1F6044EAD}"/>
    <cellStyle name="style1547449502484" xfId="45455" xr:uid="{DA242F54-D28C-4AE0-8B37-AE7FFBDF2B1A}"/>
    <cellStyle name="style1547449506845" xfId="45409" xr:uid="{EC3B5443-FEE8-45F3-BF5F-AE3F1BCB002F}"/>
    <cellStyle name="style1547449507064" xfId="45412" xr:uid="{4FB5DC80-7AF7-459A-84EB-002B04325D3B}"/>
    <cellStyle name="style1547449507532" xfId="45415" xr:uid="{FF95CDD6-309E-4950-9512-11AEB6E1580B}"/>
    <cellStyle name="style1547449507626" xfId="45418" xr:uid="{392A9312-5B8F-4EEF-999F-A7A6945DDA40}"/>
    <cellStyle name="style1547449507767" xfId="45422" xr:uid="{DFDE12A7-197E-4AA6-8022-0C4578B9A37F}"/>
    <cellStyle name="style1547449507986" xfId="45424" xr:uid="{3AEC42B8-80BD-47DE-9A51-A9E81CD0969C}"/>
    <cellStyle name="style1547449508345" xfId="45444" xr:uid="{4CC5A249-FED8-4C8D-B4B3-E5491BA727C9}"/>
    <cellStyle name="style1547449508455" xfId="45445" xr:uid="{C508164B-722E-4F36-8BA0-496508E16A39}"/>
    <cellStyle name="style1547449508580" xfId="45443" xr:uid="{60A39306-41F8-49EF-8B1F-F255D1224750}"/>
    <cellStyle name="style1547449508689" xfId="45446" xr:uid="{DF1C5553-C273-4473-8FC5-964954C46C25}"/>
    <cellStyle name="style1547449508798" xfId="45447" xr:uid="{BC4167E6-1D73-4533-B112-670183CB73AC}"/>
    <cellStyle name="style1547449508923" xfId="45448" xr:uid="{2AE813F1-C9E7-4A9D-9886-F806E1147422}"/>
    <cellStyle name="style1547449509236" xfId="45449" xr:uid="{71C32576-320D-4DCA-B631-BA2582A14C17}"/>
    <cellStyle name="style1547449509345" xfId="45450" xr:uid="{1966B5AB-60E1-418C-8E53-DDF08E702094}"/>
    <cellStyle name="style1547449509470" xfId="45451" xr:uid="{C6BC25F9-4E4D-4C99-ACCA-C073C7CF254D}"/>
    <cellStyle name="style1547449509626" xfId="45456" xr:uid="{EA2AEAEF-7CDE-4CED-BF3E-9B4D34BBC514}"/>
    <cellStyle name="style1547449509721" xfId="45457" xr:uid="{B5957F47-AB07-416B-9F1E-3105A8E44FC5}"/>
    <cellStyle name="style1547449541889" xfId="45201" xr:uid="{A1EC214F-2011-4111-B1E9-D195D80885BA}"/>
    <cellStyle name="style1547449542030" xfId="45202" xr:uid="{161941D9-1687-4914-AA76-2D67BAAE574E}"/>
    <cellStyle name="style1547449542170" xfId="45207" xr:uid="{9E4BBEAF-3A68-4610-9988-2E76532DEFC3}"/>
    <cellStyle name="style1547449542295" xfId="45208" xr:uid="{76D85B2C-FC9F-4521-9F72-81FDBF7085D3}"/>
    <cellStyle name="style1547449542577" xfId="45204" xr:uid="{9A61A1D5-0840-4690-B051-1957E792DE4A}"/>
    <cellStyle name="style1547449542702" xfId="45205" xr:uid="{E8B2A3CE-B467-4C25-A57D-0CF6E0ACE28B}"/>
    <cellStyle name="style1547449542889" xfId="45203" xr:uid="{9DFA9E6D-0F8F-4A06-AAA8-BE8B9A84E3DD}"/>
    <cellStyle name="style1547449543045" xfId="45206" xr:uid="{8D529500-9EB9-4106-9F2C-CC51CAEC41B9}"/>
    <cellStyle name="style1547449543170" xfId="45209" xr:uid="{349B06A4-337C-4EBA-A77D-4628D7B21EC8}"/>
    <cellStyle name="style1547449543295" xfId="45210" xr:uid="{515B37D4-C5EA-44DA-8E7A-D1C4DF5C2F4A}"/>
    <cellStyle name="style1547449543420" xfId="45211" xr:uid="{C2084881-012C-43ED-81AC-75EA7AF63306}"/>
    <cellStyle name="style1547449543545" xfId="45212" xr:uid="{5B3D34D7-A6E6-4E1E-97CF-87ECB48A5CE3}"/>
    <cellStyle name="style1547449543671" xfId="45213" xr:uid="{D2582A9E-40C7-4045-859F-7D262D90D82D}"/>
    <cellStyle name="style1547449543811" xfId="45216" xr:uid="{8B8773F0-2623-46E3-BFC8-C2AD53B96642}"/>
    <cellStyle name="style1547449543921" xfId="45214" xr:uid="{8F94E588-BF95-4775-A961-09E2378596BF}"/>
    <cellStyle name="style1547449544046" xfId="45217" xr:uid="{76809D90-B775-44E4-AC2A-4D8C8BA78243}"/>
    <cellStyle name="style1547449544171" xfId="45219" xr:uid="{FE3BE65F-9D14-4525-ADFA-61C61049F6E7}"/>
    <cellStyle name="style1547449544296" xfId="45220" xr:uid="{46D5346E-62DB-47C5-8FAD-7DCEFFD22A22}"/>
    <cellStyle name="style1547449544421" xfId="45215" xr:uid="{2B0B363C-37C0-4F7B-A2D7-C027C546ADD2}"/>
    <cellStyle name="style1547449544905" xfId="45218" xr:uid="{064D3114-5622-4A3F-B398-FAF94569859C}"/>
    <cellStyle name="style1547449545421" xfId="45221" xr:uid="{9F42AB20-790D-4EEA-BD38-7A6B53332982}"/>
    <cellStyle name="style1547449547905" xfId="45222" xr:uid="{D3CDB3D5-8423-426B-9BC5-202D0C45E478}"/>
    <cellStyle name="style1547449548030" xfId="45223" xr:uid="{0D28D0B6-6EE3-478B-9F77-7C60A5BFA4C0}"/>
    <cellStyle name="style1547449548140" xfId="45228" xr:uid="{BFD4C7EA-C13E-4F19-A2BD-FB76A2ED6B64}"/>
    <cellStyle name="style1547449548249" xfId="45229" xr:uid="{113C101A-5714-44F7-9F1E-7E1E98651826}"/>
    <cellStyle name="style1547449548468" xfId="45225" xr:uid="{3AA4CBB1-E015-4021-904F-B15F9DD1859A}"/>
    <cellStyle name="style1547449548577" xfId="45226" xr:uid="{EBED89B9-53C1-4239-BB74-A408EDC74FFD}"/>
    <cellStyle name="style1547449548689" xfId="45224" xr:uid="{9EE20E12-AFAC-4BDD-BF03-1B52F37FC16D}"/>
    <cellStyle name="style1547449548798" xfId="45227" xr:uid="{BF92E2A2-CEAC-450B-8862-5AB8C9270C68}"/>
    <cellStyle name="style1547449548908" xfId="45230" xr:uid="{F76D0B44-C533-4811-8E84-372F08490B8A}"/>
    <cellStyle name="style1547449549001" xfId="45231" xr:uid="{9ECBDE9C-82DF-4503-B0B6-39CF88B2B395}"/>
    <cellStyle name="style1547449549111" xfId="45232" xr:uid="{E1ACD504-50C1-4A09-BFE8-B7901A51785F}"/>
    <cellStyle name="style1547449549220" xfId="45233" xr:uid="{7D984C15-A24F-4F21-AAB6-11AD86A0AA9B}"/>
    <cellStyle name="style1547449549329" xfId="45234" xr:uid="{CFB124B3-467D-403A-84DF-7E297B2FF970}"/>
    <cellStyle name="style1547449549454" xfId="45240" xr:uid="{293B7ED9-3080-49D4-8FF7-ABFE8720DCC9}"/>
    <cellStyle name="style1547449549564" xfId="45235" xr:uid="{C00D3DBE-FBD6-4A61-BA2F-289986450066}"/>
    <cellStyle name="style1547449549658" xfId="45241" xr:uid="{05143DC0-1EA8-4916-9896-E5A258F476C6}"/>
    <cellStyle name="style1547449549783" xfId="45246" xr:uid="{BEAEC169-8A03-4E9F-9BAD-5F15D6D255EE}"/>
    <cellStyle name="style1547449549876" xfId="45247" xr:uid="{2F091B0F-02F4-4A81-BE1F-B31F04BDF320}"/>
    <cellStyle name="style1547449549986" xfId="45236" xr:uid="{1130643C-1701-451F-8C03-AF8186AC2765}"/>
    <cellStyle name="style1547449550158" xfId="45237" xr:uid="{77FA598E-F398-4B9D-8DC4-6BB584E9DEC1}"/>
    <cellStyle name="style1547449550267" xfId="45238" xr:uid="{B91F9E5E-B984-44E5-96A6-079731C26C00}"/>
    <cellStyle name="style1547449550376" xfId="45239" xr:uid="{8FE186B3-3073-4D17-9805-16951E497B11}"/>
    <cellStyle name="style1547449550486" xfId="45242" xr:uid="{37A77CCF-46A5-4313-9C6D-FFF72A1C57AE}"/>
    <cellStyle name="style1547449550595" xfId="45243" xr:uid="{0AD9FDD8-5F93-40F4-A85D-44C5D3A03FE8}"/>
    <cellStyle name="style1547449550689" xfId="45244" xr:uid="{77ABAC18-50F4-4216-8CB6-C5ED8B92BD3C}"/>
    <cellStyle name="style1547449550799" xfId="45245" xr:uid="{31715D6B-0AE1-478D-8E3F-60DD00786AE8}"/>
    <cellStyle name="style1547449550986" xfId="45248" xr:uid="{766B9EF5-453A-4DE2-A68C-81E808DE94B4}"/>
    <cellStyle name="style1547449551096" xfId="45249" xr:uid="{1AD13D7E-3FE6-4FEC-B40F-F2795052148D}"/>
    <cellStyle name="style1547449551205" xfId="45250" xr:uid="{9FFE49B9-F043-45E2-9870-146489AF01EA}"/>
    <cellStyle name="style1547449551314" xfId="45251" xr:uid="{CAABABCC-502F-4EEE-862D-D7F70F24D558}"/>
    <cellStyle name="style1547449553410" xfId="45252" xr:uid="{7EC0A145-8F40-4920-AE37-413546EFBFC4}"/>
    <cellStyle name="style1547449553519" xfId="45253" xr:uid="{C10830FE-1372-4C77-AC81-C3C361AE1F45}"/>
    <cellStyle name="style1547449553628" xfId="45258" xr:uid="{BBA917E0-75E8-4423-918F-02B735A765CB}"/>
    <cellStyle name="style1547449553738" xfId="45259" xr:uid="{CEF447D6-4F96-49C2-AEFA-E83E26A749DA}"/>
    <cellStyle name="style1547449553957" xfId="45255" xr:uid="{ACFDF3F9-9056-433E-8994-357AB56096F7}"/>
    <cellStyle name="style1547449554066" xfId="45256" xr:uid="{2F108C9C-73DD-46C9-BABC-B678CC414AD0}"/>
    <cellStyle name="style1547449554175" xfId="45254" xr:uid="{B5798A3E-9256-416E-AFAE-BC7A274128DA}"/>
    <cellStyle name="style1547449554285" xfId="45257" xr:uid="{D52A0343-3A6D-4828-B1D1-AAB9B630FAEB}"/>
    <cellStyle name="style1547449554394" xfId="45260" xr:uid="{169EE97A-B07F-48A3-BDE9-66BCA02A691D}"/>
    <cellStyle name="style1547449554488" xfId="45261" xr:uid="{82A57710-7B97-41D1-AEE7-04BF14C35A68}"/>
    <cellStyle name="style1547449554597" xfId="45262" xr:uid="{DCDB1152-D783-4EEB-9BAD-9592048FACC6}"/>
    <cellStyle name="style1547449554706" xfId="45263" xr:uid="{E7CFCA0A-2EC0-4F55-A863-E9DD24A49359}"/>
    <cellStyle name="style1547449554816" xfId="45264" xr:uid="{4403DCDE-31DC-4EE1-A190-5E55C3A3DD86}"/>
    <cellStyle name="style1547449554941" xfId="45270" xr:uid="{C13F24F0-6EB4-478F-966B-6F9AE637B3A4}"/>
    <cellStyle name="style1547449555035" xfId="45265" xr:uid="{256D9C65-7D4F-4D04-A774-AA991139267F}"/>
    <cellStyle name="style1547449555144" xfId="45271" xr:uid="{05C4BC3E-DB00-4BD9-85BA-142AFEC01027}"/>
    <cellStyle name="style1547449555253" xfId="45276" xr:uid="{0A0EFF6D-213B-44B0-8A4D-B0FB0C6C96AF}"/>
    <cellStyle name="style1547449555363" xfId="45277" xr:uid="{A16F8CD8-D6AC-4748-AF51-BFA751D76C2B}"/>
    <cellStyle name="style1547449555472" xfId="45266" xr:uid="{31B49BB2-FD00-4CE9-83DD-182CBE35FC22}"/>
    <cellStyle name="style1547449555581" xfId="45267" xr:uid="{69DABC68-EED3-4323-972D-620713998FC1}"/>
    <cellStyle name="style1547449555706" xfId="45268" xr:uid="{5B78EBAB-A301-42C0-92D7-791EC8F7AA27}"/>
    <cellStyle name="style1547449555816" xfId="45269" xr:uid="{C7C404BF-53F2-4F5C-89D5-D7BF331F346E}"/>
    <cellStyle name="style1547449555925" xfId="45272" xr:uid="{1552822E-70DA-40D0-9611-5EAEE5B7943F}"/>
    <cellStyle name="style1547449556035" xfId="45273" xr:uid="{968849AE-E50A-4570-9006-D2BBA834C5E9}"/>
    <cellStyle name="style1547449556144" xfId="45274" xr:uid="{CCD6B715-37F8-4437-87CD-C51FBD9737F1}"/>
    <cellStyle name="style1547449556253" xfId="45275" xr:uid="{E80328CA-25E4-4551-AABF-FCF3CE0A8219}"/>
    <cellStyle name="style1547449556441" xfId="45278" xr:uid="{B843AA04-5877-4D82-8734-8D702503E26A}"/>
    <cellStyle name="style1547449556535" xfId="45279" xr:uid="{6FE1032E-63E9-4E86-8FF1-7DFEB3AC1F5E}"/>
    <cellStyle name="style1547449556644" xfId="45280" xr:uid="{893DC556-11BB-4AA9-A0A1-B0B7F58A8482}"/>
    <cellStyle name="style1547449556754" xfId="45281" xr:uid="{39310BF8-4CCC-4C45-8FE4-554E71B4DF21}"/>
    <cellStyle name="style1547449559473" xfId="45282" xr:uid="{DEEFF578-3223-4731-8703-9D5F0C1CB9ED}"/>
    <cellStyle name="style1547449559582" xfId="45283" xr:uid="{F647EE9A-7B49-4DF5-82C4-381EDD12B1AE}"/>
    <cellStyle name="style1547449559692" xfId="45288" xr:uid="{80936D8C-03DC-4F1C-914D-25869B5DC627}"/>
    <cellStyle name="style1547449559801" xfId="45289" xr:uid="{E294283F-B81D-4491-BE99-42C7789ED6F5}"/>
    <cellStyle name="style1547449560020" xfId="45285" xr:uid="{EDFA97B1-0828-42AA-B58E-CCEBBC64DE65}"/>
    <cellStyle name="style1547449560145" xfId="45286" xr:uid="{A389DE30-A5DB-4EFD-9476-5ABA4197B0CB}"/>
    <cellStyle name="style1547449560239" xfId="45284" xr:uid="{B1400DA0-B760-4D13-BFD3-0245E543047F}"/>
    <cellStyle name="style1547449560364" xfId="45287" xr:uid="{1C2FC68D-E47F-46FF-BCEE-4BCDD7A6492C}"/>
    <cellStyle name="style1547449560520" xfId="45290" xr:uid="{3D7E3C89-8649-4824-ACB1-CA23B74007D5}"/>
    <cellStyle name="style1547449560629" xfId="45291" xr:uid="{9941C757-9C03-4AB4-9A03-684E6E1F9D2B}"/>
    <cellStyle name="style1547449560739" xfId="45292" xr:uid="{C1E6FCD9-45A0-4A6F-BE91-5243C37B6334}"/>
    <cellStyle name="style1547449560848" xfId="45293" xr:uid="{1958A345-AEC6-47C1-8C0F-516307D796C4}"/>
    <cellStyle name="style1547449560973" xfId="45294" xr:uid="{C6DFF418-0F5C-492C-BA47-ED9D88A53F0F}"/>
    <cellStyle name="style1547449561082" xfId="45297" xr:uid="{3A598A12-9EF7-4897-9BD6-EB67D00D534C}"/>
    <cellStyle name="style1547449561192" xfId="45295" xr:uid="{E692DF01-8C5F-45D8-A770-1CB52B1A2243}"/>
    <cellStyle name="style1547449561301" xfId="45298" xr:uid="{F8233325-FFEE-46AE-97C4-C0B2C3F96C66}"/>
    <cellStyle name="style1547449561410" xfId="45300" xr:uid="{9E3FEFCE-4353-4BD6-9B84-66766EFEB80E}"/>
    <cellStyle name="style1547449561520" xfId="45301" xr:uid="{A902586A-8DD1-4681-AC8B-DC3CB7FAF73C}"/>
    <cellStyle name="style1547449561629" xfId="45296" xr:uid="{FE127F4D-D114-4CF6-A288-0A16359BB041}"/>
    <cellStyle name="style1547449562051" xfId="45299" xr:uid="{2794F1C8-2C3B-4127-9359-94C5D4780A4A}"/>
    <cellStyle name="style1547449562504" xfId="45302" xr:uid="{2F89785D-C00C-4789-A0A8-D96A650913CB}"/>
    <cellStyle name="style1547449565052" xfId="45303" xr:uid="{D84B256D-F1E7-453B-8492-C2C2EB4C6728}"/>
    <cellStyle name="style1547449565177" xfId="45304" xr:uid="{58AF2161-CB20-4658-9D07-31C96A8139DF}"/>
    <cellStyle name="style1547449565286" xfId="45309" xr:uid="{7B62B5E8-F748-4EE2-BEEA-EDCCA66AA1E0}"/>
    <cellStyle name="style1547449565396" xfId="45310" xr:uid="{4F533224-79EA-4641-B33F-55209C50642C}"/>
    <cellStyle name="style1547449565614" xfId="45306" xr:uid="{76F5E295-D279-476D-A141-2B06B30740CE}"/>
    <cellStyle name="style1547449565739" xfId="45307" xr:uid="{9C480F75-1FEB-4BF3-81C0-4A3F4AF6F86A}"/>
    <cellStyle name="style1547449565849" xfId="45305" xr:uid="{3DD88A49-5004-4AF4-8A08-F87EA664A294}"/>
    <cellStyle name="style1547449565974" xfId="45308" xr:uid="{49E1C935-FB44-4AA4-B7EC-FB31088C7632}"/>
    <cellStyle name="style1547449566083" xfId="45311" xr:uid="{DF252A8D-E4EF-4A8A-BFB7-063B448CFFE1}"/>
    <cellStyle name="style1547449566192" xfId="45312" xr:uid="{99373A27-9DC6-42E6-9601-9CE97EF95583}"/>
    <cellStyle name="style1547449566317" xfId="45313" xr:uid="{7A44E232-9485-46B0-9C8C-B9DD575E7282}"/>
    <cellStyle name="style1547449566427" xfId="45314" xr:uid="{63624FF9-898D-44AA-A9F2-44E8C2659715}"/>
    <cellStyle name="style1547449566536" xfId="45315" xr:uid="{51B74CA3-3376-4593-9987-619C2638A954}"/>
    <cellStyle name="style1547449566661" xfId="45321" xr:uid="{AD6B841A-8A7D-4074-8E9F-6CC9A2CBEBB0}"/>
    <cellStyle name="style1547449566771" xfId="45316" xr:uid="{EF7A41AF-6B99-4B0C-A947-7B0D620915CB}"/>
    <cellStyle name="style1547449566880" xfId="45322" xr:uid="{CFB174AB-5323-4585-B008-38BDE363A226}"/>
    <cellStyle name="style1547449566990" xfId="45327" xr:uid="{6B95414C-4BDF-4B2A-8D17-0F0C9D2F1D23}"/>
    <cellStyle name="style1547449567099" xfId="45328" xr:uid="{F571448F-0AC8-4945-8A6C-D7E94A2880D4}"/>
    <cellStyle name="style1547449567224" xfId="45317" xr:uid="{FA622271-9576-4CE8-8718-DADC48D142F3}"/>
    <cellStyle name="style1547449567333" xfId="45318" xr:uid="{DB193AAE-7B14-4DEA-8C07-0088B688E055}"/>
    <cellStyle name="style1547449567443" xfId="45319" xr:uid="{B16F0775-41C3-4CDA-8DDF-8308736F05F1}"/>
    <cellStyle name="style1547449567552" xfId="45320" xr:uid="{0D64D1FF-BB13-4DEF-8289-E92A5D76228E}"/>
    <cellStyle name="style1547449567662" xfId="45323" xr:uid="{9ABDC3F4-AC0F-443E-A330-52A9DD33BB50}"/>
    <cellStyle name="style1547449567771" xfId="45324" xr:uid="{F06E85EC-30F7-425D-BDB9-3560C5130555}"/>
    <cellStyle name="style1547449567880" xfId="45325" xr:uid="{2F479DF8-1C07-4A84-8784-C48B70364152}"/>
    <cellStyle name="style1547449567990" xfId="45326" xr:uid="{E979CEDD-C3BF-4582-9478-143E161B9176}"/>
    <cellStyle name="style1547449568146" xfId="45329" xr:uid="{9B500B9C-7332-4717-821A-E4E6C238AFCB}"/>
    <cellStyle name="style1547449568255" xfId="45330" xr:uid="{2AEDF713-DE8C-4592-A132-97CBDC7846F8}"/>
    <cellStyle name="style1547449568365" xfId="45331" xr:uid="{A60ED75F-CDCF-41AB-9277-EE190304D5E5}"/>
    <cellStyle name="style1547449568474" xfId="45332" xr:uid="{CFF0A68C-2020-4740-9615-F3B63B59B8D5}"/>
    <cellStyle name="style1547449568615" xfId="45333" xr:uid="{95706C83-4874-4B0C-89AD-BEA65CED919F}"/>
    <cellStyle name="style1547449568708" xfId="45334" xr:uid="{C5F714AF-5A93-47D8-9003-87B608889DE7}"/>
    <cellStyle name="style1547449568802" xfId="45335" xr:uid="{63B4ABA4-1474-461F-9F5F-C962DAFA349B}"/>
    <cellStyle name="style1547449568896" xfId="45336" xr:uid="{91238D8B-B648-4D0E-936F-10342C840850}"/>
    <cellStyle name="style1547449568990" xfId="45337" xr:uid="{709694AC-C30F-4D50-AF2A-84B23BA9838F}"/>
    <cellStyle name="style1547449569083" xfId="45338" xr:uid="{B59467DD-933E-4ED7-988D-0DA883A1FD33}"/>
    <cellStyle name="style1547449569177" xfId="45339" xr:uid="{848D6BDE-9FD8-446E-8335-F850D59D3D71}"/>
    <cellStyle name="style1547449569271" xfId="45340" xr:uid="{31F4DEAF-319D-4397-BC33-0613C78329CC}"/>
    <cellStyle name="style1547449569396" xfId="45341" xr:uid="{1F2E70E3-470E-459C-BE92-8DB7FA0D179F}"/>
    <cellStyle name="style1547449569490" xfId="45342" xr:uid="{FD6D08A4-988D-40B4-A1D1-B0A324D071D8}"/>
    <cellStyle name="style1547449569583" xfId="45343" xr:uid="{4D88FEB3-C61E-45B6-8599-63290206B17A}"/>
    <cellStyle name="style1547449569678" xfId="45344" xr:uid="{C77A22B5-6A82-4E7F-9893-DCC7220CAD8B}"/>
    <cellStyle name="style1547449572350" xfId="45345" xr:uid="{4F8EE823-B48D-414F-BF80-4AB49C1F07B5}"/>
    <cellStyle name="style1547449572459" xfId="45346" xr:uid="{3812EAA2-338C-4422-AD47-2FF0A742E649}"/>
    <cellStyle name="style1547449572569" xfId="45351" xr:uid="{2FEE5CEE-ADB8-4E43-854F-F388DF8468FE}"/>
    <cellStyle name="style1547449572678" xfId="45352" xr:uid="{A80B4786-12EE-4AEB-9E58-2F345AFFE0F0}"/>
    <cellStyle name="style1547449572897" xfId="45348" xr:uid="{3F873DD2-E41F-461A-AD34-909A47DEE856}"/>
    <cellStyle name="style1547449572991" xfId="45349" xr:uid="{9B29E589-8134-499F-9D34-C583C430A63D}"/>
    <cellStyle name="style1547449573100" xfId="45347" xr:uid="{349C9EC5-6558-4D03-BFA1-EE0AE2AEAB84}"/>
    <cellStyle name="style1547449573225" xfId="45350" xr:uid="{8CF9D9C6-2986-468E-B6D3-8C380A245ACE}"/>
    <cellStyle name="style1547449573334" xfId="45353" xr:uid="{736ED38A-1F3A-4305-8A77-8AF14495BDA8}"/>
    <cellStyle name="style1547449573444" xfId="45354" xr:uid="{B6A1C36D-21DD-4894-8FC1-E335A1CF474D}"/>
    <cellStyle name="style1547449573553" xfId="45355" xr:uid="{CD86C154-70FF-4028-98A4-9847A42AB77A}"/>
    <cellStyle name="style1547449573662" xfId="45356" xr:uid="{D6FAF020-61F5-427B-BF8B-AC61DFA5807F}"/>
    <cellStyle name="style1547449573772" xfId="45357" xr:uid="{68A75567-00E8-47F6-9EAB-DC545776AF85}"/>
    <cellStyle name="style1547449573897" xfId="45363" xr:uid="{D12FB4C6-2528-4947-B191-A7EA655C0453}"/>
    <cellStyle name="style1547449574007" xfId="45358" xr:uid="{D28DA74A-9F0A-4642-BFF9-BF833C2A25A1}"/>
    <cellStyle name="style1547449574100" xfId="45364" xr:uid="{318A184C-A1DB-4E31-8712-B24CD405209D}"/>
    <cellStyle name="style1547449574225" xfId="45369" xr:uid="{A51C3766-410F-4423-A736-64DAF2CB6D00}"/>
    <cellStyle name="style1547449574335" xfId="45384" xr:uid="{3277EFB0-A19B-4B1C-BA5E-CA2B094C0591}"/>
    <cellStyle name="style1547449574429" xfId="45370" xr:uid="{3993745B-74B3-4904-94B8-B84C03C69932}"/>
    <cellStyle name="style1547449574522" xfId="45359" xr:uid="{815DB38E-BF21-4D62-9F67-30CD19A7A7DF}"/>
    <cellStyle name="style1547449574632" xfId="45360" xr:uid="{DDFC47D6-6ED9-40EB-BCDA-F8368D19F35F}"/>
    <cellStyle name="style1547449574741" xfId="45361" xr:uid="{4D9085BA-DB8A-4A26-908C-86C9C444D6F9}"/>
    <cellStyle name="style1547449574850" xfId="45362" xr:uid="{1928A0AF-44E7-4DDB-9DB5-335CC76E64D5}"/>
    <cellStyle name="style1547449574960" xfId="45365" xr:uid="{A5093535-9E1C-4640-BE92-3174BCC89CB6}"/>
    <cellStyle name="style1547449575085" xfId="45366" xr:uid="{AEDE7859-80A8-47C1-B5F7-CE56A50FCA1A}"/>
    <cellStyle name="style1547449575210" xfId="45367" xr:uid="{B7F14C14-CA52-466F-B76A-3574C9F4A71D}"/>
    <cellStyle name="style1547449575303" xfId="45368" xr:uid="{768065DB-A690-4637-9682-AC9FFB33432B}"/>
    <cellStyle name="style1547449575460" xfId="45371" xr:uid="{C41BCDDB-1E75-4360-8E08-258848844781}"/>
    <cellStyle name="style1547449575585" xfId="45372" xr:uid="{CD22613E-9F89-4E8C-912A-F49535EF7DFA}"/>
    <cellStyle name="style1547449575678" xfId="45373" xr:uid="{C1C0A726-557C-4343-AE09-7FF5B72A3704}"/>
    <cellStyle name="style1547449575803" xfId="45374" xr:uid="{DDD753D4-E830-405D-9761-A0A159250F02}"/>
    <cellStyle name="style1547449575928" xfId="45383" xr:uid="{793DB463-2842-42A3-9D17-9E5BCCC63151}"/>
    <cellStyle name="style1547449576022" xfId="45375" xr:uid="{160617ED-2F7D-4480-BB25-C8F1CE1DD671}"/>
    <cellStyle name="style1547449576116" xfId="45376" xr:uid="{A14F42E5-FE76-4A80-ADC5-40AB437E4AC7}"/>
    <cellStyle name="style1547449576210" xfId="45377" xr:uid="{7FCA70A1-3B25-4BFD-BDA3-6110775B4576}"/>
    <cellStyle name="style1547449576303" xfId="45378" xr:uid="{B7FF5310-9855-4817-9379-0D52D7E63B07}"/>
    <cellStyle name="style1547449576397" xfId="45379" xr:uid="{F4145D77-8E2C-4543-B983-2A106F26D430}"/>
    <cellStyle name="style1547449576491" xfId="45380" xr:uid="{C43B9CFB-38D2-43AD-8510-F78AFB55B158}"/>
    <cellStyle name="style1547449576585" xfId="45381" xr:uid="{8BED4519-C8DF-4992-B09A-9632F0EF96AA}"/>
    <cellStyle name="style1547449576679" xfId="45382" xr:uid="{CD017449-EE4E-4B35-A944-74FD4E5C7768}"/>
    <cellStyle name="style1547449576804" xfId="45385" xr:uid="{37AED4A1-A901-496D-BB73-651DC514025F}"/>
    <cellStyle name="style1547449576898" xfId="45386" xr:uid="{9334A55D-AB62-454D-9478-CB6A00450833}"/>
    <cellStyle name="style1547449576976" xfId="45387" xr:uid="{53EE16DC-9DA9-49B3-BD75-111086513908}"/>
    <cellStyle name="style1547449577070" xfId="45388" xr:uid="{7BC0D084-251D-43FC-BE30-76301ED5C9D8}"/>
    <cellStyle name="style1547449579446" xfId="45390" xr:uid="{4AA3F2E3-7D67-4DF1-B086-9FBD45CDE394}"/>
    <cellStyle name="style1547449579602" xfId="45391" xr:uid="{5BA93187-5F94-4CB8-9066-6BCDFC310B50}"/>
    <cellStyle name="style1547449579727" xfId="45389" xr:uid="{82613125-B7F6-4FCA-B0B4-81F0F3A9E35E}"/>
    <cellStyle name="style1547449579884" xfId="45392" xr:uid="{7B132EE4-3CFE-4D8B-B3FD-DFBD98EDAC75}"/>
    <cellStyle name="style1547449580040" xfId="45393" xr:uid="{242D4D32-FBFA-42CD-B29A-8C6C3C03A85C}"/>
    <cellStyle name="style1547449580180" xfId="45394" xr:uid="{26D50197-B1F2-454D-91C8-3908159297CC}"/>
    <cellStyle name="style1547449580305" xfId="45395" xr:uid="{37F2FA8E-EB26-4375-85B6-245A073E3B9B}"/>
    <cellStyle name="style1547449580430" xfId="45396" xr:uid="{38B9E115-D72B-4577-AF07-2797F7842341}"/>
    <cellStyle name="style1547449580524" xfId="45398" xr:uid="{362BB67C-0ADD-4066-B068-F7C314F31C12}"/>
    <cellStyle name="style1547449580634" xfId="45399" xr:uid="{9DBC95E2-AD99-4ADC-B711-2D8D0E17FC6E}"/>
    <cellStyle name="style1547449580745" xfId="45401" xr:uid="{98610DC4-2A60-4BB6-9C3E-FA7663200C75}"/>
    <cellStyle name="style1547449580854" xfId="45402" xr:uid="{AA7B5CDE-6472-4F86-9731-D403E628C323}"/>
    <cellStyle name="style1547449580963" xfId="45397" xr:uid="{630BC258-8C4D-4F86-8F5D-9448A2CF4A62}"/>
    <cellStyle name="style1547449581073" xfId="45400" xr:uid="{1D6F85D3-8C32-44B3-BF84-D84CFF7CCA45}"/>
    <cellStyle name="style1547449581229" xfId="45403" xr:uid="{A66737D9-8765-45E8-94B1-EB9D17B0DD45}"/>
    <cellStyle name="style1547449581510" xfId="45405" xr:uid="{9880CCB9-1143-4697-AD54-669A9084A5B5}"/>
    <cellStyle name="style1547449581635" xfId="45406" xr:uid="{14655B9B-643F-41A5-A2DE-6F033563368C}"/>
    <cellStyle name="style1547449581761" xfId="45404" xr:uid="{5911B7A7-0D75-4462-BF2A-A34DD44BF30D}"/>
    <cellStyle name="style1547457956899" xfId="45150" xr:uid="{7C37A18C-D947-4A3B-A6CF-6C68D6D7B078}"/>
    <cellStyle name="style1547457957165" xfId="45153" xr:uid="{89AD3191-E20C-4DF4-9970-E3095D857AAC}"/>
    <cellStyle name="style1547457957712" xfId="45156" xr:uid="{FBDCB835-36A5-400C-98D5-8ACF2C37150F}"/>
    <cellStyle name="style1547457957821" xfId="45159" xr:uid="{112703D7-9634-4738-A5BA-4A86077909E5}"/>
    <cellStyle name="style1547457957931" xfId="45163" xr:uid="{1FD50865-891B-47B9-8078-1ED8738F84D3}"/>
    <cellStyle name="style1547457958227" xfId="45166" xr:uid="{CF84C257-2E87-49C5-AAC9-E5A5FC8A0D07}"/>
    <cellStyle name="style1547457958618" xfId="45178" xr:uid="{CCBF2552-1B9F-4D58-9ABD-559C632FCB4D}"/>
    <cellStyle name="style1547457958759" xfId="45179" xr:uid="{78EE803A-7C26-4ACF-9CFA-98F8A2C86123}"/>
    <cellStyle name="style1547457958884" xfId="45177" xr:uid="{5741CE7B-F395-4E04-A34B-D27DD33BECFE}"/>
    <cellStyle name="style1547457959009" xfId="45183" xr:uid="{03DB2858-7EAE-4BA6-B2F2-CD448DC4875B}"/>
    <cellStyle name="style1547457959134" xfId="45184" xr:uid="{CAC84DDB-79C3-45EE-8274-9641B0FD5762}"/>
    <cellStyle name="style1547457959274" xfId="45185" xr:uid="{C924B9C7-234F-4AEC-92B2-CE7052CC0ECB}"/>
    <cellStyle name="style1547457959806" xfId="45189" xr:uid="{DBED7239-11B1-49AA-B5DB-953AAB21E6B3}"/>
    <cellStyle name="style1547457959962" xfId="45190" xr:uid="{1B32BB90-B6B9-4FBB-B40E-C85CEC0F9E0B}"/>
    <cellStyle name="style1547457960227" xfId="45191" xr:uid="{B64C44C0-B5B7-443F-A181-CB71F38B6B63}"/>
    <cellStyle name="style1547457960368" xfId="45197" xr:uid="{9DC67A09-4053-499B-BE8D-C4FF4D04005A}"/>
    <cellStyle name="style1547457960477" xfId="45199" xr:uid="{0F21AE3E-9EA5-469E-BB7B-0838F4164F17}"/>
    <cellStyle name="style1547457963240" xfId="45151" xr:uid="{9F9572CB-5109-4533-ADAD-A5321F7D78F2}"/>
    <cellStyle name="style1547457963490" xfId="45154" xr:uid="{AB6B54FA-7AD5-444F-B0AB-84759476F85E}"/>
    <cellStyle name="style1547457964068" xfId="45157" xr:uid="{FFA4B8BD-E938-4979-8B46-073B5C810305}"/>
    <cellStyle name="style1547457964193" xfId="45160" xr:uid="{1C096BB8-688C-4928-A1D8-724C041165B0}"/>
    <cellStyle name="style1547457964302" xfId="45162" xr:uid="{4D5FA2BC-6708-4AA2-8CA3-AB3531164E39}"/>
    <cellStyle name="style1547457964521" xfId="45165" xr:uid="{5E56BFE4-918D-48FF-B1C6-250D406DD1C8}"/>
    <cellStyle name="style1547457964865" xfId="45169" xr:uid="{74968A6E-DECA-4BAB-869E-256FD1A501F4}"/>
    <cellStyle name="style1547457964990" xfId="45170" xr:uid="{9B6CC514-076E-468E-AD62-ECA0D2B2665A}"/>
    <cellStyle name="style1547457965115" xfId="45168" xr:uid="{0B01FDBD-B1EE-415B-A7EA-3DAAB079E2A5}"/>
    <cellStyle name="style1547457965240" xfId="45171" xr:uid="{8FA6AA0C-FFEF-43BC-AE74-0AC14C99BED3}"/>
    <cellStyle name="style1547457965350" xfId="45172" xr:uid="{5A06A0A1-9086-4E49-B5AF-327AECC8CC65}"/>
    <cellStyle name="style1547457965475" xfId="45173" xr:uid="{CE715E28-BFA2-4C96-B556-3C5F4EF49CF2}"/>
    <cellStyle name="style1547457965803" xfId="45174" xr:uid="{4770C5E5-561C-4FF8-BD49-F135F29F788B}"/>
    <cellStyle name="style1547457965928" xfId="45175" xr:uid="{907CA665-41C3-4695-9294-5CD075480DF6}"/>
    <cellStyle name="style1547457966053" xfId="45176" xr:uid="{7B7B7E70-3B38-463B-ABC5-80694211C632}"/>
    <cellStyle name="style1547457966193" xfId="45195" xr:uid="{824B9DFA-9D37-45F2-BAB7-0E32403CB90C}"/>
    <cellStyle name="style1547457966287" xfId="45196" xr:uid="{3D893B5D-65B7-4646-AE95-B284215E7CA9}"/>
    <cellStyle name="style1547457968976" xfId="45152" xr:uid="{B83DDD29-2486-4B94-999C-3426E9C69EE9}"/>
    <cellStyle name="style1547457969226" xfId="45155" xr:uid="{39C0FD4E-3BC0-4C4E-A8B4-9732FFD92D2C}"/>
    <cellStyle name="style1547457969882" xfId="45158" xr:uid="{0D7A8F12-92F4-42A4-BD02-486CC7BE1F6F}"/>
    <cellStyle name="style1547457970132" xfId="45161" xr:uid="{AE5E6B57-C18E-414D-A66F-BED4B7C19547}"/>
    <cellStyle name="style1547457970335" xfId="45164" xr:uid="{2E8D7918-5499-4ECA-A170-C92ED68CBAEA}"/>
    <cellStyle name="style1547457970759" xfId="45167" xr:uid="{4AA7E5FE-5164-4C7E-8787-7ADEE9E9B1C1}"/>
    <cellStyle name="style1547457971149" xfId="45181" xr:uid="{F668CF45-26C3-4E1D-8351-03DC4B3A6EE0}"/>
    <cellStyle name="style1547457971274" xfId="45182" xr:uid="{E23E7E06-07E6-46E0-9591-3909CDA1F66E}"/>
    <cellStyle name="style1547457971399" xfId="45180" xr:uid="{B9BF0E70-515B-4A3B-B8C7-3AE8D619CEA2}"/>
    <cellStyle name="style1547457971509" xfId="45186" xr:uid="{05F11CAA-A9F4-4E87-8F0F-1535D29CAA9A}"/>
    <cellStyle name="style1547457971634" xfId="45187" xr:uid="{05861741-E5A5-47A6-90C4-43342FB24683}"/>
    <cellStyle name="style1547457971759" xfId="45188" xr:uid="{6813B596-73F8-4C10-B49C-16440171C146}"/>
    <cellStyle name="style1547457972102" xfId="45192" xr:uid="{14CD2F6E-12D1-4F85-8989-020A9D115562}"/>
    <cellStyle name="style1547457972212" xfId="45193" xr:uid="{C256042D-5374-47A0-8121-5C007B53BF75}"/>
    <cellStyle name="style1547457972337" xfId="45194" xr:uid="{380313CC-AF67-4604-BCFA-06E4537AE8CC}"/>
    <cellStyle name="style1547457972477" xfId="45198" xr:uid="{4B7AA269-D51F-48F8-8F76-4631AC847CB0}"/>
    <cellStyle name="style1547457972587" xfId="45200" xr:uid="{C42CB1D7-F8D7-40A9-963C-1599CA5595EC}"/>
    <cellStyle name="style1547458277155" xfId="44927" xr:uid="{7F97DD8D-34CD-456F-8724-C2B4AA187AFE}"/>
    <cellStyle name="style1547458277312" xfId="44928" xr:uid="{10F67905-3B35-41E1-92AB-3FC012D7A30F}"/>
    <cellStyle name="style1547458277437" xfId="44933" xr:uid="{6ED3C5DB-7D32-49B4-863A-336C77A3B6B8}"/>
    <cellStyle name="style1547458277562" xfId="44934" xr:uid="{B1441375-A4D0-4137-8BBE-2061B7B396C7}"/>
    <cellStyle name="style1547458277863" xfId="44930" xr:uid="{223BB139-7FFF-4BF3-BD8D-C98130FEA22B}"/>
    <cellStyle name="style1547458277988" xfId="44931" xr:uid="{98455BBA-5104-486F-B711-57B7E8EFE7A4}"/>
    <cellStyle name="style1547458278097" xfId="44929" xr:uid="{7C23A9B1-A12F-4DA6-BB40-15664826F8C2}"/>
    <cellStyle name="style1547458278238" xfId="44932" xr:uid="{9F157154-0A90-4233-8457-448BCB447AC6}"/>
    <cellStyle name="style1547458278363" xfId="44935" xr:uid="{91AD88A4-A2A1-4901-A45C-959B0BB72051}"/>
    <cellStyle name="style1547458278472" xfId="44936" xr:uid="{193A8C5D-0C3A-477A-9AD1-3BF936B371A1}"/>
    <cellStyle name="style1547458278644" xfId="44937" xr:uid="{E7F30FB7-D85A-432E-B1F5-374E3E0EC959}"/>
    <cellStyle name="style1547458278769" xfId="44938" xr:uid="{EDB7D89A-407F-49EF-9BC2-1BC1D75AE37C}"/>
    <cellStyle name="style1547458278894" xfId="44939" xr:uid="{6ED75E7F-69B6-4249-8450-AA40457D45CD}"/>
    <cellStyle name="style1547458279035" xfId="44945" xr:uid="{75597456-AD38-4449-993D-AE9D7B21BD90}"/>
    <cellStyle name="style1547458279160" xfId="44940" xr:uid="{C44DB8C8-9E3E-43A8-B4E8-8EE3BCE61EB4}"/>
    <cellStyle name="style1547458279331" xfId="44946" xr:uid="{CB522A2E-A2B2-4843-BF62-343800A85E6D}"/>
    <cellStyle name="style1547458279503" xfId="44951" xr:uid="{B843C527-2B0C-4E10-99AF-1281E7A813F9}"/>
    <cellStyle name="style1547458279628" xfId="44952" xr:uid="{8D82D46A-91F0-4EBA-82D4-0669C25C27E4}"/>
    <cellStyle name="style1547458279753" xfId="44941" xr:uid="{6BB01CAF-55EC-49C3-8FC7-41F2230C1999}"/>
    <cellStyle name="style1547458279879" xfId="44942" xr:uid="{82B01E25-D8ED-4A06-AD84-97CDDFEE49C2}"/>
    <cellStyle name="style1547458279988" xfId="44943" xr:uid="{BD76AEF8-82EA-4F28-9133-76B9470E7B55}"/>
    <cellStyle name="style1547458280113" xfId="44944" xr:uid="{9087B205-4D10-4508-8A4A-214A458974D8}"/>
    <cellStyle name="style1547458280254" xfId="44947" xr:uid="{0A169249-3C36-4886-B546-0204767E46A4}"/>
    <cellStyle name="style1547458280363" xfId="44948" xr:uid="{C544B48C-FF24-4ED6-9F34-6740DDB2119B}"/>
    <cellStyle name="style1547458280488" xfId="44949" xr:uid="{69F66A41-E37E-4659-9E20-B9231F4276E3}"/>
    <cellStyle name="style1547458280613" xfId="44950" xr:uid="{C24F87DF-BD0F-4D8A-A85D-E61565ED725A}"/>
    <cellStyle name="style1547458280769" xfId="44953" xr:uid="{83A3192D-FF8B-4DC7-B4F6-AED17DE16F2D}"/>
    <cellStyle name="style1547458280894" xfId="44954" xr:uid="{F344DADA-0DC4-441C-98E8-F38E4258E5A5}"/>
    <cellStyle name="style1547458281019" xfId="44955" xr:uid="{F4C2B072-008D-4F63-9BEC-E88C40FC1336}"/>
    <cellStyle name="style1547458281144" xfId="44956" xr:uid="{F9051622-F91A-4363-B690-8F1C29C9B229}"/>
    <cellStyle name="style1547458282998" xfId="44957" xr:uid="{AA714135-867C-4E14-A028-3CE0CFC06A79}"/>
    <cellStyle name="style1547458283155" xfId="44958" xr:uid="{C4A76882-EF98-4FA8-8096-2F11B20A484F}"/>
    <cellStyle name="style1547458283264" xfId="44963" xr:uid="{D3D8B51E-7070-4C0B-94D9-9D3B26B30BC2}"/>
    <cellStyle name="style1547458283373" xfId="44964" xr:uid="{16457130-669C-4D31-BAE9-C21D3DF4C517}"/>
    <cellStyle name="style1547458283576" xfId="44960" xr:uid="{09D96190-D72B-4013-A172-6DDBCA4AA85B}"/>
    <cellStyle name="style1547458283686" xfId="44961" xr:uid="{1680004F-3EA7-462E-9D14-3C6A2BB4EA4B}"/>
    <cellStyle name="style1547458283795" xfId="44959" xr:uid="{8D2ED88E-E055-43FA-B78D-B4B21C504DEF}"/>
    <cellStyle name="style1547458283905" xfId="44962" xr:uid="{CA187151-F00D-4AC5-9CA6-14C8833CE247}"/>
    <cellStyle name="style1547458284014" xfId="44965" xr:uid="{88345BEC-CB4E-4F6A-9E11-43F8109AF673}"/>
    <cellStyle name="style1547458284123" xfId="44966" xr:uid="{3DE68885-CEAE-4384-975C-B756F959C7E0}"/>
    <cellStyle name="style1547458284248" xfId="44967" xr:uid="{E6266C8D-DFD0-4A0E-B214-6C1AA9679059}"/>
    <cellStyle name="style1547458284373" xfId="44968" xr:uid="{059EDE0A-EB9E-4178-B141-B5E20B4C8266}"/>
    <cellStyle name="style1547458284483" xfId="44969" xr:uid="{1B1F1B34-9B1A-43A5-8F69-4CA2D8544B54}"/>
    <cellStyle name="style1547458284592" xfId="44975" xr:uid="{9F337314-D80D-4C99-889E-B32F434A1CA2}"/>
    <cellStyle name="style1547458284701" xfId="44970" xr:uid="{CE65D9A9-4459-41A5-8BCE-428FA3581D28}"/>
    <cellStyle name="style1547458284811" xfId="44976" xr:uid="{FCB18A25-44E6-4F16-A6AC-F1D6493B9AEF}"/>
    <cellStyle name="style1547458284921" xfId="44981" xr:uid="{516DC910-E9FC-449B-B7BD-CC71009E51C1}"/>
    <cellStyle name="style1547458285030" xfId="44982" xr:uid="{0C6E057D-792E-42D8-A5F1-F0DF6868873C}"/>
    <cellStyle name="style1547458285139" xfId="44971" xr:uid="{73B5C2F3-A3F8-4764-83FF-4D0A6C7980D3}"/>
    <cellStyle name="style1547458285264" xfId="44972" xr:uid="{93E1EC1F-F33E-4398-980F-7F0A56DC83CC}"/>
    <cellStyle name="style1547458285389" xfId="44973" xr:uid="{D1BACBDC-EF5A-4763-8A5D-0D26DD4790CD}"/>
    <cellStyle name="style1547458285499" xfId="44974" xr:uid="{34AED5B1-968C-485D-9781-60E5C1CE37BD}"/>
    <cellStyle name="style1547458285624" xfId="44977" xr:uid="{E3F8CF42-68C1-4BE7-8341-348CFF1AF94E}"/>
    <cellStyle name="style1547458285733" xfId="44978" xr:uid="{4EC73ABF-9FED-4C01-90A1-124EA281EE09}"/>
    <cellStyle name="style1547458285842" xfId="44979" xr:uid="{B2DA7279-EF6D-47CA-BD25-C0176BF6A34E}"/>
    <cellStyle name="style1547458285952" xfId="44980" xr:uid="{07B68BA7-3BB6-4799-A041-F7EA24A76559}"/>
    <cellStyle name="style1547458286124" xfId="44983" xr:uid="{8D14749B-8F74-401E-90BC-A671E0508C63}"/>
    <cellStyle name="style1547458286280" xfId="44984" xr:uid="{B70B943A-EBC3-4B88-90AB-0284FF0F96C4}"/>
    <cellStyle name="style1547458286389" xfId="44985" xr:uid="{2DC341FE-3208-4B0E-BB9B-A53EB5DCB594}"/>
    <cellStyle name="style1547458286499" xfId="44986" xr:uid="{384F54DB-7610-4D8E-BE1F-1FD3A657BA23}"/>
    <cellStyle name="style1547458288422" xfId="44987" xr:uid="{BE9B5F0B-0181-4783-9616-66699C07EB34}"/>
    <cellStyle name="style1547458288547" xfId="44988" xr:uid="{3927AB2C-5D43-4E59-AC41-84ADF6A58544}"/>
    <cellStyle name="style1547458288656" xfId="44993" xr:uid="{71D53D90-3D7A-4765-A55A-A67C43AD648C}"/>
    <cellStyle name="style1547458288765" xfId="44994" xr:uid="{D237650D-FDF2-49E6-8C78-E75747E2FE34}"/>
    <cellStyle name="style1547458288969" xfId="44990" xr:uid="{D354E94C-4257-4230-B667-C28B730FDDBE}"/>
    <cellStyle name="style1547458289078" xfId="44991" xr:uid="{96929D76-696D-4326-8086-E1563BBF9012}"/>
    <cellStyle name="style1547458289203" xfId="44989" xr:uid="{D90B1D5A-6342-4EEB-9DD4-4494E210B4A7}"/>
    <cellStyle name="style1547458289313" xfId="44992" xr:uid="{DF57FF14-FE53-4A6C-A4B4-CC329005ED34}"/>
    <cellStyle name="style1547458289422" xfId="44995" xr:uid="{020E6F16-C8AD-40E4-BB97-AA7B3DC95ED8}"/>
    <cellStyle name="style1547458289531" xfId="44996" xr:uid="{D24F988D-758C-4DC8-9E39-CEF3C1F9495B}"/>
    <cellStyle name="style1547458289641" xfId="44997" xr:uid="{9AB9FEFC-C636-4F78-8897-78EE17175489}"/>
    <cellStyle name="style1547458289750" xfId="44998" xr:uid="{E0B50367-080A-49DC-8507-3B417C8A7D5F}"/>
    <cellStyle name="style1547458289860" xfId="44999" xr:uid="{65B90404-9729-48DE-91A8-42F973A660D8}"/>
    <cellStyle name="style1547458289969" xfId="45005" xr:uid="{2C59E152-0F0F-4A5D-9574-2093FF683162}"/>
    <cellStyle name="style1547458290078" xfId="45000" xr:uid="{20A3BB0C-88F3-4E0D-9599-C28E585FC212}"/>
    <cellStyle name="style1547458290188" xfId="45006" xr:uid="{01E51C8A-2B6B-401D-B8CC-FB5A18DBA1C9}"/>
    <cellStyle name="style1547458290313" xfId="45011" xr:uid="{0825F768-8AC8-45AC-9067-F01906D90438}"/>
    <cellStyle name="style1547458290422" xfId="45012" xr:uid="{4490EA3C-FA3A-4A34-BABF-61D0C1A34379}"/>
    <cellStyle name="style1547458290516" xfId="45001" xr:uid="{5EFB00F7-C496-4B16-A166-D510403B740B}"/>
    <cellStyle name="style1547458290625" xfId="45002" xr:uid="{8EC289EF-0628-4AD0-A928-F0C6BFEA759E}"/>
    <cellStyle name="style1547458290735" xfId="45003" xr:uid="{D58D849A-3492-451E-95DE-0A0B497BF72C}"/>
    <cellStyle name="style1547458290860" xfId="45004" xr:uid="{BC8E9531-B0C6-482C-A04D-DE27E74336EC}"/>
    <cellStyle name="style1547458290969" xfId="45007" xr:uid="{8896954C-6D13-4363-BB0C-8BDAC2B91D5E}"/>
    <cellStyle name="style1547458291078" xfId="45008" xr:uid="{7B91514A-31E6-47AF-8244-C84C565C4BF5}"/>
    <cellStyle name="style1547458291188" xfId="45009" xr:uid="{6EBAFD04-4E48-4B8D-BF43-ED217FBD682E}"/>
    <cellStyle name="style1547458291297" xfId="45010" xr:uid="{DA74E982-F93D-4D1F-8846-AB7F90D7C575}"/>
    <cellStyle name="style1547458291516" xfId="45013" xr:uid="{8E81087A-0151-4637-A7BB-B66F8A81FEE6}"/>
    <cellStyle name="style1547458291625" xfId="45014" xr:uid="{7E5B9472-BC2C-47F2-AD78-B3A48796AA2B}"/>
    <cellStyle name="style1547458291734" xfId="45015" xr:uid="{C73A1329-D7C0-4322-A3AB-F7ACA57D33C0}"/>
    <cellStyle name="style1547458291845" xfId="45016" xr:uid="{F89ED448-C65E-49D3-BFE6-BD251900677B}"/>
    <cellStyle name="style1547458294346" xfId="45017" xr:uid="{C9F6603C-43E3-4F5B-B17A-4F80074B3379}"/>
    <cellStyle name="style1547458294471" xfId="45018" xr:uid="{55FB384F-9C16-4083-A88E-CBB9CAA4A58D}"/>
    <cellStyle name="style1547458294580" xfId="45023" xr:uid="{7388A3DE-BBE2-4F63-B7A6-68F7DF85A432}"/>
    <cellStyle name="style1547458294689" xfId="45024" xr:uid="{957F0216-2FDF-4CE6-B5DB-0353915BF9D7}"/>
    <cellStyle name="style1547458294893" xfId="45020" xr:uid="{D978B14E-9FF1-4246-ABD9-7B283C6F97EE}"/>
    <cellStyle name="style1547458295002" xfId="45021" xr:uid="{A163857E-C0D2-47CC-AD15-1EB46B103015}"/>
    <cellStyle name="style1547458295111" xfId="45019" xr:uid="{2DF0857E-D374-4F33-B2C3-8ACBBE664867}"/>
    <cellStyle name="style1547458295221" xfId="45022" xr:uid="{3CBF88EE-55E9-4ACC-B71F-795D748C65D2}"/>
    <cellStyle name="style1547458295330" xfId="45025" xr:uid="{D537EF2B-776E-471E-82C2-1836D89A5FC3}"/>
    <cellStyle name="style1547458295439" xfId="45026" xr:uid="{43D80365-62B3-4DE7-B889-8F681FD02898}"/>
    <cellStyle name="style1547458295533" xfId="45027" xr:uid="{0E6B8C39-02DD-475E-A495-A32686D7A318}"/>
    <cellStyle name="style1547458295721" xfId="45028" xr:uid="{39EA62D6-7F21-438D-AB56-54C7A68E6995}"/>
    <cellStyle name="style1547458295830" xfId="45029" xr:uid="{CF16AE75-1A4E-4191-B34C-A0F82BD15D2D}"/>
    <cellStyle name="style1547458295939" xfId="45035" xr:uid="{ABC5E9DF-A53A-4AD2-B83F-2160F18740A1}"/>
    <cellStyle name="style1547458296049" xfId="45030" xr:uid="{66FD1BC9-9B1B-42B3-BDC7-2F41D279984D}"/>
    <cellStyle name="style1547458296158" xfId="45036" xr:uid="{73422686-48D2-4107-888E-65545648F6F4}"/>
    <cellStyle name="style1547458296268" xfId="45041" xr:uid="{1D006F9E-78DA-41F8-A111-2692096708DB}"/>
    <cellStyle name="style1547458296377" xfId="45042" xr:uid="{05E38FA6-EA7B-44A6-A02E-56FA3C84DAF9}"/>
    <cellStyle name="style1547458296486" xfId="45031" xr:uid="{0036B27F-82FC-499B-900D-BCE26EF71480}"/>
    <cellStyle name="style1547458296596" xfId="45032" xr:uid="{652EC99E-C436-4BDE-B9CF-F879BD0FE09D}"/>
    <cellStyle name="style1547458296705" xfId="45033" xr:uid="{1DF3FDD0-86DB-4C33-B2DF-8E63050B798D}"/>
    <cellStyle name="style1547458296814" xfId="45034" xr:uid="{889E48C2-CC5F-4998-B673-D0B70BCBA947}"/>
    <cellStyle name="style1547458296955" xfId="45037" xr:uid="{41E0136F-250B-4A6A-B8E8-A9176DEE9351}"/>
    <cellStyle name="style1547458297049" xfId="45038" xr:uid="{7C31A199-7AEE-43DB-B7B4-F540A3011864}"/>
    <cellStyle name="style1547458297159" xfId="45039" xr:uid="{D1BE5CE4-92D0-4EE2-9D4E-D199DE148200}"/>
    <cellStyle name="style1547458297268" xfId="45040" xr:uid="{E9135607-2E6D-4F1A-B4AB-F043F4F0FC1F}"/>
    <cellStyle name="style1547458297409" xfId="45043" xr:uid="{25A4D318-F3DB-442C-8820-DD1D037B84CB}"/>
    <cellStyle name="style1547458297518" xfId="45044" xr:uid="{2FB2931C-B50B-454B-B8B0-424A7322A898}"/>
    <cellStyle name="style1547458297612" xfId="45045" xr:uid="{FBD7B13B-F697-41E2-A6E9-77E3A8FC6EB8}"/>
    <cellStyle name="style1547458297737" xfId="45046" xr:uid="{953BE609-93AA-4621-BAF3-8D27D01B7A3F}"/>
    <cellStyle name="style1547458299815" xfId="45047" xr:uid="{6D84C2F6-5D5A-40E8-9399-30DFDC49CC35}"/>
    <cellStyle name="style1547458299925" xfId="45048" xr:uid="{4BA528EA-5E12-4883-9617-F352CCE5D4B4}"/>
    <cellStyle name="style1547458300035" xfId="45053" xr:uid="{AF93AEA7-CC1E-4ABB-A3CC-BBBD567C87A3}"/>
    <cellStyle name="style1547458300144" xfId="45054" xr:uid="{7C90EBB5-B7AC-406A-822B-6E9528B7CA10}"/>
    <cellStyle name="style1547458300457" xfId="45050" xr:uid="{BEC9B613-6AF8-4FF4-B1AE-EC1FCB649FF9}"/>
    <cellStyle name="style1547458300613" xfId="45051" xr:uid="{AD1B7A71-AFB5-4F55-9DF9-C131C2DEC8B8}"/>
    <cellStyle name="style1547458300785" xfId="45049" xr:uid="{CE185766-B803-4C77-A271-E73F1C8D8137}"/>
    <cellStyle name="style1547458300957" xfId="45052" xr:uid="{D990519D-7B8C-4248-8C41-66C8D3FDC536}"/>
    <cellStyle name="style1547458301113" xfId="45055" xr:uid="{D870507C-88EF-47D1-A3E6-E2923696E193}"/>
    <cellStyle name="style1547458301253" xfId="45056" xr:uid="{48C05A87-81BE-4B53-9CFC-B2F356B2BB48}"/>
    <cellStyle name="style1547458301363" xfId="45057" xr:uid="{05EBCCF5-1C43-456A-932C-FFD8DD4042E9}"/>
    <cellStyle name="style1547458301472" xfId="45058" xr:uid="{BAF744F2-AC47-4C8D-8F3A-CBDE648ECC27}"/>
    <cellStyle name="style1547458301582" xfId="45059" xr:uid="{DA1161E1-2A4C-4C38-9785-599518CCA269}"/>
    <cellStyle name="style1547458301988" xfId="45065" xr:uid="{9AA83887-6518-44F8-969C-D872D57CA462}"/>
    <cellStyle name="style1547458302129" xfId="45060" xr:uid="{966D1516-2359-4851-B82D-472E9CD09ADB}"/>
    <cellStyle name="style1547458302238" xfId="45066" xr:uid="{0B67E3A4-1F80-4D48-A6B9-C9F452581077}"/>
    <cellStyle name="style1547458302348" xfId="45071" xr:uid="{1AF40D93-EE2A-497E-9142-B03EBCC05AF6}"/>
    <cellStyle name="style1547458302457" xfId="45085" xr:uid="{144B547C-12BC-41DB-95AD-A48436262C42}"/>
    <cellStyle name="style1547458302566" xfId="45072" xr:uid="{4489EFAE-7FD1-46AB-81F8-49BDA1B60A0C}"/>
    <cellStyle name="style1547458302660" xfId="45061" xr:uid="{4427F727-DDCF-4827-BB92-21E86D6514DB}"/>
    <cellStyle name="style1547458302769" xfId="45062" xr:uid="{028B4AC5-F72E-42C6-8341-774DF1023D8E}"/>
    <cellStyle name="style1547458302879" xfId="45063" xr:uid="{E16DE9A3-0AC4-4E33-AD2A-BAECAC7F5725}"/>
    <cellStyle name="style1547458302988" xfId="45064" xr:uid="{D650730A-1114-42AA-8BD8-59C93A538343}"/>
    <cellStyle name="style1547458303098" xfId="45067" xr:uid="{1C752406-193B-490A-8A8E-F337C1A5314E}"/>
    <cellStyle name="style1547458303207" xfId="45068" xr:uid="{8B67796A-E631-4FB8-A628-0DC58E69D92C}"/>
    <cellStyle name="style1547458303316" xfId="45069" xr:uid="{EDB90DA7-9C9D-44B1-930A-332289A66513}"/>
    <cellStyle name="style1547458303426" xfId="45070" xr:uid="{3F3F68F0-08F1-4920-B38F-74A8CB328C39}"/>
    <cellStyle name="style1547458303613" xfId="45073" xr:uid="{AB29EA41-BBA9-42E4-84A3-C2FE07AF8869}"/>
    <cellStyle name="style1547458303722" xfId="45074" xr:uid="{775FD169-B20E-41E8-A37E-0BA8C181F804}"/>
    <cellStyle name="style1547458303879" xfId="45075" xr:uid="{7545D4F8-FB5D-447E-B8F1-C2BBB78EFB8C}"/>
    <cellStyle name="style1547458303988" xfId="45076" xr:uid="{F4B1DF63-2767-4119-9E6C-55FB8DEAE889}"/>
    <cellStyle name="style1547458304113" xfId="45077" xr:uid="{A37B16DB-642B-4F77-80B5-CC6BE1C48F6F}"/>
    <cellStyle name="style1547458304207" xfId="45078" xr:uid="{62B75A95-536C-442A-96BB-527C92EDD89D}"/>
    <cellStyle name="style1547458304301" xfId="45079" xr:uid="{FF545BB6-5E8C-4B96-887B-56CAAA3E0860}"/>
    <cellStyle name="style1547458304395" xfId="45080" xr:uid="{8E91C5D3-D3FD-4C91-AD2F-DA00E1BCD2D0}"/>
    <cellStyle name="style1547458304509" xfId="45081" xr:uid="{051D497F-3F0B-41BA-AF7B-CD2E8D6FF22D}"/>
    <cellStyle name="style1547458304616" xfId="45082" xr:uid="{726A14E0-94DD-4FDF-B0FD-DA2402819E04}"/>
    <cellStyle name="style1547458304726" xfId="45083" xr:uid="{C23A366D-06D4-466B-8764-0A73E75C8EA5}"/>
    <cellStyle name="style1547458304835" xfId="45084" xr:uid="{D120C799-2F72-49CF-A427-950E8D6188B7}"/>
    <cellStyle name="style1547458305007" xfId="45086" xr:uid="{E9C9D2E7-A436-40F4-A388-970007FF397A}"/>
    <cellStyle name="style1547458305101" xfId="45087" xr:uid="{E9D8CDAF-56D5-4D94-BFFE-F5A763394264}"/>
    <cellStyle name="style1547458305210" xfId="45088" xr:uid="{BF81879F-89E3-4FA1-8424-973D15FF6A7F}"/>
    <cellStyle name="style1547458305319" xfId="45089" xr:uid="{4137E905-DC2E-4E67-BCAB-E7183D50ADAE}"/>
    <cellStyle name="style1547458308930" xfId="45090" xr:uid="{BE0256B5-D6C5-4F7A-A3D0-E1DE2ED63F13}"/>
    <cellStyle name="style1547458309055" xfId="45091" xr:uid="{4A1570F9-E808-45AE-8805-D2127300E72F}"/>
    <cellStyle name="style1547458309165" xfId="45096" xr:uid="{BD0B7C8F-A10B-4A53-9FC6-293FF3F4E08C}"/>
    <cellStyle name="style1547458309290" xfId="45097" xr:uid="{17967155-B053-4C6D-BF8F-0B97BC691843}"/>
    <cellStyle name="style1547458309508" xfId="45093" xr:uid="{5C0C215D-1AD9-4CEF-81C8-2C0C834F9AE2}"/>
    <cellStyle name="style1547458309618" xfId="45094" xr:uid="{0B042208-BC08-44D4-BB55-700415E53E40}"/>
    <cellStyle name="style1547458309727" xfId="45092" xr:uid="{7CC43951-04DE-4A5A-9E8F-9C145EC2A22A}"/>
    <cellStyle name="style1547458309852" xfId="45095" xr:uid="{DBFA2788-648C-49F0-A98C-4ECBDE8968B2}"/>
    <cellStyle name="style1547458309961" xfId="45098" xr:uid="{9DBEFC14-4D94-459E-824A-E8C5F467953E}"/>
    <cellStyle name="style1547458310086" xfId="45099" xr:uid="{BC1569BE-1072-419A-B17C-88D579D27A14}"/>
    <cellStyle name="style1547458310211" xfId="45100" xr:uid="{86A1338A-3C8A-40B3-AF29-41E89670D397}"/>
    <cellStyle name="style1547458310336" xfId="45101" xr:uid="{661770EC-33B5-48C1-AFF2-7C7B1C52CCAA}"/>
    <cellStyle name="style1547458310461" xfId="45102" xr:uid="{99D73F63-A595-4B65-9277-420B87F5F8F2}"/>
    <cellStyle name="style1547458310571" xfId="45108" xr:uid="{5D647768-6F34-4026-8920-B48FFAFF0BF7}"/>
    <cellStyle name="style1547458310680" xfId="45114" xr:uid="{489A1CB8-059C-41A9-B4F0-BBFA06FE2463}"/>
    <cellStyle name="style1547458310789" xfId="45103" xr:uid="{A09FA68A-7200-4DC8-91E1-7A708D6F075C}"/>
    <cellStyle name="style1547458310899" xfId="45109" xr:uid="{EF8DD4B8-AC75-4F8C-82A7-9658CCBC3C6E}"/>
    <cellStyle name="style1547458311024" xfId="45115" xr:uid="{1F15CC2C-9473-45D4-B31E-6178FFEB2456}"/>
    <cellStyle name="style1547458311133" xfId="45104" xr:uid="{BDAFBE2D-D46D-4849-BC20-C26F6636D58E}"/>
    <cellStyle name="style1547458311274" xfId="45105" xr:uid="{425E3E8F-3AFF-46FB-815C-3AE9BFCB8C1F}"/>
    <cellStyle name="style1547458311399" xfId="45106" xr:uid="{D145F5AB-560D-4CA3-BC5B-4ABB7D7A1EFD}"/>
    <cellStyle name="style1547458311524" xfId="45107" xr:uid="{1892C50E-709F-4E23-A0EA-F0B16CDD5804}"/>
    <cellStyle name="style1547458311633" xfId="45110" xr:uid="{1A10EE8D-6D5F-41AB-9031-A75D2A664E17}"/>
    <cellStyle name="style1547458311743" xfId="45111" xr:uid="{DA2B9019-3503-41BE-9BB6-649093ADC860}"/>
    <cellStyle name="style1547458311852" xfId="45112" xr:uid="{8014B640-E4FB-4481-A1B8-113E716E3DF7}"/>
    <cellStyle name="style1547458311962" xfId="45113" xr:uid="{18D4E658-93A9-4943-B1D2-E82D99507A72}"/>
    <cellStyle name="style1547458312071" xfId="45116" xr:uid="{F16B6207-26EB-4B63-B529-458D6F1B4E93}"/>
    <cellStyle name="style1547458312196" xfId="45117" xr:uid="{85ED24C4-DF88-4A42-A0BF-F399F5E1E272}"/>
    <cellStyle name="style1547458312305" xfId="45118" xr:uid="{267B2CE7-58FC-4DE9-8925-C04B9BB45D4D}"/>
    <cellStyle name="style1547458312415" xfId="45119" xr:uid="{B95432D1-DC57-49FE-8299-9172CF78A184}"/>
    <cellStyle name="style1547458312540" xfId="45120" xr:uid="{BE3215F4-8534-470C-BA99-C3221A43E464}"/>
    <cellStyle name="style1547458312634" xfId="45121" xr:uid="{58D578BE-8954-4E0C-9241-CE644191ADE9}"/>
    <cellStyle name="style1547458312727" xfId="45122" xr:uid="{A28D696C-5751-4506-839C-40B52CEAAF9E}"/>
    <cellStyle name="style1547458312821" xfId="45123" xr:uid="{44A77D26-0841-4B5C-A8D5-0FCABB0AC0BC}"/>
    <cellStyle name="style1547458312915" xfId="45124" xr:uid="{AE38FEEA-B055-48F7-9D1D-F83842857565}"/>
    <cellStyle name="style1547458313009" xfId="45125" xr:uid="{474118B0-7DC2-417B-B8D0-5346A3FCD43D}"/>
    <cellStyle name="style1547458313102" xfId="45126" xr:uid="{1C3C1A35-409B-4766-B936-D291C6370ADE}"/>
    <cellStyle name="style1547458313196" xfId="45127" xr:uid="{8D8F6969-5522-4B7C-A36E-21B3E3B11D27}"/>
    <cellStyle name="style1547458313305" xfId="45128" xr:uid="{0C421F33-181F-4FB5-8701-CDF85D0DAE17}"/>
    <cellStyle name="style1547458313384" xfId="45129" xr:uid="{09F3AB44-B549-42F0-AB1F-34CABB89B0A4}"/>
    <cellStyle name="style1547458313477" xfId="45130" xr:uid="{62C43362-CAB2-4EF9-82E8-E95C3538FEC9}"/>
    <cellStyle name="style1547458313571" xfId="45131" xr:uid="{AC692303-3B44-4072-9F84-AA4C458069F9}"/>
    <cellStyle name="style1547458315931" xfId="45133" xr:uid="{0BADF566-842D-47B1-9C38-C4FC04C3C1E4}"/>
    <cellStyle name="style1547458316071" xfId="45134" xr:uid="{21BE998D-C139-4F38-93D1-806665075DE7}"/>
    <cellStyle name="style1547458316196" xfId="45132" xr:uid="{B017AD55-0957-4F73-A27C-6A335F8810C5}"/>
    <cellStyle name="style1547458316337" xfId="45135" xr:uid="{E19173F7-2743-4B76-BA6F-C3EEB54EE4FC}"/>
    <cellStyle name="style1547458316462" xfId="45136" xr:uid="{4C3A9052-CF3F-4299-9659-FBC9F2BE407F}"/>
    <cellStyle name="style1547458316587" xfId="45137" xr:uid="{AF4AAE14-E964-4AF2-817D-E0674EA5051F}"/>
    <cellStyle name="style1547458316712" xfId="45138" xr:uid="{E49628BD-25C6-43A1-9DBE-69B7A8916678}"/>
    <cellStyle name="style1547458316837" xfId="45139" xr:uid="{953F4B67-2F21-448E-90C3-BB053B4F60D9}"/>
    <cellStyle name="style1547458316946" xfId="45141" xr:uid="{15F82317-B5EB-4A64-AD59-006DE227C8B5}"/>
    <cellStyle name="style1547458317071" xfId="45142" xr:uid="{1D316865-B7A3-44BE-9FD6-BFD6FE124BF9}"/>
    <cellStyle name="style1547458317181" xfId="45144" xr:uid="{C5C5B79D-0E46-4BEA-A1F8-CB5A68A9BEEA}"/>
    <cellStyle name="style1547458317290" xfId="45145" xr:uid="{176725BA-EA7D-4AFE-8B4B-DC3DD8B05D12}"/>
    <cellStyle name="style1547458317415" xfId="45140" xr:uid="{BF480767-457C-416C-86B9-D15788568EDF}"/>
    <cellStyle name="style1547458317540" xfId="45143" xr:uid="{6B4E4812-C8DF-4AA1-BE1E-BE26418137BB}"/>
    <cellStyle name="style1547458317665" xfId="45146" xr:uid="{48495753-71B3-4DFE-812F-A38BC914D99A}"/>
    <cellStyle name="style1547458317915" xfId="45148" xr:uid="{F3E46B62-6102-4A28-932E-4F073B433ABE}"/>
    <cellStyle name="style1547458318056" xfId="45149" xr:uid="{1DDDAE59-5E62-4652-A25F-95BA5CDD6831}"/>
    <cellStyle name="style1547458318181" xfId="45147" xr:uid="{9BE124F2-6545-4AA0-9916-6C0616656167}"/>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2013</c:v>
                </c:pt>
              </c:numCache>
            </c:numRef>
          </c:xVal>
          <c:yVal>
            <c:numRef>
              <c:f>Water!$AB$105:$AB$116</c:f>
              <c:numCache>
                <c:formatCode>0.0</c:formatCode>
                <c:ptCount val="12"/>
                <c:pt idx="0">
                  <c:v>0.35084641307170344</c:v>
                </c:pt>
                <c:pt idx="1">
                  <c:v>0.15507230597487529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2013</c:v>
                </c:pt>
              </c:numCache>
            </c:numRef>
          </c:xVal>
          <c:yVal>
            <c:numRef>
              <c:f>Water!$W$105:$W$116</c:f>
              <c:numCache>
                <c:formatCode>0.0</c:formatCode>
                <c:ptCount val="12"/>
                <c:pt idx="0">
                  <c:v>1.0194687515075649</c:v>
                </c:pt>
                <c:pt idx="1">
                  <c:v>0.45944741462412503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2013</c:v>
                </c:pt>
              </c:numCache>
            </c:numRef>
          </c:xVal>
          <c:yVal>
            <c:numRef>
              <c:f>Water!$R$105:$R$116</c:f>
              <c:numCache>
                <c:formatCode>0.0</c:formatCode>
                <c:ptCount val="12"/>
                <c:pt idx="0">
                  <c:v>5.236399588542624</c:v>
                </c:pt>
                <c:pt idx="1">
                  <c:v>1.820137604985679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2013</c:v>
                </c:pt>
              </c:numCache>
            </c:numRef>
          </c:xVal>
          <c:yVal>
            <c:numRef>
              <c:f>Water!$M$105:$M$116</c:f>
              <c:numCache>
                <c:formatCode>0.0</c:formatCode>
                <c:ptCount val="12"/>
                <c:pt idx="0">
                  <c:v>6.5149644547381342</c:v>
                </c:pt>
                <c:pt idx="1">
                  <c:v>3.3212425082323569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2013</c:v>
                </c:pt>
              </c:numCache>
            </c:numRef>
          </c:xVal>
          <c:yVal>
            <c:numRef>
              <c:f>Water!$H$105:$H$116</c:f>
              <c:numCache>
                <c:formatCode>0.0</c:formatCode>
                <c:ptCount val="12"/>
                <c:pt idx="0">
                  <c:v>8.8431129289669492</c:v>
                </c:pt>
                <c:pt idx="1">
                  <c:v>4.3035535978684045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2013</c:v>
                </c:pt>
              </c:numCache>
            </c:numRef>
          </c:xVal>
          <c:yVal>
            <c:numRef>
              <c:f>Water!$X$105:$X$116</c:f>
              <c:numCache>
                <c:formatCode>0.0</c:formatCode>
                <c:ptCount val="12"/>
                <c:pt idx="0">
                  <c:v>98.503961806104485</c:v>
                </c:pt>
                <c:pt idx="1">
                  <c:v>98.889536652449166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2013</c:v>
                </c:pt>
              </c:numCache>
            </c:numRef>
          </c:xVal>
          <c:yVal>
            <c:numRef>
              <c:f>Water!$S$105:$S$116</c:f>
              <c:numCache>
                <c:formatCode>0.0</c:formatCode>
                <c:ptCount val="12"/>
                <c:pt idx="0">
                  <c:v>93.419767844387863</c:v>
                </c:pt>
                <c:pt idx="1">
                  <c:v>95.998713382289139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2013</c:v>
                </c:pt>
              </c:numCache>
            </c:numRef>
          </c:xVal>
          <c:yVal>
            <c:numRef>
              <c:f>Water!$N$105:$N$116</c:f>
              <c:numCache>
                <c:formatCode>0.0</c:formatCode>
                <c:ptCount val="12"/>
                <c:pt idx="0">
                  <c:v>74.732131802316559</c:v>
                </c:pt>
                <c:pt idx="1">
                  <c:v>85.189202231080188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2013</c:v>
                </c:pt>
              </c:numCache>
            </c:numRef>
          </c:xVal>
          <c:yVal>
            <c:numRef>
              <c:f>Water!$I$105:$I$116</c:f>
              <c:numCache>
                <c:formatCode>0.0</c:formatCode>
                <c:ptCount val="12"/>
                <c:pt idx="0">
                  <c:v>57.682045045979905</c:v>
                </c:pt>
                <c:pt idx="1">
                  <c:v>71.32375216363711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2013</c:v>
                </c:pt>
              </c:numCache>
            </c:numRef>
          </c:xVal>
          <c:yVal>
            <c:numRef>
              <c:f>Water!$D$105:$D$116</c:f>
              <c:numCache>
                <c:formatCode>0.0</c:formatCode>
                <c:ptCount val="12"/>
                <c:pt idx="0">
                  <c:v>37.470953026076685</c:v>
                </c:pt>
                <c:pt idx="1">
                  <c:v>54.973607143548818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18.870127598973241</c:v>
                </c:pt>
                <c:pt idx="1">
                  <c:v>34.854239069715447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13.60006710782646</c:v>
                </c:pt>
                <c:pt idx="1">
                  <c:v>25.120126393111892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57.389675412490988</c:v>
                </c:pt>
                <c:pt idx="1">
                  <c:v>37.01909789104684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10.14012988070931</c:v>
                </c:pt>
                <c:pt idx="1">
                  <c:v>3.0065366461258236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42.955852392102123</c:v>
                </c:pt>
                <c:pt idx="1">
                  <c:v>60.076857738960236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10.82856204883293</c:v>
                </c:pt>
                <c:pt idx="1">
                  <c:v>15.144525029722127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38.788129119610858</c:v>
                </c:pt>
                <c:pt idx="1">
                  <c:v>22.369866707801179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7.4274564394540903</c:v>
                </c:pt>
                <c:pt idx="1">
                  <c:v>2.4087505235164599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64.983129961541124</c:v>
                </c:pt>
                <c:pt idx="1">
                  <c:v>79.867049433374362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6.7612674325574176</c:v>
                </c:pt>
                <c:pt idx="1">
                  <c:v>8.3098872059243121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22.043128164913924</c:v>
                </c:pt>
                <c:pt idx="1">
                  <c:v>10.979000608160391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6.2124744409875348</c:v>
                </c:pt>
                <c:pt idx="1">
                  <c:v>0.84406275254093543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90.764916889831525</c:v>
                </c:pt>
                <c:pt idx="1">
                  <c:v>94.733679230371251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1.9180093722987723</c:v>
                </c:pt>
                <c:pt idx="1">
                  <c:v>2.0018757341753664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6.1375988901097145</c:v>
                </c:pt>
                <c:pt idx="1">
                  <c:v>2.9650037170816574</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1.179474847759991</c:v>
                </c:pt>
                <c:pt idx="1">
                  <c:v>0.29944131837171994</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95.510273964970779</c:v>
                </c:pt>
                <c:pt idx="1">
                  <c:v>96.098420722940276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2.8835235993209385</c:v>
                </c:pt>
                <c:pt idx="1">
                  <c:v>2.9012801713216754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1.1994205634660489</c:v>
                </c:pt>
                <c:pt idx="1">
                  <c:v>0.90116225893369517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0.40678187224222739</c:v>
                </c:pt>
                <c:pt idx="1">
                  <c:v>9.9136846804356082E-2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2013</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2013</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2013</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2013</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2013</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2013</c:v>
                </c:pt>
              </c:numCache>
            </c:numRef>
          </c:xVal>
          <c:yVal>
            <c:numRef>
              <c:f>Water!$X$205:$X$216</c:f>
              <c:numCache>
                <c:formatCode>0.0</c:formatCode>
                <c:ptCount val="12"/>
                <c:pt idx="0">
                  <c:v>100</c:v>
                </c:pt>
                <c:pt idx="1">
                  <c:v>99.590292615840696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2013</c:v>
                </c:pt>
              </c:numCache>
            </c:numRef>
          </c:xVal>
          <c:yVal>
            <c:numRef>
              <c:f>Water!$S$205:$S$216</c:f>
              <c:numCache>
                <c:formatCode>0.0</c:formatCode>
                <c:ptCount val="12"/>
                <c:pt idx="0">
                  <c:v>98.307922264614191</c:v>
                </c:pt>
                <c:pt idx="1">
                  <c:v>99.768894880059477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2013</c:v>
                </c:pt>
              </c:numCache>
            </c:numRef>
          </c:xVal>
          <c:yVal>
            <c:numRef>
              <c:f>Water!$N$205:$N$216</c:f>
              <c:numCache>
                <c:formatCode>0.0</c:formatCode>
                <c:ptCount val="12"/>
                <c:pt idx="0">
                  <c:v>97.614137988894981</c:v>
                </c:pt>
                <c:pt idx="1">
                  <c:v>99.756051063704632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2013</c:v>
                </c:pt>
              </c:numCache>
            </c:numRef>
          </c:xVal>
          <c:yVal>
            <c:numRef>
              <c:f>Water!$I$205:$I$216</c:f>
              <c:numCache>
                <c:formatCode>0.0</c:formatCode>
                <c:ptCount val="12"/>
                <c:pt idx="0">
                  <c:v>96.890455270907538</c:v>
                </c:pt>
                <c:pt idx="1">
                  <c:v>99.34513453271552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2013</c:v>
                </c:pt>
              </c:numCache>
            </c:numRef>
          </c:xVal>
          <c:yVal>
            <c:numRef>
              <c:f>Water!$D$205:$D$216</c:f>
              <c:numCache>
                <c:formatCode>0.0</c:formatCode>
                <c:ptCount val="12"/>
                <c:pt idx="0">
                  <c:v>95.094665411921568</c:v>
                </c:pt>
                <c:pt idx="1">
                  <c:v>97.870597203634574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90.666072686628709</c:v>
                </c:pt>
                <c:pt idx="1">
                  <c:v>94.860082530903469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3.635469356232063</c:v>
                </c:pt>
                <c:pt idx="1">
                  <c:v>3.8036380417920492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5.698457957139226</c:v>
                </c:pt>
                <c:pt idx="1">
                  <c:v>1.3362794273044756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94.602621692709761</c:v>
                </c:pt>
                <c:pt idx="1">
                  <c:v>98.350648520696637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1.5864966462525507</c:v>
                </c:pt>
                <c:pt idx="1">
                  <c:v>1.6493514793033768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3.8108816610376834</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94.607708427102793</c:v>
                </c:pt>
                <c:pt idx="1">
                  <c:v>97.531545351324723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2.3944543975609593</c:v>
                </c:pt>
                <c:pt idx="1">
                  <c:v>2.4684546486752623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2.9978371753362438</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96.003491250933152</c:v>
                </c:pt>
                <c:pt idx="1">
                  <c:v>98.072325468598549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1.8870102664109936</c:v>
                </c:pt>
                <c:pt idx="1">
                  <c:v>1.9276745314014505</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2.1094984826558516</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98.63089406772832</c:v>
                </c:pt>
                <c:pt idx="1">
                  <c:v>98.111339424225378</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1.3691059322716939</c:v>
                </c:pt>
                <c:pt idx="1">
                  <c:v>1.361893938998362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c:v>
                </c:pt>
                <c:pt idx="1">
                  <c:v>0.52676663677625868</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2013</c:v>
                </c:pt>
              </c:numCache>
            </c:numRef>
          </c:xVal>
          <c:yVal>
            <c:numRef>
              <c:f>Water!$AB$305:$AB$316</c:f>
              <c:numCache>
                <c:formatCode>0.0</c:formatCode>
                <c:ptCount val="12"/>
                <c:pt idx="0">
                  <c:v>1.978449403883777</c:v>
                </c:pt>
                <c:pt idx="1">
                  <c:v>0.95215296175543007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2013</c:v>
                </c:pt>
              </c:numCache>
            </c:numRef>
          </c:xVal>
          <c:yVal>
            <c:numRef>
              <c:f>Water!$W$305:$W$316</c:f>
              <c:numCache>
                <c:formatCode>0.0</c:formatCode>
                <c:ptCount val="12"/>
                <c:pt idx="0">
                  <c:v>5.850466376610906</c:v>
                </c:pt>
                <c:pt idx="1">
                  <c:v>2.1751373293913514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2013</c:v>
                </c:pt>
              </c:numCache>
            </c:numRef>
          </c:xVal>
          <c:yVal>
            <c:numRef>
              <c:f>Water!$R$305:$R$316</c:f>
              <c:numCache>
                <c:formatCode>0.0</c:formatCode>
                <c:ptCount val="12"/>
                <c:pt idx="0">
                  <c:v>6.6744837785953246</c:v>
                </c:pt>
                <c:pt idx="1">
                  <c:v>2.8467440497768663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2013</c:v>
                </c:pt>
              </c:numCache>
            </c:numRef>
          </c:xVal>
          <c:yVal>
            <c:numRef>
              <c:f>Water!$M$305:$M$316</c:f>
              <c:numCache>
                <c:formatCode>0.0</c:formatCode>
                <c:ptCount val="12"/>
                <c:pt idx="0">
                  <c:v>7.573547436403774</c:v>
                </c:pt>
                <c:pt idx="1">
                  <c:v>4.4332912702933625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2013</c:v>
                </c:pt>
              </c:numCache>
            </c:numRef>
          </c:xVal>
          <c:yVal>
            <c:numRef>
              <c:f>Water!$H$305:$H$316</c:f>
              <c:numCache>
                <c:formatCode>0.0</c:formatCode>
                <c:ptCount val="12"/>
                <c:pt idx="0">
                  <c:v>9.6389564416732458</c:v>
                </c:pt>
                <c:pt idx="1">
                  <c:v>4.1410479033962568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2013</c:v>
                </c:pt>
              </c:numCache>
            </c:numRef>
          </c:xVal>
          <c:yVal>
            <c:numRef>
              <c:f>Water!$X$305:$X$316</c:f>
              <c:numCache>
                <c:formatCode>0.0</c:formatCode>
                <c:ptCount val="12"/>
                <c:pt idx="0">
                  <c:v>91.852240859110637</c:v>
                </c:pt>
                <c:pt idx="1">
                  <c:v>93.109727581319916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2013</c:v>
                </c:pt>
              </c:numCache>
            </c:numRef>
          </c:xVal>
          <c:yVal>
            <c:numRef>
              <c:f>Water!$S$305:$S$316</c:f>
              <c:numCache>
                <c:formatCode>0.0</c:formatCode>
                <c:ptCount val="12"/>
                <c:pt idx="0">
                  <c:v>69.456629859697799</c:v>
                </c:pt>
                <c:pt idx="1">
                  <c:v>82.284846193604992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2013</c:v>
                </c:pt>
              </c:numCache>
            </c:numRef>
          </c:xVal>
          <c:yVal>
            <c:numRef>
              <c:f>Water!$N$305:$N$316</c:f>
              <c:numCache>
                <c:formatCode>0.0</c:formatCode>
                <c:ptCount val="12"/>
                <c:pt idx="0">
                  <c:v>65.09360086198113</c:v>
                </c:pt>
                <c:pt idx="1">
                  <c:v>76.171219345678523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2013</c:v>
                </c:pt>
              </c:numCache>
            </c:numRef>
          </c:xVal>
          <c:yVal>
            <c:numRef>
              <c:f>Water!$I$305:$I$316</c:f>
              <c:numCache>
                <c:formatCode>0.0</c:formatCode>
                <c:ptCount val="12"/>
                <c:pt idx="0">
                  <c:v>43.146588746250686</c:v>
                </c:pt>
                <c:pt idx="1">
                  <c:v>62.893019579638931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2013</c:v>
                </c:pt>
              </c:numCache>
            </c:numRef>
          </c:xVal>
          <c:yVal>
            <c:numRef>
              <c:f>Water!$D$305:$D$316</c:f>
              <c:numCache>
                <c:formatCode>0.0</c:formatCode>
                <c:ptCount val="12"/>
                <c:pt idx="0">
                  <c:v>36.277117923002962</c:v>
                </c:pt>
                <c:pt idx="1">
                  <c:v>53.711727955177018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15.498437300844181</c:v>
                </c:pt>
                <c:pt idx="1">
                  <c:v>29.066215184826216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15.797363470108884</c:v>
                </c:pt>
                <c:pt idx="1">
                  <c:v>29.626829922400464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57.494411776437573</c:v>
                </c:pt>
                <c:pt idx="1">
                  <c:v>38.73673800031338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11.209787452609362</c:v>
                </c:pt>
                <c:pt idx="1">
                  <c:v>2.5702168924599391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27.344584487714609</c:v>
                </c:pt>
                <c:pt idx="1">
                  <c:v>49.968527141004444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10.160166877567965</c:v>
                </c:pt>
                <c:pt idx="1">
                  <c:v>18.566329819602263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54.024485150853479</c:v>
                </c:pt>
                <c:pt idx="1">
                  <c:v>27.929067816560064</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8.4707634838639478</c:v>
                </c:pt>
                <c:pt idx="1">
                  <c:v>3.5360752228332331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51.164849345685909</c:v>
                </c:pt>
                <c:pt idx="1">
                  <c:v>65.5469299315901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10.763717663810514</c:v>
                </c:pt>
                <c:pt idx="1">
                  <c:v>13.789323266573733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30.303309289388835</c:v>
                </c:pt>
                <c:pt idx="1">
                  <c:v>18.910642674578867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7.7681237011147459</c:v>
                </c:pt>
                <c:pt idx="1">
                  <c:v>1.753104127257302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59.379324243352691</c:v>
                </c:pt>
                <c:pt idx="1">
                  <c:v>77.573269218794636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6.4121009495146462</c:v>
                </c:pt>
                <c:pt idx="1">
                  <c:v>8.3767816416413901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27.308014417030336</c:v>
                </c:pt>
                <c:pt idx="1">
                  <c:v>12.924905823663948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6.9005603901023278</c:v>
                </c:pt>
                <c:pt idx="1">
                  <c:v>1.1250433159000295</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87.878820932404949</c:v>
                </c:pt>
                <c:pt idx="1">
                  <c:v>89.776813910613001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3.6141380060744872</c:v>
                </c:pt>
                <c:pt idx="1">
                  <c:v>3.6921955913381823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6.2353641027430058</c:v>
                </c:pt>
                <c:pt idx="1">
                  <c:v>5.8720650911872667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2.2716769587775616</c:v>
                </c:pt>
                <c:pt idx="1">
                  <c:v>0.65892540686155598</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15.498437300844181</c:v>
                </c:pt>
                <c:pt idx="1">
                  <c:v>29.066215184826216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15.797363470108884</c:v>
                </c:pt>
                <c:pt idx="1">
                  <c:v>29.626829922400464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57.494411776437573</c:v>
                </c:pt>
                <c:pt idx="1">
                  <c:v>38.73673800031338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11.209787452609362</c:v>
                </c:pt>
                <c:pt idx="1">
                  <c:v>2.5702168924599391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27.344584487714609</c:v>
                </c:pt>
                <c:pt idx="1">
                  <c:v>49.968527141004444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10.160166877567965</c:v>
                </c:pt>
                <c:pt idx="1">
                  <c:v>18.566329819602263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54.024485150853479</c:v>
                </c:pt>
                <c:pt idx="1">
                  <c:v>27.929067816560064</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8.4707634838639478</c:v>
                </c:pt>
                <c:pt idx="1">
                  <c:v>3.5360752228332331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51.164849345685909</c:v>
                </c:pt>
                <c:pt idx="1">
                  <c:v>65.5469299315901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10.763717663810514</c:v>
                </c:pt>
                <c:pt idx="1">
                  <c:v>13.789323266573733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30.303309289388835</c:v>
                </c:pt>
                <c:pt idx="1">
                  <c:v>18.910642674578867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7.7681237011147459</c:v>
                </c:pt>
                <c:pt idx="1">
                  <c:v>1.753104127257302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59.379324243352691</c:v>
                </c:pt>
                <c:pt idx="1">
                  <c:v>77.573269218794636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6.4121009495146462</c:v>
                </c:pt>
                <c:pt idx="1">
                  <c:v>8.3767816416413901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27.308014417030336</c:v>
                </c:pt>
                <c:pt idx="1">
                  <c:v>12.924905823663948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6.9005603901023278</c:v>
                </c:pt>
                <c:pt idx="1">
                  <c:v>1.1250433159000295</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87.878820932404949</c:v>
                </c:pt>
                <c:pt idx="1">
                  <c:v>89.776813910613001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3.6141380060744872</c:v>
                </c:pt>
                <c:pt idx="1">
                  <c:v>3.6921955913381823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6.2353641027430058</c:v>
                </c:pt>
                <c:pt idx="1">
                  <c:v>5.8720650911872667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2.2716769587775616</c:v>
                </c:pt>
                <c:pt idx="1">
                  <c:v>0.65892540686155598</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18.870127598973241</c:v>
                </c:pt>
                <c:pt idx="1">
                  <c:v>34.854239069715447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13.60006710782646</c:v>
                </c:pt>
                <c:pt idx="1">
                  <c:v>25.120126393111892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57.389675412490988</c:v>
                </c:pt>
                <c:pt idx="1">
                  <c:v>37.01909789104684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10.14012988070931</c:v>
                </c:pt>
                <c:pt idx="1">
                  <c:v>3.0065366461258236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42.955852392102123</c:v>
                </c:pt>
                <c:pt idx="1">
                  <c:v>60.076857738960236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10.82856204883293</c:v>
                </c:pt>
                <c:pt idx="1">
                  <c:v>15.144525029722127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38.788129119610858</c:v>
                </c:pt>
                <c:pt idx="1">
                  <c:v>22.369866707801179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7.4274564394540903</c:v>
                </c:pt>
                <c:pt idx="1">
                  <c:v>2.4087505235164599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64.983129961541124</c:v>
                </c:pt>
                <c:pt idx="1">
                  <c:v>79.867049433374362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6.7612674325574176</c:v>
                </c:pt>
                <c:pt idx="1">
                  <c:v>8.3098872059243121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22.043128164913924</c:v>
                </c:pt>
                <c:pt idx="1">
                  <c:v>10.979000608160391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6.2124744409875348</c:v>
                </c:pt>
                <c:pt idx="1">
                  <c:v>0.84406275254093543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90.764916889831525</c:v>
                </c:pt>
                <c:pt idx="1">
                  <c:v>94.733679230371251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1.9180093722987723</c:v>
                </c:pt>
                <c:pt idx="1">
                  <c:v>2.0018757341753664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6.1375988901097145</c:v>
                </c:pt>
                <c:pt idx="1">
                  <c:v>2.9650037170816574</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1.179474847759991</c:v>
                </c:pt>
                <c:pt idx="1">
                  <c:v>0.29944131837171994</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95.510273964970779</c:v>
                </c:pt>
                <c:pt idx="1">
                  <c:v>96.098420722940276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2.8835235993209385</c:v>
                </c:pt>
                <c:pt idx="1">
                  <c:v>2.9012801713216754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1.1994205634660489</c:v>
                </c:pt>
                <c:pt idx="1">
                  <c:v>0.90116225893369517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0.40678187224222739</c:v>
                </c:pt>
                <c:pt idx="1">
                  <c:v>9.9136846804356082E-2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90.666072686628709</c:v>
                </c:pt>
                <c:pt idx="1">
                  <c:v>94.860082530903469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3.635469356232063</c:v>
                </c:pt>
                <c:pt idx="1">
                  <c:v>3.8036380417920492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5.698457957139226</c:v>
                </c:pt>
                <c:pt idx="1">
                  <c:v>1.3362794273044756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94.602621692709761</c:v>
                </c:pt>
                <c:pt idx="1">
                  <c:v>98.350648520696637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1.5864966462525507</c:v>
                </c:pt>
                <c:pt idx="1">
                  <c:v>1.6493514793033768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3.8108816610376834</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94.607708427102793</c:v>
                </c:pt>
                <c:pt idx="1">
                  <c:v>97.531545351324723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2.3944543975609593</c:v>
                </c:pt>
                <c:pt idx="1">
                  <c:v>2.4684546486752623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2.9978371753362438</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96.003491250933152</c:v>
                </c:pt>
                <c:pt idx="1">
                  <c:v>98.072325468598549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1.8870102664109936</c:v>
                </c:pt>
                <c:pt idx="1">
                  <c:v>1.9276745314014505</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2.1094984826558516</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98.63089406772832</c:v>
                </c:pt>
                <c:pt idx="1">
                  <c:v>98.111339424225378</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1.3691059322716939</c:v>
                </c:pt>
                <c:pt idx="1">
                  <c:v>1.361893938998362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c:v>
                </c:pt>
                <c:pt idx="1">
                  <c:v>0.52676663677625868</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2013</c:v>
                </c:pt>
              </c:numCache>
            </c:numRef>
          </c:xVal>
          <c:yVal>
            <c:numRef>
              <c:f>Sanitation!$AB$105:$AB$116</c:f>
              <c:numCache>
                <c:formatCode>0.0</c:formatCode>
                <c:ptCount val="12"/>
                <c:pt idx="0">
                  <c:v>1.0015738611171108</c:v>
                </c:pt>
                <c:pt idx="1">
                  <c:v>2.0928640059852115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2013</c:v>
                </c:pt>
              </c:numCache>
            </c:numRef>
          </c:xVal>
          <c:yVal>
            <c:numRef>
              <c:f>Sanitation!$W$105:$W$116</c:f>
              <c:numCache>
                <c:formatCode>0.0</c:formatCode>
                <c:ptCount val="12"/>
                <c:pt idx="0">
                  <c:v>0.48354721317900967</c:v>
                </c:pt>
                <c:pt idx="1">
                  <c:v>7.140116181349712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2013</c:v>
                </c:pt>
              </c:numCache>
            </c:numRef>
          </c:xVal>
          <c:yVal>
            <c:numRef>
              <c:f>Sanitation!$R$105:$R$116</c:f>
              <c:numCache>
                <c:formatCode>0.0</c:formatCode>
                <c:ptCount val="12"/>
                <c:pt idx="0">
                  <c:v>9.6883385745153934</c:v>
                </c:pt>
                <c:pt idx="1">
                  <c:v>18.448449872426789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2013</c:v>
                </c:pt>
              </c:numCache>
            </c:numRef>
          </c:xVal>
          <c:yVal>
            <c:numRef>
              <c:f>Sanitation!$M$105:$M$116</c:f>
              <c:numCache>
                <c:formatCode>0.0</c:formatCode>
                <c:ptCount val="12"/>
                <c:pt idx="0">
                  <c:v>31.180678606935292</c:v>
                </c:pt>
                <c:pt idx="1">
                  <c:v>31.569703527259911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2013</c:v>
                </c:pt>
              </c:numCache>
            </c:numRef>
          </c:xVal>
          <c:yVal>
            <c:numRef>
              <c:f>Sanitation!$H$105:$H$116</c:f>
              <c:numCache>
                <c:formatCode>0.0</c:formatCode>
                <c:ptCount val="12"/>
                <c:pt idx="0">
                  <c:v>64.803156774078374</c:v>
                </c:pt>
                <c:pt idx="1">
                  <c:v>60.100932967156432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2013</c:v>
                </c:pt>
              </c:numCache>
            </c:numRef>
          </c:xVal>
          <c:yVal>
            <c:numRef>
              <c:f>Sanitation!$X$105:$X$116</c:f>
              <c:numCache>
                <c:formatCode>0.0</c:formatCode>
                <c:ptCount val="12"/>
                <c:pt idx="0">
                  <c:v>90.596425003257337</c:v>
                </c:pt>
                <c:pt idx="1">
                  <c:v>96.247673109575828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2013</c:v>
                </c:pt>
              </c:numCache>
            </c:numRef>
          </c:xVal>
          <c:yVal>
            <c:numRef>
              <c:f>Sanitation!$S$105:$S$116</c:f>
              <c:numCache>
                <c:formatCode>0.0</c:formatCode>
                <c:ptCount val="12"/>
                <c:pt idx="0">
                  <c:v>82.622587759865098</c:v>
                </c:pt>
                <c:pt idx="1">
                  <c:v>82.80380818597952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2013</c:v>
                </c:pt>
              </c:numCache>
            </c:numRef>
          </c:xVal>
          <c:yVal>
            <c:numRef>
              <c:f>Sanitation!$N$105:$N$116</c:f>
              <c:numCache>
                <c:formatCode>0.0</c:formatCode>
                <c:ptCount val="12"/>
                <c:pt idx="0">
                  <c:v>49.692229489861475</c:v>
                </c:pt>
                <c:pt idx="1">
                  <c:v>60.218551875856576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2013</c:v>
                </c:pt>
              </c:numCache>
            </c:numRef>
          </c:xVal>
          <c:yVal>
            <c:numRef>
              <c:f>Sanitation!$I$105:$I$116</c:f>
              <c:numCache>
                <c:formatCode>0.0</c:formatCode>
                <c:ptCount val="12"/>
                <c:pt idx="0">
                  <c:v>28.891743246967984</c:v>
                </c:pt>
                <c:pt idx="1">
                  <c:v>38.733476075790776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2013</c:v>
                </c:pt>
              </c:numCache>
            </c:numRef>
          </c:xVal>
          <c:yVal>
            <c:numRef>
              <c:f>Sanitation!$D$105:$D$116</c:f>
              <c:numCache>
                <c:formatCode>0.0</c:formatCode>
                <c:ptCount val="12"/>
                <c:pt idx="0">
                  <c:v>9.0343888725650494</c:v>
                </c:pt>
                <c:pt idx="1">
                  <c:v>13.921448988992243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6.6655512009241251</c:v>
                </c:pt>
                <c:pt idx="1">
                  <c:v>13.367388069956558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0.97253478123333836</c:v>
                </c:pt>
                <c:pt idx="1">
                  <c:v>1.9503638094436899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26.21526472750088</c:v>
                </c:pt>
                <c:pt idx="1">
                  <c:v>25.924807669706979</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66.146649290341657</c:v>
                </c:pt>
                <c:pt idx="1">
                  <c:v>58.757440450892773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23.506350884874777</c:v>
                </c:pt>
                <c:pt idx="1">
                  <c:v>37.445839719599604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2.5734686967152958</c:v>
                </c:pt>
                <c:pt idx="1">
                  <c:v>4.0995600215690908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42.850651788710238</c:v>
                </c:pt>
                <c:pt idx="1">
                  <c:v>26.773746754335789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31.06952862969969</c:v>
                </c:pt>
                <c:pt idx="1">
                  <c:v>31.680853504495516</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44.701407905186073</c:v>
                </c:pt>
                <c:pt idx="1">
                  <c:v>60.540046876022799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1.9833009029629571</c:v>
                </c:pt>
                <c:pt idx="1">
                  <c:v>2.686025681546953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46.129841559596109</c:v>
                </c:pt>
                <c:pt idx="1">
                  <c:v>15.822588627743244</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7.1854496322548584</c:v>
                </c:pt>
                <c:pt idx="1">
                  <c:v>20.951338814687006</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79.57515608587795</c:v>
                </c:pt>
                <c:pt idx="1">
                  <c:v>79.849599456158899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2.9956544093830235</c:v>
                </c:pt>
                <c:pt idx="1">
                  <c:v>3.0059859944247269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17.429189504739028</c:v>
                </c:pt>
                <c:pt idx="1">
                  <c:v>8.1024215200178134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0</c:v>
                </c:pt>
                <c:pt idx="1">
                  <c:v>9.0419930293985544</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87.664329150243489</c:v>
                </c:pt>
                <c:pt idx="1">
                  <c:v>96.156661990498108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1.3174535369227944</c:v>
                </c:pt>
                <c:pt idx="1">
                  <c:v>1.4450796083884652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10.328440635964625</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0.68977667686908717</c:v>
                </c:pt>
                <c:pt idx="1">
                  <c:v>2.3982584011134107</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2013</c:v>
                </c:pt>
              </c:numCache>
            </c:numRef>
          </c:xVal>
          <c:yVal>
            <c:numRef>
              <c:f>Sanitation!$AB$205:$AB$216</c:f>
              <c:numCache>
                <c:formatCode>0.0</c:formatCode>
                <c:ptCount val="12"/>
                <c:pt idx="0">
                  <c:v>0</c:v>
                </c:pt>
                <c:pt idx="1">
                  <c:v>0.46260027609260851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2013</c:v>
                </c:pt>
              </c:numCache>
            </c:numRef>
          </c:xVal>
          <c:yVal>
            <c:numRef>
              <c:f>Sanitation!$W$205:$W$216</c:f>
              <c:numCache>
                <c:formatCode>0.0</c:formatCode>
                <c:ptCount val="12"/>
                <c:pt idx="0">
                  <c:v>0</c:v>
                </c:pt>
                <c:pt idx="1">
                  <c:v>0.41785953898962169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2013</c:v>
                </c:pt>
              </c:numCache>
            </c:numRef>
          </c:xVal>
          <c:yVal>
            <c:numRef>
              <c:f>Sanitation!$R$205:$R$216</c:f>
              <c:numCache>
                <c:formatCode>0.0</c:formatCode>
                <c:ptCount val="12"/>
                <c:pt idx="0">
                  <c:v>0</c:v>
                </c:pt>
                <c:pt idx="1">
                  <c:v>1.181947165712723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2013</c:v>
                </c:pt>
              </c:numCache>
            </c:numRef>
          </c:xVal>
          <c:yVal>
            <c:numRef>
              <c:f>Sanitation!$M$205:$M$216</c:f>
              <c:numCache>
                <c:formatCode>0.0</c:formatCode>
                <c:ptCount val="12"/>
                <c:pt idx="0">
                  <c:v>4.4406678483915725E-2</c:v>
                </c:pt>
                <c:pt idx="1">
                  <c:v>2.8912511077857377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2013</c:v>
                </c:pt>
              </c:numCache>
            </c:numRef>
          </c:xVal>
          <c:yVal>
            <c:numRef>
              <c:f>Sanitation!$H$205:$H$216</c:f>
              <c:numCache>
                <c:formatCode>0.0</c:formatCode>
                <c:ptCount val="12"/>
                <c:pt idx="0">
                  <c:v>3.2754353255489268</c:v>
                </c:pt>
                <c:pt idx="1">
                  <c:v>7.1022339773736789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2013</c:v>
                </c:pt>
              </c:numCache>
            </c:numRef>
          </c:xVal>
          <c:yVal>
            <c:numRef>
              <c:f>Sanitation!$X$205:$X$216</c:f>
              <c:numCache>
                <c:formatCode>0.0</c:formatCode>
                <c:ptCount val="12"/>
                <c:pt idx="0">
                  <c:v>100</c:v>
                </c:pt>
                <c:pt idx="1">
                  <c:v>99.288605657270352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2013</c:v>
                </c:pt>
              </c:numCache>
            </c:numRef>
          </c:xVal>
          <c:yVal>
            <c:numRef>
              <c:f>Sanitation!$S$205:$S$216</c:f>
              <c:numCache>
                <c:formatCode>0.0</c:formatCode>
                <c:ptCount val="12"/>
                <c:pt idx="0">
                  <c:v>96.945136108031164</c:v>
                </c:pt>
                <c:pt idx="1">
                  <c:v>97.410583833614851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2013</c:v>
                </c:pt>
              </c:numCache>
            </c:numRef>
          </c:xVal>
          <c:yVal>
            <c:numRef>
              <c:f>Sanitation!$N$205:$N$216</c:f>
              <c:numCache>
                <c:formatCode>0.0</c:formatCode>
                <c:ptCount val="12"/>
                <c:pt idx="0">
                  <c:v>92.738798234473308</c:v>
                </c:pt>
                <c:pt idx="1">
                  <c:v>97.479052609738332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2013</c:v>
                </c:pt>
              </c:numCache>
            </c:numRef>
          </c:xVal>
          <c:yVal>
            <c:numRef>
              <c:f>Sanitation!$I$205:$I$216</c:f>
              <c:numCache>
                <c:formatCode>0.0</c:formatCode>
                <c:ptCount val="12"/>
                <c:pt idx="0">
                  <c:v>93.772105591445907</c:v>
                </c:pt>
                <c:pt idx="1">
                  <c:v>91.190819827709831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2013</c:v>
                </c:pt>
              </c:numCache>
            </c:numRef>
          </c:xVal>
          <c:yVal>
            <c:numRef>
              <c:f>Sanitation!$D$205:$D$216</c:f>
              <c:numCache>
                <c:formatCode>0.0</c:formatCode>
                <c:ptCount val="12"/>
                <c:pt idx="0">
                  <c:v>79.504882634450297</c:v>
                </c:pt>
                <c:pt idx="1">
                  <c:v>74.643292719687352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78.672937356018693</c:v>
                </c:pt>
                <c:pt idx="1">
                  <c:v>71.243045125017019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2.2209709683637406</c:v>
                </c:pt>
                <c:pt idx="1">
                  <c:v>2.0112219047378148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16.924027393447204</c:v>
                </c:pt>
                <c:pt idx="1">
                  <c:v>18.550127949493117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2.1820642821703586</c:v>
                </c:pt>
                <c:pt idx="1">
                  <c:v>8.1956050207520548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90.52560449767347</c:v>
                </c:pt>
                <c:pt idx="1">
                  <c:v>86.640290102401906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3.9840113119826435</c:v>
                </c:pt>
                <c:pt idx="1">
                  <c:v>3.8130195070975543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5.4903841903438888</c:v>
                </c:pt>
                <c:pt idx="1">
                  <c:v>5.8420551600571571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0</c:v>
                </c:pt>
                <c:pt idx="1">
                  <c:v>3.7046352304433867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88.606755442396064</c:v>
                </c:pt>
                <c:pt idx="1">
                  <c:v>95.492168566868472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2.7776843991443125</c:v>
                </c:pt>
                <c:pt idx="1">
                  <c:v>2.9935314248256013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8.6155601584596297</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0</c:v>
                </c:pt>
                <c:pt idx="1">
                  <c:v>1.5143000083059197</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96.812151043578709</c:v>
                </c:pt>
                <c:pt idx="1">
                  <c:v>97.543568898067335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0</c:v>
                </c:pt>
                <c:pt idx="1">
                  <c:v>0</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3.1878489564212913</c:v>
                </c:pt>
                <c:pt idx="1">
                  <c:v>1.9191831232317185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0</c:v>
                </c:pt>
                <c:pt idx="1">
                  <c:v>0.53724797870094676</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99.728042813566148</c:v>
                </c:pt>
                <c:pt idx="1">
                  <c:v>98.815880400392373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0.27195718643385192</c:v>
                </c:pt>
                <c:pt idx="1">
                  <c:v>0.26946973038378985</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c:v>
                </c:pt>
                <c:pt idx="1">
                  <c:v>0.31987808567620846</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0</c:v>
                </c:pt>
                <c:pt idx="1">
                  <c:v>0.59477178354762827</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2013</c:v>
                </c:pt>
              </c:numCache>
            </c:numRef>
          </c:xVal>
          <c:yVal>
            <c:numRef>
              <c:f>Sanitation!$AB$305:$AB$316</c:f>
              <c:numCache>
                <c:formatCode>0.0</c:formatCode>
                <c:ptCount val="12"/>
                <c:pt idx="0">
                  <c:v>2.1248039278546829</c:v>
                </c:pt>
                <c:pt idx="1">
                  <c:v>13.08255648833482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2013</c:v>
                </c:pt>
              </c:numCache>
            </c:numRef>
          </c:xVal>
          <c:yVal>
            <c:numRef>
              <c:f>Sanitation!$W$305:$W$316</c:f>
              <c:numCache>
                <c:formatCode>0.0</c:formatCode>
                <c:ptCount val="12"/>
                <c:pt idx="0">
                  <c:v>10.160907815634532</c:v>
                </c:pt>
                <c:pt idx="1">
                  <c:v>19.637400183963543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2013</c:v>
                </c:pt>
              </c:numCache>
            </c:numRef>
          </c:xVal>
          <c:yVal>
            <c:numRef>
              <c:f>Sanitation!$R$305:$R$316</c:f>
              <c:numCache>
                <c:formatCode>0.0</c:formatCode>
                <c:ptCount val="12"/>
                <c:pt idx="0">
                  <c:v>22.233564772265822</c:v>
                </c:pt>
                <c:pt idx="1">
                  <c:v>28.504119077453279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2013</c:v>
                </c:pt>
              </c:numCache>
            </c:numRef>
          </c:xVal>
          <c:yVal>
            <c:numRef>
              <c:f>Sanitation!$M$305:$M$316</c:f>
              <c:numCache>
                <c:formatCode>0.0</c:formatCode>
                <c:ptCount val="12"/>
                <c:pt idx="0">
                  <c:v>45.636003215985632</c:v>
                </c:pt>
                <c:pt idx="1">
                  <c:v>40.566801783712855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2013</c:v>
                </c:pt>
              </c:numCache>
            </c:numRef>
          </c:xVal>
          <c:yVal>
            <c:numRef>
              <c:f>Sanitation!$H$305:$H$316</c:f>
              <c:numCache>
                <c:formatCode>0.0</c:formatCode>
                <c:ptCount val="12"/>
                <c:pt idx="0">
                  <c:v>73.099681674211411</c:v>
                </c:pt>
                <c:pt idx="1">
                  <c:v>65.451227823491308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2013</c:v>
                </c:pt>
              </c:numCache>
            </c:numRef>
          </c:xVal>
          <c:yVal>
            <c:numRef>
              <c:f>Sanitation!$X$305:$X$316</c:f>
              <c:numCache>
                <c:formatCode>0.0</c:formatCode>
                <c:ptCount val="12"/>
                <c:pt idx="0">
                  <c:v>70.564540513171963</c:v>
                </c:pt>
                <c:pt idx="1">
                  <c:v>77.322806817717407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2013</c:v>
                </c:pt>
              </c:numCache>
            </c:numRef>
          </c:xVal>
          <c:yVal>
            <c:numRef>
              <c:f>Sanitation!$S$305:$S$316</c:f>
              <c:numCache>
                <c:formatCode>0.0</c:formatCode>
                <c:ptCount val="12"/>
                <c:pt idx="0">
                  <c:v>42.373228450318088</c:v>
                </c:pt>
                <c:pt idx="1">
                  <c:v>57.479276973147122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2013</c:v>
                </c:pt>
              </c:numCache>
            </c:numRef>
          </c:xVal>
          <c:yVal>
            <c:numRef>
              <c:f>Sanitation!$N$305:$N$316</c:f>
              <c:numCache>
                <c:formatCode>0.0</c:formatCode>
                <c:ptCount val="12"/>
                <c:pt idx="0">
                  <c:v>33.264461631247769</c:v>
                </c:pt>
                <c:pt idx="1">
                  <c:v>44.729152119812525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2013</c:v>
                </c:pt>
              </c:numCache>
            </c:numRef>
          </c:xVal>
          <c:yVal>
            <c:numRef>
              <c:f>Sanitation!$I$305:$I$316</c:f>
              <c:numCache>
                <c:formatCode>0.0</c:formatCode>
                <c:ptCount val="12"/>
                <c:pt idx="0">
                  <c:v>18.821465166808832</c:v>
                </c:pt>
                <c:pt idx="1">
                  <c:v>27.49761075483352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2013</c:v>
                </c:pt>
              </c:numCache>
            </c:numRef>
          </c:xVal>
          <c:yVal>
            <c:numRef>
              <c:f>Sanitation!$D$305:$D$316</c:f>
              <c:numCache>
                <c:formatCode>0.0</c:formatCode>
                <c:ptCount val="12"/>
                <c:pt idx="0">
                  <c:v>6.0785042741396209</c:v>
                </c:pt>
                <c:pt idx="1">
                  <c:v>11.430646306471946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4.034689129605737</c:v>
                </c:pt>
                <c:pt idx="1">
                  <c:v>11.493778098308253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0.51463170672474312</c:v>
                </c:pt>
                <c:pt idx="1">
                  <c:v>1.4660516459729971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20.165724960681473</c:v>
                </c:pt>
                <c:pt idx="1">
                  <c:v>23.774214961004873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75.284954202988047</c:v>
                </c:pt>
                <c:pt idx="1">
                  <c:v>63.265955294713876</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14.489731527392012</c:v>
                </c:pt>
                <c:pt idx="1">
                  <c:v>26.577929276320148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1.8528348999807198</c:v>
                </c:pt>
                <c:pt idx="1">
                  <c:v>3.3985802179489206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36.573087090278023</c:v>
                </c:pt>
                <c:pt idx="1">
                  <c:v>30.905031988381779</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47.084346482349247</c:v>
                </c:pt>
                <c:pt idx="1">
                  <c:v>39.118458517349154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27.755929053435509</c:v>
                </c:pt>
                <c:pt idx="1">
                  <c:v>44.430441433440798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2.232906723936555</c:v>
                </c:pt>
                <c:pt idx="1">
                  <c:v>3.5743365402470517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49.569186394701546</c:v>
                </c:pt>
                <c:pt idx="1">
                  <c:v>21.699516004519637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20.441977827926394</c:v>
                </c:pt>
                <c:pt idx="1">
                  <c:v>30.295706021792512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35.755741683581725</c:v>
                </c:pt>
                <c:pt idx="1">
                  <c:v>58.05828094413004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2.3014729030700263</c:v>
                </c:pt>
                <c:pt idx="1">
                  <c:v>3.7370098926824213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54.489446845807379</c:v>
                </c:pt>
                <c:pt idx="1">
                  <c:v>15.859739731130048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7.4533385675408681</c:v>
                </c:pt>
                <c:pt idx="1">
                  <c:v>22.344969432057496</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65.584623194028211</c:v>
                </c:pt>
                <c:pt idx="1">
                  <c:v>75.732966450141603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3.048984089273679</c:v>
                </c:pt>
                <c:pt idx="1">
                  <c:v>3.520773597445999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31.366392716698115</c:v>
                </c:pt>
                <c:pt idx="1">
                  <c:v>4.5329170182258167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0</c:v>
                </c:pt>
                <c:pt idx="1">
                  <c:v>16.213342934186585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4.034689129605737</c:v>
                </c:pt>
                <c:pt idx="1">
                  <c:v>11.493778098308253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0.51463170672474312</c:v>
                </c:pt>
                <c:pt idx="1">
                  <c:v>1.4660516459729971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20.165724960681473</c:v>
                </c:pt>
                <c:pt idx="1">
                  <c:v>23.774214961004873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75.284954202988047</c:v>
                </c:pt>
                <c:pt idx="1">
                  <c:v>63.265955294713876</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14.489731527392012</c:v>
                </c:pt>
                <c:pt idx="1">
                  <c:v>26.577929276320148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1.8528348999807198</c:v>
                </c:pt>
                <c:pt idx="1">
                  <c:v>3.3985802179489206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36.573087090278023</c:v>
                </c:pt>
                <c:pt idx="1">
                  <c:v>30.905031988381779</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47.084346482349247</c:v>
                </c:pt>
                <c:pt idx="1">
                  <c:v>39.118458517349154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27.755929053435509</c:v>
                </c:pt>
                <c:pt idx="1">
                  <c:v>44.430441433440798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2.232906723936555</c:v>
                </c:pt>
                <c:pt idx="1">
                  <c:v>3.5743365402470517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49.569186394701546</c:v>
                </c:pt>
                <c:pt idx="1">
                  <c:v>21.699516004519637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20.441977827926394</c:v>
                </c:pt>
                <c:pt idx="1">
                  <c:v>30.295706021792512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35.755741683581725</c:v>
                </c:pt>
                <c:pt idx="1">
                  <c:v>58.05828094413004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2.3014729030700263</c:v>
                </c:pt>
                <c:pt idx="1">
                  <c:v>3.7370098926824213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54.489446845807379</c:v>
                </c:pt>
                <c:pt idx="1">
                  <c:v>15.859739731130048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7.4533385675408681</c:v>
                </c:pt>
                <c:pt idx="1">
                  <c:v>22.344969432057496</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65.584623194028211</c:v>
                </c:pt>
                <c:pt idx="1">
                  <c:v>75.732966450141603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3.048984089273679</c:v>
                </c:pt>
                <c:pt idx="1">
                  <c:v>3.520773597445999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31.366392716698115</c:v>
                </c:pt>
                <c:pt idx="1">
                  <c:v>4.5329170182258167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0</c:v>
                </c:pt>
                <c:pt idx="1">
                  <c:v>16.213342934186585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6.6655512009241251</c:v>
                </c:pt>
                <c:pt idx="1">
                  <c:v>13.367388069956558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0.97253478123333836</c:v>
                </c:pt>
                <c:pt idx="1">
                  <c:v>1.9503638094436899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26.21526472750088</c:v>
                </c:pt>
                <c:pt idx="1">
                  <c:v>25.924807669706979</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66.146649290341657</c:v>
                </c:pt>
                <c:pt idx="1">
                  <c:v>58.757440450892773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23.506350884874777</c:v>
                </c:pt>
                <c:pt idx="1">
                  <c:v>37.445839719599604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2.5734686967152958</c:v>
                </c:pt>
                <c:pt idx="1">
                  <c:v>4.0995600215690908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42.850651788710238</c:v>
                </c:pt>
                <c:pt idx="1">
                  <c:v>26.773746754335789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31.06952862969969</c:v>
                </c:pt>
                <c:pt idx="1">
                  <c:v>31.680853504495516</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44.701407905186073</c:v>
                </c:pt>
                <c:pt idx="1">
                  <c:v>60.540046876022799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1.9833009029629571</c:v>
                </c:pt>
                <c:pt idx="1">
                  <c:v>2.686025681546953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46.129841559596109</c:v>
                </c:pt>
                <c:pt idx="1">
                  <c:v>15.822588627743244</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7.1854496322548584</c:v>
                </c:pt>
                <c:pt idx="1">
                  <c:v>20.951338814687006</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79.57515608587795</c:v>
                </c:pt>
                <c:pt idx="1">
                  <c:v>79.849599456158899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2.9956544093830235</c:v>
                </c:pt>
                <c:pt idx="1">
                  <c:v>3.0059859944247269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17.429189504739028</c:v>
                </c:pt>
                <c:pt idx="1">
                  <c:v>8.1024215200178134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0</c:v>
                </c:pt>
                <c:pt idx="1">
                  <c:v>9.0419930293985544</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87.664329150243489</c:v>
                </c:pt>
                <c:pt idx="1">
                  <c:v>96.156661990498108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1.3174535369227944</c:v>
                </c:pt>
                <c:pt idx="1">
                  <c:v>1.4450796083884652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10.328440635964625</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0.68977667686908717</c:v>
                </c:pt>
                <c:pt idx="1">
                  <c:v>2.3982584011134107</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78.672937356018693</c:v>
                </c:pt>
                <c:pt idx="1">
                  <c:v>71.243045125017019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2.2209709683637406</c:v>
                </c:pt>
                <c:pt idx="1">
                  <c:v>2.0112219047378148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16.924027393447204</c:v>
                </c:pt>
                <c:pt idx="1">
                  <c:v>18.550127949493117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2.1820642821703586</c:v>
                </c:pt>
                <c:pt idx="1">
                  <c:v>8.1956050207520548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90.52560449767347</c:v>
                </c:pt>
                <c:pt idx="1">
                  <c:v>86.640290102401906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3.9840113119826435</c:v>
                </c:pt>
                <c:pt idx="1">
                  <c:v>3.8130195070975543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5.4903841903438888</c:v>
                </c:pt>
                <c:pt idx="1">
                  <c:v>5.8420551600571571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0</c:v>
                </c:pt>
                <c:pt idx="1">
                  <c:v>3.7046352304433867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88.606755442396064</c:v>
                </c:pt>
                <c:pt idx="1">
                  <c:v>95.492168566868472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2.7776843991443125</c:v>
                </c:pt>
                <c:pt idx="1">
                  <c:v>2.9935314248256013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8.6155601584596297</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0</c:v>
                </c:pt>
                <c:pt idx="1">
                  <c:v>1.5143000083059197</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96.812151043578709</c:v>
                </c:pt>
                <c:pt idx="1">
                  <c:v>97.543568898067335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0</c:v>
                </c:pt>
                <c:pt idx="1">
                  <c:v>0</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3.1878489564212913</c:v>
                </c:pt>
                <c:pt idx="1">
                  <c:v>1.9191831232317185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0</c:v>
                </c:pt>
                <c:pt idx="1">
                  <c:v>0.53724797870094676</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99.728042813566148</c:v>
                </c:pt>
                <c:pt idx="1">
                  <c:v>98.815880400392373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0.27195718643385192</c:v>
                </c:pt>
                <c:pt idx="1">
                  <c:v>0.26946973038378985</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c:v>
                </c:pt>
                <c:pt idx="1">
                  <c:v>0.31987808567620846</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0</c:v>
                </c:pt>
                <c:pt idx="1">
                  <c:v>0.59477178354762827</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18.159781719983027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43.34128324988481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38.498935030132174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24.164642133879177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36.576488883313516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39.258868982807449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36.063507544791499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32.058481434638061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31.878011020570774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44.569004712905283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25.506784767359669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29.924210519735361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57.018629452400319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14.971298266650503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28.010072280949384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19.547737979602374</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43.081054142822126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37.37120787757533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31.994326751458935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31.424365061277783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36.581308187263502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45.55945627119371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25.541000259454201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28.899543469352135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58.460576277453058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23.221925593316762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18.317498129229577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76.016692155433304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14.796876847267146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9.1864309972992313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56.668826768087754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25.587431358416612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17.743741873495537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61.568099718395843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27.614440074882602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10.817460206721353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68.185291752541531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20.745773841035778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11.068934406422631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79.593387871582692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17.263258564382213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3.1433535640351167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82.05328388010085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14.597960600974744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3.3487555189243743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17.914047379206746</c:v>
                </c:pt>
                <c:pt idx="1">
                  <c:v>31.458028606494647</c:v>
                </c:pt>
                <c:pt idx="2">
                  <c:v>53.737240806658036</c:v>
                </c:pt>
                <c:pt idx="3">
                  <c:v>62.687314238887403</c:v>
                </c:pt>
                <c:pt idx="4">
                  <c:v>88.223910564806388</c:v>
                </c:pt>
              </c:numCache>
            </c:numRef>
          </c:val>
          <c:extLst>
            <c:ext xmlns:c16="http://schemas.microsoft.com/office/drawing/2014/chart" uri="{C3380CC4-5D6E-409C-BE32-E72D297353CC}">
              <c16:uniqueId val="{00000000-970F-43CB-9322-68DFDBAA41D6}"/>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18.259564637182216</c:v>
                </c:pt>
                <c:pt idx="1">
                  <c:v>11.688560139756037</c:v>
                </c:pt>
                <c:pt idx="2">
                  <c:v>11.304880117346356</c:v>
                </c:pt>
                <c:pt idx="3">
                  <c:v>6.7693156208103868</c:v>
                </c:pt>
                <c:pt idx="4">
                  <c:v>3.6283302943042322</c:v>
                </c:pt>
              </c:numCache>
            </c:numRef>
          </c:val>
          <c:extLst>
            <c:ext xmlns:c16="http://schemas.microsoft.com/office/drawing/2014/chart" uri="{C3380CC4-5D6E-409C-BE32-E72D297353CC}">
              <c16:uniqueId val="{00000001-970F-43CB-9322-68DFDBAA41D6}"/>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54.187431541937912</c:v>
                </c:pt>
                <c:pt idx="1">
                  <c:v>49.279863817345685</c:v>
                </c:pt>
                <c:pt idx="2">
                  <c:v>28.283395297400372</c:v>
                </c:pt>
                <c:pt idx="3">
                  <c:v>24.692903763691319</c:v>
                </c:pt>
                <c:pt idx="4">
                  <c:v>6.1693097370056114</c:v>
                </c:pt>
              </c:numCache>
            </c:numRef>
          </c:val>
          <c:extLst>
            <c:ext xmlns:c16="http://schemas.microsoft.com/office/drawing/2014/chart" uri="{C3380CC4-5D6E-409C-BE32-E72D297353CC}">
              <c16:uniqueId val="{00000002-970F-43CB-9322-68DFDBAA41D6}"/>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9.6389564416732458</c:v>
                </c:pt>
                <c:pt idx="1">
                  <c:v>7.573547436403774</c:v>
                </c:pt>
                <c:pt idx="2">
                  <c:v>6.6744837785953246</c:v>
                </c:pt>
                <c:pt idx="3">
                  <c:v>5.850466376610906</c:v>
                </c:pt>
                <c:pt idx="4">
                  <c:v>1.978449403883777</c:v>
                </c:pt>
              </c:numCache>
            </c:numRef>
          </c:val>
          <c:extLst>
            <c:ext xmlns:c16="http://schemas.microsoft.com/office/drawing/2014/chart" uri="{C3380CC4-5D6E-409C-BE32-E72D297353CC}">
              <c16:uniqueId val="{00000003-970F-43CB-9322-68DFDBAA41D6}"/>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MICS06!$R$15:$AL$15</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MICS06!$R$18:$AL$18</c:f>
              <c:numCache>
                <c:formatCode>###0.0</c:formatCode>
                <c:ptCount val="21"/>
                <c:pt idx="0">
                  <c:v>69.968477982385608</c:v>
                </c:pt>
                <c:pt idx="1">
                  <c:v>97.465352667600328</c:v>
                </c:pt>
                <c:pt idx="2">
                  <c:v>72.356101140840138</c:v>
                </c:pt>
                <c:pt idx="3">
                  <c:v>98.224811761297175</c:v>
                </c:pt>
                <c:pt idx="4">
                  <c:v>63.641965533236167</c:v>
                </c:pt>
                <c:pt idx="5">
                  <c:v>27.373260898519607</c:v>
                </c:pt>
                <c:pt idx="6">
                  <c:v>100</c:v>
                </c:pt>
                <c:pt idx="7">
                  <c:v>21.118043000456062</c:v>
                </c:pt>
                <c:pt idx="8">
                  <c:v>64.223663980447157</c:v>
                </c:pt>
                <c:pt idx="9">
                  <c:v>32.808863446765514</c:v>
                </c:pt>
                <c:pt idx="10">
                  <c:v>94.45444166802136</c:v>
                </c:pt>
                <c:pt idx="11">
                  <c:v>41.995978464068706</c:v>
                </c:pt>
                <c:pt idx="12">
                  <c:v>60.137145238984459</c:v>
                </c:pt>
                <c:pt idx="13">
                  <c:v>82.993771151272909</c:v>
                </c:pt>
                <c:pt idx="14">
                  <c:v>59.116391553469192</c:v>
                </c:pt>
                <c:pt idx="15">
                  <c:v>48.199593381195363</c:v>
                </c:pt>
                <c:pt idx="16">
                  <c:v>81.43793846997832</c:v>
                </c:pt>
                <c:pt idx="17">
                  <c:v>50.578313404985963</c:v>
                </c:pt>
                <c:pt idx="18">
                  <c:v>99.194979063177612</c:v>
                </c:pt>
                <c:pt idx="19">
                  <c:v>92.426775225353751</c:v>
                </c:pt>
                <c:pt idx="20">
                  <c:v>61.096866179858402</c:v>
                </c:pt>
              </c:numCache>
            </c:numRef>
          </c:val>
          <c:extLst>
            <c:ext xmlns:c16="http://schemas.microsoft.com/office/drawing/2014/chart" uri="{C3380CC4-5D6E-409C-BE32-E72D297353CC}">
              <c16:uniqueId val="{00000000-7A27-48BB-B7E9-FC04A515947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MICS06!$R$15:$AL$15</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MICS06!$R$19:$AL$19</c:f>
              <c:numCache>
                <c:formatCode>###0.0</c:formatCode>
                <c:ptCount val="21"/>
                <c:pt idx="0">
                  <c:v>5.2329699117763289</c:v>
                </c:pt>
                <c:pt idx="1">
                  <c:v>0</c:v>
                </c:pt>
                <c:pt idx="2">
                  <c:v>8.1355817581270333</c:v>
                </c:pt>
                <c:pt idx="3">
                  <c:v>0</c:v>
                </c:pt>
                <c:pt idx="4">
                  <c:v>12.047209923771108</c:v>
                </c:pt>
                <c:pt idx="5">
                  <c:v>34.594837756355034</c:v>
                </c:pt>
                <c:pt idx="6">
                  <c:v>0</c:v>
                </c:pt>
                <c:pt idx="7">
                  <c:v>21.168957620115002</c:v>
                </c:pt>
                <c:pt idx="8">
                  <c:v>1.575453940175386</c:v>
                </c:pt>
                <c:pt idx="9">
                  <c:v>10.04975513721196</c:v>
                </c:pt>
                <c:pt idx="10">
                  <c:v>0.94357097253175637</c:v>
                </c:pt>
                <c:pt idx="11">
                  <c:v>7.9515328885249525</c:v>
                </c:pt>
                <c:pt idx="12">
                  <c:v>5.4340829400118089</c:v>
                </c:pt>
                <c:pt idx="13">
                  <c:v>5.3394557025932485</c:v>
                </c:pt>
                <c:pt idx="14">
                  <c:v>10.598184658146593</c:v>
                </c:pt>
                <c:pt idx="15">
                  <c:v>31.067792432729707</c:v>
                </c:pt>
                <c:pt idx="16">
                  <c:v>1.1444120869448582</c:v>
                </c:pt>
                <c:pt idx="17">
                  <c:v>10.27148110906702</c:v>
                </c:pt>
                <c:pt idx="18">
                  <c:v>0.80502093682240838</c:v>
                </c:pt>
                <c:pt idx="19">
                  <c:v>7.573224774646234</c:v>
                </c:pt>
                <c:pt idx="20">
                  <c:v>9.3426362981627395</c:v>
                </c:pt>
              </c:numCache>
            </c:numRef>
          </c:val>
          <c:extLst>
            <c:ext xmlns:c16="http://schemas.microsoft.com/office/drawing/2014/chart" uri="{C3380CC4-5D6E-409C-BE32-E72D297353CC}">
              <c16:uniqueId val="{00000001-7A27-48BB-B7E9-FC04A515947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MICS06!$R$15:$AL$15</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MICS06!$R$20:$AL$20</c:f>
              <c:numCache>
                <c:formatCode>###0.0</c:formatCode>
                <c:ptCount val="21"/>
                <c:pt idx="0">
                  <c:v>24.798552105838077</c:v>
                </c:pt>
                <c:pt idx="1">
                  <c:v>2.5346473323996741</c:v>
                </c:pt>
                <c:pt idx="2">
                  <c:v>19.508317101032898</c:v>
                </c:pt>
                <c:pt idx="3">
                  <c:v>1.7751882387028073</c:v>
                </c:pt>
                <c:pt idx="4">
                  <c:v>22.70637922844541</c:v>
                </c:pt>
                <c:pt idx="5">
                  <c:v>38.031901345125384</c:v>
                </c:pt>
                <c:pt idx="6">
                  <c:v>0</c:v>
                </c:pt>
                <c:pt idx="7">
                  <c:v>54.480303193632253</c:v>
                </c:pt>
                <c:pt idx="8">
                  <c:v>34.20088207937745</c:v>
                </c:pt>
                <c:pt idx="9">
                  <c:v>48.603442539921701</c:v>
                </c:pt>
                <c:pt idx="10">
                  <c:v>3.7999520327948426</c:v>
                </c:pt>
                <c:pt idx="11">
                  <c:v>36.667751957531834</c:v>
                </c:pt>
                <c:pt idx="12">
                  <c:v>30.409129414480546</c:v>
                </c:pt>
                <c:pt idx="13">
                  <c:v>5.8949160737431585</c:v>
                </c:pt>
                <c:pt idx="14">
                  <c:v>30.285423788384218</c:v>
                </c:pt>
                <c:pt idx="15">
                  <c:v>6.3382933699041395</c:v>
                </c:pt>
                <c:pt idx="16">
                  <c:v>17.417649443076876</c:v>
                </c:pt>
                <c:pt idx="17">
                  <c:v>16.588555806226726</c:v>
                </c:pt>
                <c:pt idx="18">
                  <c:v>0</c:v>
                </c:pt>
                <c:pt idx="19">
                  <c:v>0</c:v>
                </c:pt>
                <c:pt idx="20">
                  <c:v>26.493015814732285</c:v>
                </c:pt>
              </c:numCache>
            </c:numRef>
          </c:val>
          <c:extLst>
            <c:ext xmlns:c16="http://schemas.microsoft.com/office/drawing/2014/chart" uri="{C3380CC4-5D6E-409C-BE32-E72D297353CC}">
              <c16:uniqueId val="{00000002-7A27-48BB-B7E9-FC04A515947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MICS06!$R$15:$AL$15</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MICS06!$R$21:$AL$21</c:f>
              <c:numCache>
                <c:formatCode>###0.0</c:formatCode>
                <c:ptCount val="21"/>
                <c:pt idx="0">
                  <c:v>0</c:v>
                </c:pt>
                <c:pt idx="1">
                  <c:v>0</c:v>
                </c:pt>
                <c:pt idx="2">
                  <c:v>0</c:v>
                </c:pt>
                <c:pt idx="3">
                  <c:v>0</c:v>
                </c:pt>
                <c:pt idx="4">
                  <c:v>1.6044453145473963</c:v>
                </c:pt>
                <c:pt idx="5">
                  <c:v>0</c:v>
                </c:pt>
                <c:pt idx="6">
                  <c:v>0</c:v>
                </c:pt>
                <c:pt idx="7">
                  <c:v>3.2326961857967138</c:v>
                </c:pt>
                <c:pt idx="8">
                  <c:v>0</c:v>
                </c:pt>
                <c:pt idx="9">
                  <c:v>8.5379388761008528</c:v>
                </c:pt>
                <c:pt idx="10">
                  <c:v>0.80203532665199273</c:v>
                </c:pt>
                <c:pt idx="11">
                  <c:v>13.384736689874366</c:v>
                </c:pt>
                <c:pt idx="12">
                  <c:v>4.0196424065231007</c:v>
                </c:pt>
                <c:pt idx="13">
                  <c:v>5.7718570723907359</c:v>
                </c:pt>
                <c:pt idx="14">
                  <c:v>0</c:v>
                </c:pt>
                <c:pt idx="15">
                  <c:v>14.394320816170749</c:v>
                </c:pt>
                <c:pt idx="16">
                  <c:v>0</c:v>
                </c:pt>
                <c:pt idx="17">
                  <c:v>22.561649679720226</c:v>
                </c:pt>
                <c:pt idx="18">
                  <c:v>0</c:v>
                </c:pt>
                <c:pt idx="19">
                  <c:v>0</c:v>
                </c:pt>
                <c:pt idx="20">
                  <c:v>3.0674817072466474</c:v>
                </c:pt>
              </c:numCache>
            </c:numRef>
          </c:val>
          <c:extLst>
            <c:ext xmlns:c16="http://schemas.microsoft.com/office/drawing/2014/chart" uri="{C3380CC4-5D6E-409C-BE32-E72D297353CC}">
              <c16:uniqueId val="{00000003-7A27-48BB-B7E9-FC04A5159474}"/>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21.735441162824213</c:v>
                </c:pt>
                <c:pt idx="1">
                  <c:v>46.034283466918083</c:v>
                </c:pt>
                <c:pt idx="2">
                  <c:v>67.689297138237905</c:v>
                </c:pt>
                <c:pt idx="3">
                  <c:v>91.486510042657002</c:v>
                </c:pt>
                <c:pt idx="4">
                  <c:v>95.614283421517541</c:v>
                </c:pt>
              </c:numCache>
            </c:numRef>
          </c:val>
          <c:extLst>
            <c:ext xmlns:c16="http://schemas.microsoft.com/office/drawing/2014/chart" uri="{C3380CC4-5D6E-409C-BE32-E72D297353CC}">
              <c16:uniqueId val="{00000000-BE81-4B25-8246-2522E762CB6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15.66515419051575</c:v>
                </c:pt>
                <c:pt idx="1">
                  <c:v>11.604590926165336</c:v>
                </c:pt>
                <c:pt idx="2">
                  <c:v>7.0428346640786499</c:v>
                </c:pt>
                <c:pt idx="3">
                  <c:v>1.933257801730907</c:v>
                </c:pt>
                <c:pt idx="4">
                  <c:v>2.8866637193316587</c:v>
                </c:pt>
              </c:numCache>
            </c:numRef>
          </c:val>
          <c:extLst>
            <c:ext xmlns:c16="http://schemas.microsoft.com/office/drawing/2014/chart" uri="{C3380CC4-5D6E-409C-BE32-E72D297353CC}">
              <c16:uniqueId val="{00000001-BE81-4B25-8246-2522E762CB6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53.756291717692875</c:v>
                </c:pt>
                <c:pt idx="1">
                  <c:v>35.846161152178418</c:v>
                </c:pt>
                <c:pt idx="2">
                  <c:v>20.031468609140713</c:v>
                </c:pt>
                <c:pt idx="3">
                  <c:v>5.5607634041046392</c:v>
                </c:pt>
                <c:pt idx="4">
                  <c:v>1.1482064460790964</c:v>
                </c:pt>
              </c:numCache>
            </c:numRef>
          </c:val>
          <c:extLst>
            <c:ext xmlns:c16="http://schemas.microsoft.com/office/drawing/2014/chart" uri="{C3380CC4-5D6E-409C-BE32-E72D297353CC}">
              <c16:uniqueId val="{00000002-BE81-4B25-8246-2522E762CB6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8.8431129289669492</c:v>
                </c:pt>
                <c:pt idx="1">
                  <c:v>6.5149644547381342</c:v>
                </c:pt>
                <c:pt idx="2">
                  <c:v>5.236399588542624</c:v>
                </c:pt>
                <c:pt idx="3">
                  <c:v>1.0194687515075649</c:v>
                </c:pt>
                <c:pt idx="4">
                  <c:v>0.35084641307170344</c:v>
                </c:pt>
              </c:numCache>
            </c:numRef>
          </c:val>
          <c:extLst>
            <c:ext xmlns:c16="http://schemas.microsoft.com/office/drawing/2014/chart" uri="{C3380CC4-5D6E-409C-BE32-E72D297353CC}">
              <c16:uniqueId val="{00000003-BE81-4B25-8246-2522E762CB64}"/>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MICS06!$R$121:$AL$121</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MICS06!$R$124:$AL$124</c:f>
              <c:numCache>
                <c:formatCode>###0.0</c:formatCode>
                <c:ptCount val="21"/>
                <c:pt idx="0">
                  <c:v>69.606412648595779</c:v>
                </c:pt>
                <c:pt idx="1">
                  <c:v>85.094123641736871</c:v>
                </c:pt>
                <c:pt idx="2">
                  <c:v>37.239951838536442</c:v>
                </c:pt>
                <c:pt idx="3">
                  <c:v>68.283680785119799</c:v>
                </c:pt>
                <c:pt idx="4">
                  <c:v>52.076000121930143</c:v>
                </c:pt>
                <c:pt idx="5">
                  <c:v>13.036013410983916</c:v>
                </c:pt>
                <c:pt idx="6">
                  <c:v>95.652173913043484</c:v>
                </c:pt>
                <c:pt idx="7">
                  <c:v>13.943879441712658</c:v>
                </c:pt>
                <c:pt idx="8">
                  <c:v>33.232618481182676</c:v>
                </c:pt>
                <c:pt idx="9">
                  <c:v>26.437576481787605</c:v>
                </c:pt>
                <c:pt idx="10">
                  <c:v>63.828693545710848</c:v>
                </c:pt>
                <c:pt idx="11">
                  <c:v>18.644714486935861</c:v>
                </c:pt>
                <c:pt idx="12">
                  <c:v>44.906572918518265</c:v>
                </c:pt>
                <c:pt idx="13">
                  <c:v>41.858127389059533</c:v>
                </c:pt>
                <c:pt idx="14">
                  <c:v>41.955793851910059</c:v>
                </c:pt>
                <c:pt idx="15">
                  <c:v>9.0037837545801036</c:v>
                </c:pt>
                <c:pt idx="16">
                  <c:v>41.054911601705214</c:v>
                </c:pt>
                <c:pt idx="17">
                  <c:v>50.515940156148318</c:v>
                </c:pt>
                <c:pt idx="18">
                  <c:v>98.041028843256413</c:v>
                </c:pt>
                <c:pt idx="19">
                  <c:v>64.875910706810231</c:v>
                </c:pt>
                <c:pt idx="20">
                  <c:v>58.960330828944542</c:v>
                </c:pt>
              </c:numCache>
            </c:numRef>
          </c:val>
          <c:extLst>
            <c:ext xmlns:c16="http://schemas.microsoft.com/office/drawing/2014/chart" uri="{C3380CC4-5D6E-409C-BE32-E72D297353CC}">
              <c16:uniqueId val="{00000000-1097-48A8-944A-B50B19665E2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MICS06!$R$121:$AL$121</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MICS06!$R$125:$AL$125</c:f>
              <c:numCache>
                <c:formatCode>###0.0</c:formatCode>
                <c:ptCount val="21"/>
                <c:pt idx="0">
                  <c:v>5.4867262761329538</c:v>
                </c:pt>
                <c:pt idx="1">
                  <c:v>0.79839330944616349</c:v>
                </c:pt>
                <c:pt idx="2">
                  <c:v>0</c:v>
                </c:pt>
                <c:pt idx="3">
                  <c:v>4.6729064461132115</c:v>
                </c:pt>
                <c:pt idx="4">
                  <c:v>3.7717212886425906</c:v>
                </c:pt>
                <c:pt idx="5">
                  <c:v>1.0622141518646766</c:v>
                </c:pt>
                <c:pt idx="6">
                  <c:v>1.932367149758454</c:v>
                </c:pt>
                <c:pt idx="7">
                  <c:v>0.90806776776121212</c:v>
                </c:pt>
                <c:pt idx="8">
                  <c:v>6.7126631381693835</c:v>
                </c:pt>
                <c:pt idx="9">
                  <c:v>0.29527204917617578</c:v>
                </c:pt>
                <c:pt idx="10">
                  <c:v>3.2967445529597161</c:v>
                </c:pt>
                <c:pt idx="11">
                  <c:v>2.9075110923737544</c:v>
                </c:pt>
                <c:pt idx="12">
                  <c:v>1.4763158006004942</c:v>
                </c:pt>
                <c:pt idx="13">
                  <c:v>3.9884771273745172</c:v>
                </c:pt>
                <c:pt idx="14">
                  <c:v>4.0439319375334994</c:v>
                </c:pt>
                <c:pt idx="15">
                  <c:v>0</c:v>
                </c:pt>
                <c:pt idx="16">
                  <c:v>2.346725657854897</c:v>
                </c:pt>
                <c:pt idx="17">
                  <c:v>1.5555995792462509</c:v>
                </c:pt>
                <c:pt idx="18">
                  <c:v>0.79409611140265446</c:v>
                </c:pt>
                <c:pt idx="19">
                  <c:v>1.1044286129692427</c:v>
                </c:pt>
                <c:pt idx="20">
                  <c:v>1.8401970302099189</c:v>
                </c:pt>
              </c:numCache>
            </c:numRef>
          </c:val>
          <c:extLst>
            <c:ext xmlns:c16="http://schemas.microsoft.com/office/drawing/2014/chart" uri="{C3380CC4-5D6E-409C-BE32-E72D297353CC}">
              <c16:uniqueId val="{00000001-1097-48A8-944A-B50B19665E2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MICS06!$R$121:$AL$121</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MICS06!$R$126:$AL$126</c:f>
              <c:numCache>
                <c:formatCode>###0.0</c:formatCode>
                <c:ptCount val="21"/>
                <c:pt idx="0">
                  <c:v>24.777542634013681</c:v>
                </c:pt>
                <c:pt idx="1">
                  <c:v>14.107483048816974</c:v>
                </c:pt>
                <c:pt idx="2">
                  <c:v>33.953903666655201</c:v>
                </c:pt>
                <c:pt idx="3">
                  <c:v>25.761737133149225</c:v>
                </c:pt>
                <c:pt idx="4">
                  <c:v>17.88145644661299</c:v>
                </c:pt>
                <c:pt idx="5">
                  <c:v>24.834591263479492</c:v>
                </c:pt>
                <c:pt idx="6">
                  <c:v>2.4154589371980673</c:v>
                </c:pt>
                <c:pt idx="7">
                  <c:v>22.174431601661734</c:v>
                </c:pt>
                <c:pt idx="8">
                  <c:v>60.054718380647913</c:v>
                </c:pt>
                <c:pt idx="9">
                  <c:v>26.787504754471435</c:v>
                </c:pt>
                <c:pt idx="10">
                  <c:v>29.830641544194279</c:v>
                </c:pt>
                <c:pt idx="11">
                  <c:v>13.097686268550335</c:v>
                </c:pt>
                <c:pt idx="12">
                  <c:v>34.176050654010083</c:v>
                </c:pt>
                <c:pt idx="13">
                  <c:v>41.639920590195281</c:v>
                </c:pt>
                <c:pt idx="14">
                  <c:v>19.177667476646214</c:v>
                </c:pt>
                <c:pt idx="15">
                  <c:v>57.392460553923485</c:v>
                </c:pt>
                <c:pt idx="16">
                  <c:v>56.598362740439903</c:v>
                </c:pt>
                <c:pt idx="17">
                  <c:v>15.864635834190368</c:v>
                </c:pt>
                <c:pt idx="18">
                  <c:v>1.117610556638319</c:v>
                </c:pt>
                <c:pt idx="19">
                  <c:v>33.388558615666639</c:v>
                </c:pt>
                <c:pt idx="20">
                  <c:v>31.517844753043068</c:v>
                </c:pt>
              </c:numCache>
            </c:numRef>
          </c:val>
          <c:extLst>
            <c:ext xmlns:c16="http://schemas.microsoft.com/office/drawing/2014/chart" uri="{C3380CC4-5D6E-409C-BE32-E72D297353CC}">
              <c16:uniqueId val="{00000002-1097-48A8-944A-B50B19665E2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MICS06!$R$121:$AL$121</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MICS06!$R$127:$AL$127</c:f>
              <c:numCache>
                <c:formatCode>###0.0</c:formatCode>
                <c:ptCount val="21"/>
                <c:pt idx="0">
                  <c:v>0.12931844125760075</c:v>
                </c:pt>
                <c:pt idx="1">
                  <c:v>0</c:v>
                </c:pt>
                <c:pt idx="2">
                  <c:v>28.806144494808432</c:v>
                </c:pt>
                <c:pt idx="3">
                  <c:v>1.2816756356177597</c:v>
                </c:pt>
                <c:pt idx="4">
                  <c:v>26.27082214281431</c:v>
                </c:pt>
                <c:pt idx="5">
                  <c:v>61.067181173671933</c:v>
                </c:pt>
                <c:pt idx="6">
                  <c:v>0</c:v>
                </c:pt>
                <c:pt idx="7">
                  <c:v>62.973621188864435</c:v>
                </c:pt>
                <c:pt idx="8">
                  <c:v>0</c:v>
                </c:pt>
                <c:pt idx="9">
                  <c:v>46.479646714564772</c:v>
                </c:pt>
                <c:pt idx="10">
                  <c:v>3.0439203571351396</c:v>
                </c:pt>
                <c:pt idx="11">
                  <c:v>65.350088152139946</c:v>
                </c:pt>
                <c:pt idx="12">
                  <c:v>19.441060626871028</c:v>
                </c:pt>
                <c:pt idx="13">
                  <c:v>12.513474893370761</c:v>
                </c:pt>
                <c:pt idx="14">
                  <c:v>34.822606733910234</c:v>
                </c:pt>
                <c:pt idx="15">
                  <c:v>33.603755691496353</c:v>
                </c:pt>
                <c:pt idx="16">
                  <c:v>0</c:v>
                </c:pt>
                <c:pt idx="17">
                  <c:v>32.063824430415011</c:v>
                </c:pt>
                <c:pt idx="18">
                  <c:v>4.7264488702611948E-2</c:v>
                </c:pt>
                <c:pt idx="19">
                  <c:v>0.63110206455385287</c:v>
                </c:pt>
                <c:pt idx="20">
                  <c:v>7.6816273878025729</c:v>
                </c:pt>
              </c:numCache>
            </c:numRef>
          </c:val>
          <c:extLst>
            <c:ext xmlns:c16="http://schemas.microsoft.com/office/drawing/2014/chart" uri="{C3380CC4-5D6E-409C-BE32-E72D297353CC}">
              <c16:uniqueId val="{00000003-1097-48A8-944A-B50B19665E23}"/>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EEA-4033-A218-26122197782A}"/>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EEA-4033-A218-26122197782A}"/>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EEA-4033-A218-26122197782A}"/>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MICS06!$R$221:$AL$221</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MICS06!$R$222:$AL$222</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6C38-44A7-8C28-EEF695161730}"/>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MICS06!$R$221:$AL$221</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MICS06!$R$223:$AL$223</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6C38-44A7-8C28-EEF695161730}"/>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MICS06!$R$221:$AL$221</c:f>
              <c:strCache>
                <c:ptCount val="21"/>
                <c:pt idx="0">
                  <c:v>Abyan</c:v>
                </c:pt>
                <c:pt idx="1">
                  <c:v>Aden</c:v>
                </c:pt>
                <c:pt idx="2">
                  <c:v>Al Baidhah</c:v>
                </c:pt>
                <c:pt idx="3">
                  <c:v>Al Dala'a</c:v>
                </c:pt>
                <c:pt idx="4">
                  <c:v>Al Hodeidah</c:v>
                </c:pt>
                <c:pt idx="5">
                  <c:v>Al Jawf</c:v>
                </c:pt>
                <c:pt idx="6">
                  <c:v>Al Maharah</c:v>
                </c:pt>
                <c:pt idx="7">
                  <c:v>Al Mahweet</c:v>
                </c:pt>
                <c:pt idx="8">
                  <c:v>Amran</c:v>
                </c:pt>
                <c:pt idx="9">
                  <c:v>Dhamar</c:v>
                </c:pt>
                <c:pt idx="10">
                  <c:v>Hadramout</c:v>
                </c:pt>
                <c:pt idx="11">
                  <c:v>Hajjah</c:v>
                </c:pt>
                <c:pt idx="12">
                  <c:v>Ibb</c:v>
                </c:pt>
                <c:pt idx="13">
                  <c:v>Lahej</c:v>
                </c:pt>
                <c:pt idx="14">
                  <c:v>Mareb</c:v>
                </c:pt>
                <c:pt idx="15">
                  <c:v>Raimah</c:v>
                </c:pt>
                <c:pt idx="16">
                  <c:v>Sa'adah</c:v>
                </c:pt>
                <c:pt idx="17">
                  <c:v>Sana'a</c:v>
                </c:pt>
                <c:pt idx="18">
                  <c:v>Sana'a City</c:v>
                </c:pt>
                <c:pt idx="19">
                  <c:v>Shabwah</c:v>
                </c:pt>
                <c:pt idx="20">
                  <c:v>Taiz</c:v>
                </c:pt>
              </c:strCache>
            </c:strRef>
          </c:cat>
          <c:val>
            <c:numRef>
              <c:f>MICS06!$R$224:$AL$224</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2-6C38-44A7-8C28-EEF695161730}"/>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AD1-4C78-BA7A-9111AD2C69DC}"/>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AD1-4C78-BA7A-9111AD2C69DC}"/>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AD1-4C78-BA7A-9111AD2C69DC}"/>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91.428619931042249</c:v>
                </c:pt>
                <c:pt idx="1">
                  <c:v>95.292391113593055</c:v>
                </c:pt>
                <c:pt idx="2">
                  <c:v>95.198505768621374</c:v>
                </c:pt>
                <c:pt idx="3">
                  <c:v>96.406305166778253</c:v>
                </c:pt>
                <c:pt idx="4">
                  <c:v>98.630894067728306</c:v>
                </c:pt>
              </c:numCache>
            </c:numRef>
          </c:val>
          <c:extLst>
            <c:ext xmlns:c16="http://schemas.microsoft.com/office/drawing/2014/chart" uri="{C3380CC4-5D6E-409C-BE32-E72D297353CC}">
              <c16:uniqueId val="{00000000-F657-4495-A1AD-8CF7BDA71631}"/>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3.666045480879323</c:v>
                </c:pt>
                <c:pt idx="1">
                  <c:v>1.5980641573144945</c:v>
                </c:pt>
                <c:pt idx="2">
                  <c:v>2.4094070617358638</c:v>
                </c:pt>
                <c:pt idx="3">
                  <c:v>1.8949278325822518</c:v>
                </c:pt>
                <c:pt idx="4">
                  <c:v>1.3691059322717052</c:v>
                </c:pt>
              </c:numCache>
            </c:numRef>
          </c:val>
          <c:extLst>
            <c:ext xmlns:c16="http://schemas.microsoft.com/office/drawing/2014/chart" uri="{C3380CC4-5D6E-409C-BE32-E72D297353CC}">
              <c16:uniqueId val="{00000001-F657-4495-A1AD-8CF7BDA71631}"/>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4.9053345880784249</c:v>
                </c:pt>
                <c:pt idx="1">
                  <c:v>3.1095447290924585</c:v>
                </c:pt>
                <c:pt idx="2">
                  <c:v>2.3920871696427422</c:v>
                </c:pt>
                <c:pt idx="3">
                  <c:v>1.6987670006394955</c:v>
                </c:pt>
                <c:pt idx="4">
                  <c:v>0</c:v>
                </c:pt>
              </c:numCache>
            </c:numRef>
          </c:val>
          <c:extLst>
            <c:ext xmlns:c16="http://schemas.microsoft.com/office/drawing/2014/chart" uri="{C3380CC4-5D6E-409C-BE32-E72D297353CC}">
              <c16:uniqueId val="{00000002-F657-4495-A1AD-8CF7BDA71631}"/>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657-4495-A1AD-8CF7BDA71631}"/>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77.322047859473074</c:v>
                </c:pt>
                <c:pt idx="1">
                  <c:v>89.81918369853328</c:v>
                </c:pt>
                <c:pt idx="2">
                  <c:v>89.919947306482044</c:v>
                </c:pt>
                <c:pt idx="3">
                  <c:v>96.945136108031164</c:v>
                </c:pt>
                <c:pt idx="4">
                  <c:v>99.728042813566148</c:v>
                </c:pt>
              </c:numCache>
            </c:numRef>
          </c:val>
          <c:extLst>
            <c:ext xmlns:c16="http://schemas.microsoft.com/office/drawing/2014/chart" uri="{C3380CC4-5D6E-409C-BE32-E72D297353CC}">
              <c16:uniqueId val="{00000000-638A-4015-B36A-DB7DF06397EA}"/>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2.1828347749772039</c:v>
                </c:pt>
                <c:pt idx="1">
                  <c:v>3.9529218929126335</c:v>
                </c:pt>
                <c:pt idx="2">
                  <c:v>2.8188509279912393</c:v>
                </c:pt>
                <c:pt idx="3">
                  <c:v>0</c:v>
                </c:pt>
                <c:pt idx="4">
                  <c:v>0.27195718643386124</c:v>
                </c:pt>
              </c:numCache>
            </c:numRef>
          </c:val>
          <c:extLst>
            <c:ext xmlns:c16="http://schemas.microsoft.com/office/drawing/2014/chart" uri="{C3380CC4-5D6E-409C-BE32-E72D297353CC}">
              <c16:uniqueId val="{00000001-638A-4015-B36A-DB7DF06397EA}"/>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17.219682040000773</c:v>
                </c:pt>
                <c:pt idx="1">
                  <c:v>6.1834877300701621</c:v>
                </c:pt>
                <c:pt idx="2">
                  <c:v>7.2612017655266579</c:v>
                </c:pt>
                <c:pt idx="3">
                  <c:v>3.0548638919688371</c:v>
                </c:pt>
                <c:pt idx="4">
                  <c:v>0</c:v>
                </c:pt>
              </c:numCache>
            </c:numRef>
          </c:val>
          <c:extLst>
            <c:ext xmlns:c16="http://schemas.microsoft.com/office/drawing/2014/chart" uri="{C3380CC4-5D6E-409C-BE32-E72D297353CC}">
              <c16:uniqueId val="{00000002-638A-4015-B36A-DB7DF06397EA}"/>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3.2754353255489268</c:v>
                </c:pt>
                <c:pt idx="1">
                  <c:v>4.4406678483915725E-2</c:v>
                </c:pt>
                <c:pt idx="2">
                  <c:v>0</c:v>
                </c:pt>
                <c:pt idx="3">
                  <c:v>0</c:v>
                </c:pt>
                <c:pt idx="4">
                  <c:v>0</c:v>
                </c:pt>
              </c:numCache>
            </c:numRef>
          </c:val>
          <c:extLst>
            <c:ext xmlns:c16="http://schemas.microsoft.com/office/drawing/2014/chart" uri="{C3380CC4-5D6E-409C-BE32-E72D297353CC}">
              <c16:uniqueId val="{00000003-638A-4015-B36A-DB7DF06397EA}"/>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B3C-473D-8D70-8D09D4172D9B}"/>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B3C-473D-8D70-8D09D4172D9B}"/>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B3C-473D-8D70-8D09D4172D9B}"/>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7.884066995293491</c:v>
                </c:pt>
                <c:pt idx="1">
                  <c:v>26.040803400279273</c:v>
                </c:pt>
                <c:pt idx="2">
                  <c:v>47.520540464470749</c:v>
                </c:pt>
                <c:pt idx="3">
                  <c:v>79.625054880474494</c:v>
                </c:pt>
                <c:pt idx="4">
                  <c:v>89.255065267043392</c:v>
                </c:pt>
              </c:numCache>
            </c:numRef>
          </c:val>
          <c:extLst>
            <c:ext xmlns:c16="http://schemas.microsoft.com/office/drawing/2014/chart" uri="{C3380CC4-5D6E-409C-BE32-E72D297353CC}">
              <c16:uniqueId val="{00000000-7D64-4FD0-8500-8BFF7DBE08C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1.1503218772715609</c:v>
                </c:pt>
                <c:pt idx="1">
                  <c:v>2.8509398466886999</c:v>
                </c:pt>
                <c:pt idx="2">
                  <c:v>2.1083794723508036</c:v>
                </c:pt>
                <c:pt idx="3">
                  <c:v>2.9975328793907057</c:v>
                </c:pt>
                <c:pt idx="4">
                  <c:v>1.3413597362139646</c:v>
                </c:pt>
              </c:numCache>
            </c:numRef>
          </c:val>
          <c:extLst>
            <c:ext xmlns:c16="http://schemas.microsoft.com/office/drawing/2014/chart" uri="{C3380CC4-5D6E-409C-BE32-E72D297353CC}">
              <c16:uniqueId val="{00000001-7D64-4FD0-8500-8BFF7DBE08C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26.162454353356342</c:v>
                </c:pt>
                <c:pt idx="1">
                  <c:v>39.927578146096749</c:v>
                </c:pt>
                <c:pt idx="2">
                  <c:v>40.682741488663019</c:v>
                </c:pt>
                <c:pt idx="3">
                  <c:v>16.893865026955886</c:v>
                </c:pt>
                <c:pt idx="4">
                  <c:v>8.4020011356256195</c:v>
                </c:pt>
              </c:numCache>
            </c:numRef>
          </c:val>
          <c:extLst>
            <c:ext xmlns:c16="http://schemas.microsoft.com/office/drawing/2014/chart" uri="{C3380CC4-5D6E-409C-BE32-E72D297353CC}">
              <c16:uniqueId val="{00000002-7D64-4FD0-8500-8BFF7DBE08C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64.803156774078374</c:v>
                </c:pt>
                <c:pt idx="1">
                  <c:v>31.180678606935292</c:v>
                </c:pt>
                <c:pt idx="2">
                  <c:v>9.6883385745153934</c:v>
                </c:pt>
                <c:pt idx="3">
                  <c:v>0.48354721317900967</c:v>
                </c:pt>
                <c:pt idx="4">
                  <c:v>1.0015738611171108</c:v>
                </c:pt>
              </c:numCache>
            </c:numRef>
          </c:val>
          <c:extLst>
            <c:ext xmlns:c16="http://schemas.microsoft.com/office/drawing/2014/chart" uri="{C3380CC4-5D6E-409C-BE32-E72D297353CC}">
              <c16:uniqueId val="{00000003-7D64-4FD0-8500-8BFF7DBE08C9}"/>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5.3908871239152054</c:v>
                </c:pt>
                <c:pt idx="1">
                  <c:v>16.687585663561119</c:v>
                </c:pt>
                <c:pt idx="2">
                  <c:v>30.787658577072929</c:v>
                </c:pt>
                <c:pt idx="3">
                  <c:v>39.71245362681077</c:v>
                </c:pt>
                <c:pt idx="4">
                  <c:v>67.429776513321499</c:v>
                </c:pt>
              </c:numCache>
            </c:numRef>
          </c:val>
          <c:extLst>
            <c:ext xmlns:c16="http://schemas.microsoft.com/office/drawing/2014/chart" uri="{C3380CC4-5D6E-409C-BE32-E72D297353CC}">
              <c16:uniqueId val="{00000000-C89B-4B3B-88DE-4F38DB4C350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0.68761715022441428</c:v>
                </c:pt>
                <c:pt idx="1">
                  <c:v>2.133879503247714</c:v>
                </c:pt>
                <c:pt idx="2">
                  <c:v>2.4768030541748307</c:v>
                </c:pt>
                <c:pt idx="3">
                  <c:v>2.5561527081536548</c:v>
                </c:pt>
                <c:pt idx="4">
                  <c:v>3.1347639998504713</c:v>
                </c:pt>
              </c:numCache>
            </c:numRef>
          </c:val>
          <c:extLst>
            <c:ext xmlns:c16="http://schemas.microsoft.com/office/drawing/2014/chart" uri="{C3380CC4-5D6E-409C-BE32-E72D297353CC}">
              <c16:uniqueId val="{00000001-C89B-4B3B-88DE-4F38DB4C350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20.821814051648918</c:v>
                </c:pt>
                <c:pt idx="1">
                  <c:v>35.542531617205654</c:v>
                </c:pt>
                <c:pt idx="2">
                  <c:v>44.501973596486529</c:v>
                </c:pt>
                <c:pt idx="3">
                  <c:v>47.570485849401088</c:v>
                </c:pt>
                <c:pt idx="4">
                  <c:v>27.310655558973224</c:v>
                </c:pt>
              </c:numCache>
            </c:numRef>
          </c:val>
          <c:extLst>
            <c:ext xmlns:c16="http://schemas.microsoft.com/office/drawing/2014/chart" uri="{C3380CC4-5D6E-409C-BE32-E72D297353CC}">
              <c16:uniqueId val="{00000002-C89B-4B3B-88DE-4F38DB4C350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73.099681674211411</c:v>
                </c:pt>
                <c:pt idx="1">
                  <c:v>45.636003215985632</c:v>
                </c:pt>
                <c:pt idx="2">
                  <c:v>22.233564772265822</c:v>
                </c:pt>
                <c:pt idx="3">
                  <c:v>10.160907815634532</c:v>
                </c:pt>
                <c:pt idx="4">
                  <c:v>2.1248039278546829</c:v>
                </c:pt>
              </c:numCache>
            </c:numRef>
          </c:val>
          <c:extLst>
            <c:ext xmlns:c16="http://schemas.microsoft.com/office/drawing/2014/chart" uri="{C3380CC4-5D6E-409C-BE32-E72D297353CC}">
              <c16:uniqueId val="{00000003-C89B-4B3B-88DE-4F38DB4C3509}"/>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26.599346478647703</c:v>
                </c:pt>
                <c:pt idx="1">
                  <c:v>45.855083022224655</c:v>
                </c:pt>
                <c:pt idx="2">
                  <c:v>62.932006188698161</c:v>
                </c:pt>
                <c:pt idx="3">
                  <c:v>74.265279223259398</c:v>
                </c:pt>
                <c:pt idx="4">
                  <c:v>89.43172427821149</c:v>
                </c:pt>
              </c:numCache>
            </c:numRef>
          </c:val>
          <c:extLst>
            <c:ext xmlns:c16="http://schemas.microsoft.com/office/drawing/2014/chart" uri="{C3380CC4-5D6E-409C-BE32-E72D297353CC}">
              <c16:uniqueId val="{00000000-97D3-43C5-8843-4B38ED48940A}"/>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27.112381476529286</c:v>
                </c:pt>
                <c:pt idx="1">
                  <c:v>17.037936557414266</c:v>
                </c:pt>
                <c:pt idx="2">
                  <c:v>13.239213156980409</c:v>
                </c:pt>
                <c:pt idx="3">
                  <c:v>8.0195669703455703</c:v>
                </c:pt>
                <c:pt idx="4">
                  <c:v>3.6780033031084014</c:v>
                </c:pt>
              </c:numCache>
            </c:numRef>
          </c:val>
          <c:extLst>
            <c:ext xmlns:c16="http://schemas.microsoft.com/office/drawing/2014/chart" uri="{C3380CC4-5D6E-409C-BE32-E72D297353CC}">
              <c16:uniqueId val="{00000001-97D3-43C5-8843-4B38ED48940A}"/>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42.147224141426754</c:v>
                </c:pt>
                <c:pt idx="1">
                  <c:v>32.673689150067723</c:v>
                </c:pt>
                <c:pt idx="2">
                  <c:v>20.982036604544565</c:v>
                </c:pt>
                <c:pt idx="3">
                  <c:v>15.540016477003679</c:v>
                </c:pt>
                <c:pt idx="4">
                  <c:v>5.9381194569246789</c:v>
                </c:pt>
              </c:numCache>
            </c:numRef>
          </c:val>
          <c:extLst>
            <c:ext xmlns:c16="http://schemas.microsoft.com/office/drawing/2014/chart" uri="{C3380CC4-5D6E-409C-BE32-E72D297353CC}">
              <c16:uniqueId val="{00000002-97D3-43C5-8843-4B38ED48940A}"/>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4.1410479033962568</c:v>
                </c:pt>
                <c:pt idx="1">
                  <c:v>4.4332912702933625</c:v>
                </c:pt>
                <c:pt idx="2">
                  <c:v>2.8467440497768663</c:v>
                </c:pt>
                <c:pt idx="3">
                  <c:v>2.1751373293913514</c:v>
                </c:pt>
                <c:pt idx="4">
                  <c:v>0.95215296175543007</c:v>
                </c:pt>
              </c:numCache>
            </c:numRef>
          </c:val>
          <c:extLst>
            <c:ext xmlns:c16="http://schemas.microsoft.com/office/drawing/2014/chart" uri="{C3380CC4-5D6E-409C-BE32-E72D297353CC}">
              <c16:uniqueId val="{00000003-97D3-43C5-8843-4B38ED48940A}"/>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'DHS13'!$R$15:$AL$15</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'DHS13'!$R$18:$AL$18</c:f>
              <c:numCache>
                <c:formatCode>###0.0</c:formatCode>
                <c:ptCount val="21"/>
                <c:pt idx="0">
                  <c:v>80.275960426543875</c:v>
                </c:pt>
                <c:pt idx="1">
                  <c:v>99.577722839354323</c:v>
                </c:pt>
                <c:pt idx="2">
                  <c:v>72.94552070837193</c:v>
                </c:pt>
                <c:pt idx="3">
                  <c:v>95.166213569266006</c:v>
                </c:pt>
                <c:pt idx="4">
                  <c:v>71.896792157655369</c:v>
                </c:pt>
                <c:pt idx="5">
                  <c:v>38.439769453450857</c:v>
                </c:pt>
                <c:pt idx="6">
                  <c:v>73.69950630114063</c:v>
                </c:pt>
                <c:pt idx="7">
                  <c:v>42.229924373192553</c:v>
                </c:pt>
                <c:pt idx="8">
                  <c:v>70.738338528144681</c:v>
                </c:pt>
                <c:pt idx="9">
                  <c:v>55.283388803217903</c:v>
                </c:pt>
                <c:pt idx="10">
                  <c:v>90.058495759126359</c:v>
                </c:pt>
                <c:pt idx="11">
                  <c:v>46.799860385542324</c:v>
                </c:pt>
                <c:pt idx="12">
                  <c:v>65.895755600720037</c:v>
                </c:pt>
                <c:pt idx="13">
                  <c:v>76.556592081665656</c:v>
                </c:pt>
                <c:pt idx="14">
                  <c:v>65.669606462961539</c:v>
                </c:pt>
                <c:pt idx="15">
                  <c:v>50.864160017300335</c:v>
                </c:pt>
                <c:pt idx="16">
                  <c:v>77.140496668977306</c:v>
                </c:pt>
                <c:pt idx="17">
                  <c:v>59.387729059320975</c:v>
                </c:pt>
                <c:pt idx="18">
                  <c:v>99.068758880735672</c:v>
                </c:pt>
                <c:pt idx="19">
                  <c:v>83.676610465083229</c:v>
                </c:pt>
                <c:pt idx="20">
                  <c:v>69.74211819300875</c:v>
                </c:pt>
              </c:numCache>
            </c:numRef>
          </c:val>
          <c:extLst>
            <c:ext xmlns:c16="http://schemas.microsoft.com/office/drawing/2014/chart" uri="{C3380CC4-5D6E-409C-BE32-E72D297353CC}">
              <c16:uniqueId val="{00000000-37C5-4299-A6E3-DD3413CE5BB5}"/>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'DHS13'!$R$15:$AL$15</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'DHS13'!$R$19:$AL$19</c:f>
              <c:numCache>
                <c:formatCode>###0.0</c:formatCode>
                <c:ptCount val="21"/>
                <c:pt idx="0">
                  <c:v>6.0038705666401064</c:v>
                </c:pt>
                <c:pt idx="1">
                  <c:v>0</c:v>
                </c:pt>
                <c:pt idx="2">
                  <c:v>8.2018549680690782</c:v>
                </c:pt>
                <c:pt idx="3">
                  <c:v>0</c:v>
                </c:pt>
                <c:pt idx="4">
                  <c:v>13.609820826741693</c:v>
                </c:pt>
                <c:pt idx="5">
                  <c:v>48.580897707577968</c:v>
                </c:pt>
                <c:pt idx="6">
                  <c:v>0</c:v>
                </c:pt>
                <c:pt idx="7">
                  <c:v>42.331738757112518</c:v>
                </c:pt>
                <c:pt idx="8">
                  <c:v>1.735263721321711</c:v>
                </c:pt>
                <c:pt idx="9">
                  <c:v>16.933976439906147</c:v>
                </c:pt>
                <c:pt idx="10">
                  <c:v>0.89965681790648599</c:v>
                </c:pt>
                <c:pt idx="11">
                  <c:v>8.8611015302907319</c:v>
                </c:pt>
                <c:pt idx="12">
                  <c:v>5.9544396380314017</c:v>
                </c:pt>
                <c:pt idx="13">
                  <c:v>4.9253157976938766</c:v>
                </c:pt>
                <c:pt idx="14">
                  <c:v>11.773022632695524</c:v>
                </c:pt>
                <c:pt idx="15">
                  <c:v>32.785280016473166</c:v>
                </c:pt>
                <c:pt idx="16">
                  <c:v>1.084021998094308</c:v>
                </c:pt>
                <c:pt idx="17">
                  <c:v>12.060503723381821</c:v>
                </c:pt>
                <c:pt idx="18">
                  <c:v>0.80399659173483495</c:v>
                </c:pt>
                <c:pt idx="19">
                  <c:v>6.8562575929702971</c:v>
                </c:pt>
                <c:pt idx="20">
                  <c:v>10.664626284147483</c:v>
                </c:pt>
              </c:numCache>
            </c:numRef>
          </c:val>
          <c:extLst>
            <c:ext xmlns:c16="http://schemas.microsoft.com/office/drawing/2014/chart" uri="{C3380CC4-5D6E-409C-BE32-E72D297353CC}">
              <c16:uniqueId val="{00000001-37C5-4299-A6E3-DD3413CE5BB5}"/>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'DHS13'!$R$15:$AL$15</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'DHS13'!$R$20:$AL$20</c:f>
              <c:numCache>
                <c:formatCode>###0.0</c:formatCode>
                <c:ptCount val="21"/>
                <c:pt idx="0">
                  <c:v>13.103156924535085</c:v>
                </c:pt>
                <c:pt idx="1">
                  <c:v>0.42227716064567744</c:v>
                </c:pt>
                <c:pt idx="2">
                  <c:v>17.464497988554445</c:v>
                </c:pt>
                <c:pt idx="3">
                  <c:v>4.623531907764562</c:v>
                </c:pt>
                <c:pt idx="4">
                  <c:v>10.450470785309939</c:v>
                </c:pt>
                <c:pt idx="5">
                  <c:v>6.5118382197020219</c:v>
                </c:pt>
                <c:pt idx="6">
                  <c:v>23.372809100322982</c:v>
                </c:pt>
                <c:pt idx="7">
                  <c:v>15.123307683113996</c:v>
                </c:pt>
                <c:pt idx="8">
                  <c:v>20.820913613880798</c:v>
                </c:pt>
                <c:pt idx="9">
                  <c:v>22.492126733622545</c:v>
                </c:pt>
                <c:pt idx="10">
                  <c:v>1.1843173869090275</c:v>
                </c:pt>
                <c:pt idx="11">
                  <c:v>43.661443224509711</c:v>
                </c:pt>
                <c:pt idx="12">
                  <c:v>26.414148484788733</c:v>
                </c:pt>
                <c:pt idx="13">
                  <c:v>17.96053471504219</c:v>
                </c:pt>
                <c:pt idx="14">
                  <c:v>21.771648487437638</c:v>
                </c:pt>
                <c:pt idx="15">
                  <c:v>7.7961922019765986</c:v>
                </c:pt>
                <c:pt idx="16">
                  <c:v>20.903012085330314</c:v>
                </c:pt>
                <c:pt idx="17">
                  <c:v>26.470405577768627</c:v>
                </c:pt>
                <c:pt idx="18">
                  <c:v>0.12724452752949322</c:v>
                </c:pt>
                <c:pt idx="19">
                  <c:v>5.1117472830369746</c:v>
                </c:pt>
                <c:pt idx="20">
                  <c:v>19.442926564213483</c:v>
                </c:pt>
              </c:numCache>
            </c:numRef>
          </c:val>
          <c:extLst>
            <c:ext xmlns:c16="http://schemas.microsoft.com/office/drawing/2014/chart" uri="{C3380CC4-5D6E-409C-BE32-E72D297353CC}">
              <c16:uniqueId val="{00000002-37C5-4299-A6E3-DD3413CE5BB5}"/>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'DHS13'!$R$15:$AL$15</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'DHS13'!$R$21:$AL$21</c:f>
              <c:numCache>
                <c:formatCode>###0.0</c:formatCode>
                <c:ptCount val="21"/>
                <c:pt idx="0">
                  <c:v>0.61701208228093296</c:v>
                </c:pt>
                <c:pt idx="1">
                  <c:v>0</c:v>
                </c:pt>
                <c:pt idx="2">
                  <c:v>1.3881263350045461</c:v>
                </c:pt>
                <c:pt idx="3">
                  <c:v>0.21025452296943195</c:v>
                </c:pt>
                <c:pt idx="4">
                  <c:v>4.0429162302929988</c:v>
                </c:pt>
                <c:pt idx="5">
                  <c:v>6.4674946192691527</c:v>
                </c:pt>
                <c:pt idx="6">
                  <c:v>2.9276845985363877</c:v>
                </c:pt>
                <c:pt idx="7">
                  <c:v>0.31502918658093276</c:v>
                </c:pt>
                <c:pt idx="8">
                  <c:v>6.705484136652812</c:v>
                </c:pt>
                <c:pt idx="9">
                  <c:v>5.2905080232534054</c:v>
                </c:pt>
                <c:pt idx="10">
                  <c:v>7.8575300360581277</c:v>
                </c:pt>
                <c:pt idx="11">
                  <c:v>0.67759485965723432</c:v>
                </c:pt>
                <c:pt idx="12">
                  <c:v>1.7356562764598269</c:v>
                </c:pt>
                <c:pt idx="13">
                  <c:v>0.5575574055982776</c:v>
                </c:pt>
                <c:pt idx="14">
                  <c:v>0.78572241690530209</c:v>
                </c:pt>
                <c:pt idx="15">
                  <c:v>8.5543677642498999</c:v>
                </c:pt>
                <c:pt idx="16">
                  <c:v>0.87246924759807365</c:v>
                </c:pt>
                <c:pt idx="17">
                  <c:v>2.0813616395285774</c:v>
                </c:pt>
                <c:pt idx="18">
                  <c:v>0</c:v>
                </c:pt>
                <c:pt idx="19">
                  <c:v>4.3553846589094984</c:v>
                </c:pt>
                <c:pt idx="20">
                  <c:v>0.15032895863028772</c:v>
                </c:pt>
              </c:numCache>
            </c:numRef>
          </c:val>
          <c:extLst>
            <c:ext xmlns:c16="http://schemas.microsoft.com/office/drawing/2014/chart" uri="{C3380CC4-5D6E-409C-BE32-E72D297353CC}">
              <c16:uniqueId val="{00000003-37C5-4299-A6E3-DD3413CE5BB5}"/>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31.948036984125512</c:v>
                </c:pt>
                <c:pt idx="1">
                  <c:v>56.9639476758949</c:v>
                </c:pt>
                <c:pt idx="2">
                  <c:v>77.160882256677155</c:v>
                </c:pt>
                <c:pt idx="3">
                  <c:v>94.012086077545888</c:v>
                </c:pt>
                <c:pt idx="4">
                  <c:v>95.991484948763997</c:v>
                </c:pt>
              </c:numCache>
            </c:numRef>
          </c:val>
          <c:extLst>
            <c:ext xmlns:c16="http://schemas.microsoft.com/office/drawing/2014/chart" uri="{C3380CC4-5D6E-409C-BE32-E72D297353CC}">
              <c16:uniqueId val="{00000000-4CDB-459A-A07C-CF71A466E00A}"/>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23.025570159423296</c:v>
                </c:pt>
                <c:pt idx="1">
                  <c:v>14.359804487742201</c:v>
                </c:pt>
                <c:pt idx="2">
                  <c:v>8.0283199744030274</c:v>
                </c:pt>
                <c:pt idx="3">
                  <c:v>1.986627304743285</c:v>
                </c:pt>
                <c:pt idx="4">
                  <c:v>2.8980517036851943</c:v>
                </c:pt>
              </c:numCache>
            </c:numRef>
          </c:val>
          <c:extLst>
            <c:ext xmlns:c16="http://schemas.microsoft.com/office/drawing/2014/chart" uri="{C3380CC4-5D6E-409C-BE32-E72D297353CC}">
              <c16:uniqueId val="{00000001-4CDB-459A-A07C-CF71A466E00A}"/>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40.722839258582795</c:v>
                </c:pt>
                <c:pt idx="1">
                  <c:v>25.355005328130542</c:v>
                </c:pt>
                <c:pt idx="2">
                  <c:v>12.990660163934139</c:v>
                </c:pt>
                <c:pt idx="3">
                  <c:v>3.5418392030867016</c:v>
                </c:pt>
                <c:pt idx="4">
                  <c:v>0.95539104157593346</c:v>
                </c:pt>
              </c:numCache>
            </c:numRef>
          </c:val>
          <c:extLst>
            <c:ext xmlns:c16="http://schemas.microsoft.com/office/drawing/2014/chart" uri="{C3380CC4-5D6E-409C-BE32-E72D297353CC}">
              <c16:uniqueId val="{00000002-4CDB-459A-A07C-CF71A466E00A}"/>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4.3035535978684045</c:v>
                </c:pt>
                <c:pt idx="1">
                  <c:v>3.3212425082323569</c:v>
                </c:pt>
                <c:pt idx="2">
                  <c:v>1.820137604985679</c:v>
                </c:pt>
                <c:pt idx="3">
                  <c:v>0.45944741462412503</c:v>
                </c:pt>
                <c:pt idx="4">
                  <c:v>0.15507230597487529</c:v>
                </c:pt>
              </c:numCache>
            </c:numRef>
          </c:val>
          <c:extLst>
            <c:ext xmlns:c16="http://schemas.microsoft.com/office/drawing/2014/chart" uri="{C3380CC4-5D6E-409C-BE32-E72D297353CC}">
              <c16:uniqueId val="{00000003-4CDB-459A-A07C-CF71A466E00A}"/>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'DHS13'!$R$121:$AL$121</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'DHS13'!$R$124:$AL$124</c:f>
              <c:numCache>
                <c:formatCode>###0.0</c:formatCode>
                <c:ptCount val="21"/>
                <c:pt idx="0">
                  <c:v>62.461912106761389</c:v>
                </c:pt>
                <c:pt idx="1">
                  <c:v>97.082001527496757</c:v>
                </c:pt>
                <c:pt idx="2">
                  <c:v>75.252197977564265</c:v>
                </c:pt>
                <c:pt idx="3">
                  <c:v>68.630332682432794</c:v>
                </c:pt>
                <c:pt idx="4">
                  <c:v>50.942369818212192</c:v>
                </c:pt>
                <c:pt idx="5">
                  <c:v>83.378142124297213</c:v>
                </c:pt>
                <c:pt idx="6">
                  <c:v>14.791299589470471</c:v>
                </c:pt>
                <c:pt idx="7">
                  <c:v>61.344956253181095</c:v>
                </c:pt>
                <c:pt idx="8">
                  <c:v>36.539600300060279</c:v>
                </c:pt>
                <c:pt idx="9">
                  <c:v>49.259506739116731</c:v>
                </c:pt>
                <c:pt idx="10">
                  <c:v>83.326952850858703</c:v>
                </c:pt>
                <c:pt idx="11">
                  <c:v>28.465062770715647</c:v>
                </c:pt>
                <c:pt idx="12">
                  <c:v>61.512035885424574</c:v>
                </c:pt>
                <c:pt idx="13">
                  <c:v>65.500527783266534</c:v>
                </c:pt>
                <c:pt idx="14">
                  <c:v>51.014570507140625</c:v>
                </c:pt>
                <c:pt idx="15">
                  <c:v>23.873522481388726</c:v>
                </c:pt>
                <c:pt idx="16">
                  <c:v>50.813830234410453</c:v>
                </c:pt>
                <c:pt idx="17">
                  <c:v>17.701882716601236</c:v>
                </c:pt>
                <c:pt idx="18">
                  <c:v>98.275661669202051</c:v>
                </c:pt>
                <c:pt idx="19">
                  <c:v>63.567148193656095</c:v>
                </c:pt>
                <c:pt idx="20">
                  <c:v>47.519790216691099</c:v>
                </c:pt>
              </c:numCache>
            </c:numRef>
          </c:val>
          <c:extLst>
            <c:ext xmlns:c16="http://schemas.microsoft.com/office/drawing/2014/chart" uri="{C3380CC4-5D6E-409C-BE32-E72D297353CC}">
              <c16:uniqueId val="{00000000-FA9D-40CA-ABA2-F86D5E29B49D}"/>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'DHS13'!$R$121:$AL$121</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'DHS13'!$R$125:$AL$125</c:f>
              <c:numCache>
                <c:formatCode>###0.0</c:formatCode>
                <c:ptCount val="21"/>
                <c:pt idx="0">
                  <c:v>4.9235609389013462</c:v>
                </c:pt>
                <c:pt idx="1">
                  <c:v>0.91086924889815535</c:v>
                </c:pt>
                <c:pt idx="2">
                  <c:v>0</c:v>
                </c:pt>
                <c:pt idx="3">
                  <c:v>4.6966291257767292</c:v>
                </c:pt>
                <c:pt idx="4">
                  <c:v>3.6896155673895725</c:v>
                </c:pt>
                <c:pt idx="5">
                  <c:v>6.7939054470432767</c:v>
                </c:pt>
                <c:pt idx="6">
                  <c:v>0.29881413312061555</c:v>
                </c:pt>
                <c:pt idx="7">
                  <c:v>3.9949698160466416</c:v>
                </c:pt>
                <c:pt idx="8">
                  <c:v>7.3806410456805107</c:v>
                </c:pt>
                <c:pt idx="9">
                  <c:v>0.55016220969748897</c:v>
                </c:pt>
                <c:pt idx="10">
                  <c:v>4.3038273645545955</c:v>
                </c:pt>
                <c:pt idx="11">
                  <c:v>4.4389248121209732</c:v>
                </c:pt>
                <c:pt idx="12">
                  <c:v>2.0222249128102319</c:v>
                </c:pt>
                <c:pt idx="13">
                  <c:v>6.2412576288063928</c:v>
                </c:pt>
                <c:pt idx="14">
                  <c:v>4.9170670368328313</c:v>
                </c:pt>
                <c:pt idx="15">
                  <c:v>0</c:v>
                </c:pt>
                <c:pt idx="16">
                  <c:v>2.9045518436829627</c:v>
                </c:pt>
                <c:pt idx="17">
                  <c:v>0.54511588264402155</c:v>
                </c:pt>
                <c:pt idx="18">
                  <c:v>0.7959965506053962</c:v>
                </c:pt>
                <c:pt idx="19">
                  <c:v>1.0821486210375493</c:v>
                </c:pt>
                <c:pt idx="20">
                  <c:v>1.4831290056131237</c:v>
                </c:pt>
              </c:numCache>
            </c:numRef>
          </c:val>
          <c:extLst>
            <c:ext xmlns:c16="http://schemas.microsoft.com/office/drawing/2014/chart" uri="{C3380CC4-5D6E-409C-BE32-E72D297353CC}">
              <c16:uniqueId val="{00000001-FA9D-40CA-ABA2-F86D5E29B49D}"/>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'DHS13'!$R$121:$AL$121</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'DHS13'!$R$126:$AL$126</c:f>
              <c:numCache>
                <c:formatCode>###0.0</c:formatCode>
                <c:ptCount val="21"/>
                <c:pt idx="0">
                  <c:v>12.405657774920833</c:v>
                </c:pt>
                <c:pt idx="1">
                  <c:v>1.8383061302373291</c:v>
                </c:pt>
                <c:pt idx="2">
                  <c:v>3.9867875169772802</c:v>
                </c:pt>
                <c:pt idx="3">
                  <c:v>4.4695601367397408</c:v>
                </c:pt>
                <c:pt idx="4">
                  <c:v>27.24896422220943</c:v>
                </c:pt>
                <c:pt idx="5">
                  <c:v>5.5805830105089695</c:v>
                </c:pt>
                <c:pt idx="6">
                  <c:v>40.797692214680687</c:v>
                </c:pt>
                <c:pt idx="7">
                  <c:v>22.374724124371753</c:v>
                </c:pt>
                <c:pt idx="8">
                  <c:v>19.965402537279068</c:v>
                </c:pt>
                <c:pt idx="9">
                  <c:v>16.578928593650794</c:v>
                </c:pt>
                <c:pt idx="10">
                  <c:v>9.6650569700944509</c:v>
                </c:pt>
                <c:pt idx="11">
                  <c:v>20.034458864482659</c:v>
                </c:pt>
                <c:pt idx="12">
                  <c:v>17.325667195537438</c:v>
                </c:pt>
                <c:pt idx="13">
                  <c:v>16.755425305393747</c:v>
                </c:pt>
                <c:pt idx="14">
                  <c:v>19.012941700918798</c:v>
                </c:pt>
                <c:pt idx="15">
                  <c:v>35.995182458453257</c:v>
                </c:pt>
                <c:pt idx="16">
                  <c:v>37.327296945729913</c:v>
                </c:pt>
                <c:pt idx="17">
                  <c:v>36.165078131059985</c:v>
                </c:pt>
                <c:pt idx="18">
                  <c:v>0.82899248073530318</c:v>
                </c:pt>
                <c:pt idx="19">
                  <c:v>16.098230224924695</c:v>
                </c:pt>
                <c:pt idx="20">
                  <c:v>14.205728964201249</c:v>
                </c:pt>
              </c:numCache>
            </c:numRef>
          </c:val>
          <c:extLst>
            <c:ext xmlns:c16="http://schemas.microsoft.com/office/drawing/2014/chart" uri="{C3380CC4-5D6E-409C-BE32-E72D297353CC}">
              <c16:uniqueId val="{00000002-FA9D-40CA-ABA2-F86D5E29B49D}"/>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'DHS13'!$R$121:$AL$121</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'DHS13'!$R$127:$AL$127</c:f>
              <c:numCache>
                <c:formatCode>###0.0</c:formatCode>
                <c:ptCount val="21"/>
                <c:pt idx="0">
                  <c:v>20.208869179416432</c:v>
                </c:pt>
                <c:pt idx="1">
                  <c:v>0.16882309336775808</c:v>
                </c:pt>
                <c:pt idx="2">
                  <c:v>20.761014505458455</c:v>
                </c:pt>
                <c:pt idx="3">
                  <c:v>22.203478055050734</c:v>
                </c:pt>
                <c:pt idx="4">
                  <c:v>18.119050392188804</c:v>
                </c:pt>
                <c:pt idx="5">
                  <c:v>4.2473694181505417</c:v>
                </c:pt>
                <c:pt idx="6">
                  <c:v>44.112194062728229</c:v>
                </c:pt>
                <c:pt idx="7">
                  <c:v>12.285349806400509</c:v>
                </c:pt>
                <c:pt idx="8">
                  <c:v>36.11435611698014</c:v>
                </c:pt>
                <c:pt idx="9">
                  <c:v>33.611402457534986</c:v>
                </c:pt>
                <c:pt idx="10">
                  <c:v>2.7041628144922503</c:v>
                </c:pt>
                <c:pt idx="11">
                  <c:v>47.061553552680721</c:v>
                </c:pt>
                <c:pt idx="12">
                  <c:v>19.140072006227758</c:v>
                </c:pt>
                <c:pt idx="13">
                  <c:v>11.502789282533325</c:v>
                </c:pt>
                <c:pt idx="14">
                  <c:v>25.055420755107743</c:v>
                </c:pt>
                <c:pt idx="15">
                  <c:v>40.13129506015801</c:v>
                </c:pt>
                <c:pt idx="16">
                  <c:v>8.9543209761766782</c:v>
                </c:pt>
                <c:pt idx="17">
                  <c:v>45.587923269694755</c:v>
                </c:pt>
                <c:pt idx="18">
                  <c:v>9.9349299457249129E-2</c:v>
                </c:pt>
                <c:pt idx="19">
                  <c:v>19.252472960381663</c:v>
                </c:pt>
                <c:pt idx="20">
                  <c:v>36.791351813494529</c:v>
                </c:pt>
              </c:numCache>
            </c:numRef>
          </c:val>
          <c:extLst>
            <c:ext xmlns:c16="http://schemas.microsoft.com/office/drawing/2014/chart" uri="{C3380CC4-5D6E-409C-BE32-E72D297353CC}">
              <c16:uniqueId val="{00000003-FA9D-40CA-ABA2-F86D5E29B49D}"/>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18.159781719983027</c:v>
                </c:pt>
                <c:pt idx="1">
                  <c:v>24.164642133879177</c:v>
                </c:pt>
                <c:pt idx="2">
                  <c:v>36.063507544791499</c:v>
                </c:pt>
                <c:pt idx="3">
                  <c:v>44.569004712905283</c:v>
                </c:pt>
                <c:pt idx="4">
                  <c:v>57.018629452400319</c:v>
                </c:pt>
              </c:numCache>
            </c:numRef>
          </c:val>
          <c:extLst>
            <c:ext xmlns:c16="http://schemas.microsoft.com/office/drawing/2014/chart" uri="{C3380CC4-5D6E-409C-BE32-E72D297353CC}">
              <c16:uniqueId val="{00000000-7135-4DCF-B58D-20FDA20415FE}"/>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43.34128324988481</c:v>
                </c:pt>
                <c:pt idx="1">
                  <c:v>36.576488883313516</c:v>
                </c:pt>
                <c:pt idx="2">
                  <c:v>32.058481434638061</c:v>
                </c:pt>
                <c:pt idx="3">
                  <c:v>25.506784767359669</c:v>
                </c:pt>
                <c:pt idx="4">
                  <c:v>14.971298266650503</c:v>
                </c:pt>
              </c:numCache>
            </c:numRef>
          </c:val>
          <c:extLst>
            <c:ext xmlns:c16="http://schemas.microsoft.com/office/drawing/2014/chart" uri="{C3380CC4-5D6E-409C-BE32-E72D297353CC}">
              <c16:uniqueId val="{00000001-7135-4DCF-B58D-20FDA20415FE}"/>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38.498935030132174</c:v>
                </c:pt>
                <c:pt idx="1">
                  <c:v>39.258868982807449</c:v>
                </c:pt>
                <c:pt idx="2">
                  <c:v>31.878011020570774</c:v>
                </c:pt>
                <c:pt idx="3">
                  <c:v>29.924210519735361</c:v>
                </c:pt>
                <c:pt idx="4">
                  <c:v>28.010072280949384</c:v>
                </c:pt>
              </c:numCache>
            </c:numRef>
          </c:val>
          <c:extLst>
            <c:ext xmlns:c16="http://schemas.microsoft.com/office/drawing/2014/chart" uri="{C3380CC4-5D6E-409C-BE32-E72D297353CC}">
              <c16:uniqueId val="{00000002-7135-4DCF-B58D-20FDA20415FE}"/>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'DHS13'!$R$221:$AL$221</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'DHS13'!$R$222:$AL$222</c:f>
              <c:numCache>
                <c:formatCode>###0.0</c:formatCode>
                <c:ptCount val="21"/>
                <c:pt idx="0">
                  <c:v>45.843710530994677</c:v>
                </c:pt>
                <c:pt idx="1">
                  <c:v>76.79580158071488</c:v>
                </c:pt>
                <c:pt idx="2">
                  <c:v>56.322886723216868</c:v>
                </c:pt>
                <c:pt idx="3">
                  <c:v>55.027223797089121</c:v>
                </c:pt>
                <c:pt idx="4">
                  <c:v>52.605296347254139</c:v>
                </c:pt>
                <c:pt idx="5">
                  <c:v>71.698776364321049</c:v>
                </c:pt>
                <c:pt idx="6">
                  <c:v>19.598174037134605</c:v>
                </c:pt>
                <c:pt idx="7">
                  <c:v>79.981760669566668</c:v>
                </c:pt>
                <c:pt idx="8">
                  <c:v>45.587904889935963</c:v>
                </c:pt>
                <c:pt idx="9">
                  <c:v>31.199773389440633</c:v>
                </c:pt>
                <c:pt idx="10">
                  <c:v>39.35772523117663</c:v>
                </c:pt>
                <c:pt idx="11">
                  <c:v>27.131483245618522</c:v>
                </c:pt>
                <c:pt idx="12">
                  <c:v>32.572130627802501</c:v>
                </c:pt>
                <c:pt idx="13">
                  <c:v>45.534598409446311</c:v>
                </c:pt>
                <c:pt idx="14">
                  <c:v>13.009908354073627</c:v>
                </c:pt>
                <c:pt idx="15">
                  <c:v>39.565059888548035</c:v>
                </c:pt>
                <c:pt idx="16">
                  <c:v>38.811547575287996</c:v>
                </c:pt>
                <c:pt idx="17">
                  <c:v>32.283017273150442</c:v>
                </c:pt>
                <c:pt idx="18">
                  <c:v>70.481901717754525</c:v>
                </c:pt>
                <c:pt idx="19">
                  <c:v>27.373658331548317</c:v>
                </c:pt>
                <c:pt idx="20">
                  <c:v>55.186559033509127</c:v>
                </c:pt>
              </c:numCache>
            </c:numRef>
          </c:val>
          <c:extLst>
            <c:ext xmlns:c16="http://schemas.microsoft.com/office/drawing/2014/chart" uri="{C3380CC4-5D6E-409C-BE32-E72D297353CC}">
              <c16:uniqueId val="{00000000-5848-4BB3-A48C-39043B160D6B}"/>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'DHS13'!$R$221:$AL$221</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'DHS13'!$R$223:$AL$223</c:f>
              <c:numCache>
                <c:formatCode>###0.0</c:formatCode>
                <c:ptCount val="21"/>
                <c:pt idx="0">
                  <c:v>13.858312742597171</c:v>
                </c:pt>
                <c:pt idx="1">
                  <c:v>12.59039844221177</c:v>
                </c:pt>
                <c:pt idx="2">
                  <c:v>25.315889188269601</c:v>
                </c:pt>
                <c:pt idx="3">
                  <c:v>37.33900840689077</c:v>
                </c:pt>
                <c:pt idx="4">
                  <c:v>17.106090338936493</c:v>
                </c:pt>
                <c:pt idx="5">
                  <c:v>10.950587283897837</c:v>
                </c:pt>
                <c:pt idx="6">
                  <c:v>25.848760503178003</c:v>
                </c:pt>
                <c:pt idx="7">
                  <c:v>17.124578320167604</c:v>
                </c:pt>
                <c:pt idx="8">
                  <c:v>40.72479834316205</c:v>
                </c:pt>
                <c:pt idx="9">
                  <c:v>51.430142413190353</c:v>
                </c:pt>
                <c:pt idx="10">
                  <c:v>6.5847871226813677</c:v>
                </c:pt>
                <c:pt idx="11">
                  <c:v>53.708202452761476</c:v>
                </c:pt>
                <c:pt idx="12">
                  <c:v>31.37101294753316</c:v>
                </c:pt>
                <c:pt idx="13">
                  <c:v>15.269800146176543</c:v>
                </c:pt>
                <c:pt idx="14">
                  <c:v>24.676146650814768</c:v>
                </c:pt>
                <c:pt idx="15">
                  <c:v>15.080287235934076</c:v>
                </c:pt>
                <c:pt idx="16">
                  <c:v>24.18302608121979</c:v>
                </c:pt>
                <c:pt idx="17">
                  <c:v>35.983074743425014</c:v>
                </c:pt>
                <c:pt idx="18">
                  <c:v>28.873454904277114</c:v>
                </c:pt>
                <c:pt idx="19">
                  <c:v>15.933412602504987</c:v>
                </c:pt>
                <c:pt idx="20">
                  <c:v>9.1811541776247765</c:v>
                </c:pt>
              </c:numCache>
            </c:numRef>
          </c:val>
          <c:extLst>
            <c:ext xmlns:c16="http://schemas.microsoft.com/office/drawing/2014/chart" uri="{C3380CC4-5D6E-409C-BE32-E72D297353CC}">
              <c16:uniqueId val="{00000001-5848-4BB3-A48C-39043B160D6B}"/>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'DHS13'!$R$221:$AL$221</c:f>
              <c:strCache>
                <c:ptCount val="21"/>
                <c:pt idx="0">
                  <c:v>Abyan</c:v>
                </c:pt>
                <c:pt idx="1">
                  <c:v>Aden</c:v>
                </c:pt>
                <c:pt idx="2">
                  <c:v>Al-Baidha</c:v>
                </c:pt>
                <c:pt idx="3">
                  <c:v>Al-Hodiedah</c:v>
                </c:pt>
                <c:pt idx="4">
                  <c:v>Al-Jawf</c:v>
                </c:pt>
                <c:pt idx="5">
                  <c:v>Al-Mhrah</c:v>
                </c:pt>
                <c:pt idx="6">
                  <c:v>Al-Mhweit</c:v>
                </c:pt>
                <c:pt idx="7">
                  <c:v>Aldhalae</c:v>
                </c:pt>
                <c:pt idx="8">
                  <c:v>Amran</c:v>
                </c:pt>
                <c:pt idx="9">
                  <c:v>Dhamar</c:v>
                </c:pt>
                <c:pt idx="10">
                  <c:v>Hadramout</c:v>
                </c:pt>
                <c:pt idx="11">
                  <c:v>Hajjah</c:v>
                </c:pt>
                <c:pt idx="12">
                  <c:v>Ibb</c:v>
                </c:pt>
                <c:pt idx="13">
                  <c:v>lahj</c:v>
                </c:pt>
                <c:pt idx="14">
                  <c:v>Mareb</c:v>
                </c:pt>
                <c:pt idx="15">
                  <c:v>Reimah</c:v>
                </c:pt>
                <c:pt idx="16">
                  <c:v>Sadah</c:v>
                </c:pt>
                <c:pt idx="17">
                  <c:v>Sanaa</c:v>
                </c:pt>
                <c:pt idx="18">
                  <c:v>Sanaa City</c:v>
                </c:pt>
                <c:pt idx="19">
                  <c:v>Shabwah</c:v>
                </c:pt>
                <c:pt idx="20">
                  <c:v>Taiz</c:v>
                </c:pt>
              </c:strCache>
            </c:strRef>
          </c:cat>
          <c:val>
            <c:numRef>
              <c:f>'DHS13'!$R$224:$AL$224</c:f>
              <c:numCache>
                <c:formatCode>###0.0</c:formatCode>
                <c:ptCount val="21"/>
                <c:pt idx="0">
                  <c:v>40.297976726408088</c:v>
                </c:pt>
                <c:pt idx="1">
                  <c:v>10.613799977073407</c:v>
                </c:pt>
                <c:pt idx="2">
                  <c:v>18.361224088513669</c:v>
                </c:pt>
                <c:pt idx="3">
                  <c:v>7.6337677960200008</c:v>
                </c:pt>
                <c:pt idx="4">
                  <c:v>30.288613313809481</c:v>
                </c:pt>
                <c:pt idx="5">
                  <c:v>17.350636351781155</c:v>
                </c:pt>
                <c:pt idx="6">
                  <c:v>54.553065459687602</c:v>
                </c:pt>
                <c:pt idx="7">
                  <c:v>2.8936610102657432</c:v>
                </c:pt>
                <c:pt idx="8">
                  <c:v>13.687296766901902</c:v>
                </c:pt>
                <c:pt idx="9">
                  <c:v>17.370084197369081</c:v>
                </c:pt>
                <c:pt idx="10">
                  <c:v>54.057487646142121</c:v>
                </c:pt>
                <c:pt idx="11">
                  <c:v>19.160314301619717</c:v>
                </c:pt>
                <c:pt idx="12">
                  <c:v>36.056856424664154</c:v>
                </c:pt>
                <c:pt idx="13">
                  <c:v>39.195601444377083</c:v>
                </c:pt>
                <c:pt idx="14">
                  <c:v>62.313944995111569</c:v>
                </c:pt>
                <c:pt idx="15">
                  <c:v>45.35465287551817</c:v>
                </c:pt>
                <c:pt idx="16">
                  <c:v>37.005426343492068</c:v>
                </c:pt>
                <c:pt idx="17">
                  <c:v>31.733907983424263</c:v>
                </c:pt>
                <c:pt idx="18">
                  <c:v>0.6446433779683185</c:v>
                </c:pt>
                <c:pt idx="19">
                  <c:v>56.69292906594675</c:v>
                </c:pt>
                <c:pt idx="20">
                  <c:v>35.632286788866082</c:v>
                </c:pt>
              </c:numCache>
            </c:numRef>
          </c:val>
          <c:extLst>
            <c:ext xmlns:c16="http://schemas.microsoft.com/office/drawing/2014/chart" uri="{C3380CC4-5D6E-409C-BE32-E72D297353CC}">
              <c16:uniqueId val="{00000002-5848-4BB3-A48C-39043B160D6B}"/>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19.547737979602374</c:v>
                </c:pt>
                <c:pt idx="1">
                  <c:v>31.994326751458935</c:v>
                </c:pt>
                <c:pt idx="2">
                  <c:v>45.55945627119371</c:v>
                </c:pt>
                <c:pt idx="3">
                  <c:v>58.460576277453058</c:v>
                </c:pt>
                <c:pt idx="4">
                  <c:v>76.016692155433304</c:v>
                </c:pt>
              </c:numCache>
            </c:numRef>
          </c:val>
          <c:extLst>
            <c:ext xmlns:c16="http://schemas.microsoft.com/office/drawing/2014/chart" uri="{C3380CC4-5D6E-409C-BE32-E72D297353CC}">
              <c16:uniqueId val="{00000000-AB21-4662-8696-DC77366569F6}"/>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43.081054142822126</c:v>
                </c:pt>
                <c:pt idx="1">
                  <c:v>31.424365061277783</c:v>
                </c:pt>
                <c:pt idx="2">
                  <c:v>25.541000259454201</c:v>
                </c:pt>
                <c:pt idx="3">
                  <c:v>23.221925593316762</c:v>
                </c:pt>
                <c:pt idx="4">
                  <c:v>14.796876847267146</c:v>
                </c:pt>
              </c:numCache>
            </c:numRef>
          </c:val>
          <c:extLst>
            <c:ext xmlns:c16="http://schemas.microsoft.com/office/drawing/2014/chart" uri="{C3380CC4-5D6E-409C-BE32-E72D297353CC}">
              <c16:uniqueId val="{00000001-AB21-4662-8696-DC77366569F6}"/>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37.37120787757533</c:v>
                </c:pt>
                <c:pt idx="1">
                  <c:v>36.581308187263502</c:v>
                </c:pt>
                <c:pt idx="2">
                  <c:v>28.899543469352135</c:v>
                </c:pt>
                <c:pt idx="3">
                  <c:v>18.317498129229577</c:v>
                </c:pt>
                <c:pt idx="4">
                  <c:v>9.1864309972992313</c:v>
                </c:pt>
              </c:numCache>
            </c:numRef>
          </c:val>
          <c:extLst>
            <c:ext xmlns:c16="http://schemas.microsoft.com/office/drawing/2014/chart" uri="{C3380CC4-5D6E-409C-BE32-E72D297353CC}">
              <c16:uniqueId val="{00000002-AB21-4662-8696-DC77366569F6}"/>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94.097535286489801</c:v>
                </c:pt>
                <c:pt idx="1">
                  <c:v>97.706584086684245</c:v>
                </c:pt>
                <c:pt idx="2">
                  <c:v>97.293618183887745</c:v>
                </c:pt>
                <c:pt idx="3">
                  <c:v>97.845675303195875</c:v>
                </c:pt>
                <c:pt idx="4">
                  <c:v>98.226796011670487</c:v>
                </c:pt>
              </c:numCache>
            </c:numRef>
          </c:val>
          <c:extLst>
            <c:ext xmlns:c16="http://schemas.microsoft.com/office/drawing/2014/chart" uri="{C3380CC4-5D6E-409C-BE32-E72D297353CC}">
              <c16:uniqueId val="{00000000-F2EC-4092-BC9E-0DAA83C3B878}"/>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3.7730619171447684</c:v>
                </c:pt>
                <c:pt idx="1">
                  <c:v>1.6385504460312776</c:v>
                </c:pt>
                <c:pt idx="2">
                  <c:v>2.4624328798168986</c:v>
                </c:pt>
                <c:pt idx="3">
                  <c:v>1.9232195768635731</c:v>
                </c:pt>
                <c:pt idx="4">
                  <c:v>1.363496604170225</c:v>
                </c:pt>
              </c:numCache>
            </c:numRef>
          </c:val>
          <c:extLst>
            <c:ext xmlns:c16="http://schemas.microsoft.com/office/drawing/2014/chart" uri="{C3380CC4-5D6E-409C-BE32-E72D297353CC}">
              <c16:uniqueId val="{00000001-F2EC-4092-BC9E-0DAA83C3B878}"/>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2.1294027963654303</c:v>
                </c:pt>
                <c:pt idx="1">
                  <c:v>0.65486546728447736</c:v>
                </c:pt>
                <c:pt idx="2">
                  <c:v>0.24394893629535686</c:v>
                </c:pt>
                <c:pt idx="3">
                  <c:v>0.23110511994055138</c:v>
                </c:pt>
                <c:pt idx="4">
                  <c:v>0.40970738415928798</c:v>
                </c:pt>
              </c:numCache>
            </c:numRef>
          </c:val>
          <c:extLst>
            <c:ext xmlns:c16="http://schemas.microsoft.com/office/drawing/2014/chart" uri="{C3380CC4-5D6E-409C-BE32-E72D297353CC}">
              <c16:uniqueId val="{00000002-F2EC-4092-BC9E-0DAA83C3B878}"/>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2EC-4092-BC9E-0DAA83C3B878}"/>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72.593934621563008</c:v>
                </c:pt>
                <c:pt idx="1">
                  <c:v>87.346710901542266</c:v>
                </c:pt>
                <c:pt idx="2">
                  <c:v>94.516118830782702</c:v>
                </c:pt>
                <c:pt idx="3">
                  <c:v>97.410583833614851</c:v>
                </c:pt>
                <c:pt idx="4">
                  <c:v>99.018583158875444</c:v>
                </c:pt>
              </c:numCache>
            </c:numRef>
          </c:val>
          <c:extLst>
            <c:ext xmlns:c16="http://schemas.microsoft.com/office/drawing/2014/chart" uri="{C3380CC4-5D6E-409C-BE32-E72D297353CC}">
              <c16:uniqueId val="{00000000-4F21-41AA-A101-ECE429EB8FCA}"/>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2.0493580981243449</c:v>
                </c:pt>
                <c:pt idx="1">
                  <c:v>3.8441089261675767</c:v>
                </c:pt>
                <c:pt idx="2">
                  <c:v>2.9629337789555872</c:v>
                </c:pt>
                <c:pt idx="3">
                  <c:v>0</c:v>
                </c:pt>
                <c:pt idx="4">
                  <c:v>0.27002249839492404</c:v>
                </c:pt>
              </c:numCache>
            </c:numRef>
          </c:val>
          <c:extLst>
            <c:ext xmlns:c16="http://schemas.microsoft.com/office/drawing/2014/chart" uri="{C3380CC4-5D6E-409C-BE32-E72D297353CC}">
              <c16:uniqueId val="{00000001-4F21-41AA-A101-ECE429EB8FCA}"/>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18.254473302938969</c:v>
                </c:pt>
                <c:pt idx="1">
                  <c:v>5.9179290645044187</c:v>
                </c:pt>
                <c:pt idx="2">
                  <c:v>1.339000224548988</c:v>
                </c:pt>
                <c:pt idx="3">
                  <c:v>2.1715566273955274</c:v>
                </c:pt>
                <c:pt idx="4">
                  <c:v>0.24879406663702358</c:v>
                </c:pt>
              </c:numCache>
            </c:numRef>
          </c:val>
          <c:extLst>
            <c:ext xmlns:c16="http://schemas.microsoft.com/office/drawing/2014/chart" uri="{C3380CC4-5D6E-409C-BE32-E72D297353CC}">
              <c16:uniqueId val="{00000002-4F21-41AA-A101-ECE429EB8FCA}"/>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7.1022339773736789</c:v>
                </c:pt>
                <c:pt idx="1">
                  <c:v>2.8912511077857377</c:v>
                </c:pt>
                <c:pt idx="2">
                  <c:v>1.181947165712723</c:v>
                </c:pt>
                <c:pt idx="3">
                  <c:v>0.41785953898962169</c:v>
                </c:pt>
                <c:pt idx="4">
                  <c:v>0.46260027609260851</c:v>
                </c:pt>
              </c:numCache>
            </c:numRef>
          </c:val>
          <c:extLst>
            <c:ext xmlns:c16="http://schemas.microsoft.com/office/drawing/2014/chart" uri="{C3380CC4-5D6E-409C-BE32-E72D297353CC}">
              <c16:uniqueId val="{00000003-4F21-41AA-A101-ECE429EB8FCA}"/>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56.668826768087754</c:v>
                </c:pt>
                <c:pt idx="1">
                  <c:v>61.568099718395843</c:v>
                </c:pt>
                <c:pt idx="2">
                  <c:v>68.185291752541531</c:v>
                </c:pt>
                <c:pt idx="3">
                  <c:v>79.593387871582692</c:v>
                </c:pt>
                <c:pt idx="4">
                  <c:v>82.05328388010085</c:v>
                </c:pt>
              </c:numCache>
            </c:numRef>
          </c:val>
          <c:extLst>
            <c:ext xmlns:c16="http://schemas.microsoft.com/office/drawing/2014/chart" uri="{C3380CC4-5D6E-409C-BE32-E72D297353CC}">
              <c16:uniqueId val="{00000000-4F55-4361-8C9E-58D4E47D9CDF}"/>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25.587431358416612</c:v>
                </c:pt>
                <c:pt idx="1">
                  <c:v>27.614440074882602</c:v>
                </c:pt>
                <c:pt idx="2">
                  <c:v>20.745773841035778</c:v>
                </c:pt>
                <c:pt idx="3">
                  <c:v>17.263258564382213</c:v>
                </c:pt>
                <c:pt idx="4">
                  <c:v>14.597960600974744</c:v>
                </c:pt>
              </c:numCache>
            </c:numRef>
          </c:val>
          <c:extLst>
            <c:ext xmlns:c16="http://schemas.microsoft.com/office/drawing/2014/chart" uri="{C3380CC4-5D6E-409C-BE32-E72D297353CC}">
              <c16:uniqueId val="{00000001-4F55-4361-8C9E-58D4E47D9CDF}"/>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17.743741873495537</c:v>
                </c:pt>
                <c:pt idx="1">
                  <c:v>10.817460206721353</c:v>
                </c:pt>
                <c:pt idx="2">
                  <c:v>11.068934406422631</c:v>
                </c:pt>
                <c:pt idx="3">
                  <c:v>3.1433535640351167</c:v>
                </c:pt>
                <c:pt idx="4">
                  <c:v>3.3487555189243743</c:v>
                </c:pt>
              </c:numCache>
            </c:numRef>
          </c:val>
          <c:extLst>
            <c:ext xmlns:c16="http://schemas.microsoft.com/office/drawing/2014/chart" uri="{C3380CC4-5D6E-409C-BE32-E72D297353CC}">
              <c16:uniqueId val="{00000002-4F55-4361-8C9E-58D4E47D9CDF}"/>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12.148872275586827</c:v>
                </c:pt>
                <c:pt idx="1">
                  <c:v>34.911387204195101</c:v>
                </c:pt>
                <c:pt idx="2">
                  <c:v>57.660294335870368</c:v>
                </c:pt>
                <c:pt idx="3">
                  <c:v>79.799700661562369</c:v>
                </c:pt>
                <c:pt idx="4">
                  <c:v>94.822641675842945</c:v>
                </c:pt>
              </c:numCache>
            </c:numRef>
          </c:val>
          <c:extLst>
            <c:ext xmlns:c16="http://schemas.microsoft.com/office/drawing/2014/chart" uri="{C3380CC4-5D6E-409C-BE32-E72D297353CC}">
              <c16:uniqueId val="{00000000-F989-4D4E-BE44-D8920F72EE90}"/>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1.7725767134054176</c:v>
                </c:pt>
                <c:pt idx="1">
                  <c:v>3.8220888715956596</c:v>
                </c:pt>
                <c:pt idx="2">
                  <c:v>2.5582575399862586</c:v>
                </c:pt>
                <c:pt idx="3">
                  <c:v>3.0041075244172446</c:v>
                </c:pt>
                <c:pt idx="4">
                  <c:v>1.4250314337329175</c:v>
                </c:pt>
              </c:numCache>
            </c:numRef>
          </c:val>
          <c:extLst>
            <c:ext xmlns:c16="http://schemas.microsoft.com/office/drawing/2014/chart" uri="{C3380CC4-5D6E-409C-BE32-E72D297353CC}">
              <c16:uniqueId val="{00000001-F989-4D4E-BE44-D8920F72EE90}"/>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25.977618043851329</c:v>
                </c:pt>
                <c:pt idx="1">
                  <c:v>29.69682039694932</c:v>
                </c:pt>
                <c:pt idx="2">
                  <c:v>21.332998251716585</c:v>
                </c:pt>
                <c:pt idx="3">
                  <c:v>10.056075632670677</c:v>
                </c:pt>
                <c:pt idx="4">
                  <c:v>1.6594628844389256</c:v>
                </c:pt>
              </c:numCache>
            </c:numRef>
          </c:val>
          <c:extLst>
            <c:ext xmlns:c16="http://schemas.microsoft.com/office/drawing/2014/chart" uri="{C3380CC4-5D6E-409C-BE32-E72D297353CC}">
              <c16:uniqueId val="{00000002-F989-4D4E-BE44-D8920F72EE90}"/>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60.100932967156432</c:v>
                </c:pt>
                <c:pt idx="1">
                  <c:v>31.569703527259911</c:v>
                </c:pt>
                <c:pt idx="2">
                  <c:v>18.448449872426789</c:v>
                </c:pt>
                <c:pt idx="3">
                  <c:v>7.140116181349712</c:v>
                </c:pt>
                <c:pt idx="4">
                  <c:v>2.0928640059852115</c:v>
                </c:pt>
              </c:numCache>
            </c:numRef>
          </c:val>
          <c:extLst>
            <c:ext xmlns:c16="http://schemas.microsoft.com/office/drawing/2014/chart" uri="{C3380CC4-5D6E-409C-BE32-E72D297353CC}">
              <c16:uniqueId val="{00000003-F989-4D4E-BE44-D8920F72EE90}"/>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10.137580103998641</c:v>
                </c:pt>
                <c:pt idx="1">
                  <c:v>24.380075140151529</c:v>
                </c:pt>
                <c:pt idx="2">
                  <c:v>41.398711909803723</c:v>
                </c:pt>
                <c:pt idx="3">
                  <c:v>54.003273805848757</c:v>
                </c:pt>
                <c:pt idx="4">
                  <c:v>73.887813130848201</c:v>
                </c:pt>
              </c:numCache>
            </c:numRef>
          </c:val>
          <c:extLst>
            <c:ext xmlns:c16="http://schemas.microsoft.com/office/drawing/2014/chart" uri="{C3380CC4-5D6E-409C-BE32-E72D297353CC}">
              <c16:uniqueId val="{00000000-495C-41E2-910F-D382738B8F73}"/>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1.2930662024733039</c:v>
                </c:pt>
                <c:pt idx="1">
                  <c:v>3.1175356146819957</c:v>
                </c:pt>
                <c:pt idx="2">
                  <c:v>3.3304402100087929</c:v>
                </c:pt>
                <c:pt idx="3">
                  <c:v>3.476003167298364</c:v>
                </c:pt>
                <c:pt idx="4">
                  <c:v>3.4349936868692215</c:v>
                </c:pt>
              </c:numCache>
            </c:numRef>
          </c:val>
          <c:extLst>
            <c:ext xmlns:c16="http://schemas.microsoft.com/office/drawing/2014/chart" uri="{C3380CC4-5D6E-409C-BE32-E72D297353CC}">
              <c16:uniqueId val="{00000001-495C-41E2-910F-D382738B8F73}"/>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23.118125870036749</c:v>
                </c:pt>
                <c:pt idx="1">
                  <c:v>31.935587461453615</c:v>
                </c:pt>
                <c:pt idx="2">
                  <c:v>26.766728802734203</c:v>
                </c:pt>
                <c:pt idx="3">
                  <c:v>22.883322842889335</c:v>
                </c:pt>
                <c:pt idx="4">
                  <c:v>9.5946366939477592</c:v>
                </c:pt>
              </c:numCache>
            </c:numRef>
          </c:val>
          <c:extLst>
            <c:ext xmlns:c16="http://schemas.microsoft.com/office/drawing/2014/chart" uri="{C3380CC4-5D6E-409C-BE32-E72D297353CC}">
              <c16:uniqueId val="{00000002-495C-41E2-910F-D382738B8F73}"/>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65.451227823491308</c:v>
                </c:pt>
                <c:pt idx="1">
                  <c:v>40.566801783712855</c:v>
                </c:pt>
                <c:pt idx="2">
                  <c:v>28.504119077453279</c:v>
                </c:pt>
                <c:pt idx="3">
                  <c:v>19.637400183963543</c:v>
                </c:pt>
                <c:pt idx="4">
                  <c:v>13.08255648833482</c:v>
                </c:pt>
              </c:numCache>
            </c:numRef>
          </c:val>
          <c:extLst>
            <c:ext xmlns:c16="http://schemas.microsoft.com/office/drawing/2014/chart" uri="{C3380CC4-5D6E-409C-BE32-E72D297353CC}">
              <c16:uniqueId val="{00000003-495C-41E2-910F-D382738B8F73}"/>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38</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38</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93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93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933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695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133350</xdr:rowOff>
        </xdr:from>
        <xdr:to>
          <xdr:col>1</xdr:col>
          <xdr:colOff>1704975</xdr:colOff>
          <xdr:row>400</xdr:row>
          <xdr:rowOff>133350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38</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38</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726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048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400</xdr:row>
          <xdr:rowOff>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573"/>
      <c r="B2" s="1574"/>
    </row>
    <row r="3" s="111" customFormat="true" ht="22.5" customHeight="true" x14ac:dyDescent="0.35">
      <c r="A3" s="124"/>
      <c r="B3" s="125"/>
    </row>
    <row r="4" s="111" customFormat="true" ht="22.5" customHeight="true" x14ac:dyDescent="0.35">
      <c r="A4" s="120"/>
      <c r="B4" s="121"/>
      <c r="C4" s="388" t="s">
        <v>27</v>
      </c>
    </row>
    <row r="5" s="111" customFormat="true" ht="22.5" customHeight="true" x14ac:dyDescent="0.35">
      <c r="A5" s="1573"/>
      <c r="B5" s="1574"/>
      <c r="C5" s="388"/>
    </row>
    <row r="6" s="111" customFormat="true" ht="29.25" customHeight="true" x14ac:dyDescent="0.2">
      <c r="A6" s="1575"/>
      <c r="B6" s="1576"/>
      <c r="C6" s="388" t="s">
        <v>28</v>
      </c>
    </row>
    <row r="7" s="111" customFormat="true" ht="25.9" customHeight="true" x14ac:dyDescent="0.4">
      <c r="A7" s="1577"/>
      <c r="B7" s="1578"/>
      <c r="C7" s="390" t="str">
        <f ca="true">+Water!B5</f>
        <v>Yemen</v>
      </c>
    </row>
    <row r="8" s="111" customFormat="true" ht="15" customHeight="true" x14ac:dyDescent="0.2">
      <c r="A8" s="1579"/>
      <c r="B8" s="1580"/>
      <c r="C8" s="388"/>
    </row>
    <row r="9" s="111" customFormat="true" ht="15" customHeight="true" x14ac:dyDescent="0.2">
      <c r="A9" s="125"/>
      <c r="B9" s="128"/>
      <c r="C9" s="389"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DHS13</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573"/>
      <c r="B108" s="1574"/>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577"/>
      <c r="B113" s="1578"/>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579"/>
      <c r="B114" s="1580"/>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573"/>
      <c r="B208" s="1574"/>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577"/>
      <c r="B213" s="1578"/>
    </row>
    <row r="214" s="123" customFormat="true" ht="15" customHeight="true" x14ac:dyDescent="0.2">
      <c r="A214" s="1575"/>
      <c r="B214" s="1581"/>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1582" t="s">
        <v>124</v>
      </c>
      <c r="C4" s="1582"/>
      <c r="D4" s="1582"/>
      <c r="E4" s="1582"/>
      <c r="F4" s="1582"/>
      <c r="G4" s="1582"/>
      <c r="H4" s="1582"/>
      <c r="I4" s="1582"/>
      <c r="J4" s="1582"/>
      <c r="K4" s="1582"/>
      <c r="L4" s="1582"/>
      <c r="M4" s="1582"/>
      <c r="N4" s="1582"/>
      <c r="O4" s="1582"/>
      <c r="P4" s="1582"/>
      <c r="Q4" s="1582"/>
      <c r="R4" s="1582"/>
      <c r="S4" s="1582"/>
      <c r="T4" s="1582"/>
      <c r="U4" s="1582"/>
      <c r="V4" s="1582"/>
      <c r="W4" s="1582"/>
      <c r="X4" s="1582"/>
      <c r="Y4" s="1582"/>
    </row>
    <row r="5" ht="29.1" customHeight="true" x14ac:dyDescent="0.4">
      <c r="A5" s="35"/>
      <c r="B5" s="1609" t="str">
        <f ca="true">IF(ISERROR(INDIRECT(CONCATENATE($B105,"!A2"))),"",INDIRECT(CONCATENATE($B105,"!A2")))</f>
        <v>Yemen</v>
      </c>
      <c r="C5" s="1609"/>
      <c r="D5" s="1609"/>
      <c r="E5" s="1609"/>
      <c r="F5" s="1609"/>
      <c r="G5" s="1609"/>
      <c r="H5" s="1609"/>
      <c r="I5" s="1609"/>
      <c r="J5" s="1609"/>
      <c r="K5" s="1609"/>
      <c r="L5" s="1609"/>
      <c r="M5" s="1609"/>
      <c r="N5" s="1609"/>
      <c r="O5" s="1609"/>
      <c r="P5" s="1609"/>
      <c r="Q5" s="1609"/>
      <c r="R5" s="1609"/>
      <c r="S5" s="1609"/>
      <c r="T5" s="1609"/>
      <c r="U5" s="1609"/>
      <c r="V5" s="1609"/>
      <c r="W5" s="1609"/>
      <c r="X5" s="1609"/>
      <c r="Y5" s="1609"/>
    </row>
    <row r="6" x14ac:dyDescent="0.2">
      <c r="F6" s="36"/>
      <c r="G6" s="36"/>
      <c r="J6" s="37"/>
      <c r="K6" s="37"/>
      <c r="L6" s="37"/>
      <c r="M6" s="37"/>
      <c r="N6" s="37"/>
      <c r="O6" s="37"/>
      <c r="P6" s="37"/>
    </row>
    <row r="7" s="38" customFormat="true" ht="18" x14ac:dyDescent="0.25">
      <c r="B7" s="1600" t="str">
        <f>B118</f>
        <v>National use of drinking water sources, 2000–2019</v>
      </c>
      <c r="C7" s="1600"/>
      <c r="D7" s="1600"/>
      <c r="E7" s="1600"/>
      <c r="F7" s="1600"/>
      <c r="G7" s="1600"/>
      <c r="H7" s="1600"/>
      <c r="I7" s="1600"/>
      <c r="J7" s="1600" t="str">
        <f>B218</f>
        <v>Urban use of drinking water sources,  2000–2019</v>
      </c>
      <c r="K7" s="1600"/>
      <c r="L7" s="1600"/>
      <c r="M7" s="1600"/>
      <c r="N7" s="1600"/>
      <c r="O7" s="1600"/>
      <c r="P7" s="1600"/>
      <c r="Q7" s="1600"/>
      <c r="R7" s="1600" t="str">
        <f>B318</f>
        <v>Rural use of drinking water sources, 2000–2019</v>
      </c>
      <c r="S7" s="1600"/>
      <c r="T7" s="1600"/>
      <c r="U7" s="1600"/>
      <c r="V7" s="1600"/>
      <c r="W7" s="1600"/>
      <c r="X7" s="1600"/>
      <c r="Y7" s="160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13" t="str">
        <f ca="true">IF(ISERROR(INDIRECT(CONCATENATE($B105,"!A2"))),"",INDIRECT(CONCATENATE($B105,"!A2")))</f>
        <v>Yemen</v>
      </c>
      <c r="C31" s="1614"/>
      <c r="D31" s="1614"/>
      <c r="E31" s="1615"/>
      <c r="F31" s="1611" t="s">
        <v>0</v>
      </c>
      <c r="G31" s="1611"/>
      <c r="H31" s="1611"/>
      <c r="I31" s="1612"/>
      <c r="J31" s="1610" t="s">
        <v>1</v>
      </c>
      <c r="K31" s="1611"/>
      <c r="L31" s="1611"/>
      <c r="M31" s="1612"/>
      <c r="N31" s="1610" t="s">
        <v>2</v>
      </c>
      <c r="O31" s="1611"/>
      <c r="P31" s="1611"/>
      <c r="Q31" s="1612"/>
      <c r="R31" s="1610" t="s">
        <v>3</v>
      </c>
      <c r="S31" s="1611"/>
      <c r="T31" s="1611"/>
      <c r="U31" s="1612"/>
      <c r="V31" s="1610" t="s">
        <v>4</v>
      </c>
      <c r="W31" s="1611"/>
      <c r="X31" s="1611"/>
      <c r="Y31" s="1612"/>
    </row>
    <row r="32" s="44" customFormat="true" ht="22.5" customHeight="true" x14ac:dyDescent="0.2">
      <c r="B32" s="1616"/>
      <c r="C32" s="1617"/>
      <c r="D32" s="1617"/>
      <c r="E32" s="1618"/>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604" t="s">
        <v>5</v>
      </c>
      <c r="C33" s="1605"/>
      <c r="D33" s="1602" t="s">
        <v>25</v>
      </c>
      <c r="E33" s="33">
        <f>C99</f>
        <v>2000</v>
      </c>
      <c r="F33" s="45">
        <f ca="true">E99</f>
        <v>18.870127598973241</v>
      </c>
      <c r="G33" s="46">
        <f t="shared" ref="G33:I34" ca="true" si="0">F99</f>
        <v>13.60006710782646</v>
      </c>
      <c r="H33" s="47">
        <f t="shared" ca="true" si="0"/>
        <v>57.389675412490988</v>
      </c>
      <c r="I33" s="48">
        <f t="shared" ca="true" si="0"/>
        <v>10.14012988070931</v>
      </c>
      <c r="J33" s="45">
        <f ca="true">J99</f>
        <v>42.955852392102123</v>
      </c>
      <c r="K33" s="46">
        <f t="shared" ref="K33:M34" ca="true" si="1">K99</f>
        <v>10.82856204883293</v>
      </c>
      <c r="L33" s="47">
        <f t="shared" ca="true" si="1"/>
        <v>38.788129119610858</v>
      </c>
      <c r="M33" s="48">
        <f t="shared" ca="true" si="1"/>
        <v>7.4274564394540903</v>
      </c>
      <c r="N33" s="45">
        <f ca="true">O99</f>
        <v>64.983129961541124</v>
      </c>
      <c r="O33" s="46">
        <f t="shared" ref="O33:Q34" ca="true" si="2">P99</f>
        <v>6.7612674325574176</v>
      </c>
      <c r="P33" s="47">
        <f t="shared" ca="true" si="2"/>
        <v>22.043128164913924</v>
      </c>
      <c r="Q33" s="48">
        <f t="shared" ca="true" si="2"/>
        <v>6.2124744409875348</v>
      </c>
      <c r="R33" s="45">
        <f ca="true">T99</f>
        <v>90.764916889831525</v>
      </c>
      <c r="S33" s="46">
        <f t="shared" ref="S33:U34" ca="true" si="3">U99</f>
        <v>1.9180093722987723</v>
      </c>
      <c r="T33" s="47">
        <f t="shared" ca="true" si="3"/>
        <v>6.1375988901097145</v>
      </c>
      <c r="U33" s="48">
        <f t="shared" ca="true" si="3"/>
        <v>1.179474847759991</v>
      </c>
      <c r="V33" s="45">
        <f ca="true">Y99</f>
        <v>95.510273964970779</v>
      </c>
      <c r="W33" s="46">
        <f t="shared" ref="W33:Y34" ca="true" si="4">Z99</f>
        <v>2.8835235993209385</v>
      </c>
      <c r="X33" s="47">
        <f t="shared" ca="true" si="4"/>
        <v>1.1994205634660489</v>
      </c>
      <c r="Y33" s="48">
        <f t="shared" ca="true" si="4"/>
        <v>0.40678187224222739</v>
      </c>
    </row>
    <row r="34" x14ac:dyDescent="0.2">
      <c r="B34" s="1606"/>
      <c r="C34" s="1607"/>
      <c r="D34" s="1603"/>
      <c r="E34" s="34">
        <f>C100</f>
        <v>2019</v>
      </c>
      <c r="F34" s="50">
        <f ca="true">E100</f>
        <v>34.854239069715447</v>
      </c>
      <c r="G34" s="51">
        <f t="shared" ca="true" si="0"/>
        <v>25.120126393111892</v>
      </c>
      <c r="H34" s="52">
        <f t="shared" ca="true" si="0"/>
        <v>37.01909789104684</v>
      </c>
      <c r="I34" s="53">
        <f t="shared" ca="true" si="0"/>
        <v>3.0065366461258236</v>
      </c>
      <c r="J34" s="50">
        <f ca="true">J100</f>
        <v>60.076857738960236</v>
      </c>
      <c r="K34" s="51">
        <f t="shared" ca="true" si="1"/>
        <v>15.144525029722127</v>
      </c>
      <c r="L34" s="52">
        <f t="shared" ca="true" si="1"/>
        <v>22.369866707801179</v>
      </c>
      <c r="M34" s="53">
        <f t="shared" ca="true" si="1"/>
        <v>2.4087505235164599</v>
      </c>
      <c r="N34" s="50">
        <f ca="true">O100</f>
        <v>79.867049433374362</v>
      </c>
      <c r="O34" s="51">
        <f t="shared" ca="true" si="2"/>
        <v>8.3098872059243121</v>
      </c>
      <c r="P34" s="52">
        <f t="shared" ca="true" si="2"/>
        <v>10.979000608160391</v>
      </c>
      <c r="Q34" s="53">
        <f t="shared" ca="true" si="2"/>
        <v>0.84406275254093543</v>
      </c>
      <c r="R34" s="50">
        <f ca="true">T100</f>
        <v>94.733679230371251</v>
      </c>
      <c r="S34" s="51">
        <f t="shared" ca="true" si="3"/>
        <v>2.0018757341753664</v>
      </c>
      <c r="T34" s="52">
        <f t="shared" ca="true" si="3"/>
        <v>2.9650037170816574</v>
      </c>
      <c r="U34" s="53">
        <f t="shared" ca="true" si="3"/>
        <v>0.29944131837171994</v>
      </c>
      <c r="V34" s="50">
        <f ca="true">Y100</f>
        <v>96.098420722940276</v>
      </c>
      <c r="W34" s="51">
        <f t="shared" ca="true" si="4"/>
        <v>2.9012801713216754</v>
      </c>
      <c r="X34" s="52">
        <f t="shared" ca="true" si="4"/>
        <v>0.90116225893369517</v>
      </c>
      <c r="Y34" s="53">
        <f t="shared" ca="true" si="4"/>
        <v>9.9136846804356082E-2</v>
      </c>
    </row>
    <row r="35" x14ac:dyDescent="0.2">
      <c r="F35" s="36"/>
      <c r="H35" s="39"/>
    </row>
    <row r="36" x14ac:dyDescent="0.2">
      <c r="B36" s="1604" t="s">
        <v>6</v>
      </c>
      <c r="C36" s="1605"/>
      <c r="D36" s="1602" t="s">
        <v>25</v>
      </c>
      <c r="E36" s="33">
        <f>C199</f>
        <v>2000</v>
      </c>
      <c r="F36" s="45">
        <f ca="true">E199</f>
        <v>90.666072686628709</v>
      </c>
      <c r="G36" s="46">
        <f t="shared" ref="G36:I37" ca="true" si="5">F199</f>
        <v>3.635469356232063</v>
      </c>
      <c r="H36" s="47">
        <f t="shared" ca="true" si="5"/>
        <v>5.698457957139226</v>
      </c>
      <c r="I36" s="48">
        <f t="shared" ca="true" si="5"/>
        <v>0</v>
      </c>
      <c r="J36" s="45">
        <f ca="true">J199</f>
        <v>94.602621692709761</v>
      </c>
      <c r="K36" s="46">
        <f t="shared" ref="K36:M37" ca="true" si="6">K199</f>
        <v>1.5864966462525507</v>
      </c>
      <c r="L36" s="47">
        <f t="shared" ca="true" si="6"/>
        <v>3.8108816610376834</v>
      </c>
      <c r="M36" s="48">
        <f t="shared" ca="true" si="6"/>
        <v>0</v>
      </c>
      <c r="N36" s="45">
        <f ca="true">O199</f>
        <v>94.607708427102793</v>
      </c>
      <c r="O36" s="46">
        <f t="shared" ref="O36:Q37" ca="true" si="7">P199</f>
        <v>2.3944543975609593</v>
      </c>
      <c r="P36" s="47">
        <f t="shared" ca="true" si="7"/>
        <v>2.9978371753362438</v>
      </c>
      <c r="Q36" s="48">
        <f t="shared" ca="true" si="7"/>
        <v>0</v>
      </c>
      <c r="R36" s="45">
        <f ca="true">T199</f>
        <v>96.003491250933152</v>
      </c>
      <c r="S36" s="46">
        <f t="shared" ref="S36:U37" ca="true" si="8">U199</f>
        <v>1.8870102664109936</v>
      </c>
      <c r="T36" s="47">
        <f t="shared" ca="true" si="8"/>
        <v>2.1094984826558516</v>
      </c>
      <c r="U36" s="48">
        <f t="shared" ca="true" si="8"/>
        <v>0</v>
      </c>
      <c r="V36" s="45">
        <f ca="true">Y199</f>
        <v>98.63089406772832</v>
      </c>
      <c r="W36" s="46">
        <f t="shared" ref="W36:Y37" ca="true" si="9">Z199</f>
        <v>1.3691059322716939</v>
      </c>
      <c r="X36" s="47">
        <f t="shared" ca="true" si="9"/>
        <v>0</v>
      </c>
      <c r="Y36" s="48">
        <f t="shared" ca="true" si="9"/>
        <v>0</v>
      </c>
    </row>
    <row r="37" x14ac:dyDescent="0.2">
      <c r="B37" s="1606"/>
      <c r="C37" s="1607"/>
      <c r="D37" s="1603"/>
      <c r="E37" s="34">
        <f>C200</f>
        <v>2019</v>
      </c>
      <c r="F37" s="50">
        <f ca="true">E200</f>
        <v>94.860082530903469</v>
      </c>
      <c r="G37" s="51">
        <f t="shared" ca="true" si="5"/>
        <v>3.8036380417920492</v>
      </c>
      <c r="H37" s="52">
        <f t="shared" ca="true" si="5"/>
        <v>1.3362794273044756</v>
      </c>
      <c r="I37" s="53">
        <f t="shared" ca="true" si="5"/>
        <v>0</v>
      </c>
      <c r="J37" s="50">
        <f ca="true">J200</f>
        <v>98.350648520696637</v>
      </c>
      <c r="K37" s="51">
        <f t="shared" ca="true" si="6"/>
        <v>1.6493514793033768</v>
      </c>
      <c r="L37" s="52">
        <f t="shared" ca="true" si="6"/>
        <v>0</v>
      </c>
      <c r="M37" s="53">
        <f t="shared" ca="true" si="6"/>
        <v>0</v>
      </c>
      <c r="N37" s="50">
        <f ca="true">O200</f>
        <v>97.531545351324723</v>
      </c>
      <c r="O37" s="51">
        <f t="shared" ca="true" si="7"/>
        <v>2.4684546486752623</v>
      </c>
      <c r="P37" s="52">
        <f t="shared" ca="true" si="7"/>
        <v>0</v>
      </c>
      <c r="Q37" s="53">
        <f t="shared" ca="true" si="7"/>
        <v>0</v>
      </c>
      <c r="R37" s="50">
        <f ca="true">T200</f>
        <v>98.072325468598549</v>
      </c>
      <c r="S37" s="51">
        <f t="shared" ca="true" si="8"/>
        <v>1.9276745314014505</v>
      </c>
      <c r="T37" s="52">
        <f t="shared" ca="true" si="8"/>
        <v>0</v>
      </c>
      <c r="U37" s="53">
        <f t="shared" ca="true" si="8"/>
        <v>0</v>
      </c>
      <c r="V37" s="50">
        <f ca="true">Y200</f>
        <v>98.111339424225378</v>
      </c>
      <c r="W37" s="51">
        <f t="shared" ca="true" si="9"/>
        <v>1.361893938998362</v>
      </c>
      <c r="X37" s="52">
        <f t="shared" ca="true" si="9"/>
        <v>0.52676663677625868</v>
      </c>
      <c r="Y37" s="53">
        <f t="shared" ca="true" si="9"/>
        <v>0</v>
      </c>
    </row>
    <row r="38" x14ac:dyDescent="0.2">
      <c r="F38" s="36"/>
      <c r="G38" s="36"/>
      <c r="H38" s="39"/>
      <c r="I38" s="39"/>
    </row>
    <row r="39" x14ac:dyDescent="0.2">
      <c r="B39" s="1604" t="s">
        <v>7</v>
      </c>
      <c r="C39" s="1605"/>
      <c r="D39" s="1602" t="s">
        <v>25</v>
      </c>
      <c r="E39" s="33">
        <f>C299</f>
        <v>2000</v>
      </c>
      <c r="F39" s="45">
        <f ca="true">E299</f>
        <v>15.498437300844181</v>
      </c>
      <c r="G39" s="46">
        <f t="shared" ref="G39:I40" ca="true" si="10">F299</f>
        <v>15.797363470108884</v>
      </c>
      <c r="H39" s="47">
        <f t="shared" ca="true" si="10"/>
        <v>57.494411776437573</v>
      </c>
      <c r="I39" s="48">
        <f t="shared" ca="true" si="10"/>
        <v>11.209787452609362</v>
      </c>
      <c r="J39" s="45">
        <f ca="true">J299</f>
        <v>27.344584487714609</v>
      </c>
      <c r="K39" s="46">
        <f t="shared" ref="K39:M40" ca="true" si="11">K299</f>
        <v>10.160166877567965</v>
      </c>
      <c r="L39" s="47">
        <f t="shared" ca="true" si="11"/>
        <v>54.024485150853479</v>
      </c>
      <c r="M39" s="48">
        <f t="shared" ca="true" si="11"/>
        <v>8.4707634838639478</v>
      </c>
      <c r="N39" s="45">
        <f ca="true">O299</f>
        <v>51.164849345685909</v>
      </c>
      <c r="O39" s="46">
        <f t="shared" ref="O39:Q40" ca="true" si="12">P299</f>
        <v>10.763717663810514</v>
      </c>
      <c r="P39" s="47">
        <f t="shared" ca="true" si="12"/>
        <v>30.303309289388835</v>
      </c>
      <c r="Q39" s="48">
        <f t="shared" ca="true" si="12"/>
        <v>7.7681237011147459</v>
      </c>
      <c r="R39" s="45">
        <f ca="true">T299</f>
        <v>59.379324243352691</v>
      </c>
      <c r="S39" s="46">
        <f t="shared" ref="S39:U40" ca="true" si="13">U299</f>
        <v>6.4121009495146462</v>
      </c>
      <c r="T39" s="47">
        <f t="shared" ca="true" si="13"/>
        <v>27.308014417030336</v>
      </c>
      <c r="U39" s="48">
        <f t="shared" ca="true" si="13"/>
        <v>6.9005603901023278</v>
      </c>
      <c r="V39" s="45">
        <f ca="true">Y299</f>
        <v>87.878820932404949</v>
      </c>
      <c r="W39" s="46">
        <f t="shared" ref="W39:Y40" ca="true" si="14">Z299</f>
        <v>3.6141380060744872</v>
      </c>
      <c r="X39" s="47">
        <f t="shared" ca="true" si="14"/>
        <v>6.2353641027430058</v>
      </c>
      <c r="Y39" s="48">
        <f t="shared" ca="true" si="14"/>
        <v>2.2716769587775616</v>
      </c>
    </row>
    <row r="40" x14ac:dyDescent="0.2">
      <c r="B40" s="1606"/>
      <c r="C40" s="1607"/>
      <c r="D40" s="1603"/>
      <c r="E40" s="34">
        <f>C300</f>
        <v>2019</v>
      </c>
      <c r="F40" s="50">
        <f ca="true">E300</f>
        <v>29.066215184826216</v>
      </c>
      <c r="G40" s="51">
        <f t="shared" ca="true" si="10"/>
        <v>29.626829922400464</v>
      </c>
      <c r="H40" s="52">
        <f t="shared" ca="true" si="10"/>
        <v>38.73673800031338</v>
      </c>
      <c r="I40" s="53">
        <f t="shared" ca="true" si="10"/>
        <v>2.5702168924599391</v>
      </c>
      <c r="J40" s="50">
        <f ca="true">J300</f>
        <v>49.968527141004444</v>
      </c>
      <c r="K40" s="51">
        <f t="shared" ca="true" si="11"/>
        <v>18.566329819602263</v>
      </c>
      <c r="L40" s="52">
        <f t="shared" ca="true" si="11"/>
        <v>27.929067816560064</v>
      </c>
      <c r="M40" s="53">
        <f t="shared" ca="true" si="11"/>
        <v>3.5360752228332331</v>
      </c>
      <c r="N40" s="50">
        <f ca="true">O300</f>
        <v>65.5469299315901</v>
      </c>
      <c r="O40" s="51">
        <f t="shared" ca="true" si="12"/>
        <v>13.789323266573733</v>
      </c>
      <c r="P40" s="52">
        <f t="shared" ca="true" si="12"/>
        <v>18.910642674578867</v>
      </c>
      <c r="Q40" s="53">
        <f t="shared" ca="true" si="12"/>
        <v>1.753104127257302</v>
      </c>
      <c r="R40" s="50">
        <f ca="true">T300</f>
        <v>77.573269218794636</v>
      </c>
      <c r="S40" s="51">
        <f t="shared" ca="true" si="13"/>
        <v>8.3767816416413901</v>
      </c>
      <c r="T40" s="52">
        <f t="shared" ca="true" si="13"/>
        <v>12.924905823663948</v>
      </c>
      <c r="U40" s="53">
        <f t="shared" ca="true" si="13"/>
        <v>1.1250433159000295</v>
      </c>
      <c r="V40" s="50">
        <f ca="true">Y300</f>
        <v>89.776813910613001</v>
      </c>
      <c r="W40" s="51">
        <f t="shared" ca="true" si="14"/>
        <v>3.6921955913381823</v>
      </c>
      <c r="X40" s="52">
        <f t="shared" ca="true" si="14"/>
        <v>5.8720650911872667</v>
      </c>
      <c r="Y40" s="53">
        <f t="shared" ca="true" si="14"/>
        <v>0.65892540686155598</v>
      </c>
    </row>
    <row r="97" s="40" customFormat="true" ht="16.5" customHeight="true" x14ac:dyDescent="0.2">
      <c r="A97" s="1597" t="s">
        <v>5</v>
      </c>
      <c r="B97" s="1597"/>
      <c r="C97" s="1597"/>
      <c r="D97" s="1586" t="s">
        <v>0</v>
      </c>
      <c r="E97" s="1587"/>
      <c r="F97" s="1587"/>
      <c r="G97" s="1587"/>
      <c r="H97" s="1588"/>
      <c r="I97" s="1586" t="s">
        <v>1</v>
      </c>
      <c r="J97" s="1587"/>
      <c r="K97" s="1587"/>
      <c r="L97" s="1587"/>
      <c r="M97" s="1588"/>
      <c r="N97" s="1586" t="s">
        <v>2</v>
      </c>
      <c r="O97" s="1587"/>
      <c r="P97" s="1587"/>
      <c r="Q97" s="1587"/>
      <c r="R97" s="1588"/>
      <c r="S97" s="1586" t="s">
        <v>3</v>
      </c>
      <c r="T97" s="1587"/>
      <c r="U97" s="1587"/>
      <c r="V97" s="1587"/>
      <c r="W97" s="1588"/>
      <c r="X97" s="1586" t="s">
        <v>4</v>
      </c>
      <c r="Y97" s="1587"/>
      <c r="Z97" s="1587"/>
      <c r="AA97" s="1587"/>
      <c r="AB97" s="1588"/>
    </row>
    <row r="98" s="44" customFormat="true" ht="22.5" customHeight="true" x14ac:dyDescent="0.2">
      <c r="A98" s="1598"/>
      <c r="B98" s="1598"/>
      <c r="C98" s="1598"/>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589" t="s">
        <v>10</v>
      </c>
      <c r="B99" s="1590"/>
      <c r="C99" s="209">
        <f>MinBase(C105:C116)</f>
        <v>2000</v>
      </c>
      <c r="D99" s="56">
        <f ca="true">IF((D101+H101)&gt;100,D101*100/(D101+H101),D101)</f>
        <v>32.470194706799703</v>
      </c>
      <c r="E99" s="57">
        <f ca="true">D99*AVERAGEIF(E105:E116,"&gt;0")/100</f>
        <v>18.870127598973241</v>
      </c>
      <c r="F99" s="58">
        <f ca="true">D99*(100-AVERAGEIF(E105:E116,"&gt;0"))/100</f>
        <v>13.60006710782646</v>
      </c>
      <c r="G99" s="59">
        <f ca="true">100-(E99+F99+H99)</f>
        <v>57.389675412490988</v>
      </c>
      <c r="H99" s="60">
        <f ca="true">IF((D101+H101)&gt;100,H101*100/(D101+H101),H101)</f>
        <v>10.14012988070931</v>
      </c>
      <c r="I99" s="56">
        <f ca="true">IF((I101+M101)&gt;100,I101*100/(I101+M101),I101)</f>
        <v>53.784414440935052</v>
      </c>
      <c r="J99" s="57">
        <f ca="true">I99*AVERAGEIF(J105:J116,"&gt;0")/100</f>
        <v>42.955852392102123</v>
      </c>
      <c r="K99" s="61">
        <f ca="true">I99*(100-AVERAGEIF(J105:J116,"&gt;0"))/100</f>
        <v>10.82856204883293</v>
      </c>
      <c r="L99" s="62">
        <f ca="true">100-(J99+K99+M99)</f>
        <v>38.788129119610858</v>
      </c>
      <c r="M99" s="63">
        <f ca="true">IF((I101+M101)&gt;100,M101*100/(I101+M101),M101)</f>
        <v>7.4274564394540903</v>
      </c>
      <c r="N99" s="56">
        <f ca="true">IF((N101+R101)&gt;100,N101*100/(N101+R101),N101)</f>
        <v>71.744397394098542</v>
      </c>
      <c r="O99" s="57">
        <f ca="true">N99*AVERAGEIF(O105:O116,"&gt;0")/100</f>
        <v>64.983129961541124</v>
      </c>
      <c r="P99" s="61">
        <f ca="true">N99*(100-AVERAGEIF(O105:O116,"&gt;0"))/100</f>
        <v>6.7612674325574176</v>
      </c>
      <c r="Q99" s="62">
        <f ca="true">100-(O99+P99+R99)</f>
        <v>22.043128164913924</v>
      </c>
      <c r="R99" s="63">
        <f ca="true">IF((N101+R101)&gt;100,R101*100/(N101+R101),R101)</f>
        <v>6.2124744409875348</v>
      </c>
      <c r="S99" s="56">
        <f ca="true">IF((S101+W101)&gt;100,S101*100/(S101+W101),S101)</f>
        <v>92.682926262130309</v>
      </c>
      <c r="T99" s="57">
        <f ca="true">S99*AVERAGEIF(T105:T116,"&gt;0")/100</f>
        <v>90.764916889831525</v>
      </c>
      <c r="U99" s="61">
        <f ca="true">S99*(100-AVERAGEIF(T105:T116,"&gt;0"))/100</f>
        <v>1.9180093722987723</v>
      </c>
      <c r="V99" s="62">
        <f ca="true">100-(T99+U99+W99)</f>
        <v>6.1375988901097145</v>
      </c>
      <c r="W99" s="63">
        <f ca="true">IF((S101+W101)&gt;100,W101*100/(S101+W101),W101)</f>
        <v>1.179474847759991</v>
      </c>
      <c r="X99" s="56">
        <f ca="true">IF((X101+AB101)&gt;100,X101*100/(X101+AB101),X101)</f>
        <v>98.393797564291731</v>
      </c>
      <c r="Y99" s="57">
        <f ca="true">X99*AVERAGEIF(Y105:Y116,"&gt;0")/100</f>
        <v>95.510273964970779</v>
      </c>
      <c r="Z99" s="61">
        <f ca="true">X99*(100-AVERAGEIF(Y105:Y116,"&gt;0"))/100</f>
        <v>2.8835235993209385</v>
      </c>
      <c r="AA99" s="62">
        <f ca="true">100-(Y99+Z99+AB99)</f>
        <v>1.1994205634660489</v>
      </c>
      <c r="AB99" s="63">
        <f ca="true">IF((X101+AB101)&gt;100,AB101*100/(X101+AB101),AB101)</f>
        <v>0.40678187224222739</v>
      </c>
    </row>
    <row r="100" s="64" customFormat="true" ht="15" customHeight="true" x14ac:dyDescent="0.2">
      <c r="A100" s="1591"/>
      <c r="B100" s="1592"/>
      <c r="C100" s="210">
        <f>MaxTarget(C105:C116)</f>
        <v>2019</v>
      </c>
      <c r="D100" s="65">
        <f ca="true">IF((D102+H102)&gt;100,D102*100/(D102+H102),D102)</f>
        <v>59.974365462827336</v>
      </c>
      <c r="E100" s="66">
        <f ca="true">D100*AVERAGEIF(E105:E116,"&gt;0")/100</f>
        <v>34.854239069715447</v>
      </c>
      <c r="F100" s="67">
        <f ca="true">D100*(100-AVERAGEIF(E105:E116,"&gt;0"))/100</f>
        <v>25.120126393111892</v>
      </c>
      <c r="G100" s="68">
        <f ca="true">100-(E100+F100+H100)</f>
        <v>37.01909789104684</v>
      </c>
      <c r="H100" s="69">
        <f ca="true">IF((D102+H102)&gt;100,H102*100/(D102+H102),H102)</f>
        <v>3.0065366461258236</v>
      </c>
      <c r="I100" s="65">
        <f ca="true">IF((I102+M102)&gt;100,I102*100/(I102+M102),I102)</f>
        <v>75.221382768682361</v>
      </c>
      <c r="J100" s="66">
        <f ca="true">I100*AVERAGEIF(J105:J116,"&gt;0")/100</f>
        <v>60.076857738960236</v>
      </c>
      <c r="K100" s="67">
        <f ca="true">I100*(100-AVERAGEIF(J105:J116,"&gt;0"))/100</f>
        <v>15.144525029722127</v>
      </c>
      <c r="L100" s="68">
        <f ca="true">100-(J100+K100+M100)</f>
        <v>22.369866707801179</v>
      </c>
      <c r="M100" s="69">
        <f ca="true">IF((I102+M102)&gt;100,M102*100/(I102+M102),M102)</f>
        <v>2.4087505235164599</v>
      </c>
      <c r="N100" s="65">
        <f ca="true">IF((N102+R102)&gt;100,N102*100/(N102+R102),N102)</f>
        <v>88.176936639298674</v>
      </c>
      <c r="O100" s="66">
        <f ca="true">N100*AVERAGEIF(O105:O116,"&gt;0")/100</f>
        <v>79.867049433374362</v>
      </c>
      <c r="P100" s="67">
        <f ca="true">N100*(100-AVERAGEIF(O105:O116,"&gt;0"))/100</f>
        <v>8.3098872059243121</v>
      </c>
      <c r="Q100" s="68">
        <f ca="true">100-(O100+P100+R100)</f>
        <v>10.979000608160391</v>
      </c>
      <c r="R100" s="69">
        <f ca="true">IF((N102+R102)&gt;100,R102*100/(N102+R102),R102)</f>
        <v>0.84406275254093543</v>
      </c>
      <c r="S100" s="65">
        <f ca="true">IF((S102+W102)&gt;100,S102*100/(S102+W102),S102)</f>
        <v>96.735554964546623</v>
      </c>
      <c r="T100" s="66">
        <f ca="true">S100*AVERAGEIF(T105:T116,"&gt;0")/100</f>
        <v>94.733679230371251</v>
      </c>
      <c r="U100" s="67">
        <f ca="true">S100*(100-AVERAGEIF(T105:T116,"&gt;0"))/100</f>
        <v>2.0018757341753664</v>
      </c>
      <c r="V100" s="68">
        <f ca="true">100-(T100+U100+W100)</f>
        <v>2.9650037170816574</v>
      </c>
      <c r="W100" s="69">
        <f ca="true">IF((S102+W102)&gt;100,W102*100/(S102+W102),W102)</f>
        <v>0.29944131837171994</v>
      </c>
      <c r="X100" s="65">
        <f ca="true">IF((X102+AB102)&gt;100,X102*100/(X102+AB102),X102)</f>
        <v>98.999700894261949</v>
      </c>
      <c r="Y100" s="66">
        <f ca="true">X100*AVERAGEIF(Y105:Y116,"&gt;0")/100</f>
        <v>96.098420722940276</v>
      </c>
      <c r="Z100" s="67">
        <f ca="true">X100*(100-AVERAGEIF(Y105:Y116,"&gt;0"))/100</f>
        <v>2.9012801713216754</v>
      </c>
      <c r="AA100" s="68">
        <f ca="true">100-(Y100+Z100+AB100)</f>
        <v>0.90116225893369517</v>
      </c>
      <c r="AB100" s="69">
        <f ca="true">IF((X102+AB102)&gt;100,AB102*100/(X102+AB102),AB102)</f>
        <v>9.9136846804356082E-2</v>
      </c>
    </row>
    <row r="101" hidden="true" x14ac:dyDescent="0.2">
      <c r="A101" s="1593" t="s">
        <v>12</v>
      </c>
      <c r="B101" s="1594"/>
      <c r="C101" s="70">
        <f>MinRegYear(C99,C105:C116)</f>
        <v>2004</v>
      </c>
      <c r="D101" s="71">
        <f ca="true">IF(MAX(C105:C116)-MIN(C105:C116)&lt;5,AVERAGEIF(C105:C116,"&gt;0",D105:D116),
IF(FORECAST($C101,D$105:D$116,$C$105:$C$116)&lt;0,0,
IF(FORECAST($C101,D$105:D$116,$C$105:$C$116)&gt;100,100,
FORECAST($C101,D$105:D$116,$C$105:$C$116))))</f>
        <v>32.470194706799703</v>
      </c>
      <c r="E101" s="72"/>
      <c r="F101" s="73"/>
      <c r="G101" s="73"/>
      <c r="H101" s="74">
        <f ca="true">IF(MAX(C105:C116)-MIN(C105:C116)&lt;5,AVERAGEIF(C105:C116,"&gt;0",H105:H116),
IF(FORECAST($C101,H$105:H$116,$C$105:$C$116)&lt;0,0,
IF(FORECAST($C101,H$105:H$116,$C$105:$C$116)&gt;100,100,
FORECAST($C101,H$105:H$116,$C$105:$C$116))))</f>
        <v>10.14012988070931</v>
      </c>
      <c r="I101" s="71">
        <f ca="true">IF(MAX(C105:C116)-MIN(C105:C116)&lt;5,AVERAGEIF(C105:C116,"&gt;0",I105:I116),
IF(FORECAST($C101,I$105:I$116,$C$105:$C$116)&lt;0,0,
IF(FORECAST($C101,I$105:I$116,$C$105:$C$116)&gt;100,100,
FORECAST($C101,I$105:I$116,$C$105:$C$116))))</f>
        <v>53.784414440935052</v>
      </c>
      <c r="J101" s="72"/>
      <c r="K101" s="73"/>
      <c r="L101" s="73"/>
      <c r="M101" s="74">
        <f ca="true">IF(MAX(C105:C116)-MIN(C105:C116)&lt;5,AVERAGEIF(C105:C116,"&gt;0",M105:M116),
IF(FORECAST($C101,M$105:M$116,$C$105:$C$116)&lt;0,0,
IF(FORECAST($C101,M$105:M$116,$C$105:$C$116)&gt;100,100,
FORECAST($C101,M$105:M$116,$C$105:$C$116))))</f>
        <v>7.4274564394540903</v>
      </c>
      <c r="N101" s="71">
        <f ca="true">IF(MAX(C105:C116)-MIN(C105:C116)&lt;5,AVERAGEIF(C105:C116,"&gt;0",N105:N116),
IF(FORECAST($C101,N$105:N$116,$C$105:$C$116)&lt;0,0,
IF(FORECAST($C101,N$105:N$116,$C$105:$C$116)&gt;100,100,
FORECAST($C101,N$105:N$116,$C$105:$C$116))))</f>
        <v>71.744397394098542</v>
      </c>
      <c r="O101" s="72"/>
      <c r="P101" s="73"/>
      <c r="Q101" s="73"/>
      <c r="R101" s="74">
        <f ca="true">IF(MAX(C105:C116)-MIN(C105:C116)&lt;5,AVERAGEIF(C105:C116,"&gt;0",R105:R116),
IF(FORECAST($C101,R$105:R$116,$C$105:$C$116)&lt;0,0,
IF(FORECAST($C101,R$105:R$116,$C$105:$C$116)&gt;100,100,
FORECAST($C101,R$105:R$116,$C$105:$C$116))))</f>
        <v>6.2124744409875348</v>
      </c>
      <c r="S101" s="71">
        <f ca="true">IF(MAX(C105:C116)-MIN(C105:C116)&lt;5,AVERAGEIF(C105:C116,"&gt;0",S105:S116),
IF(FORECAST($C101,S$105:S$116,$C$105:$C$116)&lt;0,0,
IF(FORECAST($C101,S$105:S$116,$C$105:$C$116)&gt;100,100,
FORECAST($C101,S$105:S$116,$C$105:$C$116))))</f>
        <v>92.682926262130309</v>
      </c>
      <c r="T101" s="72"/>
      <c r="U101" s="73"/>
      <c r="V101" s="73"/>
      <c r="W101" s="74">
        <f ca="true">IF(MAX(C105:C116)-MIN(C105:C116)&lt;5,AVERAGEIF(C105:C116,"&gt;0",W105:W116),
IF(FORECAST($C101,W$105:W$116,$C$105:$C$116)&lt;0,0,
IF(FORECAST($C101,W$105:W$116,$C$105:$C$116)&gt;100,100,
FORECAST($C101,W$105:W$116,$C$105:$C$116))))</f>
        <v>1.179474847759991</v>
      </c>
      <c r="X101" s="71">
        <f ca="true">IF(MAX(C105:C116)-MIN(C105:C116)&lt;5,AVERAGEIF(C105:C116,"&gt;0",X105:X116),
IF(FORECAST($C101,X$105:X$116,$C$105:$C$116)&lt;0,0,
IF(FORECAST($C101,X$105:X$116,$C$105:$C$116)&gt;100,100,
FORECAST($C101,X$105:X$116,$C$105:$C$116))))</f>
        <v>98.393797564291731</v>
      </c>
      <c r="Y101" s="72"/>
      <c r="Z101" s="73"/>
      <c r="AA101" s="73"/>
      <c r="AB101" s="74">
        <f ca="true">IF(MAX(C105:C116)-MIN(C105:C116)&lt;5,AVERAGEIF(C105:C116,"&gt;0",AB105:AB116),
IF(FORECAST($C101,AB$105:AB$116,$C$105:$C$116)&lt;0,0,
IF(FORECAST($C101,AB$105:AB$116,$C$105:$C$116)&gt;100,100,
FORECAST($C101,AB$105:AB$116,$C$105:$C$116))))</f>
        <v>0.40678187224222739</v>
      </c>
    </row>
    <row r="102" hidden="true" x14ac:dyDescent="0.2">
      <c r="A102" s="1595"/>
      <c r="B102" s="1596"/>
      <c r="C102" s="49">
        <f>MaxRegYear(C100,C105:C116)</f>
        <v>2015</v>
      </c>
      <c r="D102" s="75">
        <f ca="true">IF(MAX(C105:C116)-MIN(C105:C116)&lt;5,AVERAGEIF(C105:C116,"&gt;0",D105:D116),
IF(FORECAST($C102,D$105:D$116,$C$105:$C$116)&lt;0,0,
IF(FORECAST($C102,D$105:D$116,$C$105:$C$116)&gt;100,100,
FORECAST($C102,D$105:D$116,$C$105:$C$116))))</f>
        <v>59.974365462827336</v>
      </c>
      <c r="E102" s="76"/>
      <c r="F102" s="77"/>
      <c r="G102" s="77"/>
      <c r="H102" s="78">
        <f ca="true">IF(MAX(C105:C116)-MIN(C105:C116)&lt;5,AVERAGEIF(C105:C116,"&gt;0",H105:H116),
IF(FORECAST($C102,H$105:H$116,$C$105:$C$116)&lt;0,0,
IF(FORECAST($C102,H$105:H$116,$C$105:$C$116)&gt;100,100,
FORECAST($C102,H$105:H$116,$C$105:$C$116))))</f>
        <v>3.0065366461258236</v>
      </c>
      <c r="I102" s="75">
        <f ca="true">IF(MAX(C105:C116)-MIN(C105:C116)&lt;5,AVERAGEIF(C105:C116,"&gt;0",I105:I116),
IF(FORECAST($C102,I$105:I$116,$C$105:$C$116)&lt;0,0,
IF(FORECAST($C102,I$105:I$116,$C$105:$C$116)&gt;100,100,
FORECAST($C102,I$105:I$116,$C$105:$C$116))))</f>
        <v>75.221382768682361</v>
      </c>
      <c r="J102" s="76"/>
      <c r="K102" s="77"/>
      <c r="L102" s="77"/>
      <c r="M102" s="78">
        <f ca="true">IF(MAX(C105:C116)-MIN(C105:C116)&lt;5,AVERAGEIF(C105:C116,"&gt;0",M105:M116),
IF(FORECAST($C102,M$105:M$116,$C$105:$C$116)&lt;0,0,
IF(FORECAST($C102,M$105:M$116,$C$105:$C$116)&gt;100,100,
FORECAST($C102,M$105:M$116,$C$105:$C$116))))</f>
        <v>2.4087505235164599</v>
      </c>
      <c r="N102" s="75">
        <f ca="true">IF(MAX(C105:C116)-MIN(C105:C116)&lt;5,AVERAGEIF(C105:C116,"&gt;0",N105:N116),
IF(FORECAST($C102,N$105:N$116,$C$105:$C$116)&lt;0,0,
IF(FORECAST($C102,N$105:N$116,$C$105:$C$116)&gt;100,100,
FORECAST($C102,N$105:N$116,$C$105:$C$116))))</f>
        <v>88.176936639298674</v>
      </c>
      <c r="O102" s="76"/>
      <c r="P102" s="77"/>
      <c r="Q102" s="77"/>
      <c r="R102" s="78">
        <f ca="true">IF(MAX(C105:C116)-MIN(C105:C116)&lt;5,AVERAGEIF(C105:C116,"&gt;0",R105:R116),
IF(FORECAST($C102,R$105:R$116,$C$105:$C$116)&lt;0,0,
IF(FORECAST($C102,R$105:R$116,$C$105:$C$116)&gt;100,100,
FORECAST($C102,R$105:R$116,$C$105:$C$116))))</f>
        <v>0.84406275254093543</v>
      </c>
      <c r="S102" s="75">
        <f ca="true">IF(MAX(C105:C116)-MIN(C105:C116)&lt;5,AVERAGEIF(C105:C116,"&gt;0",S105:S116),
IF(FORECAST($C102,S$105:S$116,$C$105:$C$116)&lt;0,0,
IF(FORECAST($C102,S$105:S$116,$C$105:$C$116)&gt;100,100,
FORECAST($C102,S$105:S$116,$C$105:$C$116))))</f>
        <v>96.735554964546623</v>
      </c>
      <c r="T102" s="76"/>
      <c r="U102" s="77"/>
      <c r="V102" s="77"/>
      <c r="W102" s="78">
        <f ca="true">IF(MAX(C105:C116)-MIN(C105:C116)&lt;5,AVERAGEIF(C105:C116,"&gt;0",W105:W116),
IF(FORECAST($C102,W$105:W$116,$C$105:$C$116)&lt;0,0,
IF(FORECAST($C102,W$105:W$116,$C$105:$C$116)&gt;100,100,
FORECAST($C102,W$105:W$116,$C$105:$C$116))))</f>
        <v>0.29944131837171994</v>
      </c>
      <c r="X102" s="75">
        <f ca="true">IF(MAX(C105:C116)-MIN(C105:C116)&lt;5,AVERAGEIF(C105:C116,"&gt;0",X105:X116),
IF(FORECAST($C102,X$105:X$116,$C$105:$C$116)&lt;0,0,
IF(FORECAST($C102,X$105:X$116,$C$105:$C$116)&gt;100,100,
FORECAST($C102,X$105:X$116,$C$105:$C$116))))</f>
        <v>98.999700894261949</v>
      </c>
      <c r="Y102" s="76"/>
      <c r="Z102" s="77"/>
      <c r="AA102" s="77"/>
      <c r="AB102" s="78">
        <f ca="true">IF(MAX(C105:C116)-MIN(C105:C116)&lt;5,AVERAGEIF(C105:C116,"&gt;0",AB105:AB116),
IF(FORECAST($C102,AB$105:AB$116,$C$105:$C$116)&lt;0,0,
IF(FORECAST($C102,AB$105:AB$116,$C$105:$C$116)&gt;100,100,
FORECAST($C102,AB$105:AB$116,$C$105:$C$116))))</f>
        <v>9.9136846804356082E-2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572" t="s">
        <v>366</v>
      </c>
      <c r="F104" s="219"/>
      <c r="G104" s="219"/>
      <c r="H104" s="85" t="s">
        <v>17</v>
      </c>
      <c r="I104" s="82" t="s">
        <v>14</v>
      </c>
      <c r="J104" s="1572" t="s">
        <v>366</v>
      </c>
      <c r="K104" s="219"/>
      <c r="L104" s="219"/>
      <c r="M104" s="85" t="s">
        <v>17</v>
      </c>
      <c r="N104" s="83" t="s">
        <v>14</v>
      </c>
      <c r="O104" s="1572" t="s">
        <v>366</v>
      </c>
      <c r="P104" s="219"/>
      <c r="Q104" s="219"/>
      <c r="R104" s="85" t="s">
        <v>17</v>
      </c>
      <c r="S104" s="83" t="s">
        <v>14</v>
      </c>
      <c r="T104" s="1572" t="s">
        <v>366</v>
      </c>
      <c r="U104" s="219"/>
      <c r="V104" s="219"/>
      <c r="W104" s="85" t="s">
        <v>17</v>
      </c>
      <c r="X104" s="83" t="s">
        <v>14</v>
      </c>
      <c r="Y104" s="1572" t="s">
        <v>366</v>
      </c>
      <c r="Z104" s="219"/>
      <c r="AA104" s="219"/>
      <c r="AB104" s="85" t="s">
        <v>17</v>
      </c>
      <c r="AD104" s="220"/>
    </row>
    <row r="105" x14ac:dyDescent="0.2">
      <c r="A105" s="87"/>
      <c r="B105" s="438" t="s">
        <v>35</v>
      </c>
      <c r="C105" s="439">
        <v>2006</v>
      </c>
      <c r="D105" s="1">
        <f t="shared" ref="D105:D116" ca="true" si="15">IF(ISERROR(INDIRECT(CONCATENATE($B105,"!C16"))),"",INDIRECT(CONCATENATE($B105,"!C16")))</f>
        <v>37.470953026076685</v>
      </c>
      <c r="E105" s="88">
        <f t="shared" ref="E105:E116" ca="true" si="16">IF(ISERROR(INDIRECT(CONCATENATE($B105,"!C23"))),"",INDIRECT(CONCATENATE($B105,"!C23")))</f>
        <v>58.11522773228576</v>
      </c>
      <c r="F105" s="89"/>
      <c r="G105" s="89"/>
      <c r="H105" s="90">
        <f t="shared" ref="H105:H116" ca="true" si="17">IF(ISERROR(INDIRECT(CONCATENATE($B105,"!C21"))),"",INDIRECT(CONCATENATE($B105,"!C21")))</f>
        <v>8.8431129289669492</v>
      </c>
      <c r="I105" s="1">
        <f t="shared" ref="I105:I116" ca="true" si="18">IF(ISERROR(INDIRECT(CONCATENATE($B105,"!D16"))),"",INDIRECT(CONCATENATE($B105,"!D16")))</f>
        <v>57.682045045979905</v>
      </c>
      <c r="J105" s="88">
        <f t="shared" ref="J105:J116" ca="true" si="19">IF(ISERROR(INDIRECT(CONCATENATE($B105,"!D23"))),"",INDIRECT(CONCATENATE($B105,"!D23")))</f>
        <v>79.866728751458965</v>
      </c>
      <c r="K105" s="89"/>
      <c r="L105" s="89"/>
      <c r="M105" s="90">
        <f t="shared" ref="M105:M116" ca="true" si="20">IF(ISERROR(INDIRECT(CONCATENATE($B105,"!D21"))),"",INDIRECT(CONCATENATE($B105,"!D21")))</f>
        <v>6.5149644547381342</v>
      </c>
      <c r="N105" s="1">
        <f t="shared" ref="N105:N116" ca="true" si="21">IF(ISERROR(INDIRECT(CONCATENATE($B105,"!E16"))),"",INDIRECT(CONCATENATE($B105,"!E16")))</f>
        <v>74.732131802316559</v>
      </c>
      <c r="O105" s="88">
        <f t="shared" ref="O105:O116" ca="true" si="22">IF(ISERROR(INDIRECT(CONCATENATE($B105,"!E23"))),"",INDIRECT(CONCATENATE($B105,"!E23")))</f>
        <v>90.575894873829441</v>
      </c>
      <c r="P105" s="89"/>
      <c r="Q105" s="89"/>
      <c r="R105" s="90">
        <f t="shared" ref="R105:R116" ca="true" si="23">IF(ISERROR(INDIRECT(CONCATENATE($B105,"!E21"))),"",INDIRECT(CONCATENATE($B105,"!E21")))</f>
        <v>5.236399588542624</v>
      </c>
      <c r="S105" s="1">
        <f t="shared" ref="S105:S116" ca="true" si="24">IF(ISERROR(INDIRECT(CONCATENATE($B105,"!F16"))),"",INDIRECT(CONCATENATE($B105,"!F16")))</f>
        <v>93.419767844387863</v>
      </c>
      <c r="T105" s="88">
        <f t="shared" ref="T105:T116" ca="true" si="25">IF(ISERROR(INDIRECT(CONCATENATE($B105,"!F23"))),"",INDIRECT(CONCATENATE($B105,"!F23")))</f>
        <v>97.930568822488226</v>
      </c>
      <c r="U105" s="89"/>
      <c r="V105" s="89"/>
      <c r="W105" s="90">
        <f t="shared" ref="W105:W116" ca="true" si="26">IF(ISERROR(INDIRECT(CONCATENATE($B105,"!F21"))),"",INDIRECT(CONCATENATE($B105,"!F21")))</f>
        <v>1.0194687515075649</v>
      </c>
      <c r="X105" s="1">
        <f t="shared" ref="X105:X116" ca="true" si="27">IF(ISERROR(INDIRECT(CONCATENATE($B105,"!G16"))),"",INDIRECT(CONCATENATE($B105,"!G16")))</f>
        <v>98.503961806104485</v>
      </c>
      <c r="Y105" s="88">
        <f t="shared" ref="Y105:Y116" ca="true" si="28">IF(ISERROR(INDIRECT(CONCATENATE($B105,"!G23"))),"",INDIRECT(CONCATENATE($B105,"!G23")))</f>
        <v>97.069405114243295</v>
      </c>
      <c r="Z105" s="89"/>
      <c r="AA105" s="89"/>
      <c r="AB105" s="90">
        <f t="shared" ref="AB105:AB116" ca="true" si="29">IF(ISERROR(INDIRECT(CONCATENATE($B105,"!G221"))),"",INDIRECT(CONCATENATE($B105,"!G21")))</f>
        <v>0.35084641307170344</v>
      </c>
    </row>
    <row r="106" x14ac:dyDescent="0.2">
      <c r="A106" s="87"/>
      <c r="B106" s="440" t="s">
        <v>289</v>
      </c>
      <c r="C106" s="441">
        <v>2013</v>
      </c>
      <c r="D106" s="2">
        <f t="shared" ca="true" si="15"/>
        <v>54.973607143548818</v>
      </c>
      <c r="E106" s="91" t="str">
        <f t="shared" ca="true" si="16"/>
        <v>N/A</v>
      </c>
      <c r="F106" s="89"/>
      <c r="G106" s="89"/>
      <c r="H106" s="92">
        <f t="shared" ca="true" si="17"/>
        <v>4.3035535978684045</v>
      </c>
      <c r="I106" s="2">
        <f t="shared" ca="true" si="18"/>
        <v>71.32375216363711</v>
      </c>
      <c r="J106" s="91" t="str">
        <f t="shared" ca="true" si="19"/>
        <v>N/A</v>
      </c>
      <c r="K106" s="89"/>
      <c r="L106" s="89"/>
      <c r="M106" s="92">
        <f t="shared" ca="true" si="20"/>
        <v>3.3212425082323569</v>
      </c>
      <c r="N106" s="2">
        <f t="shared" ca="true" si="21"/>
        <v>85.189202231080188</v>
      </c>
      <c r="O106" s="91" t="str">
        <f t="shared" ca="true" si="22"/>
        <v>N/A</v>
      </c>
      <c r="P106" s="89"/>
      <c r="Q106" s="89"/>
      <c r="R106" s="92">
        <f t="shared" ca="true" si="23"/>
        <v>1.820137604985679</v>
      </c>
      <c r="S106" s="2">
        <f t="shared" ca="true" si="24"/>
        <v>95.998713382289139</v>
      </c>
      <c r="T106" s="91" t="str">
        <f t="shared" ca="true" si="25"/>
        <v>N/A</v>
      </c>
      <c r="U106" s="89"/>
      <c r="V106" s="89"/>
      <c r="W106" s="92">
        <f t="shared" ca="true" si="26"/>
        <v>0.45944741462412503</v>
      </c>
      <c r="X106" s="2">
        <f t="shared" ca="true" si="27"/>
        <v>98.889536652449166</v>
      </c>
      <c r="Y106" s="91" t="str">
        <f t="shared" ca="true" si="28"/>
        <v>N/A</v>
      </c>
      <c r="Z106" s="89"/>
      <c r="AA106" s="89"/>
      <c r="AB106" s="92">
        <f t="shared" ca="true" si="29"/>
        <v>0.15507230597487529</v>
      </c>
    </row>
    <row r="107" x14ac:dyDescent="0.2">
      <c r="A107" s="87"/>
      <c r="B107" s="440"/>
      <c r="C107" s="441"/>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40"/>
      <c r="C108" s="441"/>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0"/>
      <c r="C109" s="441"/>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0"/>
      <c r="C110" s="441"/>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0"/>
      <c r="C111" s="441"/>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40"/>
      <c r="C112" s="441"/>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40"/>
      <c r="C113" s="441"/>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0"/>
      <c r="C114" s="441"/>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0"/>
      <c r="C115" s="441"/>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2"/>
      <c r="C116" s="443"/>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00" t="str">
        <f>CONCATENATE("National use of drinking water sources, ",C99,"–",C100)</f>
        <v>National use of drinking water sources, 2000–2019</v>
      </c>
      <c r="C118" s="1601"/>
      <c r="D118" s="1601"/>
      <c r="E118" s="1601"/>
      <c r="F118" s="1601"/>
      <c r="G118" s="1601"/>
      <c r="H118" s="1601"/>
      <c r="I118" s="1601"/>
      <c r="J118" s="1601"/>
      <c r="K118" s="1601"/>
      <c r="L118" s="1601"/>
      <c r="N118" s="98"/>
      <c r="O118" s="98"/>
      <c r="P118" s="98"/>
      <c r="Q118" s="98"/>
      <c r="R118" s="98"/>
      <c r="S118" s="1583" t="s">
        <v>11</v>
      </c>
      <c r="T118" s="1584"/>
      <c r="U118" s="1584"/>
      <c r="V118" s="1584"/>
      <c r="W118" s="158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597" t="s">
        <v>6</v>
      </c>
      <c r="B197" s="1597"/>
      <c r="C197" s="1597"/>
      <c r="D197" s="1586" t="s">
        <v>0</v>
      </c>
      <c r="E197" s="1587"/>
      <c r="F197" s="1587"/>
      <c r="G197" s="1587"/>
      <c r="H197" s="1588"/>
      <c r="I197" s="1586" t="s">
        <v>1</v>
      </c>
      <c r="J197" s="1587"/>
      <c r="K197" s="1587"/>
      <c r="L197" s="1587"/>
      <c r="M197" s="1588"/>
      <c r="N197" s="1586" t="s">
        <v>2</v>
      </c>
      <c r="O197" s="1587"/>
      <c r="P197" s="1587"/>
      <c r="Q197" s="1587"/>
      <c r="R197" s="1588"/>
      <c r="S197" s="1586" t="s">
        <v>3</v>
      </c>
      <c r="T197" s="1587"/>
      <c r="U197" s="1587"/>
      <c r="V197" s="1587"/>
      <c r="W197" s="1588"/>
      <c r="X197" s="1586" t="s">
        <v>4</v>
      </c>
      <c r="Y197" s="1587"/>
      <c r="Z197" s="1587"/>
      <c r="AA197" s="1587"/>
      <c r="AB197" s="1588"/>
    </row>
    <row r="198" s="44" customFormat="true" ht="22.5" customHeight="true" x14ac:dyDescent="0.2">
      <c r="A198" s="1599"/>
      <c r="B198" s="1599"/>
      <c r="C198" s="1599"/>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589" t="s">
        <v>10</v>
      </c>
      <c r="B199" s="1590"/>
      <c r="C199" s="209">
        <f>MinBase(C205:C216)</f>
        <v>2000</v>
      </c>
      <c r="D199" s="56">
        <f ca="true">IF((D201+H201)&gt;100,D201*100/(D201+H201),D201)</f>
        <v>94.301542042860774</v>
      </c>
      <c r="E199" s="57">
        <f ca="true">D199*AVERAGEIF(E205:E216,"&gt;0")/100</f>
        <v>90.666072686628709</v>
      </c>
      <c r="F199" s="58">
        <f ca="true">D199*(100-AVERAGEIF(E205:E216,"&gt;0"))/100</f>
        <v>3.635469356232063</v>
      </c>
      <c r="G199" s="59">
        <f ca="true">100-(E199+F199+H199)</f>
        <v>5.698457957139226</v>
      </c>
      <c r="H199" s="60">
        <f ca="true">IF((D201+H201)&gt;100,H201*100/(D201+H201),H201)</f>
        <v>0</v>
      </c>
      <c r="I199" s="56">
        <f ca="true">IF((I201+M201)&gt;100,I201*100/(I201+M201),I201)</f>
        <v>96.189118338962317</v>
      </c>
      <c r="J199" s="57">
        <f ca="true">I199*AVERAGEIF(J205:J216,"&gt;0")/100</f>
        <v>94.602621692709761</v>
      </c>
      <c r="K199" s="61">
        <f ca="true">I199*(100-AVERAGEIF(J205:J216,"&gt;0"))/100</f>
        <v>1.5864966462525507</v>
      </c>
      <c r="L199" s="62">
        <f ca="true">100-(J199+K199+M199)</f>
        <v>3.8108816610376834</v>
      </c>
      <c r="M199" s="63">
        <f ca="true">IF((I201+M201)&gt;100,M201*100/(I201+M201),M201)</f>
        <v>0</v>
      </c>
      <c r="N199" s="56">
        <f ca="true">IF((N201+R201)&gt;100,N201*100/(N201+R201),N201)</f>
        <v>97.002162824663742</v>
      </c>
      <c r="O199" s="57">
        <f ca="true">N199*AVERAGEIF(O205:O216,"&gt;0")/100</f>
        <v>94.607708427102793</v>
      </c>
      <c r="P199" s="61">
        <f ca="true">N199*(100-AVERAGEIF(O205:O216,"&gt;0"))/100</f>
        <v>2.3944543975609593</v>
      </c>
      <c r="Q199" s="62">
        <f ca="true">100-(O199+P199+R199)</f>
        <v>2.9978371753362438</v>
      </c>
      <c r="R199" s="63">
        <f ca="true">IF((N201+R201)&gt;100,R201*100/(N201+R201),R201)</f>
        <v>0</v>
      </c>
      <c r="S199" s="56">
        <f ca="true">IF((S201+W201)&gt;100,S201*100/(S201+W201),S201)</f>
        <v>97.890501517344148</v>
      </c>
      <c r="T199" s="57">
        <f ca="true">S199*AVERAGEIF(T205:T216,"&gt;0")/100</f>
        <v>96.003491250933152</v>
      </c>
      <c r="U199" s="61">
        <f ca="true">S199*(100-AVERAGEIF(T205:T216,"&gt;0"))/100</f>
        <v>1.8870102664109936</v>
      </c>
      <c r="V199" s="62">
        <f ca="true">100-(T199+U199+W199)</f>
        <v>2.1094984826558516</v>
      </c>
      <c r="W199" s="63">
        <f ca="true">IF((S201+W201)&gt;100,W201*100/(S201+W201),W201)</f>
        <v>0</v>
      </c>
      <c r="X199" s="56">
        <f ca="true">IF((X201+AB201)&gt;100,X201*100/(X201+AB201),X201)</f>
        <v>100</v>
      </c>
      <c r="Y199" s="57">
        <f ca="true">X199*AVERAGEIF(Y205:Y216,"&gt;0")/100</f>
        <v>98.63089406772832</v>
      </c>
      <c r="Z199" s="61">
        <f ca="true">X199*(100-AVERAGEIF(Y205:Y216,"&gt;0"))/100</f>
        <v>1.3691059322716939</v>
      </c>
      <c r="AA199" s="62">
        <f ca="true">100-(Y199+Z199+AB199)</f>
        <v>0</v>
      </c>
      <c r="AB199" s="63">
        <f ca="true">IF((X201+AB201)&gt;100,AB201*100/(X201+AB201),AB201)</f>
        <v>0</v>
      </c>
    </row>
    <row r="200" s="64" customFormat="true" ht="15" customHeight="true" x14ac:dyDescent="0.2">
      <c r="A200" s="1591"/>
      <c r="B200" s="1592"/>
      <c r="C200" s="210">
        <f>MaxTarget(C205:C216)</f>
        <v>2019</v>
      </c>
      <c r="D200" s="65">
        <f ca="true">IF((D202+H202)&gt;100,D202*100/(D202+H202),D202)</f>
        <v>98.663720572695524</v>
      </c>
      <c r="E200" s="66">
        <f ca="true">D200*AVERAGEIF(E205:E216,"&gt;0")/100</f>
        <v>94.860082530903469</v>
      </c>
      <c r="F200" s="67">
        <f ca="true">D200*(100-AVERAGEIF(E205:E216,"&gt;0"))/100</f>
        <v>3.8036380417920492</v>
      </c>
      <c r="G200" s="68">
        <f ca="true">100-(E200+F200+H200)</f>
        <v>1.3362794273044756</v>
      </c>
      <c r="H200" s="69">
        <f ca="true">IF((D202+H202)&gt;100,H202*100/(D202+H202),H202)</f>
        <v>0</v>
      </c>
      <c r="I200" s="65">
        <f ca="true">IF((I202+M202)&gt;100,I202*100/(I202+M202),I202)</f>
        <v>100</v>
      </c>
      <c r="J200" s="66">
        <f ca="true">I200*AVERAGEIF(J205:J216,"&gt;0")/100</f>
        <v>98.350648520696637</v>
      </c>
      <c r="K200" s="67">
        <f ca="true">I200*(100-AVERAGEIF(J205:J216,"&gt;0"))/100</f>
        <v>1.6493514793033768</v>
      </c>
      <c r="L200" s="68">
        <f ca="true">100-(J200+K200+M200)</f>
        <v>0</v>
      </c>
      <c r="M200" s="69">
        <f ca="true">IF((I202+M202)&gt;100,M202*100/(I202+M202),M202)</f>
        <v>0</v>
      </c>
      <c r="N200" s="65">
        <f ca="true">IF((N202+R202)&gt;100,N202*100/(N202+R202),N202)</f>
        <v>100</v>
      </c>
      <c r="O200" s="66">
        <f ca="true">N200*AVERAGEIF(O205:O216,"&gt;0")/100</f>
        <v>97.531545351324723</v>
      </c>
      <c r="P200" s="67">
        <f ca="true">N200*(100-AVERAGEIF(O205:O216,"&gt;0"))/100</f>
        <v>2.4684546486752623</v>
      </c>
      <c r="Q200" s="68">
        <f ca="true">100-(O200+P200+R200)</f>
        <v>0</v>
      </c>
      <c r="R200" s="69">
        <f ca="true">IF((N202+R202)&gt;100,R202*100/(N202+R202),R202)</f>
        <v>0</v>
      </c>
      <c r="S200" s="65">
        <f ca="true">IF((S202+W202)&gt;100,S202*100/(S202+W202),S202)</f>
        <v>100</v>
      </c>
      <c r="T200" s="66">
        <f ca="true">S200*AVERAGEIF(T205:T216,"&gt;0")/100</f>
        <v>98.072325468598549</v>
      </c>
      <c r="U200" s="67">
        <f ca="true">S200*(100-AVERAGEIF(T205:T216,"&gt;0"))/100</f>
        <v>1.9276745314014505</v>
      </c>
      <c r="V200" s="68">
        <f ca="true">100-(T200+U200+W200)</f>
        <v>0</v>
      </c>
      <c r="W200" s="69">
        <f ca="true">IF((S202+W202)&gt;100,W202*100/(S202+W202),W202)</f>
        <v>0</v>
      </c>
      <c r="X200" s="65">
        <f ca="true">IF((X202+AB202)&gt;100,X202*100/(X202+AB202),X202)</f>
        <v>99.473233363223741</v>
      </c>
      <c r="Y200" s="66">
        <f ca="true">X200*AVERAGEIF(Y205:Y216,"&gt;0")/100</f>
        <v>98.111339424225378</v>
      </c>
      <c r="Z200" s="67">
        <f ca="true">X200*(100-AVERAGEIF(Y205:Y216,"&gt;0"))/100</f>
        <v>1.361893938998362</v>
      </c>
      <c r="AA200" s="68">
        <f ca="true">100-(Y200+Z200+AB200)</f>
        <v>0.52676663677625868</v>
      </c>
      <c r="AB200" s="69">
        <f ca="true">IF((X202+AB202)&gt;100,AB202*100/(X202+AB202),AB202)</f>
        <v>0</v>
      </c>
    </row>
    <row r="201" hidden="true" x14ac:dyDescent="0.2">
      <c r="A201" s="1593" t="s">
        <v>12</v>
      </c>
      <c r="B201" s="1594"/>
      <c r="C201" s="70">
        <f>MinRegYear(C199,C205:C216)</f>
        <v>2004</v>
      </c>
      <c r="D201" s="71">
        <f ca="true">IF(MAX(C205:C216)-MIN(C205:C216)&lt;5,AVERAGEIF(C205:C216,"&gt;0",D205:D216),
IF(FORECAST($C201,D$205:D$216,$C$205:$C$216)&lt;0,0,
IF(FORECAST($C201,D$205:D$216,$C$205:$C$216)&gt;100,100,
FORECAST($C201,D$205:D$216,$C$205:$C$216))))</f>
        <v>94.301542042860774</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96.189118338962317</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97.002162824663742</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97.890501517344148</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595"/>
      <c r="B202" s="1596"/>
      <c r="C202" s="49">
        <f>MaxRegYear(C200,C205:C216)</f>
        <v>2015</v>
      </c>
      <c r="D202" s="75">
        <f ca="true">IF(MAX(C205:C216)-MIN(C205:C216)&lt;5,AVERAGEIF(C205:C216,"&gt;0",D205:D216),
IF(FORECAST($C202,D$205:D$216,$C$205:$C$216)&lt;0,0,
IF(FORECAST($C202,D$205:D$216,$C$205:$C$216)&gt;100,100,
FORECAST($C202,D$205:D$216,$C$205:$C$216))))</f>
        <v>98.663720572695524</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99.473233363223741</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572" t="s">
        <v>366</v>
      </c>
      <c r="F204" s="219"/>
      <c r="G204" s="219"/>
      <c r="H204" s="85" t="s">
        <v>17</v>
      </c>
      <c r="I204" s="83" t="s">
        <v>14</v>
      </c>
      <c r="J204" s="1572" t="s">
        <v>366</v>
      </c>
      <c r="K204" s="219"/>
      <c r="L204" s="219"/>
      <c r="M204" s="85" t="s">
        <v>17</v>
      </c>
      <c r="N204" s="83" t="s">
        <v>14</v>
      </c>
      <c r="O204" s="1572" t="s">
        <v>366</v>
      </c>
      <c r="P204" s="219"/>
      <c r="Q204" s="219"/>
      <c r="R204" s="85" t="s">
        <v>17</v>
      </c>
      <c r="S204" s="83" t="s">
        <v>14</v>
      </c>
      <c r="T204" s="1572" t="s">
        <v>366</v>
      </c>
      <c r="U204" s="219"/>
      <c r="V204" s="219"/>
      <c r="W204" s="85" t="s">
        <v>17</v>
      </c>
      <c r="X204" s="83" t="s">
        <v>14</v>
      </c>
      <c r="Y204" s="1572" t="s">
        <v>366</v>
      </c>
      <c r="Z204" s="219"/>
      <c r="AA204" s="219"/>
      <c r="AB204" s="85" t="s">
        <v>17</v>
      </c>
      <c r="AD204" s="220"/>
    </row>
    <row r="205" x14ac:dyDescent="0.2">
      <c r="A205" s="87"/>
      <c r="B205" s="438" t="s">
        <v>35</v>
      </c>
      <c r="C205" s="439">
        <v>2006</v>
      </c>
      <c r="D205" s="1">
        <f t="shared" ref="D205:D216" ca="true" si="50">IF(ISERROR(INDIRECT(CONCATENATE($B205,"!H16"))),"",INDIRECT(CONCATENATE($B205,"!H16")))</f>
        <v>95.094665411921568</v>
      </c>
      <c r="E205" s="91">
        <f t="shared" ref="E205:E216" ca="true" si="51">IF(ISERROR(INDIRECT(CONCATENATE($B205,"!H23"))),"",INDIRECT(CONCATENATE($B205,"!H23")))</f>
        <v>96.144846332863025</v>
      </c>
      <c r="F205" s="89"/>
      <c r="G205" s="89"/>
      <c r="H205" s="90">
        <f t="shared" ref="H205:H216" ca="true" si="52">IF(ISERROR(INDIRECT(CONCATENATE($B205,"!H21"))),"",INDIRECT(CONCATENATE($B205,"!H21")))</f>
        <v>0</v>
      </c>
      <c r="I205" s="1">
        <f t="shared" ref="I205:I216" ca="true" si="53">IF(ISERROR(INDIRECT(CONCATENATE($B205,"!I16"))),"",INDIRECT(CONCATENATE($B205,"!I16")))</f>
        <v>96.890455270907538</v>
      </c>
      <c r="J205" s="91">
        <f t="shared" ref="J205:J216" ca="true" si="54">IF(ISERROR(INDIRECT(CONCATENATE($B205,"!I23"))),"",INDIRECT(CONCATENATE($B205,"!I23")))</f>
        <v>98.350648520696623</v>
      </c>
      <c r="K205" s="89"/>
      <c r="L205" s="89"/>
      <c r="M205" s="90">
        <f t="shared" ref="M205:M216" ca="true" si="55">IF(ISERROR(INDIRECT(CONCATENATE($B205,"!I21"))),"",INDIRECT(CONCATENATE($B205,"!I21")))</f>
        <v>0</v>
      </c>
      <c r="N205" s="1">
        <f t="shared" ref="N205:N216" ca="true" si="56">IF(ISERROR(INDIRECT(CONCATENATE($B205,"!J16"))),"",INDIRECT(CONCATENATE($B205,"!J16")))</f>
        <v>97.614137988894981</v>
      </c>
      <c r="O205" s="91">
        <f t="shared" ref="O205:O216" ca="true" si="57">IF(ISERROR(INDIRECT(CONCATENATE($B205,"!J23"))),"",INDIRECT(CONCATENATE($B205,"!J23")))</f>
        <v>97.531545351324738</v>
      </c>
      <c r="P205" s="89"/>
      <c r="Q205" s="89"/>
      <c r="R205" s="90">
        <f t="shared" ref="R205:R216" ca="true" si="58">IF(ISERROR(INDIRECT(CONCATENATE($B205,"!J21"))),"",INDIRECT(CONCATENATE($B205,"!J21")))</f>
        <v>0</v>
      </c>
      <c r="S205" s="1">
        <f t="shared" ref="S205:S216" ca="true" si="59">IF(ISERROR(INDIRECT(CONCATENATE($B205,"!K16"))),"",INDIRECT(CONCATENATE($B205,"!K16")))</f>
        <v>98.307922264614191</v>
      </c>
      <c r="T205" s="91">
        <f t="shared" ref="T205:T216" ca="true" si="60">IF(ISERROR(INDIRECT(CONCATENATE($B205,"!K23"))),"",INDIRECT(CONCATENATE($B205,"!K23")))</f>
        <v>98.072325468598549</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98.630894067728306</v>
      </c>
      <c r="Z205" s="89"/>
      <c r="AA205" s="89"/>
      <c r="AB205" s="90">
        <f t="shared" ref="AB205:AB216" ca="true" si="64">IF(ISERROR(INDIRECT(CONCATENATE($B205,"!L221"))),"",INDIRECT(CONCATENATE($B205,"!L21")))</f>
        <v>0</v>
      </c>
    </row>
    <row r="206" x14ac:dyDescent="0.2">
      <c r="A206" s="87"/>
      <c r="B206" s="440" t="s">
        <v>289</v>
      </c>
      <c r="C206" s="441">
        <v>2013</v>
      </c>
      <c r="D206" s="2">
        <f t="shared" ca="true" si="50"/>
        <v>97.870597203634574</v>
      </c>
      <c r="E206" s="91" t="str">
        <f t="shared" ca="true" si="51"/>
        <v>N/A</v>
      </c>
      <c r="F206" s="89"/>
      <c r="G206" s="89"/>
      <c r="H206" s="92">
        <f t="shared" ca="true" si="52"/>
        <v>0</v>
      </c>
      <c r="I206" s="2">
        <f t="shared" ca="true" si="53"/>
        <v>99.34513453271552</v>
      </c>
      <c r="J206" s="91" t="str">
        <f t="shared" ca="true" si="54"/>
        <v>N/A</v>
      </c>
      <c r="K206" s="89"/>
      <c r="L206" s="89"/>
      <c r="M206" s="92">
        <f t="shared" ca="true" si="55"/>
        <v>0</v>
      </c>
      <c r="N206" s="2">
        <f t="shared" ca="true" si="56"/>
        <v>99.756051063704632</v>
      </c>
      <c r="O206" s="91" t="str">
        <f t="shared" ca="true" si="57"/>
        <v>N/A</v>
      </c>
      <c r="P206" s="89"/>
      <c r="Q206" s="89"/>
      <c r="R206" s="92">
        <f t="shared" ca="true" si="58"/>
        <v>0</v>
      </c>
      <c r="S206" s="2">
        <f t="shared" ca="true" si="59"/>
        <v>99.768894880059477</v>
      </c>
      <c r="T206" s="91" t="str">
        <f t="shared" ca="true" si="60"/>
        <v>N/A</v>
      </c>
      <c r="U206" s="89"/>
      <c r="V206" s="89"/>
      <c r="W206" s="92">
        <f t="shared" ca="true" si="61"/>
        <v>0</v>
      </c>
      <c r="X206" s="2">
        <f t="shared" ca="true" si="62"/>
        <v>99.590292615840696</v>
      </c>
      <c r="Y206" s="91" t="str">
        <f t="shared" ca="true" si="63"/>
        <v>N/A</v>
      </c>
      <c r="Z206" s="89"/>
      <c r="AA206" s="89"/>
      <c r="AB206" s="92">
        <f t="shared" ca="true" si="64"/>
        <v>0</v>
      </c>
    </row>
    <row r="207" x14ac:dyDescent="0.2">
      <c r="A207" s="87"/>
      <c r="B207" s="440"/>
      <c r="C207" s="441"/>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40"/>
      <c r="C208" s="441"/>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40"/>
      <c r="C209" s="441"/>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40"/>
      <c r="C210" s="441"/>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40"/>
      <c r="C211" s="441"/>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40"/>
      <c r="C212" s="441"/>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40"/>
      <c r="C213" s="441"/>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40"/>
      <c r="C214" s="441"/>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40"/>
      <c r="C215" s="441"/>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42"/>
      <c r="C216" s="443"/>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600" t="str">
        <f>CONCATENATE("Urban use of drinking water sources,  ",C199,"–",C200)</f>
        <v>Urban use of drinking water sources,  2000–2019</v>
      </c>
      <c r="C218" s="1601"/>
      <c r="D218" s="1601"/>
      <c r="E218" s="1601"/>
      <c r="F218" s="1601"/>
      <c r="G218" s="1601"/>
      <c r="H218" s="1601"/>
      <c r="I218" s="1601"/>
      <c r="J218" s="1601"/>
      <c r="K218" s="1601"/>
      <c r="L218" s="1601"/>
      <c r="N218" s="98"/>
      <c r="O218" s="98"/>
      <c r="P218" s="98"/>
      <c r="Q218" s="98"/>
      <c r="R218" s="98"/>
      <c r="S218" s="1583" t="s">
        <v>11</v>
      </c>
      <c r="T218" s="1584"/>
      <c r="U218" s="1584"/>
      <c r="V218" s="1584"/>
      <c r="W218" s="158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597" t="s">
        <v>7</v>
      </c>
      <c r="B297" s="1597"/>
      <c r="C297" s="1597"/>
      <c r="D297" s="1586" t="s">
        <v>0</v>
      </c>
      <c r="E297" s="1587"/>
      <c r="F297" s="1587"/>
      <c r="G297" s="1587"/>
      <c r="H297" s="1588"/>
      <c r="I297" s="1586" t="s">
        <v>1</v>
      </c>
      <c r="J297" s="1587"/>
      <c r="K297" s="1587"/>
      <c r="L297" s="1587"/>
      <c r="M297" s="1588"/>
      <c r="N297" s="1586" t="s">
        <v>2</v>
      </c>
      <c r="O297" s="1587"/>
      <c r="P297" s="1587"/>
      <c r="Q297" s="1587"/>
      <c r="R297" s="1588"/>
      <c r="S297" s="1586" t="s">
        <v>3</v>
      </c>
      <c r="T297" s="1587"/>
      <c r="U297" s="1587"/>
      <c r="V297" s="1587"/>
      <c r="W297" s="1588"/>
      <c r="X297" s="1586" t="s">
        <v>4</v>
      </c>
      <c r="Y297" s="1587"/>
      <c r="Z297" s="1587"/>
      <c r="AA297" s="1587"/>
      <c r="AB297" s="1588"/>
    </row>
    <row r="298" s="44" customFormat="true" ht="22.5" customHeight="true" x14ac:dyDescent="0.2">
      <c r="A298" s="1598"/>
      <c r="B298" s="1598"/>
      <c r="C298" s="1598"/>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589" t="s">
        <v>10</v>
      </c>
      <c r="B299" s="1590"/>
      <c r="C299" s="209">
        <v>2000</v>
      </c>
      <c r="D299" s="56">
        <f ca="true">IF((D301+H301)&gt;100,D301*100/(D301+H301),D301)</f>
        <v>31.295800770953065</v>
      </c>
      <c r="E299" s="57">
        <f ca="true">D299*AVERAGEIF(E305:E316,"&gt;0")/100</f>
        <v>15.498437300844181</v>
      </c>
      <c r="F299" s="58">
        <f ca="true">D299*(100-AVERAGEIF(E305:E316,"&gt;0"))/100</f>
        <v>15.797363470108884</v>
      </c>
      <c r="G299" s="59">
        <f ca="true">100-(E299+F299+H299)</f>
        <v>57.494411776437573</v>
      </c>
      <c r="H299" s="60">
        <f ca="true">IF((D301+H301)&gt;100,H301*100/(D301+H301),H301)</f>
        <v>11.209787452609362</v>
      </c>
      <c r="I299" s="56">
        <f ca="true">IF((I301+M301)&gt;100,I301*100/(I301+M301),I301)</f>
        <v>37.504751365282573</v>
      </c>
      <c r="J299" s="57">
        <f ca="true">I299*AVERAGEIF(J305:J316,"&gt;0")/100</f>
        <v>27.344584487714609</v>
      </c>
      <c r="K299" s="61">
        <f ca="true">I299*(100-AVERAGEIF(J305:J316,"&gt;0"))/100</f>
        <v>10.160166877567965</v>
      </c>
      <c r="L299" s="62">
        <f ca="true">100-(J299+K299+M299)</f>
        <v>54.024485150853479</v>
      </c>
      <c r="M299" s="63">
        <f ca="true">IF((I301+M301)&gt;100,M301*100/(I301+M301),M301)</f>
        <v>8.4707634838639478</v>
      </c>
      <c r="N299" s="56">
        <f ca="true">IF((N301+R301)&gt;100,N301*100/(N301+R301),N301)</f>
        <v>61.928567009496419</v>
      </c>
      <c r="O299" s="57">
        <f ca="true">N299*AVERAGEIF(O305:O316,"&gt;0")/100</f>
        <v>51.164849345685909</v>
      </c>
      <c r="P299" s="61">
        <f ca="true">N299*(100-AVERAGEIF(O305:O316,"&gt;0"))/100</f>
        <v>10.763717663810514</v>
      </c>
      <c r="Q299" s="62">
        <f ca="true">100-(O299+P299+R299)</f>
        <v>30.303309289388835</v>
      </c>
      <c r="R299" s="63">
        <f ca="true">IF((N301+R301)&gt;100,R301*100/(N301+R301),R301)</f>
        <v>7.7681237011147459</v>
      </c>
      <c r="S299" s="56">
        <f ca="true">IF((S301+W301)&gt;100,S301*100/(S301+W301),S301)</f>
        <v>65.791425192867337</v>
      </c>
      <c r="T299" s="57">
        <f ca="true">S299*AVERAGEIF(T305:T316,"&gt;0")/100</f>
        <v>59.379324243352691</v>
      </c>
      <c r="U299" s="61">
        <f ca="true">S299*(100-AVERAGEIF(T305:T316,"&gt;0"))/100</f>
        <v>6.4121009495146462</v>
      </c>
      <c r="V299" s="62">
        <f ca="true">100-(T299+U299+W299)</f>
        <v>27.308014417030336</v>
      </c>
      <c r="W299" s="63">
        <f ca="true">IF((S301+W301)&gt;100,W301*100/(S301+W301),W301)</f>
        <v>6.9005603901023278</v>
      </c>
      <c r="X299" s="56">
        <f ca="true">IF((X301+AB301)&gt;100,X301*100/(X301+AB301),X301)</f>
        <v>91.492958938479433</v>
      </c>
      <c r="Y299" s="57">
        <f ca="true">X299*AVERAGEIF(Y305:Y316,"&gt;0")/100</f>
        <v>87.878820932404949</v>
      </c>
      <c r="Z299" s="61">
        <f ca="true">X299*(100-AVERAGEIF(Y305:Y316,"&gt;0"))/100</f>
        <v>3.6141380060744872</v>
      </c>
      <c r="AA299" s="62">
        <f ca="true">100-(Y299+Z299+AB299)</f>
        <v>6.2353641027430058</v>
      </c>
      <c r="AB299" s="63">
        <f ca="true">IF((X301+AB301)&gt;100,AB301*100/(X301+AB301),AB301)</f>
        <v>2.2716769587775616</v>
      </c>
    </row>
    <row r="300" s="64" customFormat="true" ht="15" customHeight="true" x14ac:dyDescent="0.2">
      <c r="A300" s="1591"/>
      <c r="B300" s="1592"/>
      <c r="C300" s="210">
        <v>2019</v>
      </c>
      <c r="D300" s="65">
        <f ca="true">IF((D302+H302)&gt;100,D302*100/(D302+H302),D302)</f>
        <v>58.693045107226681</v>
      </c>
      <c r="E300" s="66">
        <f ca="true">D300*AVERAGEIF(E305:E316,"&gt;0")/100</f>
        <v>29.066215184826216</v>
      </c>
      <c r="F300" s="67">
        <f ca="true">D300*(100-AVERAGEIF(E305:E316,"&gt;0"))/100</f>
        <v>29.626829922400464</v>
      </c>
      <c r="G300" s="68">
        <f ca="true">100-(E300+F300+H300)</f>
        <v>38.73673800031338</v>
      </c>
      <c r="H300" s="69">
        <f ca="true">IF((D302+H302)&gt;100,H302*100/(D302+H302),H302)</f>
        <v>2.5702168924599391</v>
      </c>
      <c r="I300" s="65">
        <f ca="true">IF((I302+M302)&gt;100,I302*100/(I302+M302),I302)</f>
        <v>68.534856960606703</v>
      </c>
      <c r="J300" s="66">
        <f ca="true">I300*AVERAGEIF(J305:J316,"&gt;0")/100</f>
        <v>49.968527141004444</v>
      </c>
      <c r="K300" s="67">
        <f ca="true">I300*(100-AVERAGEIF(J305:J316,"&gt;0"))/100</f>
        <v>18.566329819602263</v>
      </c>
      <c r="L300" s="68">
        <f ca="true">100-(J300+K300+M300)</f>
        <v>27.929067816560064</v>
      </c>
      <c r="M300" s="69">
        <f ca="true">IF((I302+M302)&gt;100,M302*100/(I302+M302),M302)</f>
        <v>3.5360752228332331</v>
      </c>
      <c r="N300" s="65">
        <f ca="true">IF((N302+R302)&gt;100,N302*100/(N302+R302),N302)</f>
        <v>79.336253198163831</v>
      </c>
      <c r="O300" s="66">
        <f ca="true">N300*AVERAGEIF(O305:O316,"&gt;0")/100</f>
        <v>65.5469299315901</v>
      </c>
      <c r="P300" s="67">
        <f ca="true">N300*(100-AVERAGEIF(O305:O316,"&gt;0"))/100</f>
        <v>13.789323266573733</v>
      </c>
      <c r="Q300" s="68">
        <f ca="true">100-(O300+P300+R300)</f>
        <v>18.910642674578867</v>
      </c>
      <c r="R300" s="69">
        <f ca="true">IF((N302+R302)&gt;100,R302*100/(N302+R302),R302)</f>
        <v>1.753104127257302</v>
      </c>
      <c r="S300" s="65">
        <f ca="true">IF((S302+W302)&gt;100,S302*100/(S302+W302),S302)</f>
        <v>85.950050860436022</v>
      </c>
      <c r="T300" s="66">
        <f ca="true">S300*AVERAGEIF(T305:T316,"&gt;0")/100</f>
        <v>77.573269218794636</v>
      </c>
      <c r="U300" s="67">
        <f ca="true">S300*(100-AVERAGEIF(T305:T316,"&gt;0"))/100</f>
        <v>8.3767816416413901</v>
      </c>
      <c r="V300" s="68">
        <f ca="true">100-(T300+U300+W300)</f>
        <v>12.924905823663948</v>
      </c>
      <c r="W300" s="69">
        <f ca="true">IF((S302+W302)&gt;100,W302*100/(S302+W302),W302)</f>
        <v>1.1250433159000295</v>
      </c>
      <c r="X300" s="65">
        <f ca="true">IF((X302+AB302)&gt;100,X302*100/(X302+AB302),X302)</f>
        <v>93.469009501951177</v>
      </c>
      <c r="Y300" s="66">
        <f ca="true">X300*AVERAGEIF(Y305:Y316,"&gt;0")/100</f>
        <v>89.776813910613001</v>
      </c>
      <c r="Z300" s="67">
        <f ca="true">X300*(100-AVERAGEIF(Y305:Y316,"&gt;0"))/100</f>
        <v>3.6921955913381823</v>
      </c>
      <c r="AA300" s="68">
        <f ca="true">100-(Y300+Z300+AB300)</f>
        <v>5.8720650911872667</v>
      </c>
      <c r="AB300" s="69">
        <f ca="true">IF((X302+AB302)&gt;100,AB302*100/(X302+AB302),AB302)</f>
        <v>0.65892540686155598</v>
      </c>
    </row>
    <row r="301" hidden="true" x14ac:dyDescent="0.2">
      <c r="A301" s="1593" t="s">
        <v>12</v>
      </c>
      <c r="B301" s="1594"/>
      <c r="C301" s="70">
        <f>MinRegYear(C299,C305:C316)</f>
        <v>2004</v>
      </c>
      <c r="D301" s="71">
        <f ca="true">IF(MAX(C305:C316)-MIN(C305:C316)&lt;5,AVERAGEIF(C305:C316,"&gt;0",D305:D316),
IF(FORECAST($C301,D$305:D$316,$C$305:$C$316)&lt;0,0,
IF(FORECAST($C301,D$305:D$316,$C$305:$C$316)&gt;100,100,
FORECAST($C301,D$305:D$316,$C$305:$C$316))))</f>
        <v>31.295800770953065</v>
      </c>
      <c r="E301" s="72"/>
      <c r="F301" s="73"/>
      <c r="G301" s="73"/>
      <c r="H301" s="74">
        <f ca="true">IF(MAX(C305:C316)-MIN(C305:C316)&lt;5,AVERAGEIF(C305:C316,"&gt;0",H305:H316),
IF(FORECAST($C301,H$305:H$316,$C$305:$C$316)&lt;0,0,
IF(FORECAST($C301,H$305:H$316,$C$305:$C$316)&gt;100,100,
FORECAST($C301,H$305:H$316,$C$305:$C$316))))</f>
        <v>11.209787452609362</v>
      </c>
      <c r="I301" s="71">
        <f ca="true">IF(MAX(C305:C316)-MIN(C305:C316)&lt;5,AVERAGEIF(C305:C316,"&gt;0",I305:I316),
IF(FORECAST($C301,I$305:I$316,$C$305:$C$316)&lt;0,0,
IF(FORECAST($C301,I$305:I$316,$C$305:$C$316)&gt;100,100,
FORECAST($C301,I$305:I$316,$C$305:$C$316))))</f>
        <v>37.504751365282573</v>
      </c>
      <c r="J301" s="72"/>
      <c r="K301" s="73"/>
      <c r="L301" s="73"/>
      <c r="M301" s="74">
        <f ca="true">IF(MAX(C305:C316)-MIN(C305:C316)&lt;5,AVERAGEIF(C305:C316,"&gt;0",M305:M316),
IF(FORECAST($C301,M$305:M$316,$C$305:$C$316)&lt;0,0,
IF(FORECAST($C301,M$305:M$316,$C$305:$C$316)&gt;100,100,
FORECAST($C301,M$305:M$316,$C$305:$C$316))))</f>
        <v>8.4707634838639478</v>
      </c>
      <c r="N301" s="71">
        <f ca="true">IF(MAX(C305:C316)-MIN(C305:C316)&lt;5,AVERAGEIF(C305:C316,"&gt;0",N305:N316),
IF(FORECAST($C301,N$305:N$316,$C$305:$C$316)&lt;0,0,
IF(FORECAST($C301,N$305:N$316,$C$305:$C$316)&gt;100,100,
FORECAST($C301,N$305:N$316,$C$305:$C$316))))</f>
        <v>61.928567009496419</v>
      </c>
      <c r="O301" s="72"/>
      <c r="P301" s="73"/>
      <c r="Q301" s="73"/>
      <c r="R301" s="74">
        <f ca="true">IF(MAX(C305:C316)-MIN(C305:C316)&lt;5,AVERAGEIF(C305:C316,"&gt;0",R305:R316),
IF(FORECAST($C301,R$305:R$316,$C$305:$C$316)&lt;0,0,
IF(FORECAST($C301,R$305:R$316,$C$305:$C$316)&gt;100,100,
FORECAST($C301,R$305:R$316,$C$305:$C$316))))</f>
        <v>7.7681237011147459</v>
      </c>
      <c r="S301" s="71">
        <f ca="true">IF(MAX(C305:C316)-MIN(C305:C316)&lt;5,AVERAGEIF(C305:C316,"&gt;0",S305:S316),
IF(FORECAST($C301,S$305:S$316,$C$305:$C$316)&lt;0,0,
IF(FORECAST($C301,S$305:S$316,$C$305:$C$316)&gt;100,100,
FORECAST($C301,S$305:S$316,$C$305:$C$316))))</f>
        <v>65.791425192867337</v>
      </c>
      <c r="T301" s="72"/>
      <c r="U301" s="73"/>
      <c r="V301" s="73"/>
      <c r="W301" s="74">
        <f ca="true">IF(MAX(C305:C316)-MIN(C305:C316)&lt;5,AVERAGEIF(C305:C316,"&gt;0",W305:W316),
IF(FORECAST($C301,W$305:W$316,$C$305:$C$316)&lt;0,0,
IF(FORECAST($C301,W$305:W$316,$C$305:$C$316)&gt;100,100,
FORECAST($C301,W$305:W$316,$C$305:$C$316))))</f>
        <v>6.9005603901023278</v>
      </c>
      <c r="X301" s="71">
        <f ca="true">IF(MAX(C305:C316)-MIN(C305:C316)&lt;5,AVERAGEIF(C305:C316,"&gt;0",X305:X316),
IF(FORECAST($C301,X$305:X$316,$C$305:$C$316)&lt;0,0,
IF(FORECAST($C301,X$305:X$316,$C$305:$C$316)&gt;100,100,
FORECAST($C301,X$305:X$316,$C$305:$C$316))))</f>
        <v>91.492958938479433</v>
      </c>
      <c r="Y301" s="72"/>
      <c r="Z301" s="73"/>
      <c r="AA301" s="73"/>
      <c r="AB301" s="74">
        <f ca="true">IF(MAX(C305:C316)-MIN(C305:C316)&lt;5,AVERAGEIF(C305:C316,"&gt;0",AB305:AB316),
IF(FORECAST($C301,AB$305:AB$316,$C$305:$C$316)&lt;0,0,
IF(FORECAST($C301,AB$305:AB$316,$C$305:$C$316)&gt;100,100,
FORECAST($C301,AB$305:AB$316,$C$305:$C$316))))</f>
        <v>2.2716769587775616</v>
      </c>
    </row>
    <row r="302" hidden="true" x14ac:dyDescent="0.2">
      <c r="A302" s="1595"/>
      <c r="B302" s="1596"/>
      <c r="C302" s="49">
        <f>MaxRegYear(C300,C305:C316)</f>
        <v>2015</v>
      </c>
      <c r="D302" s="75">
        <f ca="true">IF(MAX(C305:C316)-MIN(C305:C316)&lt;5,AVERAGEIF(C305:C316,"&gt;0",D305:D316),
IF(FORECAST($C302,D$305:D$316,$C$305:$C$316)&lt;0,0,
IF(FORECAST($C302,D$305:D$316,$C$305:$C$316)&gt;100,100,
FORECAST($C302,D$305:D$316,$C$305:$C$316))))</f>
        <v>58.693045107226681</v>
      </c>
      <c r="E302" s="76"/>
      <c r="F302" s="77"/>
      <c r="G302" s="77"/>
      <c r="H302" s="78">
        <f ca="true">IF(MAX(C305:C316)-MIN(C305:C316)&lt;5,AVERAGEIF(C305:C316,"&gt;0",H305:H316),
IF(FORECAST($C302,H$305:H$316,$C$305:$C$316)&lt;0,0,
IF(FORECAST($C302,H$305:H$316,$C$305:$C$316)&gt;100,100,
FORECAST($C302,H$305:H$316,$C$305:$C$316))))</f>
        <v>2.5702168924599391</v>
      </c>
      <c r="I302" s="75">
        <f ca="true">IF(MAX(C305:C316)-MIN(C305:C316)&lt;5,AVERAGEIF(C305:C316,"&gt;0",I305:I316),
IF(FORECAST($C302,I$305:I$316,$C$305:$C$316)&lt;0,0,
IF(FORECAST($C302,I$305:I$316,$C$305:$C$316)&gt;100,100,
FORECAST($C302,I$305:I$316,$C$305:$C$316))))</f>
        <v>68.534856960606703</v>
      </c>
      <c r="J302" s="76"/>
      <c r="K302" s="77"/>
      <c r="L302" s="77"/>
      <c r="M302" s="78">
        <f ca="true">IF(MAX(C305:C316)-MIN(C305:C316)&lt;5,AVERAGEIF(C305:C316,"&gt;0",M305:M316),
IF(FORECAST($C302,M$305:M$316,$C$305:$C$316)&lt;0,0,
IF(FORECAST($C302,M$305:M$316,$C$305:$C$316)&gt;100,100,
FORECAST($C302,M$305:M$316,$C$305:$C$316))))</f>
        <v>3.5360752228332331</v>
      </c>
      <c r="N302" s="75">
        <f ca="true">IF(MAX(C305:C316)-MIN(C305:C316)&lt;5,AVERAGEIF(C305:C316,"&gt;0",N305:N316),
IF(FORECAST($C302,N$305:N$316,$C$305:$C$316)&lt;0,0,
IF(FORECAST($C302,N$305:N$316,$C$305:$C$316)&gt;100,100,
FORECAST($C302,N$305:N$316,$C$305:$C$316))))</f>
        <v>79.336253198163831</v>
      </c>
      <c r="O302" s="76"/>
      <c r="P302" s="77"/>
      <c r="Q302" s="77"/>
      <c r="R302" s="78">
        <f ca="true">IF(MAX(C305:C316)-MIN(C305:C316)&lt;5,AVERAGEIF(C305:C316,"&gt;0",R305:R316),
IF(FORECAST($C302,R$305:R$316,$C$305:$C$316)&lt;0,0,
IF(FORECAST($C302,R$305:R$316,$C$305:$C$316)&gt;100,100,
FORECAST($C302,R$305:R$316,$C$305:$C$316))))</f>
        <v>1.753104127257302</v>
      </c>
      <c r="S302" s="75">
        <f ca="true">IF(MAX(C305:C316)-MIN(C305:C316)&lt;5,AVERAGEIF(C305:C316,"&gt;0",S305:S316),
IF(FORECAST($C302,S$305:S$316,$C$305:$C$316)&lt;0,0,
IF(FORECAST($C302,S$305:S$316,$C$305:$C$316)&gt;100,100,
FORECAST($C302,S$305:S$316,$C$305:$C$316))))</f>
        <v>85.950050860436022</v>
      </c>
      <c r="T302" s="76"/>
      <c r="U302" s="77"/>
      <c r="V302" s="77"/>
      <c r="W302" s="78">
        <f ca="true">IF(MAX(C305:C316)-MIN(C305:C316)&lt;5,AVERAGEIF(C305:C316,"&gt;0",W305:W316),
IF(FORECAST($C302,W$305:W$316,$C$305:$C$316)&lt;0,0,
IF(FORECAST($C302,W$305:W$316,$C$305:$C$316)&gt;100,100,
FORECAST($C302,W$305:W$316,$C$305:$C$316))))</f>
        <v>1.1250433159000295</v>
      </c>
      <c r="X302" s="75">
        <f ca="true">IF(MAX(C305:C316)-MIN(C305:C316)&lt;5,AVERAGEIF(C305:C316,"&gt;0",X305:X316),
IF(FORECAST($C302,X$305:X$316,$C$305:$C$316)&lt;0,0,
IF(FORECAST($C302,X$305:X$316,$C$305:$C$316)&gt;100,100,
FORECAST($C302,X$305:X$316,$C$305:$C$316))))</f>
        <v>93.469009501951177</v>
      </c>
      <c r="Y302" s="76"/>
      <c r="Z302" s="77"/>
      <c r="AA302" s="77"/>
      <c r="AB302" s="78">
        <f ca="true">IF(MAX(C305:C316)-MIN(C305:C316)&lt;5,AVERAGEIF(C305:C316,"&gt;0",AB305:AB316),
IF(FORECAST($C302,AB$305:AB$316,$C$305:$C$316)&lt;0,0,
IF(FORECAST($C302,AB$305:AB$316,$C$305:$C$316)&gt;100,100,
FORECAST($C302,AB$305:AB$316,$C$305:$C$316))))</f>
        <v>0.65892540686155598</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572" t="s">
        <v>366</v>
      </c>
      <c r="F304" s="219"/>
      <c r="G304" s="219"/>
      <c r="H304" s="85" t="s">
        <v>17</v>
      </c>
      <c r="I304" s="83" t="s">
        <v>14</v>
      </c>
      <c r="J304" s="1572" t="s">
        <v>366</v>
      </c>
      <c r="K304" s="219"/>
      <c r="L304" s="219"/>
      <c r="M304" s="85" t="s">
        <v>17</v>
      </c>
      <c r="N304" s="83" t="s">
        <v>14</v>
      </c>
      <c r="O304" s="1572" t="s">
        <v>366</v>
      </c>
      <c r="P304" s="219"/>
      <c r="Q304" s="219"/>
      <c r="R304" s="85" t="s">
        <v>17</v>
      </c>
      <c r="S304" s="83" t="s">
        <v>14</v>
      </c>
      <c r="T304" s="1572" t="s">
        <v>366</v>
      </c>
      <c r="U304" s="219"/>
      <c r="V304" s="219"/>
      <c r="W304" s="85" t="s">
        <v>17</v>
      </c>
      <c r="X304" s="83" t="s">
        <v>14</v>
      </c>
      <c r="Y304" s="1572" t="s">
        <v>366</v>
      </c>
      <c r="Z304" s="219"/>
      <c r="AA304" s="219"/>
      <c r="AB304" s="85" t="s">
        <v>17</v>
      </c>
      <c r="AD304" s="220"/>
    </row>
    <row r="305" x14ac:dyDescent="0.2">
      <c r="A305" s="87"/>
      <c r="B305" s="438" t="s">
        <v>35</v>
      </c>
      <c r="C305" s="439">
        <v>2006</v>
      </c>
      <c r="D305" s="1">
        <f t="shared" ref="D305:D316" ca="true" si="65">IF(ISERROR(INDIRECT(CONCATENATE($B305,"!M16"))),"",INDIRECT(CONCATENATE($B305,"!M16")))</f>
        <v>36.277117923002962</v>
      </c>
      <c r="E305" s="91">
        <f t="shared" ref="E305:E316" ca="true" si="66">IF(ISERROR(INDIRECT(CONCATENATE($B305,"!M23"))),"",INDIRECT(CONCATENATE($B305,"!M23")))</f>
        <v>49.522418085013257</v>
      </c>
      <c r="F305" s="89"/>
      <c r="G305" s="89"/>
      <c r="H305" s="90">
        <f t="shared" ref="H305:H316" ca="true" si="67">IF(ISERROR(INDIRECT(CONCATENATE($B305,"!M21"))),"",INDIRECT(CONCATENATE($B305,"!M21")))</f>
        <v>9.6389564416732458</v>
      </c>
      <c r="I305" s="1">
        <f t="shared" ref="I305:I316" ca="true" si="68">IF(ISERROR(INDIRECT(CONCATENATE($B305,"!N16"))),"",INDIRECT(CONCATENATE($B305,"!N16")))</f>
        <v>43.146588746250686</v>
      </c>
      <c r="J305" s="88">
        <f t="shared" ref="J305:J316" ca="true" si="69">IF(ISERROR(INDIRECT(CONCATENATE($B305,"!N23"))),"",INDIRECT(CONCATENATE($B305,"!N23")))</f>
        <v>72.909654089926761</v>
      </c>
      <c r="K305" s="89"/>
      <c r="L305" s="89"/>
      <c r="M305" s="90">
        <f t="shared" ref="M305:M316" ca="true" si="70">IF(ISERROR(INDIRECT(CONCATENATE($B305,"!N21"))),"",INDIRECT(CONCATENATE($B305,"!N21")))</f>
        <v>7.573547436403774</v>
      </c>
      <c r="N305" s="1">
        <f t="shared" ref="N305:N316" ca="true" si="71">IF(ISERROR(INDIRECT(CONCATENATE($B305,"!O16"))),"",INDIRECT(CONCATENATE($B305,"!O16")))</f>
        <v>65.09360086198113</v>
      </c>
      <c r="O305" s="88">
        <f t="shared" ref="O305:O316" ca="true" si="72">IF(ISERROR(INDIRECT(CONCATENATE($B305,"!O23"))),"",INDIRECT(CONCATENATE($B305,"!O23")))</f>
        <v>82.619139787038904</v>
      </c>
      <c r="P305" s="89"/>
      <c r="Q305" s="89"/>
      <c r="R305" s="90">
        <f t="shared" ref="R305:R316" ca="true" si="73">IF(ISERROR(INDIRECT(CONCATENATE($B305,"!O21"))),"",INDIRECT(CONCATENATE($B305,"!O21")))</f>
        <v>6.6744837785953246</v>
      </c>
      <c r="S305" s="1">
        <f t="shared" ref="S305:S316" ca="true" si="74">IF(ISERROR(INDIRECT(CONCATENATE($B305,"!P16"))),"",INDIRECT(CONCATENATE($B305,"!P16")))</f>
        <v>69.456629859697799</v>
      </c>
      <c r="T305" s="88">
        <f t="shared" ref="T305:T316" ca="true" si="75">IF(ISERROR(INDIRECT(CONCATENATE($B305,"!P23"))),"",INDIRECT(CONCATENATE($B305,"!P23")))</f>
        <v>90.253895654764136</v>
      </c>
      <c r="U305" s="89"/>
      <c r="V305" s="89"/>
      <c r="W305" s="90">
        <f t="shared" ref="W305:W316" ca="true" si="76">IF(ISERROR(INDIRECT(CONCATENATE($B305,"!P21"))),"",INDIRECT(CONCATENATE($B305,"!P21")))</f>
        <v>5.850466376610906</v>
      </c>
      <c r="X305" s="1">
        <f t="shared" ref="X305:X316" ca="true" si="77">IF(ISERROR(INDIRECT(CONCATENATE($B305,"!Q16"))),"",INDIRECT(CONCATENATE($B305,"!Q16")))</f>
        <v>91.852240859110637</v>
      </c>
      <c r="Y305" s="88">
        <f t="shared" ref="Y305:Y316" ca="true" si="78">IF(ISERROR(INDIRECT(CONCATENATE($B305,"!Q23"))),"",INDIRECT(CONCATENATE($B305,"!Q23")))</f>
        <v>96.049818425366851</v>
      </c>
      <c r="Z305" s="89"/>
      <c r="AA305" s="89"/>
      <c r="AB305" s="90">
        <f t="shared" ref="AB305:AB316" ca="true" si="79">IF(ISERROR(INDIRECT(CONCATENATE($B305,"!Q221"))),"",INDIRECT(CONCATENATE($B305,"!Q21")))</f>
        <v>1.978449403883777</v>
      </c>
    </row>
    <row r="306" x14ac:dyDescent="0.2">
      <c r="A306" s="87"/>
      <c r="B306" s="440" t="s">
        <v>289</v>
      </c>
      <c r="C306" s="441">
        <v>2013</v>
      </c>
      <c r="D306" s="2">
        <f t="shared" ca="true" si="65"/>
        <v>53.711727955177018</v>
      </c>
      <c r="E306" s="91" t="str">
        <f t="shared" ca="true" si="66"/>
        <v>N/A</v>
      </c>
      <c r="F306" s="89"/>
      <c r="G306" s="89"/>
      <c r="H306" s="92">
        <f t="shared" ca="true" si="67"/>
        <v>4.1410479033962568</v>
      </c>
      <c r="I306" s="2">
        <f t="shared" ca="true" si="68"/>
        <v>62.893019579638931</v>
      </c>
      <c r="J306" s="91" t="str">
        <f t="shared" ca="true" si="69"/>
        <v>N/A</v>
      </c>
      <c r="K306" s="89"/>
      <c r="L306" s="89"/>
      <c r="M306" s="92">
        <f t="shared" ca="true" si="70"/>
        <v>4.4332912702933625</v>
      </c>
      <c r="N306" s="2">
        <f t="shared" ca="true" si="71"/>
        <v>76.171219345678523</v>
      </c>
      <c r="O306" s="91" t="str">
        <f t="shared" ca="true" si="72"/>
        <v>N/A</v>
      </c>
      <c r="P306" s="89"/>
      <c r="Q306" s="89"/>
      <c r="R306" s="92">
        <f t="shared" ca="true" si="73"/>
        <v>2.8467440497768663</v>
      </c>
      <c r="S306" s="2">
        <f t="shared" ca="true" si="74"/>
        <v>82.284846193604992</v>
      </c>
      <c r="T306" s="91" t="str">
        <f t="shared" ca="true" si="75"/>
        <v>N/A</v>
      </c>
      <c r="U306" s="89"/>
      <c r="V306" s="89"/>
      <c r="W306" s="92">
        <f t="shared" ca="true" si="76"/>
        <v>2.1751373293913514</v>
      </c>
      <c r="X306" s="2">
        <f t="shared" ca="true" si="77"/>
        <v>93.109727581319916</v>
      </c>
      <c r="Y306" s="91" t="str">
        <f t="shared" ca="true" si="78"/>
        <v>N/A</v>
      </c>
      <c r="Z306" s="89"/>
      <c r="AA306" s="89"/>
      <c r="AB306" s="92">
        <f t="shared" ca="true" si="79"/>
        <v>0.95215296175543007</v>
      </c>
    </row>
    <row r="307" x14ac:dyDescent="0.2">
      <c r="A307" s="87"/>
      <c r="B307" s="440"/>
      <c r="C307" s="441"/>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40"/>
      <c r="C308" s="441"/>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40"/>
      <c r="C309" s="441"/>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40"/>
      <c r="C310" s="441"/>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40"/>
      <c r="C311" s="441"/>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40"/>
      <c r="C312" s="441"/>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40"/>
      <c r="C313" s="441"/>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40"/>
      <c r="C314" s="441"/>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40"/>
      <c r="C315" s="441"/>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42"/>
      <c r="C316" s="443"/>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600" t="str">
        <f>CONCATENATE("Rural use of drinking water sources, ",C299,"–",C300)</f>
        <v>Rural use of drinking water sources, 2000–2019</v>
      </c>
      <c r="C318" s="1601"/>
      <c r="D318" s="1601"/>
      <c r="E318" s="1601"/>
      <c r="F318" s="1601"/>
      <c r="G318" s="1601"/>
      <c r="H318" s="1601"/>
      <c r="I318" s="1601"/>
      <c r="J318" s="1601"/>
      <c r="K318" s="1601"/>
      <c r="L318" s="1608"/>
      <c r="N318" s="98"/>
      <c r="O318" s="98"/>
      <c r="P318" s="98"/>
      <c r="Q318" s="98"/>
      <c r="R318" s="98"/>
      <c r="S318" s="1583" t="s">
        <v>11</v>
      </c>
      <c r="T318" s="1584"/>
      <c r="U318" s="1584"/>
      <c r="V318" s="1584"/>
      <c r="W318" s="158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621" t="s">
        <v>125</v>
      </c>
      <c r="C4" s="1622"/>
      <c r="D4" s="1622"/>
      <c r="E4" s="1622"/>
      <c r="F4" s="1622"/>
      <c r="G4" s="1622"/>
      <c r="H4" s="1622"/>
      <c r="I4" s="1622"/>
      <c r="J4" s="1622"/>
      <c r="K4" s="1622"/>
      <c r="L4" s="1622"/>
      <c r="M4" s="1622"/>
      <c r="N4" s="1622"/>
      <c r="O4" s="1622"/>
      <c r="P4" s="1622"/>
      <c r="Q4" s="1622"/>
      <c r="R4" s="1622"/>
      <c r="S4" s="1622"/>
      <c r="T4" s="1622"/>
      <c r="U4" s="1622"/>
      <c r="V4" s="1622"/>
      <c r="W4" s="1622"/>
      <c r="X4" s="1622"/>
      <c r="Y4" s="1622"/>
    </row>
    <row r="5" ht="28.5" customHeight="true" x14ac:dyDescent="0.2">
      <c r="B5" s="1609" t="str">
        <f ca="true">IF(ISERROR(INDIRECT(CONCATENATE($B105,"!A2"))),"",INDIRECT(CONCATENATE($B105,"!A2")))</f>
        <v>Yemen</v>
      </c>
      <c r="C5" s="1619"/>
      <c r="D5" s="1619"/>
      <c r="E5" s="1619"/>
      <c r="F5" s="1619"/>
      <c r="G5" s="1619"/>
      <c r="H5" s="1619"/>
      <c r="I5" s="1619"/>
      <c r="J5" s="1619"/>
      <c r="K5" s="1620"/>
      <c r="L5" s="1620"/>
      <c r="M5" s="1620"/>
      <c r="N5" s="1620"/>
      <c r="O5" s="1620"/>
      <c r="P5" s="1620"/>
      <c r="Q5" s="1620"/>
      <c r="R5" s="1620"/>
      <c r="S5" s="1620"/>
      <c r="T5" s="1620"/>
      <c r="U5" s="1620"/>
      <c r="V5" s="1620"/>
      <c r="W5" s="1620"/>
      <c r="X5" s="1620"/>
      <c r="Y5" s="1620"/>
    </row>
    <row r="6" x14ac:dyDescent="0.2">
      <c r="F6" s="36"/>
      <c r="G6" s="36"/>
      <c r="J6" s="37"/>
      <c r="K6" s="37"/>
      <c r="L6" s="37"/>
      <c r="M6" s="37"/>
      <c r="N6" s="37"/>
      <c r="O6" s="37"/>
      <c r="P6" s="37"/>
    </row>
    <row r="7" s="38" customFormat="true" ht="18" x14ac:dyDescent="0.25">
      <c r="B7" s="1600" t="str">
        <f>B118</f>
        <v>National use of sanitation facilities, 2000–2019</v>
      </c>
      <c r="C7" s="1623"/>
      <c r="D7" s="1623"/>
      <c r="E7" s="1623"/>
      <c r="F7" s="1623"/>
      <c r="G7" s="1623"/>
      <c r="H7" s="1623"/>
      <c r="I7" s="1623"/>
      <c r="J7" s="1600" t="str">
        <f>B218</f>
        <v>Urban use of sanitation facilities, 2000–2019</v>
      </c>
      <c r="K7" s="1623"/>
      <c r="L7" s="1623"/>
      <c r="M7" s="1623"/>
      <c r="N7" s="1623"/>
      <c r="O7" s="1623"/>
      <c r="P7" s="1623"/>
      <c r="Q7" s="1623"/>
      <c r="R7" s="1600" t="str">
        <f>B318</f>
        <v>Rural use of sanitation facilities, 2000–2019</v>
      </c>
      <c r="S7" s="1623"/>
      <c r="T7" s="1623"/>
      <c r="U7" s="1623"/>
      <c r="V7" s="1623"/>
      <c r="W7" s="1623"/>
      <c r="X7" s="1623"/>
      <c r="Y7" s="162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13" t="str">
        <f ca="true">IF(ISERROR(INDIRECT(CONCATENATE($B105,"!A2"))),"",INDIRECT(CONCATENATE($B105,"!A2")))</f>
        <v>Yemen</v>
      </c>
      <c r="C31" s="1614"/>
      <c r="D31" s="1614"/>
      <c r="E31" s="1615"/>
      <c r="F31" s="1611" t="s">
        <v>0</v>
      </c>
      <c r="G31" s="1611"/>
      <c r="H31" s="1611"/>
      <c r="I31" s="1612"/>
      <c r="J31" s="1610" t="s">
        <v>1</v>
      </c>
      <c r="K31" s="1611"/>
      <c r="L31" s="1611"/>
      <c r="M31" s="1612"/>
      <c r="N31" s="1610" t="s">
        <v>2</v>
      </c>
      <c r="O31" s="1611"/>
      <c r="P31" s="1611"/>
      <c r="Q31" s="1612"/>
      <c r="R31" s="1610" t="s">
        <v>3</v>
      </c>
      <c r="S31" s="1611"/>
      <c r="T31" s="1611"/>
      <c r="U31" s="1612"/>
      <c r="V31" s="1610" t="s">
        <v>4</v>
      </c>
      <c r="W31" s="1611"/>
      <c r="X31" s="1611"/>
      <c r="Y31" s="1612"/>
    </row>
    <row r="32" s="44" customFormat="true" ht="22.5" customHeight="true" x14ac:dyDescent="0.2">
      <c r="B32" s="1616"/>
      <c r="C32" s="1617"/>
      <c r="D32" s="1617"/>
      <c r="E32" s="1618"/>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604" t="s">
        <v>5</v>
      </c>
      <c r="C33" s="1605"/>
      <c r="D33" s="1602" t="s">
        <v>25</v>
      </c>
      <c r="E33" s="33">
        <f>C99</f>
        <v>2000</v>
      </c>
      <c r="F33" s="103">
        <f ca="true">E99</f>
        <v>6.6655512009241251</v>
      </c>
      <c r="G33" s="46">
        <f t="shared" ref="G33:I34" ca="true" si="0">F99</f>
        <v>0.97253478123333836</v>
      </c>
      <c r="H33" s="47">
        <f t="shared" ca="true" si="0"/>
        <v>26.21526472750088</v>
      </c>
      <c r="I33" s="48">
        <f t="shared" ca="true" si="0"/>
        <v>66.146649290341657</v>
      </c>
      <c r="J33" s="103">
        <f ca="true">J99</f>
        <v>23.506350884874777</v>
      </c>
      <c r="K33" s="46">
        <f t="shared" ref="K33:M34" ca="true" si="1">K99</f>
        <v>2.5734686967152958</v>
      </c>
      <c r="L33" s="47">
        <f t="shared" ca="true" si="1"/>
        <v>42.850651788710238</v>
      </c>
      <c r="M33" s="48">
        <f t="shared" ca="true" si="1"/>
        <v>31.06952862969969</v>
      </c>
      <c r="N33" s="103">
        <f ca="true">O99</f>
        <v>44.701407905186073</v>
      </c>
      <c r="O33" s="46">
        <f t="shared" ref="O33:Q34" ca="true" si="2">P99</f>
        <v>1.9833009029629571</v>
      </c>
      <c r="P33" s="47">
        <f t="shared" ca="true" si="2"/>
        <v>46.129841559596109</v>
      </c>
      <c r="Q33" s="48">
        <f t="shared" ca="true" si="2"/>
        <v>7.1854496322548584</v>
      </c>
      <c r="R33" s="103">
        <f ca="true">T99</f>
        <v>79.57515608587795</v>
      </c>
      <c r="S33" s="46">
        <f t="shared" ref="S33:U34" ca="true" si="3">U99</f>
        <v>2.9956544093830235</v>
      </c>
      <c r="T33" s="47">
        <f t="shared" ca="true" si="3"/>
        <v>17.429189504739028</v>
      </c>
      <c r="U33" s="48">
        <f t="shared" ca="true" si="3"/>
        <v>0</v>
      </c>
      <c r="V33" s="103">
        <f ca="true">Y99</f>
        <v>87.664329150243489</v>
      </c>
      <c r="W33" s="46">
        <f t="shared" ref="W33:Y34" ca="true" si="4">Z99</f>
        <v>1.3174535369227944</v>
      </c>
      <c r="X33" s="47">
        <f t="shared" ca="true" si="4"/>
        <v>10.328440635964625</v>
      </c>
      <c r="Y33" s="48">
        <f t="shared" ca="true" si="4"/>
        <v>0.68977667686908717</v>
      </c>
    </row>
    <row r="34" x14ac:dyDescent="0.2">
      <c r="B34" s="1606"/>
      <c r="C34" s="1607"/>
      <c r="D34" s="1603"/>
      <c r="E34" s="34">
        <f>C100</f>
        <v>2019</v>
      </c>
      <c r="F34" s="104">
        <f ca="true">E100</f>
        <v>13.367388069956558</v>
      </c>
      <c r="G34" s="51">
        <f t="shared" ca="true" si="0"/>
        <v>1.9503638094436899</v>
      </c>
      <c r="H34" s="52">
        <f t="shared" ca="true" si="0"/>
        <v>25.924807669706979</v>
      </c>
      <c r="I34" s="53">
        <f t="shared" ca="true" si="0"/>
        <v>58.757440450892773</v>
      </c>
      <c r="J34" s="104">
        <f ca="true">J100</f>
        <v>37.445839719599604</v>
      </c>
      <c r="K34" s="51">
        <f t="shared" ca="true" si="1"/>
        <v>4.0995600215690908</v>
      </c>
      <c r="L34" s="52">
        <f t="shared" ca="true" si="1"/>
        <v>26.773746754335789</v>
      </c>
      <c r="M34" s="53">
        <f t="shared" ca="true" si="1"/>
        <v>31.680853504495516</v>
      </c>
      <c r="N34" s="104">
        <f ca="true">O100</f>
        <v>60.540046876022799</v>
      </c>
      <c r="O34" s="51">
        <f t="shared" ca="true" si="2"/>
        <v>2.686025681546953</v>
      </c>
      <c r="P34" s="52">
        <f t="shared" ca="true" si="2"/>
        <v>15.822588627743244</v>
      </c>
      <c r="Q34" s="53">
        <f t="shared" ca="true" si="2"/>
        <v>20.951338814687006</v>
      </c>
      <c r="R34" s="104">
        <f ca="true">T100</f>
        <v>79.849599456158899</v>
      </c>
      <c r="S34" s="51">
        <f t="shared" ca="true" si="3"/>
        <v>3.0059859944247269</v>
      </c>
      <c r="T34" s="52">
        <f t="shared" ca="true" si="3"/>
        <v>8.1024215200178134</v>
      </c>
      <c r="U34" s="53">
        <f t="shared" ca="true" si="3"/>
        <v>9.0419930293985544</v>
      </c>
      <c r="V34" s="104">
        <f ca="true">Y100</f>
        <v>96.156661990498108</v>
      </c>
      <c r="W34" s="51">
        <f t="shared" ca="true" si="4"/>
        <v>1.4450796083884652</v>
      </c>
      <c r="X34" s="52">
        <f t="shared" ca="true" si="4"/>
        <v>0</v>
      </c>
      <c r="Y34" s="53">
        <f t="shared" ca="true" si="4"/>
        <v>2.3982584011134107</v>
      </c>
    </row>
    <row r="35" x14ac:dyDescent="0.2">
      <c r="F35" s="36"/>
      <c r="H35" s="39"/>
    </row>
    <row r="36" x14ac:dyDescent="0.2">
      <c r="B36" s="1604" t="s">
        <v>6</v>
      </c>
      <c r="C36" s="1605"/>
      <c r="D36" s="1602" t="s">
        <v>25</v>
      </c>
      <c r="E36" s="33">
        <f>C199</f>
        <v>2000</v>
      </c>
      <c r="F36" s="103">
        <f ca="true">E199</f>
        <v>78.672937356018693</v>
      </c>
      <c r="G36" s="46">
        <f t="shared" ref="G36:I37" ca="true" si="5">F199</f>
        <v>2.2209709683637406</v>
      </c>
      <c r="H36" s="47">
        <f t="shared" ca="true" si="5"/>
        <v>16.924027393447204</v>
      </c>
      <c r="I36" s="48">
        <f t="shared" ca="true" si="5"/>
        <v>2.1820642821703586</v>
      </c>
      <c r="J36" s="103">
        <f ca="true">J199</f>
        <v>90.52560449767347</v>
      </c>
      <c r="K36" s="46">
        <f t="shared" ref="K36:M37" ca="true" si="6">K199</f>
        <v>3.9840113119826435</v>
      </c>
      <c r="L36" s="47">
        <f t="shared" ca="true" si="6"/>
        <v>5.4903841903438888</v>
      </c>
      <c r="M36" s="48">
        <f t="shared" ca="true" si="6"/>
        <v>0</v>
      </c>
      <c r="N36" s="103">
        <f ca="true">O199</f>
        <v>88.606755442396064</v>
      </c>
      <c r="O36" s="46">
        <f t="shared" ref="O36:Q37" ca="true" si="7">P199</f>
        <v>2.7776843991443125</v>
      </c>
      <c r="P36" s="47">
        <f t="shared" ca="true" si="7"/>
        <v>8.6155601584596297</v>
      </c>
      <c r="Q36" s="48">
        <f t="shared" ca="true" si="7"/>
        <v>0</v>
      </c>
      <c r="R36" s="103">
        <f ca="true">T199</f>
        <v>96.812151043578709</v>
      </c>
      <c r="S36" s="46">
        <f t="shared" ref="S36:U37" ca="true" si="8">U199</f>
        <v>0</v>
      </c>
      <c r="T36" s="47">
        <f t="shared" ca="true" si="8"/>
        <v>3.1878489564212913</v>
      </c>
      <c r="U36" s="48">
        <f t="shared" ca="true" si="8"/>
        <v>0</v>
      </c>
      <c r="V36" s="103">
        <f ca="true">Y199</f>
        <v>99.728042813566148</v>
      </c>
      <c r="W36" s="46">
        <f t="shared" ref="W36:Y37" ca="true" si="9">Z199</f>
        <v>0.27195718643385192</v>
      </c>
      <c r="X36" s="47">
        <f t="shared" ca="true" si="9"/>
        <v>0</v>
      </c>
      <c r="Y36" s="48">
        <f t="shared" ca="true" si="9"/>
        <v>0</v>
      </c>
    </row>
    <row r="37" x14ac:dyDescent="0.2">
      <c r="B37" s="1606"/>
      <c r="C37" s="1607"/>
      <c r="D37" s="1603"/>
      <c r="E37" s="34">
        <f>C200</f>
        <v>2019</v>
      </c>
      <c r="F37" s="104">
        <f ca="true">E200</f>
        <v>71.243045125017019</v>
      </c>
      <c r="G37" s="51">
        <f t="shared" ca="true" si="5"/>
        <v>2.0112219047378148</v>
      </c>
      <c r="H37" s="52">
        <f t="shared" ca="true" si="5"/>
        <v>18.550127949493117</v>
      </c>
      <c r="I37" s="53">
        <f t="shared" ca="true" si="5"/>
        <v>8.1956050207520548</v>
      </c>
      <c r="J37" s="104">
        <f ca="true">J200</f>
        <v>86.640290102401906</v>
      </c>
      <c r="K37" s="51">
        <f t="shared" ca="true" si="6"/>
        <v>3.8130195070975543</v>
      </c>
      <c r="L37" s="52">
        <f t="shared" ca="true" si="6"/>
        <v>5.8420551600571571</v>
      </c>
      <c r="M37" s="53">
        <f t="shared" ca="true" si="6"/>
        <v>3.7046352304433867</v>
      </c>
      <c r="N37" s="104">
        <f ca="true">O200</f>
        <v>95.492168566868472</v>
      </c>
      <c r="O37" s="51">
        <f t="shared" ca="true" si="7"/>
        <v>2.9935314248256013</v>
      </c>
      <c r="P37" s="52">
        <f t="shared" ca="true" si="7"/>
        <v>0</v>
      </c>
      <c r="Q37" s="53">
        <f t="shared" ca="true" si="7"/>
        <v>1.5143000083059197</v>
      </c>
      <c r="R37" s="104">
        <f ca="true">T200</f>
        <v>97.543568898067335</v>
      </c>
      <c r="S37" s="51">
        <f t="shared" ca="true" si="8"/>
        <v>0</v>
      </c>
      <c r="T37" s="52">
        <f t="shared" ca="true" si="8"/>
        <v>1.9191831232317185</v>
      </c>
      <c r="U37" s="53">
        <f t="shared" ca="true" si="8"/>
        <v>0.53724797870094676</v>
      </c>
      <c r="V37" s="104">
        <f ca="true">Y200</f>
        <v>98.815880400392373</v>
      </c>
      <c r="W37" s="51">
        <f t="shared" ca="true" si="9"/>
        <v>0.26946973038378985</v>
      </c>
      <c r="X37" s="52">
        <f t="shared" ca="true" si="9"/>
        <v>0.31987808567620846</v>
      </c>
      <c r="Y37" s="53">
        <f t="shared" ca="true" si="9"/>
        <v>0.59477178354762827</v>
      </c>
    </row>
    <row r="38" x14ac:dyDescent="0.2">
      <c r="F38" s="36"/>
      <c r="G38" s="36"/>
      <c r="H38" s="39"/>
      <c r="I38" s="39"/>
    </row>
    <row r="39" x14ac:dyDescent="0.2">
      <c r="B39" s="1604" t="s">
        <v>7</v>
      </c>
      <c r="C39" s="1605"/>
      <c r="D39" s="1602" t="s">
        <v>25</v>
      </c>
      <c r="E39" s="33">
        <f>C299</f>
        <v>2000</v>
      </c>
      <c r="F39" s="103">
        <f ca="true">E299</f>
        <v>4.034689129605737</v>
      </c>
      <c r="G39" s="46">
        <f t="shared" ref="G39:I40" ca="true" si="10">F299</f>
        <v>0.51463170672474312</v>
      </c>
      <c r="H39" s="47">
        <f t="shared" ca="true" si="10"/>
        <v>20.165724960681473</v>
      </c>
      <c r="I39" s="48">
        <f t="shared" ca="true" si="10"/>
        <v>75.284954202988047</v>
      </c>
      <c r="J39" s="103">
        <f ca="true">J299</f>
        <v>14.489731527392012</v>
      </c>
      <c r="K39" s="46">
        <f t="shared" ref="K39:M40" ca="true" si="11">K299</f>
        <v>1.8528348999807198</v>
      </c>
      <c r="L39" s="47">
        <f t="shared" ca="true" si="11"/>
        <v>36.573087090278023</v>
      </c>
      <c r="M39" s="48">
        <f t="shared" ca="true" si="11"/>
        <v>47.084346482349247</v>
      </c>
      <c r="N39" s="103">
        <f ca="true">O299</f>
        <v>27.755929053435509</v>
      </c>
      <c r="O39" s="46">
        <f t="shared" ref="O39:Q40" ca="true" si="12">P299</f>
        <v>2.232906723936555</v>
      </c>
      <c r="P39" s="47">
        <f t="shared" ca="true" si="12"/>
        <v>49.569186394701546</v>
      </c>
      <c r="Q39" s="48">
        <f t="shared" ca="true" si="12"/>
        <v>20.441977827926394</v>
      </c>
      <c r="R39" s="103">
        <f ca="true">T299</f>
        <v>35.755741683581725</v>
      </c>
      <c r="S39" s="46">
        <f t="shared" ref="S39:U40" ca="true" si="13">U299</f>
        <v>2.3014729030700263</v>
      </c>
      <c r="T39" s="47">
        <f t="shared" ca="true" si="13"/>
        <v>54.489446845807379</v>
      </c>
      <c r="U39" s="48">
        <f t="shared" ca="true" si="13"/>
        <v>7.4533385675408681</v>
      </c>
      <c r="V39" s="103">
        <f ca="true">Y299</f>
        <v>65.584623194028211</v>
      </c>
      <c r="W39" s="46">
        <f t="shared" ref="W39:Y40" ca="true" si="14">Z299</f>
        <v>3.048984089273679</v>
      </c>
      <c r="X39" s="47">
        <f t="shared" ca="true" si="14"/>
        <v>31.366392716698115</v>
      </c>
      <c r="Y39" s="48">
        <f t="shared" ca="true" si="14"/>
        <v>0</v>
      </c>
    </row>
    <row r="40" x14ac:dyDescent="0.2">
      <c r="B40" s="1606"/>
      <c r="C40" s="1607"/>
      <c r="D40" s="1603"/>
      <c r="E40" s="34">
        <f>C300</f>
        <v>2019</v>
      </c>
      <c r="F40" s="104">
        <f ca="true">E300</f>
        <v>11.493778098308253</v>
      </c>
      <c r="G40" s="51">
        <f t="shared" ca="true" si="10"/>
        <v>1.4660516459729971</v>
      </c>
      <c r="H40" s="52">
        <f t="shared" ca="true" si="10"/>
        <v>23.774214961004873</v>
      </c>
      <c r="I40" s="53">
        <f t="shared" ca="true" si="10"/>
        <v>63.265955294713876</v>
      </c>
      <c r="J40" s="104">
        <f ca="true">J300</f>
        <v>26.577929276320148</v>
      </c>
      <c r="K40" s="51">
        <f t="shared" ca="true" si="11"/>
        <v>3.3985802179489206</v>
      </c>
      <c r="L40" s="52">
        <f t="shared" ca="true" si="11"/>
        <v>30.905031988381779</v>
      </c>
      <c r="M40" s="53">
        <f t="shared" ca="true" si="11"/>
        <v>39.118458517349154</v>
      </c>
      <c r="N40" s="104">
        <f ca="true">O300</f>
        <v>44.430441433440798</v>
      </c>
      <c r="O40" s="51">
        <f t="shared" ca="true" si="12"/>
        <v>3.5743365402470517</v>
      </c>
      <c r="P40" s="52">
        <f t="shared" ca="true" si="12"/>
        <v>21.699516004519637</v>
      </c>
      <c r="Q40" s="53">
        <f t="shared" ca="true" si="12"/>
        <v>30.295706021792512</v>
      </c>
      <c r="R40" s="104">
        <f ca="true">T300</f>
        <v>58.05828094413004</v>
      </c>
      <c r="S40" s="51">
        <f t="shared" ca="true" si="13"/>
        <v>3.7370098926824213</v>
      </c>
      <c r="T40" s="52">
        <f t="shared" ca="true" si="13"/>
        <v>15.859739731130048</v>
      </c>
      <c r="U40" s="53">
        <f t="shared" ca="true" si="13"/>
        <v>22.344969432057496</v>
      </c>
      <c r="V40" s="104">
        <f ca="true">Y300</f>
        <v>75.732966450141603</v>
      </c>
      <c r="W40" s="51">
        <f t="shared" ca="true" si="14"/>
        <v>3.520773597445999</v>
      </c>
      <c r="X40" s="52">
        <f t="shared" ca="true" si="14"/>
        <v>4.5329170182258167</v>
      </c>
      <c r="Y40" s="53">
        <f t="shared" ca="true" si="14"/>
        <v>16.213342934186585</v>
      </c>
    </row>
    <row r="97" s="40" customFormat="true" ht="16.5" customHeight="true" x14ac:dyDescent="0.2">
      <c r="A97" s="1597" t="s">
        <v>5</v>
      </c>
      <c r="B97" s="1597"/>
      <c r="C97" s="1597"/>
      <c r="D97" s="1586" t="s">
        <v>0</v>
      </c>
      <c r="E97" s="1587"/>
      <c r="F97" s="1587"/>
      <c r="G97" s="1587"/>
      <c r="H97" s="1588"/>
      <c r="I97" s="1586" t="s">
        <v>1</v>
      </c>
      <c r="J97" s="1587"/>
      <c r="K97" s="1587"/>
      <c r="L97" s="1587"/>
      <c r="M97" s="1588"/>
      <c r="N97" s="1586" t="s">
        <v>2</v>
      </c>
      <c r="O97" s="1587"/>
      <c r="P97" s="1587"/>
      <c r="Q97" s="1587"/>
      <c r="R97" s="1588"/>
      <c r="S97" s="1586" t="s">
        <v>3</v>
      </c>
      <c r="T97" s="1587"/>
      <c r="U97" s="1587"/>
      <c r="V97" s="1587"/>
      <c r="W97" s="1588"/>
      <c r="X97" s="1586" t="s">
        <v>4</v>
      </c>
      <c r="Y97" s="1587"/>
      <c r="Z97" s="1587"/>
      <c r="AA97" s="1587"/>
      <c r="AB97" s="1588"/>
    </row>
    <row r="98" s="44" customFormat="true" ht="22.5" customHeight="true" x14ac:dyDescent="0.2">
      <c r="A98" s="1598"/>
      <c r="B98" s="1598"/>
      <c r="C98" s="1598"/>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589" t="s">
        <v>10</v>
      </c>
      <c r="B99" s="1590"/>
      <c r="C99" s="209">
        <v>2000</v>
      </c>
      <c r="D99" s="56">
        <f ca="true">IF((D101+H101)&gt;100,D101*100/(D101+H101),D101)</f>
        <v>7.6380859821574631</v>
      </c>
      <c r="E99" s="105">
        <f ca="true">D99*AVERAGEIF(E105:E116,"&gt;0")/100</f>
        <v>6.6655512009241251</v>
      </c>
      <c r="F99" s="58">
        <f ca="true">D99*(100-AVERAGEIF(E105:E116,"&gt;0"))/100</f>
        <v>0.97253478123333836</v>
      </c>
      <c r="G99" s="59">
        <f ca="true">100-(E99+F99+H99)</f>
        <v>26.21526472750088</v>
      </c>
      <c r="H99" s="60">
        <f ca="true">IF((D101+H101)&gt;100,H101*100/(D101+H101),H101)</f>
        <v>66.146649290341657</v>
      </c>
      <c r="I99" s="56">
        <f ca="true">IF((I101+M101)&gt;100,I101*100/(I101+M101),I101)</f>
        <v>26.079819581590073</v>
      </c>
      <c r="J99" s="105">
        <f ca="true">I99*AVERAGEIF(J105:J116,"&gt;0")/100</f>
        <v>23.506350884874777</v>
      </c>
      <c r="K99" s="61">
        <f ca="true">I99*(100-AVERAGEIF(J105:J116,"&gt;0"))/100</f>
        <v>2.5734686967152958</v>
      </c>
      <c r="L99" s="62">
        <f ca="true">100-(J99+K99+M99)</f>
        <v>42.850651788710238</v>
      </c>
      <c r="M99" s="63">
        <f ca="true">IF((I101+M101)&gt;100,M101*100/(I101+M101),M101)</f>
        <v>31.06952862969969</v>
      </c>
      <c r="N99" s="56">
        <f ca="true">IF((N101+R101)&gt;100,N101*100/(N101+R101),N101)</f>
        <v>46.684708808149026</v>
      </c>
      <c r="O99" s="105">
        <f ca="true">N99*AVERAGEIF(O105:O116,"&gt;0")/100</f>
        <v>44.701407905186073</v>
      </c>
      <c r="P99" s="61">
        <f ca="true">N99*(100-AVERAGEIF(O105:O116,"&gt;0"))/100</f>
        <v>1.9833009029629571</v>
      </c>
      <c r="Q99" s="62">
        <f ca="true">100-(O99+P99+R99)</f>
        <v>46.129841559596109</v>
      </c>
      <c r="R99" s="63">
        <f ca="true">IF((N101+R101)&gt;100,R101*100/(N101+R101),R101)</f>
        <v>7.1854496322548584</v>
      </c>
      <c r="S99" s="56">
        <f ca="true">IF((S101+W101)&gt;100,S101*100/(S101+W101),S101)</f>
        <v>82.570810495260972</v>
      </c>
      <c r="T99" s="105">
        <f ca="true">S99*AVERAGEIF(T105:T116,"&gt;0")/100</f>
        <v>79.57515608587795</v>
      </c>
      <c r="U99" s="61">
        <f ca="true">S99*(100-AVERAGEIF(T105:T116,"&gt;0"))/100</f>
        <v>2.9956544093830235</v>
      </c>
      <c r="V99" s="62">
        <f ca="true">100-(T99+U99+W99)</f>
        <v>17.429189504739028</v>
      </c>
      <c r="W99" s="63">
        <f ca="true">IF((S101+W101)&gt;100,W101*100/(S101+W101),W101)</f>
        <v>0</v>
      </c>
      <c r="X99" s="56">
        <f ca="true">IF((X101+AB101)&gt;100,X101*100/(X101+AB101),X101)</f>
        <v>88.981782687166287</v>
      </c>
      <c r="Y99" s="105">
        <f ca="true">X99*AVERAGEIF(Y105:Y116,"&gt;0")/100</f>
        <v>87.664329150243489</v>
      </c>
      <c r="Z99" s="61">
        <f ca="true">X99*(100-AVERAGEIF(Y105:Y116,"&gt;0"))/100</f>
        <v>1.3174535369227944</v>
      </c>
      <c r="AA99" s="62">
        <f ca="true">100-(Y99+Z99+AB99)</f>
        <v>10.328440635964625</v>
      </c>
      <c r="AB99" s="63">
        <f ca="true">IF((X101+AB101)&gt;100,AB101*100/(X101+AB101),AB101)</f>
        <v>0.68977667686908717</v>
      </c>
    </row>
    <row r="100" s="64" customFormat="true" ht="15" customHeight="true" x14ac:dyDescent="0.2">
      <c r="A100" s="1591"/>
      <c r="B100" s="1592"/>
      <c r="C100" s="210">
        <v>2019</v>
      </c>
      <c r="D100" s="65">
        <f ca="true">IF((D102+H102)&gt;100,D102*100/(D102+H102),D102)</f>
        <v>15.317751879400248</v>
      </c>
      <c r="E100" s="106">
        <f ca="true">D100*AVERAGEIF(E105:E116,"&gt;0")/100</f>
        <v>13.367388069956558</v>
      </c>
      <c r="F100" s="67">
        <f ca="true">D100*(100-AVERAGEIF(E105:E116,"&gt;0"))/100</f>
        <v>1.9503638094436899</v>
      </c>
      <c r="G100" s="68">
        <f ca="true">100-(E100+F100+H100)</f>
        <v>25.924807669706979</v>
      </c>
      <c r="H100" s="69">
        <f ca="true">IF((D102+H102)&gt;100,H102*100/(D102+H102),H102)</f>
        <v>58.757440450892773</v>
      </c>
      <c r="I100" s="65">
        <f ca="true">IF((I102+M102)&gt;100,I102*100/(I102+M102),I102)</f>
        <v>41.545399741168694</v>
      </c>
      <c r="J100" s="106">
        <f ca="true">I100*AVERAGEIF(J105:J116,"&gt;0")/100</f>
        <v>37.445839719599604</v>
      </c>
      <c r="K100" s="67">
        <f ca="true">I100*(100-AVERAGEIF(J105:J116,"&gt;0"))/100</f>
        <v>4.0995600215690908</v>
      </c>
      <c r="L100" s="68">
        <f ca="true">100-(J100+K100+M100)</f>
        <v>26.773746754335789</v>
      </c>
      <c r="M100" s="69">
        <f ca="true">IF((I102+M102)&gt;100,M102*100/(I102+M102),M102)</f>
        <v>31.680853504495516</v>
      </c>
      <c r="N100" s="65">
        <f ca="true">IF((N102+R102)&gt;100,N102*100/(N102+R102),N102)</f>
        <v>63.226072557569751</v>
      </c>
      <c r="O100" s="106">
        <f ca="true">N100*AVERAGEIF(O105:O116,"&gt;0")/100</f>
        <v>60.540046876022799</v>
      </c>
      <c r="P100" s="67">
        <f ca="true">N100*(100-AVERAGEIF(O105:O116,"&gt;0"))/100</f>
        <v>2.686025681546953</v>
      </c>
      <c r="Q100" s="68">
        <f ca="true">100-(O100+P100+R100)</f>
        <v>15.822588627743244</v>
      </c>
      <c r="R100" s="69">
        <f ca="true">IF((N102+R102)&gt;100,R102*100/(N102+R102),R102)</f>
        <v>20.951338814687006</v>
      </c>
      <c r="S100" s="65">
        <f ca="true">IF((S102+W102)&gt;100,S102*100/(S102+W102),S102)</f>
        <v>82.855585450583632</v>
      </c>
      <c r="T100" s="106">
        <f ca="true">S100*AVERAGEIF(T105:T116,"&gt;0")/100</f>
        <v>79.849599456158899</v>
      </c>
      <c r="U100" s="67">
        <f ca="true">S100*(100-AVERAGEIF(T105:T116,"&gt;0"))/100</f>
        <v>3.0059859944247269</v>
      </c>
      <c r="V100" s="68">
        <f ca="true">100-(T100+U100+W100)</f>
        <v>8.1024215200178134</v>
      </c>
      <c r="W100" s="69">
        <f ca="true">IF((S102+W102)&gt;100,W102*100/(S102+W102),W102)</f>
        <v>9.0419930293985544</v>
      </c>
      <c r="X100" s="65">
        <f ca="true">IF((X102+AB102)&gt;100,X102*100/(X102+AB102),X102)</f>
        <v>97.601741598886576</v>
      </c>
      <c r="Y100" s="106">
        <f ca="true">X100*AVERAGEIF(Y105:Y116,"&gt;0")/100</f>
        <v>96.156661990498108</v>
      </c>
      <c r="Z100" s="67">
        <f ca="true">X100*(100-AVERAGEIF(Y105:Y116,"&gt;0"))/100</f>
        <v>1.4450796083884652</v>
      </c>
      <c r="AA100" s="68">
        <f ca="true">100-(Y100+Z100+AB100)</f>
        <v>0</v>
      </c>
      <c r="AB100" s="69">
        <f ca="true">IF((X102+AB102)&gt;100,AB102*100/(X102+AB102),AB102)</f>
        <v>2.3982584011134107</v>
      </c>
    </row>
    <row r="101" hidden="true" x14ac:dyDescent="0.2">
      <c r="A101" s="1593" t="s">
        <v>12</v>
      </c>
      <c r="B101" s="1594"/>
      <c r="C101" s="70">
        <f>MinRegYear(C99,C105:C116)</f>
        <v>2004</v>
      </c>
      <c r="D101" s="71">
        <f ca="true">IF(MAX(C105:C116)-MIN(C105:C116)&lt;5,AVERAGEIF(C105:C116,"&gt;0",D105:D116),
IF(FORECAST($C101,D$105:D$116,$C$105:$C$116)&lt;0,0,
IF(FORECAST($C101,D$105:D$116,$C$105:$C$116)&gt;100,100,
FORECAST($C101,D$105:D$116,$C$105:$C$116))))</f>
        <v>7.6380859821574631</v>
      </c>
      <c r="E101" s="72"/>
      <c r="F101" s="73"/>
      <c r="G101" s="73"/>
      <c r="H101" s="74">
        <f ca="true">IF(MAX(C105:C116)-MIN(C105:C116)&lt;5,AVERAGEIF(C105:C116,"&gt;0",H105:H116),
IF(FORECAST($C101,H$105:H$116,$C$105:$C$116)&lt;0,0,
IF(FORECAST($C101,H$105:H$116,$C$105:$C$116)&gt;100,100,
FORECAST($C101,H$105:H$116,$C$105:$C$116))))</f>
        <v>66.146649290341657</v>
      </c>
      <c r="I101" s="71">
        <f ca="true">IF(MAX(C105:C116)-MIN(C105:C116)&lt;5,AVERAGEIF(C105:C116,"&gt;0",I105:I116),
IF(FORECAST($C101,I$105:I$116,$C$105:$C$116)&lt;0,0,
IF(FORECAST($C101,I$105:I$116,$C$105:$C$116)&gt;100,100,
FORECAST($C101,I$105:I$116,$C$105:$C$116))))</f>
        <v>26.079819581590073</v>
      </c>
      <c r="J101" s="72"/>
      <c r="K101" s="73"/>
      <c r="L101" s="73"/>
      <c r="M101" s="74">
        <f ca="true">IF(MAX(C105:C116)-MIN(C105:C116)&lt;5,AVERAGEIF(C105:C116,"&gt;0",M105:M116),
IF(FORECAST($C101,M$105:M$116,$C$105:$C$116)&lt;0,0,
IF(FORECAST($C101,M$105:M$116,$C$105:$C$116)&gt;100,100,
FORECAST($C101,M$105:M$116,$C$105:$C$116))))</f>
        <v>31.06952862969969</v>
      </c>
      <c r="N101" s="71">
        <f ca="true">IF(MAX(C105:C116)-MIN(C105:C116)&lt;5,AVERAGEIF(C105:C116,"&gt;0",N105:N116),
IF(FORECAST($C101,N$105:N$116,$C$105:$C$116)&lt;0,0,
IF(FORECAST($C101,N$105:N$116,$C$105:$C$116)&gt;100,100,
FORECAST($C101,N$105:N$116,$C$105:$C$116))))</f>
        <v>46.684708808149026</v>
      </c>
      <c r="O101" s="72"/>
      <c r="P101" s="73"/>
      <c r="Q101" s="73"/>
      <c r="R101" s="74">
        <f ca="true">IF(MAX(C105:C116)-MIN(C105:C116)&lt;5,AVERAGEIF(C105:C116,"&gt;0",R105:R116),
IF(FORECAST($C101,R$105:R$116,$C$105:$C$116)&lt;0,0,
IF(FORECAST($C101,R$105:R$116,$C$105:$C$116)&gt;100,100,
FORECAST($C101,R$105:R$116,$C$105:$C$116))))</f>
        <v>7.1854496322548584</v>
      </c>
      <c r="S101" s="71">
        <f ca="true">IF(MAX(C105:C116)-MIN(C105:C116)&lt;5,AVERAGEIF(C105:C116,"&gt;0",S105:S116),
IF(FORECAST($C101,S$105:S$116,$C$105:$C$116)&lt;0,0,
IF(FORECAST($C101,S$105:S$116,$C$105:$C$116)&gt;100,100,
FORECAST($C101,S$105:S$116,$C$105:$C$116))))</f>
        <v>82.570810495260972</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88.981782687166287</v>
      </c>
      <c r="Y101" s="72"/>
      <c r="Z101" s="73"/>
      <c r="AA101" s="73"/>
      <c r="AB101" s="74">
        <f ca="true">IF(MAX(C105:C116)-MIN(C105:C116)&lt;5,AVERAGEIF(C105:C116,"&gt;0",AB105:AB116),
IF(FORECAST($C101,AB$105:AB$116,$C$105:$C$116)&lt;0,0,
IF(FORECAST($C101,AB$105:AB$116,$C$105:$C$116)&gt;100,100,
FORECAST($C101,AB$105:AB$116,$C$105:$C$116))))</f>
        <v>0.68977667686908717</v>
      </c>
    </row>
    <row r="102" hidden="true" x14ac:dyDescent="0.2">
      <c r="A102" s="1595"/>
      <c r="B102" s="1596"/>
      <c r="C102" s="49">
        <f>MaxRegYear(C100,C105:C116)</f>
        <v>2015</v>
      </c>
      <c r="D102" s="75">
        <f ca="true">IF(MAX(C105:C116)-MIN(C105:C116)&lt;5,AVERAGEIF(C105:C116,"&gt;0",D105:D116),
IF(FORECAST($C102,D$105:D$116,$C$105:$C$116)&lt;0,0,
IF(FORECAST($C102,D$105:D$116,$C$105:$C$116)&gt;100,100,
FORECAST($C102,D$105:D$116,$C$105:$C$116))))</f>
        <v>15.317751879400248</v>
      </c>
      <c r="E102" s="76"/>
      <c r="F102" s="77"/>
      <c r="G102" s="77"/>
      <c r="H102" s="78">
        <f ca="true">IF(MAX(C105:C116)-MIN(C105:C116)&lt;5,AVERAGEIF(C105:C116,"&gt;0",H105:H116),
IF(FORECAST($C102,H$105:H$116,$C$105:$C$116)&lt;0,0,
IF(FORECAST($C102,H$105:H$116,$C$105:$C$116)&gt;100,100,
FORECAST($C102,H$105:H$116,$C$105:$C$116))))</f>
        <v>58.757440450892773</v>
      </c>
      <c r="I102" s="75">
        <f ca="true">IF(MAX(C105:C116)-MIN(C105:C116)&lt;5,AVERAGEIF(C105:C116,"&gt;0",I105:I116),
IF(FORECAST($C102,I$105:I$116,$C$105:$C$116)&lt;0,0,
IF(FORECAST($C102,I$105:I$116,$C$105:$C$116)&gt;100,100,
FORECAST($C102,I$105:I$116,$C$105:$C$116))))</f>
        <v>41.545399741168694</v>
      </c>
      <c r="J102" s="76"/>
      <c r="K102" s="77"/>
      <c r="L102" s="77"/>
      <c r="M102" s="78">
        <f ca="true">IF(MAX(C105:C116)-MIN(C105:C116)&lt;5,AVERAGEIF(C105:C116,"&gt;0",M105:M116),
IF(FORECAST($C102,M$105:M$116,$C$105:$C$116)&lt;0,0,
IF(FORECAST($C102,M$105:M$116,$C$105:$C$116)&gt;100,100,
FORECAST($C102,M$105:M$116,$C$105:$C$116))))</f>
        <v>31.680853504495516</v>
      </c>
      <c r="N102" s="75">
        <f ca="true">IF(MAX(C105:C116)-MIN(C105:C116)&lt;5,AVERAGEIF(C105:C116,"&gt;0",N105:N116),
IF(FORECAST($C102,N$105:N$116,$C$105:$C$116)&lt;0,0,
IF(FORECAST($C102,N$105:N$116,$C$105:$C$116)&gt;100,100,
FORECAST($C102,N$105:N$116,$C$105:$C$116))))</f>
        <v>63.226072557569751</v>
      </c>
      <c r="O102" s="76"/>
      <c r="P102" s="77"/>
      <c r="Q102" s="77"/>
      <c r="R102" s="78">
        <f ca="true">IF(MAX(C105:C116)-MIN(C105:C116)&lt;5,AVERAGEIF(C105:C116,"&gt;0",R105:R116),
IF(FORECAST($C102,R$105:R$116,$C$105:$C$116)&lt;0,0,
IF(FORECAST($C102,R$105:R$116,$C$105:$C$116)&gt;100,100,
FORECAST($C102,R$105:R$116,$C$105:$C$116))))</f>
        <v>20.951338814687006</v>
      </c>
      <c r="S102" s="75">
        <f ca="true">IF(MAX(C105:C116)-MIN(C105:C116)&lt;5,AVERAGEIF(C105:C116,"&gt;0",S105:S116),
IF(FORECAST($C102,S$105:S$116,$C$105:$C$116)&lt;0,0,
IF(FORECAST($C102,S$105:S$116,$C$105:$C$116)&gt;100,100,
FORECAST($C102,S$105:S$116,$C$105:$C$116))))</f>
        <v>82.855585450583632</v>
      </c>
      <c r="T102" s="76"/>
      <c r="U102" s="77"/>
      <c r="V102" s="77"/>
      <c r="W102" s="78">
        <f ca="true">IF(MAX(C105:C116)-MIN(C105:C116)&lt;5,AVERAGEIF(C105:C116,"&gt;0",W105:W116),
IF(FORECAST($C102,W$105:W$116,$C$105:$C$116)&lt;0,0,
IF(FORECAST($C102,W$105:W$116,$C$105:$C$116)&gt;100,100,
FORECAST($C102,W$105:W$116,$C$105:$C$116))))</f>
        <v>9.0419930293985544</v>
      </c>
      <c r="X102" s="75">
        <f ca="true">IF(MAX(C105:C116)-MIN(C105:C116)&lt;5,AVERAGEIF(C105:C116,"&gt;0",X105:X116),
IF(FORECAST($C102,X$105:X$116,$C$105:$C$116)&lt;0,0,
IF(FORECAST($C102,X$105:X$116,$C$105:$C$116)&gt;100,100,
FORECAST($C102,X$105:X$116,$C$105:$C$116))))</f>
        <v>97.862315425666793</v>
      </c>
      <c r="Y102" s="76"/>
      <c r="Z102" s="77"/>
      <c r="AA102" s="77"/>
      <c r="AB102" s="78">
        <f ca="true">IF(MAX(C105:C116)-MIN(C105:C116)&lt;5,AVERAGEIF(C105:C116,"&gt;0",AB105:AB116),
IF(FORECAST($C102,AB$105:AB$116,$C$105:$C$116)&lt;0,0,
IF(FORECAST($C102,AB$105:AB$116,$C$105:$C$116)&gt;100,100,
FORECAST($C102,AB$105:AB$116,$C$105:$C$116))))</f>
        <v>2.4046611902332415</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8" t="s">
        <v>35</v>
      </c>
      <c r="C105" s="439">
        <v>2006</v>
      </c>
      <c r="D105" s="1">
        <f t="shared" ref="D105:D116" ca="true" si="15">IF(ISERROR(INDIRECT(CONCATENATE($B105,"!C122"))),"",INDIRECT(CONCATENATE($B105,"!C122")))</f>
        <v>9.0343888725650494</v>
      </c>
      <c r="E105" s="88">
        <f t="shared" ref="E105:E116" ca="true" si="16">IF(ISERROR(INDIRECT(CONCATENATE($B105,"!C129"))),"",INDIRECT(CONCATENATE($B105,"!C129")))</f>
        <v>87.267297284880328</v>
      </c>
      <c r="F105" s="89"/>
      <c r="G105" s="89"/>
      <c r="H105" s="90">
        <f t="shared" ref="H105:H116" ca="true" si="17">IF(ISERROR(INDIRECT(CONCATENATE($B105,"!C127"))),"",INDIRECT(CONCATENATE($B105,"!C127")))</f>
        <v>64.803156774078374</v>
      </c>
      <c r="I105" s="1">
        <f t="shared" ref="I105:I116" ca="true" si="18">IF(ISERROR(INDIRECT(CONCATENATE($B105,"!D122"))),"",INDIRECT(CONCATENATE($B105,"!D122")))</f>
        <v>28.891743246967984</v>
      </c>
      <c r="J105" s="88">
        <f t="shared" ref="J105:J116" ca="true" si="19">IF(ISERROR(INDIRECT(CONCATENATE($B105,"!D129"))),"",INDIRECT(CONCATENATE($B105,"!D129")))</f>
        <v>90.132337040659877</v>
      </c>
      <c r="K105" s="89"/>
      <c r="L105" s="89"/>
      <c r="M105" s="90">
        <f t="shared" ref="M105:M116" ca="true" si="20">IF(ISERROR(INDIRECT(CONCATENATE($B105,"!D127"))),"",INDIRECT(CONCATENATE($B105,"!D127")))</f>
        <v>31.180678606935292</v>
      </c>
      <c r="N105" s="1">
        <f t="shared" ref="N105:N116" ca="true" si="21">IF(ISERROR(INDIRECT(CONCATENATE($B105,"!E122"))),"",INDIRECT(CONCATENATE($B105,"!E122")))</f>
        <v>49.692229489861475</v>
      </c>
      <c r="O105" s="88">
        <f t="shared" ref="O105:O116" ca="true" si="22">IF(ISERROR(INDIRECT(CONCATENATE($B105,"!E129"))),"",INDIRECT(CONCATENATE($B105,"!E129")))</f>
        <v>95.751711955378497</v>
      </c>
      <c r="P105" s="89"/>
      <c r="Q105" s="89"/>
      <c r="R105" s="90">
        <f t="shared" ref="R105:R116" ca="true" si="23">IF(ISERROR(INDIRECT(CONCATENATE($B105,"!E127"))),"",INDIRECT(CONCATENATE($B105,"!E127")))</f>
        <v>9.6883385745153934</v>
      </c>
      <c r="S105" s="1">
        <f t="shared" ref="S105:S116" ca="true" si="24">IF(ISERROR(INDIRECT(CONCATENATE($B105,"!F122"))),"",INDIRECT(CONCATENATE($B105,"!F122")))</f>
        <v>82.622587759865098</v>
      </c>
      <c r="T105" s="88">
        <f t="shared" ref="T105:T116" ca="true" si="25">IF(ISERROR(INDIRECT(CONCATENATE($B105,"!F129"))),"",INDIRECT(CONCATENATE($B105,"!F129")))</f>
        <v>96.372017676204166</v>
      </c>
      <c r="U105" s="89"/>
      <c r="V105" s="89"/>
      <c r="W105" s="90">
        <f t="shared" ref="W105:W116" ca="true" si="26">IF(ISERROR(INDIRECT(CONCATENATE($B105,"!F127"))),"",INDIRECT(CONCATENATE($B105,"!F127")))</f>
        <v>0.48354721317900967</v>
      </c>
      <c r="X105" s="1">
        <f t="shared" ref="X105:X116" ca="true" si="27">IF(ISERROR(INDIRECT(CONCATENATE($B105,"!G122"))),"",INDIRECT(CONCATENATE($B105,"!G122")))</f>
        <v>90.596425003257337</v>
      </c>
      <c r="Y105" s="88">
        <f t="shared" ref="Y105:Y116" ca="true" si="28">IF(ISERROR(INDIRECT(CONCATENATE($B105,"!G129"))),"",INDIRECT(CONCATENATE($B105,"!G129")))</f>
        <v>98.519412067125501</v>
      </c>
      <c r="Z105" s="89"/>
      <c r="AA105" s="89"/>
      <c r="AB105" s="90">
        <f t="shared" ref="AB105:AB116" ca="true" si="29">IF(ISERROR(INDIRECT(CONCATENATE($B105,"!G2127"))),"",INDIRECT(CONCATENATE($B105,"!G127")))</f>
        <v>1.0015738611171108</v>
      </c>
    </row>
    <row r="106" x14ac:dyDescent="0.2">
      <c r="A106" s="87"/>
      <c r="B106" s="440" t="s">
        <v>289</v>
      </c>
      <c r="C106" s="441">
        <v>2013</v>
      </c>
      <c r="D106" s="2">
        <f t="shared" ca="true" si="15"/>
        <v>13.921448988992243</v>
      </c>
      <c r="E106" s="91" t="str">
        <f t="shared" ca="true" si="16"/>
        <v>N/A</v>
      </c>
      <c r="F106" s="89"/>
      <c r="G106" s="89"/>
      <c r="H106" s="92">
        <f t="shared" ca="true" si="17"/>
        <v>60.100932967156432</v>
      </c>
      <c r="I106" s="2">
        <f t="shared" ca="true" si="18"/>
        <v>38.733476075790776</v>
      </c>
      <c r="J106" s="91" t="str">
        <f t="shared" ca="true" si="19"/>
        <v>N/A</v>
      </c>
      <c r="K106" s="89"/>
      <c r="L106" s="89"/>
      <c r="M106" s="92">
        <f t="shared" ca="true" si="20"/>
        <v>31.569703527259911</v>
      </c>
      <c r="N106" s="2">
        <f t="shared" ca="true" si="21"/>
        <v>60.218551875856576</v>
      </c>
      <c r="O106" s="91" t="str">
        <f t="shared" ca="true" si="22"/>
        <v>N/A</v>
      </c>
      <c r="P106" s="89"/>
      <c r="Q106" s="89"/>
      <c r="R106" s="92">
        <f t="shared" ca="true" si="23"/>
        <v>18.448449872426789</v>
      </c>
      <c r="S106" s="2">
        <f t="shared" ca="true" si="24"/>
        <v>82.80380818597952</v>
      </c>
      <c r="T106" s="91" t="str">
        <f t="shared" ca="true" si="25"/>
        <v>N/A</v>
      </c>
      <c r="U106" s="89"/>
      <c r="V106" s="89"/>
      <c r="W106" s="92">
        <f t="shared" ca="true" si="26"/>
        <v>7.140116181349712</v>
      </c>
      <c r="X106" s="2">
        <f t="shared" ca="true" si="27"/>
        <v>96.247673109575828</v>
      </c>
      <c r="Y106" s="91" t="str">
        <f t="shared" ca="true" si="28"/>
        <v>N/A</v>
      </c>
      <c r="Z106" s="89"/>
      <c r="AA106" s="89"/>
      <c r="AB106" s="92">
        <f t="shared" ca="true" si="29"/>
        <v>2.0928640059852115</v>
      </c>
    </row>
    <row r="107" x14ac:dyDescent="0.2">
      <c r="A107" s="87"/>
      <c r="B107" s="440"/>
      <c r="C107" s="441"/>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40"/>
      <c r="C108" s="441"/>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0"/>
      <c r="C109" s="441"/>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0"/>
      <c r="C110" s="441"/>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0"/>
      <c r="C111" s="441"/>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40"/>
      <c r="C112" s="441"/>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40"/>
      <c r="C113" s="441"/>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0"/>
      <c r="C114" s="441"/>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0"/>
      <c r="C115" s="441"/>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2"/>
      <c r="C116" s="443"/>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00" t="str">
        <f>CONCATENATE("National use of sanitation facilities, ",C99,"–",C100)</f>
        <v>National use of sanitation facilities, 2000–2019</v>
      </c>
      <c r="C118" s="1601"/>
      <c r="D118" s="1601"/>
      <c r="E118" s="1601"/>
      <c r="F118" s="1601"/>
      <c r="G118" s="1601"/>
      <c r="H118" s="1601"/>
      <c r="I118" s="1601"/>
      <c r="J118" s="1601"/>
      <c r="K118" s="1601"/>
      <c r="L118" s="1601"/>
      <c r="N118" s="98"/>
      <c r="O118" s="98"/>
      <c r="P118" s="98"/>
      <c r="Q118" s="98"/>
      <c r="R118" s="98"/>
      <c r="S118" s="1583" t="s">
        <v>11</v>
      </c>
      <c r="T118" s="1584"/>
      <c r="U118" s="1584"/>
      <c r="V118" s="1584"/>
      <c r="W118" s="158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597" t="s">
        <v>6</v>
      </c>
      <c r="B197" s="1597"/>
      <c r="C197" s="1597"/>
      <c r="D197" s="1586" t="s">
        <v>0</v>
      </c>
      <c r="E197" s="1587"/>
      <c r="F197" s="1587"/>
      <c r="G197" s="1587"/>
      <c r="H197" s="1588"/>
      <c r="I197" s="1586" t="s">
        <v>1</v>
      </c>
      <c r="J197" s="1587"/>
      <c r="K197" s="1587"/>
      <c r="L197" s="1587"/>
      <c r="M197" s="1588"/>
      <c r="N197" s="1586" t="s">
        <v>2</v>
      </c>
      <c r="O197" s="1587"/>
      <c r="P197" s="1587"/>
      <c r="Q197" s="1587"/>
      <c r="R197" s="1588"/>
      <c r="S197" s="1586" t="s">
        <v>3</v>
      </c>
      <c r="T197" s="1587"/>
      <c r="U197" s="1587"/>
      <c r="V197" s="1587"/>
      <c r="W197" s="1588"/>
      <c r="X197" s="1586" t="s">
        <v>4</v>
      </c>
      <c r="Y197" s="1587"/>
      <c r="Z197" s="1587"/>
      <c r="AA197" s="1587"/>
      <c r="AB197" s="1588"/>
    </row>
    <row r="198" s="44" customFormat="true" ht="22.5" customHeight="true" x14ac:dyDescent="0.2">
      <c r="A198" s="1599"/>
      <c r="B198" s="1599"/>
      <c r="C198" s="1599"/>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589" t="s">
        <v>10</v>
      </c>
      <c r="B199" s="1590"/>
      <c r="C199" s="209">
        <f>MinBase(C205:C216)</f>
        <v>2000</v>
      </c>
      <c r="D199" s="56">
        <f ca="true">IF((D201+H201)&gt;100,D201*100/(D201+H201),D201)</f>
        <v>80.893908324382437</v>
      </c>
      <c r="E199" s="105">
        <f ca="true">D199*AVERAGEIF(E205:E216,"&gt;0")/100</f>
        <v>78.672937356018693</v>
      </c>
      <c r="F199" s="58">
        <f ca="true">D199*(100-AVERAGEIF(E205:E216,"&gt;0"))/100</f>
        <v>2.2209709683637406</v>
      </c>
      <c r="G199" s="59">
        <f ca="true">100-(E199+F199+H199)</f>
        <v>16.924027393447204</v>
      </c>
      <c r="H199" s="60">
        <f ca="true">IF((D201+H201)&gt;100,H201*100/(D201+H201),H201)</f>
        <v>2.1820642821703586</v>
      </c>
      <c r="I199" s="56">
        <f ca="true">IF((I201+M201)&gt;100,I201*100/(I201+M201),I201)</f>
        <v>94.509615809656111</v>
      </c>
      <c r="J199" s="105">
        <f ca="true">I199*AVERAGEIF(J205:J216,"&gt;0")/100</f>
        <v>90.52560449767347</v>
      </c>
      <c r="K199" s="61">
        <f ca="true">I199*(100-AVERAGEIF(J205:J216,"&gt;0"))/100</f>
        <v>3.9840113119826435</v>
      </c>
      <c r="L199" s="62">
        <f ca="true">100-(J199+K199+M199)</f>
        <v>5.4903841903438888</v>
      </c>
      <c r="M199" s="63">
        <f ca="true">IF((I201+M201)&gt;100,M201*100/(I201+M201),M201)</f>
        <v>0</v>
      </c>
      <c r="N199" s="56">
        <f ca="true">IF((N201+R201)&gt;100,N201*100/(N201+R201),N201)</f>
        <v>91.38443984154037</v>
      </c>
      <c r="O199" s="105">
        <f ca="true">N199*AVERAGEIF(O205:O216,"&gt;0")/100</f>
        <v>88.606755442396064</v>
      </c>
      <c r="P199" s="61">
        <f ca="true">N199*(100-AVERAGEIF(O205:O216,"&gt;0"))/100</f>
        <v>2.7776843991443125</v>
      </c>
      <c r="Q199" s="62">
        <f ca="true">100-(O199+P199+R199)</f>
        <v>8.6155601584596297</v>
      </c>
      <c r="R199" s="63">
        <f ca="true">IF((N201+R201)&gt;100,R201*100/(N201+R201),R201)</f>
        <v>0</v>
      </c>
      <c r="S199" s="56">
        <f ca="true">IF((S201+W201)&gt;100,S201*100/(S201+W201),S201)</f>
        <v>96.812151043578709</v>
      </c>
      <c r="T199" s="105">
        <f ca="true">S199*AVERAGEIF(T205:T216,"&gt;0")/100</f>
        <v>96.812151043578709</v>
      </c>
      <c r="U199" s="61">
        <f ca="true">S199*(100-AVERAGEIF(T205:T216,"&gt;0"))/100</f>
        <v>0</v>
      </c>
      <c r="V199" s="62">
        <f ca="true">100-(T199+U199+W199)</f>
        <v>3.1878489564212913</v>
      </c>
      <c r="W199" s="63">
        <f ca="true">IF((S201+W201)&gt;100,W201*100/(S201+W201),W201)</f>
        <v>0</v>
      </c>
      <c r="X199" s="56">
        <f ca="true">IF((X201+AB201)&gt;100,X201*100/(X201+AB201),X201)</f>
        <v>100</v>
      </c>
      <c r="Y199" s="105">
        <f ca="true">X199*AVERAGEIF(Y205:Y216,"&gt;0")/100</f>
        <v>99.728042813566148</v>
      </c>
      <c r="Z199" s="61">
        <f ca="true">X199*(100-AVERAGEIF(Y205:Y216,"&gt;0"))/100</f>
        <v>0.27195718643385192</v>
      </c>
      <c r="AA199" s="62">
        <f ca="true">100-(Y199+Z199+AB199)</f>
        <v>0</v>
      </c>
      <c r="AB199" s="63">
        <f ca="true">IF((X201+AB201)&gt;100,AB201*100/(X201+AB201),AB201)</f>
        <v>0</v>
      </c>
    </row>
    <row r="200" s="64" customFormat="true" ht="15" customHeight="true" x14ac:dyDescent="0.2">
      <c r="A200" s="1591"/>
      <c r="B200" s="1592"/>
      <c r="C200" s="210">
        <f>MaxTarget(C205:C216)</f>
        <v>2019</v>
      </c>
      <c r="D200" s="65">
        <f ca="true">IF((D202+H202)&gt;100,D202*100/(D202+H202),D202)</f>
        <v>73.254267029754828</v>
      </c>
      <c r="E200" s="106">
        <f ca="true">D200*AVERAGEIF(E205:E216,"&gt;0")/100</f>
        <v>71.243045125017019</v>
      </c>
      <c r="F200" s="67">
        <f ca="true">D200*(100-AVERAGEIF(E205:E216,"&gt;0"))/100</f>
        <v>2.0112219047378148</v>
      </c>
      <c r="G200" s="68">
        <f ca="true">100-(E200+F200+H200)</f>
        <v>18.550127949493117</v>
      </c>
      <c r="H200" s="69">
        <f ca="true">IF((D202+H202)&gt;100,H202*100/(D202+H202),H202)</f>
        <v>8.1956050207520548</v>
      </c>
      <c r="I200" s="65">
        <f ca="true">IF((I202+M202)&gt;100,I202*100/(I202+M202),I202)</f>
        <v>90.453309609499456</v>
      </c>
      <c r="J200" s="106">
        <f ca="true">I200*AVERAGEIF(J205:J216,"&gt;0")/100</f>
        <v>86.640290102401906</v>
      </c>
      <c r="K200" s="67">
        <f ca="true">I200*(100-AVERAGEIF(J205:J216,"&gt;0"))/100</f>
        <v>3.8130195070975543</v>
      </c>
      <c r="L200" s="68">
        <f ca="true">100-(J200+K200+M200)</f>
        <v>5.8420551600571571</v>
      </c>
      <c r="M200" s="69">
        <f ca="true">IF((I202+M202)&gt;100,M202*100/(I202+M202),M202)</f>
        <v>3.7046352304433867</v>
      </c>
      <c r="N200" s="65">
        <f ca="true">IF((N202+R202)&gt;100,N202*100/(N202+R202),N202)</f>
        <v>98.485699991694077</v>
      </c>
      <c r="O200" s="106">
        <f ca="true">N200*AVERAGEIF(O205:O216,"&gt;0")/100</f>
        <v>95.492168566868472</v>
      </c>
      <c r="P200" s="67">
        <f ca="true">N200*(100-AVERAGEIF(O205:O216,"&gt;0"))/100</f>
        <v>2.9935314248256013</v>
      </c>
      <c r="Q200" s="68">
        <f ca="true">100-(O200+P200+R200)</f>
        <v>0</v>
      </c>
      <c r="R200" s="69">
        <f ca="true">IF((N202+R202)&gt;100,R202*100/(N202+R202),R202)</f>
        <v>1.5143000083059197</v>
      </c>
      <c r="S200" s="65">
        <f ca="true">IF((S202+W202)&gt;100,S202*100/(S202+W202),S202)</f>
        <v>97.543568898067335</v>
      </c>
      <c r="T200" s="106">
        <f ca="true">S200*AVERAGEIF(T205:T216,"&gt;0")/100</f>
        <v>97.543568898067335</v>
      </c>
      <c r="U200" s="67">
        <f ca="true">S200*(100-AVERAGEIF(T205:T216,"&gt;0"))/100</f>
        <v>0</v>
      </c>
      <c r="V200" s="68">
        <f ca="true">100-(T200+U200+W200)</f>
        <v>1.9191831232317185</v>
      </c>
      <c r="W200" s="69">
        <f ca="true">IF((S202+W202)&gt;100,W202*100/(S202+W202),W202)</f>
        <v>0.53724797870094676</v>
      </c>
      <c r="X200" s="65">
        <f ca="true">IF((X202+AB202)&gt;100,X202*100/(X202+AB202),X202)</f>
        <v>99.085350130776163</v>
      </c>
      <c r="Y200" s="106">
        <f ca="true">X200*AVERAGEIF(Y205:Y216,"&gt;0")/100</f>
        <v>98.815880400392373</v>
      </c>
      <c r="Z200" s="67">
        <f ca="true">X200*(100-AVERAGEIF(Y205:Y216,"&gt;0"))/100</f>
        <v>0.26946973038378985</v>
      </c>
      <c r="AA200" s="68">
        <f ca="true">100-(Y200+Z200+AB200)</f>
        <v>0.31987808567620846</v>
      </c>
      <c r="AB200" s="69">
        <f ca="true">IF((X202+AB202)&gt;100,AB202*100/(X202+AB202),AB202)</f>
        <v>0.59477178354762827</v>
      </c>
    </row>
    <row r="201" hidden="true" x14ac:dyDescent="0.2">
      <c r="A201" s="1593" t="s">
        <v>12</v>
      </c>
      <c r="B201" s="1594"/>
      <c r="C201" s="70">
        <f>MinRegYear(C199,C205:C216)</f>
        <v>2004</v>
      </c>
      <c r="D201" s="71">
        <f ca="true">IF(MAX(C205:C216)-MIN(C205:C216)&lt;5,AVERAGEIF(C205:C216,"&gt;0",D205:D216),
IF(FORECAST($C201,D$205:D$216,$C$205:$C$216)&lt;0,0,
IF(FORECAST($C201,D$205:D$216,$C$205:$C$216)&gt;100,100,
FORECAST($C201,D$205:D$216,$C$205:$C$216))))</f>
        <v>80.893908324382437</v>
      </c>
      <c r="E201" s="72"/>
      <c r="F201" s="73"/>
      <c r="G201" s="73"/>
      <c r="H201" s="74">
        <f ca="true">IF(MAX(C205:C216)-MIN(C205:C216)&lt;5,AVERAGEIF(C205:C216,"&gt;0",H205:H216),
IF(FORECAST($C201,H$205:H$216,$C$205:$C$216)&lt;0,0,
IF(FORECAST($C201,H$205:H$216,$C$205:$C$216)&gt;100,100,
FORECAST($C201,H$205:H$216,$C$205:$C$216))))</f>
        <v>2.1820642821703586</v>
      </c>
      <c r="I201" s="71">
        <f ca="true">IF(MAX(C205:C216)-MIN(C205:C216)&lt;5,AVERAGEIF(C205:C216,"&gt;0",I205:I216),
IF(FORECAST($C201,I$205:I$216,$C$205:$C$216)&lt;0,0,
IF(FORECAST($C201,I$205:I$216,$C$205:$C$216)&gt;100,100,
FORECAST($C201,I$205:I$216,$C$205:$C$216))))</f>
        <v>94.509615809656111</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91.38443984154037</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96.812151043578709</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595"/>
      <c r="B202" s="1596"/>
      <c r="C202" s="49">
        <f>MaxRegYear(C200,C205:C216)</f>
        <v>2015</v>
      </c>
      <c r="D202" s="75">
        <f ca="true">IF(MAX(C205:C216)-MIN(C205:C216)&lt;5,AVERAGEIF(C205:C216,"&gt;0",D205:D216),
IF(FORECAST($C202,D$205:D$216,$C$205:$C$216)&lt;0,0,
IF(FORECAST($C202,D$205:D$216,$C$205:$C$216)&gt;100,100,
FORECAST($C202,D$205:D$216,$C$205:$C$216))))</f>
        <v>73.254267029754828</v>
      </c>
      <c r="E202" s="76"/>
      <c r="F202" s="77"/>
      <c r="G202" s="77"/>
      <c r="H202" s="78">
        <f ca="true">IF(MAX(C205:C216)-MIN(C205:C216)&lt;5,AVERAGEIF(C205:C216,"&gt;0",H205:H216),
IF(FORECAST($C202,H$205:H$216,$C$205:$C$216)&lt;0,0,
IF(FORECAST($C202,H$205:H$216,$C$205:$C$216)&gt;100,100,
FORECAST($C202,H$205:H$216,$C$205:$C$216))))</f>
        <v>8.1956050207520548</v>
      </c>
      <c r="I202" s="75">
        <f ca="true">IF(MAX(C205:C216)-MIN(C205:C216)&lt;5,AVERAGEIF(C205:C216,"&gt;0",I205:I216),
IF(FORECAST($C202,I$205:I$216,$C$205:$C$216)&lt;0,0,
IF(FORECAST($C202,I$205:I$216,$C$205:$C$216)&gt;100,100,
FORECAST($C202,I$205:I$216,$C$205:$C$216))))</f>
        <v>90.453309609499456</v>
      </c>
      <c r="J202" s="76"/>
      <c r="K202" s="77"/>
      <c r="L202" s="77"/>
      <c r="M202" s="78">
        <f ca="true">IF(MAX(C205:C216)-MIN(C205:C216)&lt;5,AVERAGEIF(C205:C216,"&gt;0",M205:M216),
IF(FORECAST($C202,M$205:M$216,$C$205:$C$216)&lt;0,0,
IF(FORECAST($C202,M$205:M$216,$C$205:$C$216)&gt;100,100,
FORECAST($C202,M$205:M$216,$C$205:$C$216))))</f>
        <v>3.7046352304433867</v>
      </c>
      <c r="N202" s="75">
        <f ca="true">IF(MAX(C205:C216)-MIN(C205:C216)&lt;5,AVERAGEIF(C205:C216,"&gt;0",N205:N216),
IF(FORECAST($C202,N$205:N$216,$C$205:$C$216)&lt;0,0,
IF(FORECAST($C202,N$205:N$216,$C$205:$C$216)&gt;100,100,
FORECAST($C202,N$205:N$216,$C$205:$C$216))))</f>
        <v>98.833411002671255</v>
      </c>
      <c r="O202" s="76"/>
      <c r="P202" s="77"/>
      <c r="Q202" s="77"/>
      <c r="R202" s="78">
        <f ca="true">IF(MAX(C205:C216)-MIN(C205:C216)&lt;5,AVERAGEIF(C205:C216,"&gt;0",R205:R216),
IF(FORECAST($C202,R$205:R$216,$C$205:$C$216)&lt;0,0,
IF(FORECAST($C202,R$205:R$216,$C$205:$C$216)&gt;100,100,
FORECAST($C202,R$205:R$216,$C$205:$C$216))))</f>
        <v>1.5196463559163362</v>
      </c>
      <c r="S202" s="75">
        <f ca="true">IF(MAX(C205:C216)-MIN(C205:C216)&lt;5,AVERAGEIF(C205:C216,"&gt;0",S205:S216),
IF(FORECAST($C202,S$205:S$216,$C$205:$C$216)&lt;0,0,
IF(FORECAST($C202,S$205:S$216,$C$205:$C$216)&gt;100,100,
FORECAST($C202,S$205:S$216,$C$205:$C$216))))</f>
        <v>97.543568898067335</v>
      </c>
      <c r="T202" s="76"/>
      <c r="U202" s="77"/>
      <c r="V202" s="77"/>
      <c r="W202" s="78">
        <f ca="true">IF(MAX(C205:C216)-MIN(C205:C216)&lt;5,AVERAGEIF(C205:C216,"&gt;0",W205:W216),
IF(FORECAST($C202,W$205:W$216,$C$205:$C$216)&lt;0,0,
IF(FORECAST($C202,W$205:W$216,$C$205:$C$216)&gt;100,100,
FORECAST($C202,W$205:W$216,$C$205:$C$216))))</f>
        <v>0.53724797870094676</v>
      </c>
      <c r="X202" s="75">
        <f ca="true">IF(MAX(C205:C216)-MIN(C205:C216)&lt;5,AVERAGEIF(C205:C216,"&gt;0",X205:X216),
IF(FORECAST($C202,X$205:X$216,$C$205:$C$216)&lt;0,0,
IF(FORECAST($C202,X$205:X$216,$C$205:$C$216)&gt;100,100,
FORECAST($C202,X$205:X$216,$C$205:$C$216))))</f>
        <v>99.085350130776163</v>
      </c>
      <c r="Y202" s="76"/>
      <c r="Z202" s="77"/>
      <c r="AA202" s="77"/>
      <c r="AB202" s="78">
        <f ca="true">IF(MAX(C205:C216)-MIN(C205:C216)&lt;5,AVERAGEIF(C205:C216,"&gt;0",AB205:AB216),
IF(FORECAST($C202,AB$205:AB$216,$C$205:$C$216)&lt;0,0,
IF(FORECAST($C202,AB$205:AB$216,$C$205:$C$216)&gt;100,100,
FORECAST($C202,AB$205:AB$216,$C$205:$C$216))))</f>
        <v>0.59477178354762827</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8" t="s">
        <v>35</v>
      </c>
      <c r="C205" s="439">
        <v>2006</v>
      </c>
      <c r="D205" s="1">
        <f t="shared" ref="D205:D216" ca="true" si="30">IF(ISERROR(INDIRECT(CONCATENATE($B205,"!H122"))),"",INDIRECT(CONCATENATE($B205,"!H122")))</f>
        <v>79.504882634450297</v>
      </c>
      <c r="E205" s="91">
        <f t="shared" ref="E205:E216" ca="true" si="31">IF(ISERROR(INDIRECT(CONCATENATE($B205,"!H129"))),"",INDIRECT(CONCATENATE($B205,"!H129")))</f>
        <v>97.254464502496646</v>
      </c>
      <c r="F205" s="89"/>
      <c r="G205" s="89"/>
      <c r="H205" s="90">
        <f t="shared" ref="H205:H216" ca="true" si="32">IF(ISERROR(INDIRECT(CONCATENATE($B205,"!H127"))),"",INDIRECT(CONCATENATE($B205,"!H127")))</f>
        <v>3.2754353255489268</v>
      </c>
      <c r="I205" s="1">
        <f t="shared" ref="I205:I216" ca="true" si="33">IF(ISERROR(INDIRECT(CONCATENATE($B205,"!I122"))),"",INDIRECT(CONCATENATE($B205,"!I122")))</f>
        <v>93.772105591445907</v>
      </c>
      <c r="J205" s="91">
        <f t="shared" ref="J205:J216" ca="true" si="34">IF(ISERROR(INDIRECT(CONCATENATE($B205,"!I129"))),"",INDIRECT(CONCATENATE($B205,"!I129")))</f>
        <v>95.784543955816616</v>
      </c>
      <c r="K205" s="89"/>
      <c r="L205" s="89"/>
      <c r="M205" s="90">
        <f t="shared" ref="M205:M216" ca="true" si="35">IF(ISERROR(INDIRECT(CONCATENATE($B205,"!I127"))),"",INDIRECT(CONCATENATE($B205,"!I127")))</f>
        <v>4.4406678483915725E-2</v>
      </c>
      <c r="N205" s="1">
        <f t="shared" ref="N205:N216" ca="true" si="36">IF(ISERROR(INDIRECT(CONCATENATE($B205,"!J122"))),"",INDIRECT(CONCATENATE($B205,"!J122")))</f>
        <v>92.738798234473308</v>
      </c>
      <c r="O205" s="91">
        <f t="shared" ref="O205:O216" ca="true" si="37">IF(ISERROR(INDIRECT(CONCATENATE($B205,"!J129"))),"",INDIRECT(CONCATENATE($B205,"!J129")))</f>
        <v>96.960440525804188</v>
      </c>
      <c r="P205" s="89"/>
      <c r="Q205" s="89"/>
      <c r="R205" s="90">
        <f t="shared" ref="R205:R216" ca="true" si="38">IF(ISERROR(INDIRECT(CONCATENATE($B205,"!J127"))),"",INDIRECT(CONCATENATE($B205,"!J127")))</f>
        <v>0</v>
      </c>
      <c r="S205" s="1">
        <f t="shared" ref="S205:S216" ca="true" si="39">IF(ISERROR(INDIRECT(CONCATENATE($B205,"!K122"))),"",INDIRECT(CONCATENATE($B205,"!K122")))</f>
        <v>96.945136108031164</v>
      </c>
      <c r="T205" s="91">
        <f t="shared" ref="T205:T216" ca="true" si="40">IF(ISERROR(INDIRECT(CONCATENATE($B205,"!K129"))),"",INDIRECT(CONCATENATE($B205,"!K129")))</f>
        <v>100</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99.728042813566148</v>
      </c>
      <c r="Z205" s="89"/>
      <c r="AA205" s="89"/>
      <c r="AB205" s="90">
        <f t="shared" ref="AB205:AB216" ca="true" si="44">IF(ISERROR(INDIRECT(CONCATENATE($B205,"!L2127"))),"",INDIRECT(CONCATENATE($B205,"!L127")))</f>
        <v>0</v>
      </c>
    </row>
    <row r="206" x14ac:dyDescent="0.2">
      <c r="A206" s="87"/>
      <c r="B206" s="440" t="s">
        <v>289</v>
      </c>
      <c r="C206" s="441">
        <v>2013</v>
      </c>
      <c r="D206" s="2">
        <f t="shared" ca="true" si="30"/>
        <v>74.643292719687352</v>
      </c>
      <c r="E206" s="91" t="str">
        <f t="shared" ca="true" si="31"/>
        <v>N/A</v>
      </c>
      <c r="F206" s="89"/>
      <c r="G206" s="89"/>
      <c r="H206" s="92">
        <f t="shared" ca="true" si="32"/>
        <v>7.1022339773736789</v>
      </c>
      <c r="I206" s="2">
        <f t="shared" ca="true" si="33"/>
        <v>91.190819827709831</v>
      </c>
      <c r="J206" s="91" t="str">
        <f t="shared" ca="true" si="34"/>
        <v>N/A</v>
      </c>
      <c r="K206" s="89"/>
      <c r="L206" s="89"/>
      <c r="M206" s="92">
        <f t="shared" ca="true" si="35"/>
        <v>2.8912511077857377</v>
      </c>
      <c r="N206" s="2">
        <f t="shared" ca="true" si="36"/>
        <v>97.479052609738332</v>
      </c>
      <c r="O206" s="91" t="str">
        <f t="shared" ca="true" si="37"/>
        <v>N/A</v>
      </c>
      <c r="P206" s="89"/>
      <c r="Q206" s="89"/>
      <c r="R206" s="92">
        <f t="shared" ca="true" si="38"/>
        <v>1.181947165712723</v>
      </c>
      <c r="S206" s="2">
        <f t="shared" ca="true" si="39"/>
        <v>97.410583833614851</v>
      </c>
      <c r="T206" s="91" t="str">
        <f t="shared" ca="true" si="40"/>
        <v>N/A</v>
      </c>
      <c r="U206" s="89"/>
      <c r="V206" s="89"/>
      <c r="W206" s="92">
        <f t="shared" ca="true" si="41"/>
        <v>0.41785953898962169</v>
      </c>
      <c r="X206" s="2">
        <f t="shared" ca="true" si="42"/>
        <v>99.288605657270352</v>
      </c>
      <c r="Y206" s="91" t="str">
        <f t="shared" ca="true" si="43"/>
        <v>N/A</v>
      </c>
      <c r="Z206" s="89"/>
      <c r="AA206" s="89"/>
      <c r="AB206" s="92">
        <f t="shared" ca="true" si="44"/>
        <v>0.46260027609260851</v>
      </c>
    </row>
    <row r="207" x14ac:dyDescent="0.2">
      <c r="A207" s="87"/>
      <c r="B207" s="440"/>
      <c r="C207" s="441"/>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40"/>
      <c r="C208" s="441"/>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40"/>
      <c r="C209" s="441"/>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40"/>
      <c r="C210" s="441"/>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40"/>
      <c r="C211" s="441"/>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40"/>
      <c r="C212" s="441"/>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40"/>
      <c r="C213" s="441"/>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40"/>
      <c r="C214" s="441"/>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40"/>
      <c r="C215" s="441"/>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42"/>
      <c r="C216" s="443"/>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600" t="str">
        <f>CONCATENATE("Urban use of sanitation facilities, ",C199,"–",C200)</f>
        <v>Urban use of sanitation facilities, 2000–2019</v>
      </c>
      <c r="C218" s="1601"/>
      <c r="D218" s="1601"/>
      <c r="E218" s="1601"/>
      <c r="F218" s="1601"/>
      <c r="G218" s="1601"/>
      <c r="H218" s="1601"/>
      <c r="I218" s="1601"/>
      <c r="J218" s="1601"/>
      <c r="K218" s="1601"/>
      <c r="L218" s="1601"/>
      <c r="N218" s="98"/>
      <c r="O218" s="98"/>
      <c r="P218" s="98"/>
      <c r="Q218" s="98"/>
      <c r="R218" s="98"/>
      <c r="S218" s="1583" t="s">
        <v>11</v>
      </c>
      <c r="T218" s="1584"/>
      <c r="U218" s="1584"/>
      <c r="V218" s="1584"/>
      <c r="W218" s="158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597" t="s">
        <v>7</v>
      </c>
      <c r="B297" s="1597"/>
      <c r="C297" s="1597"/>
      <c r="D297" s="1586" t="s">
        <v>0</v>
      </c>
      <c r="E297" s="1587"/>
      <c r="F297" s="1587"/>
      <c r="G297" s="1587"/>
      <c r="H297" s="1588"/>
      <c r="I297" s="1586" t="s">
        <v>1</v>
      </c>
      <c r="J297" s="1587"/>
      <c r="K297" s="1587"/>
      <c r="L297" s="1587"/>
      <c r="M297" s="1588"/>
      <c r="N297" s="1586" t="s">
        <v>2</v>
      </c>
      <c r="O297" s="1587"/>
      <c r="P297" s="1587"/>
      <c r="Q297" s="1587"/>
      <c r="R297" s="1588"/>
      <c r="S297" s="1586" t="s">
        <v>3</v>
      </c>
      <c r="T297" s="1587"/>
      <c r="U297" s="1587"/>
      <c r="V297" s="1587"/>
      <c r="W297" s="1588"/>
      <c r="X297" s="1586" t="s">
        <v>4</v>
      </c>
      <c r="Y297" s="1587"/>
      <c r="Z297" s="1587"/>
      <c r="AA297" s="1587"/>
      <c r="AB297" s="1588"/>
    </row>
    <row r="298" s="44" customFormat="true" ht="22.5" customHeight="true" x14ac:dyDescent="0.2">
      <c r="A298" s="1598"/>
      <c r="B298" s="1598"/>
      <c r="C298" s="1598"/>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589" t="s">
        <v>10</v>
      </c>
      <c r="B299" s="1590"/>
      <c r="C299" s="209">
        <f>MinBase(C305:C316)</f>
        <v>2000</v>
      </c>
      <c r="D299" s="56">
        <f ca="true">IF((D301+H301)&gt;100,D301*100/(D301+H301),D301)</f>
        <v>4.5493208363304802</v>
      </c>
      <c r="E299" s="105">
        <f ca="true">D299*AVERAGEIF(E305:E316,"&gt;0")/100</f>
        <v>4.034689129605737</v>
      </c>
      <c r="F299" s="58">
        <f ca="true">D299*(100-AVERAGEIF(E305:E316,"&gt;0"))/100</f>
        <v>0.51463170672474312</v>
      </c>
      <c r="G299" s="59">
        <f ca="true">100-(E299+F299+H299)</f>
        <v>20.165724960681473</v>
      </c>
      <c r="H299" s="60">
        <f ca="true">IF((D301+H301)&gt;100,H301*100/(D301+H301),H301)</f>
        <v>75.284954202988047</v>
      </c>
      <c r="I299" s="56">
        <f ca="true">IF((I301+M301)&gt;100,I301*100/(I301+M301),I301)</f>
        <v>16.342566427372731</v>
      </c>
      <c r="J299" s="105">
        <f ca="true">I299*AVERAGEIF(J305:J316,"&gt;0")/100</f>
        <v>14.489731527392012</v>
      </c>
      <c r="K299" s="61">
        <f ca="true">I299*(100-AVERAGEIF(J305:J316,"&gt;0"))/100</f>
        <v>1.8528348999807198</v>
      </c>
      <c r="L299" s="62">
        <f ca="true">100-(J299+K299+M299)</f>
        <v>36.573087090278023</v>
      </c>
      <c r="M299" s="63">
        <f ca="true">IF((I301+M301)&gt;100,M301*100/(I301+M301),M301)</f>
        <v>47.084346482349247</v>
      </c>
      <c r="N299" s="56">
        <f ca="true">IF((N301+R301)&gt;100,N301*100/(N301+R301),N301)</f>
        <v>29.98883577737206</v>
      </c>
      <c r="O299" s="105">
        <f ca="true">N299*AVERAGEIF(O305:O316,"&gt;0")/100</f>
        <v>27.755929053435509</v>
      </c>
      <c r="P299" s="61">
        <f ca="true">N299*(100-AVERAGEIF(O305:O316,"&gt;0"))/100</f>
        <v>2.232906723936555</v>
      </c>
      <c r="Q299" s="62">
        <f ca="true">100-(O299+P299+R299)</f>
        <v>49.569186394701546</v>
      </c>
      <c r="R299" s="63">
        <f ca="true">IF((N301+R301)&gt;100,R301*100/(N301+R301),R301)</f>
        <v>20.441977827926394</v>
      </c>
      <c r="S299" s="56">
        <f ca="true">IF((S301+W301)&gt;100,S301*100/(S301+W301),S301)</f>
        <v>38.057214586651753</v>
      </c>
      <c r="T299" s="105">
        <f ca="true">S299*AVERAGEIF(T305:T316,"&gt;0")/100</f>
        <v>35.755741683581725</v>
      </c>
      <c r="U299" s="61">
        <f ca="true">S299*(100-AVERAGEIF(T305:T316,"&gt;0"))/100</f>
        <v>2.3014729030700263</v>
      </c>
      <c r="V299" s="62">
        <f ca="true">100-(T299+U299+W299)</f>
        <v>54.489446845807379</v>
      </c>
      <c r="W299" s="63">
        <f ca="true">IF((S301+W301)&gt;100,W301*100/(S301+W301),W301)</f>
        <v>7.4533385675408681</v>
      </c>
      <c r="X299" s="56">
        <f ca="true">IF((X301+AB301)&gt;100,X301*100/(X301+AB301),X301)</f>
        <v>68.633607283301899</v>
      </c>
      <c r="Y299" s="105">
        <f ca="true">X299*AVERAGEIF(Y305:Y316,"&gt;0")/100</f>
        <v>65.584623194028211</v>
      </c>
      <c r="Z299" s="61">
        <f ca="true">X299*(100-AVERAGEIF(Y305:Y316,"&gt;0"))/100</f>
        <v>3.048984089273679</v>
      </c>
      <c r="AA299" s="62">
        <f ca="true">100-(Y299+Z299+AB299)</f>
        <v>31.366392716698115</v>
      </c>
      <c r="AB299" s="63">
        <f ca="true">IF((X301+AB301)&gt;100,AB301*100/(X301+AB301),AB301)</f>
        <v>0</v>
      </c>
    </row>
    <row r="300" s="64" customFormat="true" ht="15" customHeight="true" x14ac:dyDescent="0.2">
      <c r="A300" s="1591"/>
      <c r="B300" s="1592"/>
      <c r="C300" s="210">
        <f>MaxTarget(C305:C316)</f>
        <v>2019</v>
      </c>
      <c r="D300" s="65">
        <f ca="true">IF((D302+H302)&gt;100,D302*100/(D302+H302),D302)</f>
        <v>12.959829744281251</v>
      </c>
      <c r="E300" s="106">
        <f ca="true">D300*AVERAGEIF(E305:E316,"&gt;0")/100</f>
        <v>11.493778098308253</v>
      </c>
      <c r="F300" s="67">
        <f ca="true">D300*(100-AVERAGEIF(E305:E316,"&gt;0"))/100</f>
        <v>1.4660516459729971</v>
      </c>
      <c r="G300" s="68">
        <f ca="true">100-(E300+F300+H300)</f>
        <v>23.774214961004873</v>
      </c>
      <c r="H300" s="69">
        <f ca="true">IF((D302+H302)&gt;100,H302*100/(D302+H302),H302)</f>
        <v>63.265955294713876</v>
      </c>
      <c r="I300" s="65">
        <f ca="true">IF((I302+M302)&gt;100,I302*100/(I302+M302),I302)</f>
        <v>29.976509494269067</v>
      </c>
      <c r="J300" s="106">
        <f ca="true">I300*AVERAGEIF(J305:J316,"&gt;0")/100</f>
        <v>26.577929276320148</v>
      </c>
      <c r="K300" s="67">
        <f ca="true">I300*(100-AVERAGEIF(J305:J316,"&gt;0"))/100</f>
        <v>3.3985802179489206</v>
      </c>
      <c r="L300" s="68">
        <f ca="true">100-(J300+K300+M300)</f>
        <v>30.905031988381779</v>
      </c>
      <c r="M300" s="69">
        <f ca="true">IF((I302+M302)&gt;100,M302*100/(I302+M302),M302)</f>
        <v>39.118458517349154</v>
      </c>
      <c r="N300" s="65">
        <f ca="true">IF((N302+R302)&gt;100,N302*100/(N302+R302),N302)</f>
        <v>48.004777973687851</v>
      </c>
      <c r="O300" s="106">
        <f ca="true">N300*AVERAGEIF(O305:O316,"&gt;0")/100</f>
        <v>44.430441433440798</v>
      </c>
      <c r="P300" s="67">
        <f ca="true">N300*(100-AVERAGEIF(O305:O316,"&gt;0"))/100</f>
        <v>3.5743365402470517</v>
      </c>
      <c r="Q300" s="68">
        <f ca="true">100-(O300+P300+R300)</f>
        <v>21.699516004519637</v>
      </c>
      <c r="R300" s="69">
        <f ca="true">IF((N302+R302)&gt;100,R302*100/(N302+R302),R302)</f>
        <v>30.295706021792512</v>
      </c>
      <c r="S300" s="65">
        <f ca="true">IF((S302+W302)&gt;100,S302*100/(S302+W302),S302)</f>
        <v>61.795290836812455</v>
      </c>
      <c r="T300" s="106">
        <f ca="true">S300*AVERAGEIF(T305:T316,"&gt;0")/100</f>
        <v>58.05828094413004</v>
      </c>
      <c r="U300" s="67">
        <f ca="true">S300*(100-AVERAGEIF(T305:T316,"&gt;0"))/100</f>
        <v>3.7370098926824213</v>
      </c>
      <c r="V300" s="68">
        <f ca="true">100-(T300+U300+W300)</f>
        <v>15.859739731130048</v>
      </c>
      <c r="W300" s="69">
        <f ca="true">IF((S302+W302)&gt;100,W302*100/(S302+W302),W302)</f>
        <v>22.344969432057496</v>
      </c>
      <c r="X300" s="65">
        <f ca="true">IF((X302+AB302)&gt;100,X302*100/(X302+AB302),X302)</f>
        <v>79.253740047587598</v>
      </c>
      <c r="Y300" s="106">
        <f ca="true">X300*AVERAGEIF(Y305:Y316,"&gt;0")/100</f>
        <v>75.732966450141603</v>
      </c>
      <c r="Z300" s="67">
        <f ca="true">X300*(100-AVERAGEIF(Y305:Y316,"&gt;0"))/100</f>
        <v>3.520773597445999</v>
      </c>
      <c r="AA300" s="68">
        <f ca="true">100-(Y300+Z300+AB300)</f>
        <v>4.5329170182258167</v>
      </c>
      <c r="AB300" s="69">
        <f ca="true">IF((X302+AB302)&gt;100,AB302*100/(X302+AB302),AB302)</f>
        <v>16.213342934186585</v>
      </c>
    </row>
    <row r="301" hidden="true" x14ac:dyDescent="0.2">
      <c r="A301" s="1593" t="s">
        <v>12</v>
      </c>
      <c r="B301" s="1594"/>
      <c r="C301" s="70">
        <f>MinRegYear(C299,C305:C316)</f>
        <v>2004</v>
      </c>
      <c r="D301" s="71">
        <f ca="true">IF(MAX(C305:C316)-MIN(C305:C316)&lt;5,AVERAGEIF(C305:C316,"&gt;0",D305:D316),
IF(FORECAST($C301,D$305:D$316,$C$305:$C$316)&lt;0,0,
IF(FORECAST($C301,D$305:D$316,$C$305:$C$316)&gt;100,100,
FORECAST($C301,D$305:D$316,$C$305:$C$316))))</f>
        <v>4.5493208363304802</v>
      </c>
      <c r="E301" s="72"/>
      <c r="F301" s="73"/>
      <c r="G301" s="73"/>
      <c r="H301" s="74">
        <f ca="true">IF(MAX(C305:C316)-MIN(C305:C316)&lt;5,AVERAGEIF(C305:C316,"&gt;0",H305:H316),
IF(FORECAST($C301,H$305:H$316,$C$305:$C$316)&lt;0,0,
IF(FORECAST($C301,H$305:H$316,$C$305:$C$316)&gt;100,100,
FORECAST($C301,H$305:H$316,$C$305:$C$316))))</f>
        <v>75.284954202988047</v>
      </c>
      <c r="I301" s="71">
        <f ca="true">IF(MAX(C305:C316)-MIN(C305:C316)&lt;5,AVERAGEIF(C305:C316,"&gt;0",I305:I316),
IF(FORECAST($C301,I$305:I$316,$C$305:$C$316)&lt;0,0,
IF(FORECAST($C301,I$305:I$316,$C$305:$C$316)&gt;100,100,
FORECAST($C301,I$305:I$316,$C$305:$C$316))))</f>
        <v>16.342566427372731</v>
      </c>
      <c r="J301" s="72"/>
      <c r="K301" s="73"/>
      <c r="L301" s="73"/>
      <c r="M301" s="74">
        <f ca="true">IF(MAX(C305:C316)-MIN(C305:C316)&lt;5,AVERAGEIF(C305:C316,"&gt;0",M305:M316),
IF(FORECAST($C301,M$305:M$316,$C$305:$C$316)&lt;0,0,
IF(FORECAST($C301,M$305:M$316,$C$305:$C$316)&gt;100,100,
FORECAST($C301,M$305:M$316,$C$305:$C$316))))</f>
        <v>47.084346482349247</v>
      </c>
      <c r="N301" s="71">
        <f ca="true">IF(MAX(C305:C316)-MIN(C305:C316)&lt;5,AVERAGEIF(C305:C316,"&gt;0",N305:N316),
IF(FORECAST($C301,N$305:N$316,$C$305:$C$316)&lt;0,0,
IF(FORECAST($C301,N$305:N$316,$C$305:$C$316)&gt;100,100,
FORECAST($C301,N$305:N$316,$C$305:$C$316))))</f>
        <v>29.98883577737206</v>
      </c>
      <c r="O301" s="72"/>
      <c r="P301" s="73"/>
      <c r="Q301" s="73"/>
      <c r="R301" s="74">
        <f ca="true">IF(MAX(C305:C316)-MIN(C305:C316)&lt;5,AVERAGEIF(C305:C316,"&gt;0",R305:R316),
IF(FORECAST($C301,R$305:R$316,$C$305:$C$316)&lt;0,0,
IF(FORECAST($C301,R$305:R$316,$C$305:$C$316)&gt;100,100,
FORECAST($C301,R$305:R$316,$C$305:$C$316))))</f>
        <v>20.441977827926394</v>
      </c>
      <c r="S301" s="71">
        <f ca="true">IF(MAX(C305:C316)-MIN(C305:C316)&lt;5,AVERAGEIF(C305:C316,"&gt;0",S305:S316),
IF(FORECAST($C301,S$305:S$316,$C$305:$C$316)&lt;0,0,
IF(FORECAST($C301,S$305:S$316,$C$305:$C$316)&gt;100,100,
FORECAST($C301,S$305:S$316,$C$305:$C$316))))</f>
        <v>38.057214586651753</v>
      </c>
      <c r="T301" s="72"/>
      <c r="U301" s="73"/>
      <c r="V301" s="73"/>
      <c r="W301" s="74">
        <f ca="true">IF(MAX(C305:C316)-MIN(C305:C316)&lt;5,AVERAGEIF(C305:C316,"&gt;0",W305:W316),
IF(FORECAST($C301,W$305:W$316,$C$305:$C$316)&lt;0,0,
IF(FORECAST($C301,W$305:W$316,$C$305:$C$316)&gt;100,100,
FORECAST($C301,W$305:W$316,$C$305:$C$316))))</f>
        <v>7.4533385675408681</v>
      </c>
      <c r="X301" s="71">
        <f ca="true">IF(MAX(C305:C316)-MIN(C305:C316)&lt;5,AVERAGEIF(C305:C316,"&gt;0",X305:X316),
IF(FORECAST($C301,X$305:X$316,$C$305:$C$316)&lt;0,0,
IF(FORECAST($C301,X$305:X$316,$C$305:$C$316)&gt;100,100,
FORECAST($C301,X$305:X$316,$C$305:$C$316))))</f>
        <v>68.633607283301899</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595"/>
      <c r="B302" s="1596"/>
      <c r="C302" s="49">
        <f>MaxRegYear(C300,C305:C316)</f>
        <v>2015</v>
      </c>
      <c r="D302" s="75">
        <f ca="true">IF(MAX(C305:C316)-MIN(C305:C316)&lt;5,AVERAGEIF(C305:C316,"&gt;0",D305:D316),
IF(FORECAST($C302,D$305:D$316,$C$305:$C$316)&lt;0,0,
IF(FORECAST($C302,D$305:D$316,$C$305:$C$316)&gt;100,100,
FORECAST($C302,D$305:D$316,$C$305:$C$316))))</f>
        <v>12.959829744281251</v>
      </c>
      <c r="E302" s="76"/>
      <c r="F302" s="77"/>
      <c r="G302" s="77"/>
      <c r="H302" s="78">
        <f ca="true">IF(MAX(C305:C316)-MIN(C305:C316)&lt;5,AVERAGEIF(C305:C316,"&gt;0",H305:H316),
IF(FORECAST($C302,H$305:H$316,$C$305:$C$316)&lt;0,0,
IF(FORECAST($C302,H$305:H$316,$C$305:$C$316)&gt;100,100,
FORECAST($C302,H$305:H$316,$C$305:$C$316))))</f>
        <v>63.265955294713876</v>
      </c>
      <c r="I302" s="75">
        <f ca="true">IF(MAX(C305:C316)-MIN(C305:C316)&lt;5,AVERAGEIF(C305:C316,"&gt;0",I305:I316),
IF(FORECAST($C302,I$305:I$316,$C$305:$C$316)&lt;0,0,
IF(FORECAST($C302,I$305:I$316,$C$305:$C$316)&gt;100,100,
FORECAST($C302,I$305:I$316,$C$305:$C$316))))</f>
        <v>29.976509494269067</v>
      </c>
      <c r="J302" s="76"/>
      <c r="K302" s="77"/>
      <c r="L302" s="77"/>
      <c r="M302" s="78">
        <f ca="true">IF(MAX(C305:C316)-MIN(C305:C316)&lt;5,AVERAGEIF(C305:C316,"&gt;0",M305:M316),
IF(FORECAST($C302,M$305:M$316,$C$305:$C$316)&lt;0,0,
IF(FORECAST($C302,M$305:M$316,$C$305:$C$316)&gt;100,100,
FORECAST($C302,M$305:M$316,$C$305:$C$316))))</f>
        <v>39.118458517349154</v>
      </c>
      <c r="N302" s="75">
        <f ca="true">IF(MAX(C305:C316)-MIN(C305:C316)&lt;5,AVERAGEIF(C305:C316,"&gt;0",N305:N316),
IF(FORECAST($C302,N$305:N$316,$C$305:$C$316)&lt;0,0,
IF(FORECAST($C302,N$305:N$316,$C$305:$C$316)&gt;100,100,
FORECAST($C302,N$305:N$316,$C$305:$C$316))))</f>
        <v>48.004777973687851</v>
      </c>
      <c r="O302" s="76"/>
      <c r="P302" s="77"/>
      <c r="Q302" s="77"/>
      <c r="R302" s="78">
        <f ca="true">IF(MAX(C305:C316)-MIN(C305:C316)&lt;5,AVERAGEIF(C305:C316,"&gt;0",R305:R316),
IF(FORECAST($C302,R$305:R$316,$C$305:$C$316)&lt;0,0,
IF(FORECAST($C302,R$305:R$316,$C$305:$C$316)&gt;100,100,
FORECAST($C302,R$305:R$316,$C$305:$C$316))))</f>
        <v>30.295706021792512</v>
      </c>
      <c r="S302" s="75">
        <f ca="true">IF(MAX(C305:C316)-MIN(C305:C316)&lt;5,AVERAGEIF(C305:C316,"&gt;0",S305:S316),
IF(FORECAST($C302,S$305:S$316,$C$305:$C$316)&lt;0,0,
IF(FORECAST($C302,S$305:S$316,$C$305:$C$316)&gt;100,100,
FORECAST($C302,S$305:S$316,$C$305:$C$316))))</f>
        <v>61.795290836812455</v>
      </c>
      <c r="T302" s="76"/>
      <c r="U302" s="77"/>
      <c r="V302" s="77"/>
      <c r="W302" s="78">
        <f ca="true">IF(MAX(C305:C316)-MIN(C305:C316)&lt;5,AVERAGEIF(C305:C316,"&gt;0",W305:W316),
IF(FORECAST($C302,W$305:W$316,$C$305:$C$316)&lt;0,0,
IF(FORECAST($C302,W$305:W$316,$C$305:$C$316)&gt;100,100,
FORECAST($C302,W$305:W$316,$C$305:$C$316))))</f>
        <v>22.344969432057496</v>
      </c>
      <c r="X302" s="75">
        <f ca="true">IF(MAX(C305:C316)-MIN(C305:C316)&lt;5,AVERAGEIF(C305:C316,"&gt;0",X305:X316),
IF(FORECAST($C302,X$305:X$316,$C$305:$C$316)&lt;0,0,
IF(FORECAST($C302,X$305:X$316,$C$305:$C$316)&gt;100,100,
FORECAST($C302,X$305:X$316,$C$305:$C$316))))</f>
        <v>79.253740047587598</v>
      </c>
      <c r="Y302" s="76"/>
      <c r="Z302" s="77"/>
      <c r="AA302" s="77"/>
      <c r="AB302" s="78">
        <f ca="true">IF(MAX(C305:C316)-MIN(C305:C316)&lt;5,AVERAGEIF(C305:C316,"&gt;0",AB305:AB316),
IF(FORECAST($C302,AB$305:AB$316,$C$305:$C$316)&lt;0,0,
IF(FORECAST($C302,AB$305:AB$316,$C$305:$C$316)&gt;100,100,
FORECAST($C302,AB$305:AB$316,$C$305:$C$316))))</f>
        <v>16.213342934186585</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8" t="s">
        <v>35</v>
      </c>
      <c r="C305" s="439">
        <v>2006</v>
      </c>
      <c r="D305" s="1">
        <f t="shared" ref="D305:D316" ca="true" si="45">IF(ISERROR(INDIRECT(CONCATENATE($B305,"!M122"))),"",INDIRECT(CONCATENATE($B305,"!M122")))</f>
        <v>6.0785042741396209</v>
      </c>
      <c r="E305" s="91">
        <f t="shared" ref="E305:E316" ca="true" si="46">IF(ISERROR(INDIRECT(CONCATENATE($B305,"!M129"))),"",INDIRECT(CONCATENATE($B305,"!M129")))</f>
        <v>88.687724492523387</v>
      </c>
      <c r="F305" s="89"/>
      <c r="G305" s="89"/>
      <c r="H305" s="90">
        <f t="shared" ref="H305:H316" ca="true" si="47">IF(ISERROR(INDIRECT(CONCATENATE($B305,"!M127"))),"",INDIRECT(CONCATENATE($B305,"!M127")))</f>
        <v>73.099681674211411</v>
      </c>
      <c r="I305" s="1">
        <f t="shared" ref="I305:I316" ca="true" si="48">IF(ISERROR(INDIRECT(CONCATENATE($B305,"!N122"))),"",INDIRECT(CONCATENATE($B305,"!N122")))</f>
        <v>18.821465166808832</v>
      </c>
      <c r="J305" s="88">
        <f t="shared" ref="J305:J316" ca="true" si="49">IF(ISERROR(INDIRECT(CONCATENATE($B305,"!N129"))),"",INDIRECT(CONCATENATE($B305,"!N129")))</f>
        <v>88.662521836978172</v>
      </c>
      <c r="K305" s="89"/>
      <c r="L305" s="89"/>
      <c r="M305" s="90">
        <f t="shared" ref="M305:M316" ca="true" si="50">IF(ISERROR(INDIRECT(CONCATENATE($B305,"!N127"))),"",INDIRECT(CONCATENATE($B305,"!N127")))</f>
        <v>45.636003215985632</v>
      </c>
      <c r="N305" s="1">
        <f t="shared" ref="N305:N316" ca="true" si="51">IF(ISERROR(INDIRECT(CONCATENATE($B305,"!O122"))),"",INDIRECT(CONCATENATE($B305,"!O122")))</f>
        <v>33.264461631247769</v>
      </c>
      <c r="O305" s="88">
        <f t="shared" ref="O305:O316" ca="true" si="52">IF(ISERROR(INDIRECT(CONCATENATE($B305,"!O129"))),"",INDIRECT(CONCATENATE($B305,"!O129")))</f>
        <v>92.554206703744782</v>
      </c>
      <c r="P305" s="89"/>
      <c r="Q305" s="89"/>
      <c r="R305" s="90">
        <f t="shared" ref="R305:R316" ca="true" si="53">IF(ISERROR(INDIRECT(CONCATENATE($B305,"!O127"))),"",INDIRECT(CONCATENATE($B305,"!O127")))</f>
        <v>22.233564772265822</v>
      </c>
      <c r="S305" s="1">
        <f t="shared" ref="S305:S316" ca="true" si="54">IF(ISERROR(INDIRECT(CONCATENATE($B305,"!P122"))),"",INDIRECT(CONCATENATE($B305,"!P122")))</f>
        <v>42.373228450318088</v>
      </c>
      <c r="T305" s="88">
        <f t="shared" ref="T305:T316" ca="true" si="55">IF(ISERROR(INDIRECT(CONCATENATE($B305,"!P129"))),"",INDIRECT(CONCATENATE($B305,"!P129")))</f>
        <v>93.952597613706473</v>
      </c>
      <c r="U305" s="89"/>
      <c r="V305" s="89"/>
      <c r="W305" s="90">
        <f t="shared" ref="W305:W316" ca="true" si="56">IF(ISERROR(INDIRECT(CONCATENATE($B305,"!P127"))),"",INDIRECT(CONCATENATE($B305,"!P127")))</f>
        <v>10.160907815634532</v>
      </c>
      <c r="X305" s="1">
        <f t="shared" ref="X305:X316" ca="true" si="57">IF(ISERROR(INDIRECT(CONCATENATE($B305,"!Q122"))),"",INDIRECT(CONCATENATE($B305,"!Q122")))</f>
        <v>70.564540513171963</v>
      </c>
      <c r="Y305" s="88">
        <f t="shared" ref="Y305:Y316" ca="true" si="58">IF(ISERROR(INDIRECT(CONCATENATE($B305,"!Q129"))),"",INDIRECT(CONCATENATE($B305,"!Q129")))</f>
        <v>95.557593123893</v>
      </c>
      <c r="Z305" s="89"/>
      <c r="AA305" s="89"/>
      <c r="AB305" s="90">
        <f t="shared" ref="AB305:AB316" ca="true" si="59">IF(ISERROR(INDIRECT(CONCATENATE($B305,"!Q2127"))),"",INDIRECT(CONCATENATE($B305,"!Q127")))</f>
        <v>2.1248039278546829</v>
      </c>
    </row>
    <row r="306" x14ac:dyDescent="0.2">
      <c r="A306" s="87"/>
      <c r="B306" s="440" t="s">
        <v>289</v>
      </c>
      <c r="C306" s="441">
        <v>2013</v>
      </c>
      <c r="D306" s="2">
        <f t="shared" ca="true" si="45"/>
        <v>11.430646306471946</v>
      </c>
      <c r="E306" s="91" t="str">
        <f t="shared" ca="true" si="46"/>
        <v>N/A</v>
      </c>
      <c r="F306" s="89"/>
      <c r="G306" s="89"/>
      <c r="H306" s="92">
        <f t="shared" ca="true" si="47"/>
        <v>65.451227823491308</v>
      </c>
      <c r="I306" s="2">
        <f t="shared" ca="true" si="48"/>
        <v>27.49761075483352</v>
      </c>
      <c r="J306" s="91" t="str">
        <f t="shared" ca="true" si="49"/>
        <v>N/A</v>
      </c>
      <c r="K306" s="89"/>
      <c r="L306" s="89"/>
      <c r="M306" s="92">
        <f t="shared" ca="true" si="50"/>
        <v>40.566801783712855</v>
      </c>
      <c r="N306" s="2">
        <f t="shared" ca="true" si="51"/>
        <v>44.729152119812525</v>
      </c>
      <c r="O306" s="91" t="str">
        <f t="shared" ca="true" si="52"/>
        <v>N/A</v>
      </c>
      <c r="P306" s="89"/>
      <c r="Q306" s="89"/>
      <c r="R306" s="92">
        <f t="shared" ca="true" si="53"/>
        <v>28.504119077453279</v>
      </c>
      <c r="S306" s="2">
        <f t="shared" ca="true" si="54"/>
        <v>57.479276973147122</v>
      </c>
      <c r="T306" s="91" t="str">
        <f t="shared" ca="true" si="55"/>
        <v>N/A</v>
      </c>
      <c r="U306" s="89"/>
      <c r="V306" s="89"/>
      <c r="W306" s="92">
        <f t="shared" ca="true" si="56"/>
        <v>19.637400183963543</v>
      </c>
      <c r="X306" s="2">
        <f t="shared" ca="true" si="57"/>
        <v>77.322806817717407</v>
      </c>
      <c r="Y306" s="91" t="str">
        <f t="shared" ca="true" si="58"/>
        <v>N/A</v>
      </c>
      <c r="Z306" s="89"/>
      <c r="AA306" s="89"/>
      <c r="AB306" s="92">
        <f t="shared" ca="true" si="59"/>
        <v>13.08255648833482</v>
      </c>
    </row>
    <row r="307" x14ac:dyDescent="0.2">
      <c r="A307" s="87"/>
      <c r="B307" s="440"/>
      <c r="C307" s="441"/>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40"/>
      <c r="C308" s="441"/>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40"/>
      <c r="C309" s="441"/>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40"/>
      <c r="C310" s="441"/>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40"/>
      <c r="C311" s="441"/>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40"/>
      <c r="C312" s="441"/>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40"/>
      <c r="C313" s="441"/>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40"/>
      <c r="C314" s="441"/>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40"/>
      <c r="C315" s="441"/>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42"/>
      <c r="C316" s="443"/>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600" t="str">
        <f>CONCATENATE("Rural use of sanitation facilities, ",C299,"–",C300)</f>
        <v>Rural use of sanitation facilities, 2000–2019</v>
      </c>
      <c r="C318" s="1601"/>
      <c r="D318" s="1601"/>
      <c r="E318" s="1601"/>
      <c r="F318" s="1601"/>
      <c r="G318" s="1601"/>
      <c r="H318" s="1601"/>
      <c r="I318" s="1601"/>
      <c r="J318" s="1601"/>
      <c r="K318" s="1601"/>
      <c r="L318" s="1601"/>
      <c r="N318" s="98"/>
      <c r="O318" s="98"/>
      <c r="P318" s="98"/>
      <c r="Q318" s="98"/>
      <c r="R318" s="98"/>
      <c r="S318" s="1583" t="s">
        <v>11</v>
      </c>
      <c r="T318" s="1584"/>
      <c r="U318" s="1584"/>
      <c r="V318" s="1584"/>
      <c r="W318" s="158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638" t="s">
        <v>133</v>
      </c>
      <c r="C4" s="1639"/>
      <c r="D4" s="1639"/>
      <c r="E4" s="1639"/>
      <c r="F4" s="1639"/>
      <c r="G4" s="1639"/>
      <c r="H4" s="1639"/>
      <c r="I4" s="1639"/>
      <c r="J4" s="1639"/>
      <c r="K4" s="1639"/>
      <c r="L4" s="1639"/>
      <c r="M4" s="1639"/>
      <c r="N4" s="1639"/>
      <c r="O4" s="1639"/>
      <c r="P4" s="1639"/>
      <c r="Q4" s="1639"/>
      <c r="R4" s="1639"/>
      <c r="S4" s="1639"/>
      <c r="T4" s="1639"/>
      <c r="U4" s="1639"/>
      <c r="V4" s="1639"/>
      <c r="W4" s="1639"/>
      <c r="X4" s="1639"/>
      <c r="Y4" s="1639"/>
    </row>
    <row r="5" ht="28.5" customHeight="true" x14ac:dyDescent="0.4">
      <c r="B5" s="1582" t="str">
        <f ca="true">IF(ISERROR(INDIRECT(CONCATENATE($E$32,"!A2"))),"",INDIRECT(CONCATENATE($E$32,"!A2")))</f>
        <v>Yemen</v>
      </c>
      <c r="C5" s="1640"/>
      <c r="D5" s="1640"/>
      <c r="E5" s="1640"/>
      <c r="F5" s="1640"/>
      <c r="G5" s="1640"/>
      <c r="H5" s="1640"/>
      <c r="I5" s="1640"/>
      <c r="J5" s="1640"/>
      <c r="K5" s="1639"/>
      <c r="L5" s="1639"/>
      <c r="M5" s="1639"/>
      <c r="N5" s="1639"/>
      <c r="O5" s="1639"/>
      <c r="P5" s="1639"/>
      <c r="Q5" s="1639"/>
      <c r="R5" s="1639"/>
      <c r="S5" s="1639"/>
      <c r="T5" s="1639"/>
      <c r="U5" s="1639"/>
      <c r="V5" s="1639"/>
      <c r="W5" s="1639"/>
      <c r="X5" s="1639"/>
      <c r="Y5" s="1639"/>
    </row>
    <row r="6" x14ac:dyDescent="0.2">
      <c r="F6" s="36"/>
      <c r="G6" s="36"/>
      <c r="J6" s="37"/>
      <c r="K6" s="37"/>
      <c r="L6" s="37"/>
      <c r="M6" s="37"/>
      <c r="N6" s="37"/>
      <c r="O6" s="37"/>
      <c r="P6" s="37"/>
    </row>
    <row r="7" s="38" customFormat="true" ht="16.5" customHeight="true" x14ac:dyDescent="0.25">
      <c r="B7" s="1636" t="str">
        <f ca="true">CONCATENATE("National ",IF(ISERROR(INDIRECT(CONCATENATE($E$32,"!A2"))),"",INDIRECT(CONCATENATE($E$32,"!A210"))))</f>
        <v>National Access to hygiene facilities </v>
      </c>
      <c r="C7" s="1637"/>
      <c r="D7" s="1637"/>
      <c r="E7" s="1637"/>
      <c r="F7" s="1637"/>
      <c r="G7" s="1637"/>
      <c r="H7" s="1637"/>
      <c r="K7" s="1654" t="str">
        <f ca="true">CONCATENATE("Urban ",IF(ISERROR(INDIRECT(CONCATENATE($E$32,"!A2"))),"",INDIRECT(CONCATENATE($E$32,"!A210"))))</f>
        <v>Urban Access to hygiene facilities </v>
      </c>
      <c r="L7" s="1655"/>
      <c r="M7" s="1655"/>
      <c r="N7" s="1655"/>
      <c r="O7" s="1655"/>
      <c r="P7" s="1655"/>
      <c r="S7" s="1654" t="str">
        <f ca="true">CONCATENATE("Rural ",IF(ISERROR(INDIRECT(CONCATENATE($E$32,"!A2"))),"",INDIRECT(CONCATENATE($E$32,"!A210"))))</f>
        <v>Rural Access to hygiene facilities </v>
      </c>
      <c r="T7" s="1655"/>
      <c r="U7" s="1655"/>
      <c r="V7" s="1655"/>
      <c r="W7" s="1655"/>
      <c r="X7" s="165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630" t="str">
        <f>INDEX(B88:B100,A88)</f>
        <v>DHS13</v>
      </c>
      <c r="F32" s="1631"/>
      <c r="G32" s="1645" t="str">
        <f ca="true">IF(ISERROR(INDIRECT(CONCATENATE($E$32,"!A2"))),"",INDIRECT(CONCATENATE($E$32,"!A2")))</f>
        <v>Yemen</v>
      </c>
      <c r="H32" s="1646"/>
      <c r="I32" s="1646"/>
      <c r="J32" s="1647"/>
      <c r="K32" s="1651" t="s">
        <v>0</v>
      </c>
      <c r="L32" s="1652"/>
      <c r="M32" s="1653"/>
      <c r="N32" s="1651" t="s">
        <v>1</v>
      </c>
      <c r="O32" s="1652"/>
      <c r="P32" s="1653"/>
      <c r="Q32" s="1651" t="s">
        <v>2</v>
      </c>
      <c r="R32" s="1652"/>
      <c r="S32" s="1653"/>
      <c r="T32" s="1651" t="s">
        <v>3</v>
      </c>
      <c r="U32" s="1652"/>
      <c r="V32" s="1653"/>
      <c r="W32" s="1651" t="s">
        <v>4</v>
      </c>
      <c r="X32" s="1652"/>
      <c r="Y32" s="1653"/>
    </row>
    <row r="33" s="44" customFormat="true" ht="22.5" customHeight="true" x14ac:dyDescent="0.2">
      <c r="E33" s="1632"/>
      <c r="F33" s="1633"/>
      <c r="G33" s="1648"/>
      <c r="H33" s="1649"/>
      <c r="I33" s="1649"/>
      <c r="J33" s="1650"/>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641" t="s">
        <v>21</v>
      </c>
      <c r="C34" s="1642"/>
      <c r="D34" s="1642"/>
      <c r="E34" s="107"/>
      <c r="F34" s="36"/>
      <c r="G34" s="1604" t="s">
        <v>5</v>
      </c>
      <c r="H34" s="1605"/>
      <c r="I34" s="1602"/>
      <c r="J34" s="1634" t="str">
        <f ca="true">IF(ISERROR(INDIRECT(CONCATENATE(#REF!,"!A2"))),"",INDIRECT(CONCATENATE(#REF!,"!A210")))</f>
        <v/>
      </c>
      <c r="K34" s="1624">
        <f ca="true">IF(ISERROR(INDIRECT(CONCATENATE($E$32,"!C222"))),"",INDIRECT(CONCATENATE($E$32,"!C222")))</f>
        <v>19.547737979602374</v>
      </c>
      <c r="L34" s="1626">
        <f ca="true">IF(ISERROR(INDIRECT(CONCATENATE($E$32,"!C223"))),"",INDIRECT(CONCATENATE($E$32,"!C223")))</f>
        <v>43.081054142822126</v>
      </c>
      <c r="M34" s="1628">
        <f ca="true">IF(ISERROR(INDIRECT(CONCATENATE($E$32,"!C224"))),"",INDIRECT(CONCATENATE($E$32,"!C224")))</f>
        <v>37.37120787757533</v>
      </c>
      <c r="N34" s="1624">
        <f ca="true">IF(ISERROR(INDIRECT(CONCATENATE($E$32,"!D222"))),"",INDIRECT(CONCATENATE($E$32,"!D222")))</f>
        <v>31.994326751458935</v>
      </c>
      <c r="O34" s="1626">
        <f ca="true">IF(ISERROR(INDIRECT(CONCATENATE($E$32,"!D223"))),"",INDIRECT(CONCATENATE($E$32,"!D223")))</f>
        <v>31.424365061277783</v>
      </c>
      <c r="P34" s="1628">
        <f ca="true">IF(ISERROR(INDIRECT(CONCATENATE($E$32,"!D224"))),"",INDIRECT(CONCATENATE($E$32,"!D224")))</f>
        <v>36.581308187263502</v>
      </c>
      <c r="Q34" s="1624">
        <f ca="true">IF(ISERROR(INDIRECT(CONCATENATE($E$32,"!E222"))),"",INDIRECT(CONCATENATE($E$32,"!E222")))</f>
        <v>45.55945627119371</v>
      </c>
      <c r="R34" s="1626">
        <f ca="true">IF(ISERROR(INDIRECT(CONCATENATE($E$32,"!E223"))),"",INDIRECT(CONCATENATE($E$32,"!E223")))</f>
        <v>25.541000259454201</v>
      </c>
      <c r="S34" s="1628">
        <f ca="true">IF(ISERROR(INDIRECT(CONCATENATE($E$32,"!E224"))),"",INDIRECT(CONCATENATE($E$32,"!E224")))</f>
        <v>28.899543469352135</v>
      </c>
      <c r="T34" s="1624">
        <f ca="true">IF(ISERROR(INDIRECT(CONCATENATE($E$32,"!F222"))),"",INDIRECT(CONCATENATE($E$32,"!F222")))</f>
        <v>58.460576277453058</v>
      </c>
      <c r="U34" s="1626">
        <f ca="true">IF(ISERROR(INDIRECT(CONCATENATE($E$32,"!F223"))),"",INDIRECT(CONCATENATE($E$32,"!F223")))</f>
        <v>23.221925593316762</v>
      </c>
      <c r="V34" s="1628">
        <f ca="true">IF(ISERROR(INDIRECT(CONCATENATE($E$32,"!F224"))),"",INDIRECT(CONCATENATE($E$32,"!F224")))</f>
        <v>18.317498129229577</v>
      </c>
      <c r="W34" s="1624">
        <f ca="true">IF(ISERROR(INDIRECT(CONCATENATE($E$32,"!G222"))),"",INDIRECT(CONCATENATE($E$32,"!G222")))</f>
        <v>76.016692155433304</v>
      </c>
      <c r="X34" s="1626">
        <f ca="true">IF(ISERROR(INDIRECT(CONCATENATE($E$32,"!G223"))),"",INDIRECT(CONCATENATE($E$32,"!G223")))</f>
        <v>14.796876847267146</v>
      </c>
      <c r="Y34" s="1628">
        <f ca="true">IF(ISERROR(INDIRECT(CONCATENATE($E$32,"!G224"))),"",INDIRECT(CONCATENATE($E$32,"!G224")))</f>
        <v>9.1864309972992313</v>
      </c>
      <c r="Z34" s="108"/>
    </row>
    <row r="35" ht="15" x14ac:dyDescent="0.2">
      <c r="B35" s="1643"/>
      <c r="C35" s="1644"/>
      <c r="D35" s="1644"/>
      <c r="E35" s="107"/>
      <c r="F35" s="36"/>
      <c r="G35" s="1606"/>
      <c r="H35" s="1607"/>
      <c r="I35" s="1603"/>
      <c r="J35" s="1656"/>
      <c r="K35" s="1625"/>
      <c r="L35" s="1627"/>
      <c r="M35" s="1629"/>
      <c r="N35" s="1625"/>
      <c r="O35" s="1627"/>
      <c r="P35" s="1629"/>
      <c r="Q35" s="1625"/>
      <c r="R35" s="1627"/>
      <c r="S35" s="1629"/>
      <c r="T35" s="1625"/>
      <c r="U35" s="1627"/>
      <c r="V35" s="1629"/>
      <c r="W35" s="1625"/>
      <c r="X35" s="1627"/>
      <c r="Y35" s="1629"/>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604" t="s">
        <v>6</v>
      </c>
      <c r="H37" s="1605"/>
      <c r="I37" s="1602"/>
      <c r="J37" s="1634" t="str">
        <f ca="true">IF(ISERROR(INDIRECT(CONCATENATE(#REF!,"!A2"))),"",INDIRECT(CONCATENATE(#REF!,"!A210")))</f>
        <v/>
      </c>
      <c r="K37" s="1624">
        <f ca="true">IF(ISERROR(INDIRECT(CONCATENATE($E$32,"!H222"))),"",INDIRECT(CONCATENATE($E$32,"!H222")))</f>
        <v>56.668826768087754</v>
      </c>
      <c r="L37" s="1626">
        <f ca="true">IF(ISERROR(INDIRECT(CONCATENATE($E$32,"!H223"))),"",INDIRECT(CONCATENATE($E$32,"!H223")))</f>
        <v>25.587431358416612</v>
      </c>
      <c r="M37" s="1628">
        <f ca="true">IF(ISERROR(INDIRECT(CONCATENATE($E$32,"!H224"))),"",INDIRECT(CONCATENATE($E$32,"!H224")))</f>
        <v>17.743741873495537</v>
      </c>
      <c r="N37" s="1624">
        <f ca="true">IF(ISERROR(INDIRECT(CONCATENATE($E$32,"!I222"))),"",INDIRECT(CONCATENATE($E$32,"!I222")))</f>
        <v>61.568099718395843</v>
      </c>
      <c r="O37" s="1626">
        <f ca="true">IF(ISERROR(INDIRECT(CONCATENATE($E$32,"!I223"))),"",INDIRECT(CONCATENATE($E$32,"!I223")))</f>
        <v>27.614440074882602</v>
      </c>
      <c r="P37" s="1628">
        <f ca="true">IF(ISERROR(INDIRECT(CONCATENATE($E$32,"!I224"))),"",INDIRECT(CONCATENATE($E$32,"!I224")))</f>
        <v>10.817460206721353</v>
      </c>
      <c r="Q37" s="1624">
        <f ca="true">IF(ISERROR(INDIRECT(CONCATENATE($E$32,"!J222"))),"",INDIRECT(CONCATENATE($E$32,"!J222")))</f>
        <v>68.185291752541531</v>
      </c>
      <c r="R37" s="1626">
        <f ca="true">IF(ISERROR(INDIRECT(CONCATENATE($E$32,"!J223"))),"",INDIRECT(CONCATENATE($E$32,"!J223")))</f>
        <v>20.745773841035778</v>
      </c>
      <c r="S37" s="1628">
        <f ca="true">IF(ISERROR(INDIRECT(CONCATENATE($E$32,"!J224"))),"",INDIRECT(CONCATENATE($E$32,"!J224")))</f>
        <v>11.068934406422631</v>
      </c>
      <c r="T37" s="1624">
        <f ca="true">IF(ISERROR(INDIRECT(CONCATENATE($E$32,"!K222"))),"",INDIRECT(CONCATENATE($E$32,"!K222")))</f>
        <v>79.593387871582692</v>
      </c>
      <c r="U37" s="1626">
        <f ca="true">IF(ISERROR(INDIRECT(CONCATENATE($E$32,"!K223"))),"",INDIRECT(CONCATENATE($E$32,"!K223")))</f>
        <v>17.263258564382213</v>
      </c>
      <c r="V37" s="1628">
        <f ca="true">IF(ISERROR(INDIRECT(CONCATENATE($E$32,"!K224"))),"",INDIRECT(CONCATENATE($E$32,"!K224")))</f>
        <v>3.1433535640351167</v>
      </c>
      <c r="W37" s="1624">
        <f ca="true">IF(ISERROR(INDIRECT(CONCATENATE($E$32,"!L222"))),"",INDIRECT(CONCATENATE($E$32,"!L222")))</f>
        <v>82.05328388010085</v>
      </c>
      <c r="X37" s="1626">
        <f ca="true">IF(ISERROR(INDIRECT(CONCATENATE($E$32,"!L223"))),"",INDIRECT(CONCATENATE($E$32,"!L223")))</f>
        <v>14.597960600974744</v>
      </c>
      <c r="Y37" s="1628">
        <f ca="true">IF(ISERROR(INDIRECT(CONCATENATE($E$32,"!L224"))),"",INDIRECT(CONCATENATE($E$32,"!L224")))</f>
        <v>3.3487555189243743</v>
      </c>
      <c r="Z37" s="108"/>
    </row>
    <row r="38" x14ac:dyDescent="0.2">
      <c r="F38" s="36"/>
      <c r="G38" s="1606"/>
      <c r="H38" s="1607"/>
      <c r="I38" s="1603"/>
      <c r="J38" s="1635"/>
      <c r="K38" s="1625"/>
      <c r="L38" s="1627"/>
      <c r="M38" s="1629"/>
      <c r="N38" s="1625"/>
      <c r="O38" s="1627"/>
      <c r="P38" s="1629"/>
      <c r="Q38" s="1625"/>
      <c r="R38" s="1627"/>
      <c r="S38" s="1629"/>
      <c r="T38" s="1625"/>
      <c r="U38" s="1627"/>
      <c r="V38" s="1629"/>
      <c r="W38" s="1625"/>
      <c r="X38" s="1627"/>
      <c r="Y38" s="1629"/>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604" t="s">
        <v>7</v>
      </c>
      <c r="H40" s="1605"/>
      <c r="I40" s="1602"/>
      <c r="J40" s="1634" t="str">
        <f ca="true">IF(ISERROR(INDIRECT(CONCATENATE(#REF!,"!A2"))),"",INDIRECT(CONCATENATE(#REF!,"!A210")))</f>
        <v/>
      </c>
      <c r="K40" s="1624">
        <f ca="true">IF(ISERROR(INDIRECT(CONCATENATE($E$32,"!M222"))),"",INDIRECT(CONCATENATE($E$32,"!M222")))</f>
        <v>18.159781719983027</v>
      </c>
      <c r="L40" s="1626">
        <f ca="true">IF(ISERROR(INDIRECT(CONCATENATE($E$32,"!M223"))),"",INDIRECT(CONCATENATE($E$32,"!M223")))</f>
        <v>43.34128324988481</v>
      </c>
      <c r="M40" s="1628">
        <f ca="true">IF(ISERROR(INDIRECT(CONCATENATE($E$32,"!M224"))),"",INDIRECT(CONCATENATE($E$32,"!M224")))</f>
        <v>38.498935030132174</v>
      </c>
      <c r="N40" s="1624">
        <f ca="true">IF(ISERROR(INDIRECT(CONCATENATE($E$32,"!N222"))),"",INDIRECT(CONCATENATE($E$32,"!N222")))</f>
        <v>24.164642133879177</v>
      </c>
      <c r="O40" s="1626">
        <f ca="true">IF(ISERROR(INDIRECT(CONCATENATE($E$32,"!N223"))),"",INDIRECT(CONCATENATE($E$32,"!N223")))</f>
        <v>36.576488883313516</v>
      </c>
      <c r="P40" s="1628">
        <f ca="true">IF(ISERROR(INDIRECT(CONCATENATE($E$32,"!N224"))),"",INDIRECT(CONCATENATE($E$32,"!N224")))</f>
        <v>39.258868982807449</v>
      </c>
      <c r="Q40" s="1624">
        <f ca="true">IF(ISERROR(INDIRECT(CONCATENATE($E$32,"!O222"))),"",INDIRECT(CONCATENATE($E$32,"!O222")))</f>
        <v>36.063507544791499</v>
      </c>
      <c r="R40" s="1626">
        <f ca="true">IF(ISERROR(INDIRECT(CONCATENATE($E$32,"!O223"))),"",INDIRECT(CONCATENATE($E$32,"!O223")))</f>
        <v>32.058481434638061</v>
      </c>
      <c r="S40" s="1628">
        <f ca="true">IF(ISERROR(INDIRECT(CONCATENATE($E$32,"!O224"))),"",INDIRECT(CONCATENATE($E$32,"!O224")))</f>
        <v>31.878011020570774</v>
      </c>
      <c r="T40" s="1624">
        <f ca="true">IF(ISERROR(INDIRECT(CONCATENATE($E$32,"!P222"))),"",INDIRECT(CONCATENATE($E$32,"!P222")))</f>
        <v>44.569004712905283</v>
      </c>
      <c r="U40" s="1626">
        <f ca="true">IF(ISERROR(INDIRECT(CONCATENATE($E$32,"!P223"))),"",INDIRECT(CONCATENATE($E$32,"!P223")))</f>
        <v>25.506784767359669</v>
      </c>
      <c r="V40" s="1628">
        <f ca="true">IF(ISERROR(INDIRECT(CONCATENATE($E$32,"!P224"))),"",INDIRECT(CONCATENATE($E$32,"!P224")))</f>
        <v>29.924210519735361</v>
      </c>
      <c r="W40" s="1624">
        <f ca="true">IF(ISERROR(INDIRECT(CONCATENATE($E$32,"!Q222"))),"",INDIRECT(CONCATENATE($E$32,"!Q222")))</f>
        <v>57.018629452400319</v>
      </c>
      <c r="X40" s="1626">
        <f ca="true">IF(ISERROR(INDIRECT(CONCATENATE($E$32,"!Q223"))),"",INDIRECT(CONCATENATE($E$32,"!Q223")))</f>
        <v>14.971298266650503</v>
      </c>
      <c r="Y40" s="1628">
        <f ca="true">IF(ISERROR(INDIRECT(CONCATENATE($E$32,"!Q224"))),"",INDIRECT(CONCATENATE($E$32,"!Q224")))</f>
        <v>28.010072280949384</v>
      </c>
      <c r="Z40" s="108"/>
    </row>
    <row r="41" x14ac:dyDescent="0.2">
      <c r="F41" s="36"/>
      <c r="G41" s="1606"/>
      <c r="H41" s="1607"/>
      <c r="I41" s="1603"/>
      <c r="J41" s="1635"/>
      <c r="K41" s="1625"/>
      <c r="L41" s="1627"/>
      <c r="M41" s="1629"/>
      <c r="N41" s="1625"/>
      <c r="O41" s="1627"/>
      <c r="P41" s="1629"/>
      <c r="Q41" s="1625"/>
      <c r="R41" s="1627"/>
      <c r="S41" s="1629"/>
      <c r="T41" s="1625"/>
      <c r="U41" s="1627"/>
      <c r="V41" s="1629"/>
      <c r="W41" s="1625"/>
      <c r="X41" s="1627"/>
      <c r="Y41" s="1629"/>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35</v>
      </c>
    </row>
    <row r="89" hidden="true" x14ac:dyDescent="0.2">
      <c r="B89" s="4" t="s">
        <v>289</v>
      </c>
    </row>
    <row r="90" hidden="true" x14ac:dyDescent="0.2">
      <c r="B90" s="4" t="s">
        <v>135</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D492F-5DB7-483C-967D-1B3725EA2742}">
  <sheetPr codeName="Feuil5"/>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38" width="12.5703125" style="391" customWidth="true"/>
    <col min="39" max="52" width="12.5703125" style="211" customWidth="true"/>
    <col min="53" max="53" width="31.5703125" style="396" customWidth="true"/>
    <col min="54" max="54" width="41.5703125" style="238" customWidth="true"/>
    <col min="55" max="69" width="9.140625" style="396"/>
    <col min="70" max="77" width="12.5703125" style="396" customWidth="true"/>
    <col min="78" max="104" width="12.5703125" style="211" customWidth="true"/>
    <col min="105" max="16384" width="9.140625" style="391"/>
  </cols>
  <sheetData>
    <row r="1" s="111" customFormat="true" ht="18" customHeight="true" x14ac:dyDescent="0.2">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Yemen</v>
      </c>
      <c r="B2" s="226"/>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2006</v>
      </c>
      <c r="B3" s="228"/>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MICS06</v>
      </c>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75" t="str">
        <f>B1028</f>
        <v/>
      </c>
      <c r="B10" s="576"/>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75" t="str">
        <f>B1027</f>
        <v/>
      </c>
      <c r="B11" s="577"/>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78"/>
      <c r="B12" s="576"/>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79"/>
      <c r="B13" s="580"/>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566" customFormat="true" ht="15" customHeight="true" x14ac:dyDescent="0.2">
      <c r="A14" s="115" t="s">
        <v>96</v>
      </c>
      <c r="B14" s="208"/>
      <c r="C14" s="1757" t="s">
        <v>115</v>
      </c>
      <c r="D14" s="1758"/>
      <c r="E14" s="1758"/>
      <c r="F14" s="1758"/>
      <c r="G14" s="1759"/>
      <c r="H14" s="1760" t="s">
        <v>39</v>
      </c>
      <c r="I14" s="1761"/>
      <c r="J14" s="1761"/>
      <c r="K14" s="1761"/>
      <c r="L14" s="1762"/>
      <c r="M14" s="1771" t="s">
        <v>38</v>
      </c>
      <c r="N14" s="1772"/>
      <c r="O14" s="1772"/>
      <c r="P14" s="1772"/>
      <c r="Q14" s="1773"/>
      <c r="R14" s="1408" t="s">
        <v>138</v>
      </c>
      <c r="S14" s="1443"/>
      <c r="T14" s="1443"/>
      <c r="U14" s="1443"/>
      <c r="V14" s="1443"/>
      <c r="W14" s="1443"/>
      <c r="X14" s="1443"/>
      <c r="Y14" s="1443"/>
      <c r="Z14" s="1443"/>
      <c r="AA14" s="1443"/>
      <c r="AB14" s="1443"/>
      <c r="AC14" s="1443"/>
      <c r="AD14" s="1443"/>
      <c r="AE14" s="1443"/>
      <c r="AF14" s="1443"/>
      <c r="AG14" s="1443"/>
      <c r="AH14" s="1443"/>
      <c r="AI14" s="1443"/>
      <c r="AJ14" s="1443"/>
      <c r="AK14" s="1443"/>
      <c r="AL14" s="1444"/>
      <c r="AM14" s="1226"/>
      <c r="AN14" s="1226"/>
      <c r="AO14" s="1226"/>
      <c r="AP14" s="1226"/>
      <c r="AQ14" s="1226"/>
      <c r="AR14" s="1226"/>
      <c r="AS14" s="1226"/>
      <c r="AT14" s="1226"/>
      <c r="AU14" s="1226"/>
      <c r="AV14" s="1226"/>
      <c r="AW14" s="1226"/>
      <c r="AX14" s="1226"/>
      <c r="AY14" s="1226"/>
      <c r="AZ14" s="570"/>
      <c r="BA14" s="217" t="s">
        <v>129</v>
      </c>
      <c r="BB14" s="115" t="s">
        <v>96</v>
      </c>
      <c r="BC14" s="1746" t="s">
        <v>115</v>
      </c>
      <c r="BD14" s="1747"/>
      <c r="BE14" s="1747"/>
      <c r="BF14" s="1747"/>
      <c r="BG14" s="1748"/>
      <c r="BH14" s="1749" t="s">
        <v>39</v>
      </c>
      <c r="BI14" s="1747"/>
      <c r="BJ14" s="1747"/>
      <c r="BK14" s="1747"/>
      <c r="BL14" s="1748"/>
      <c r="BM14" s="1749" t="s">
        <v>38</v>
      </c>
      <c r="BN14" s="1747"/>
      <c r="BO14" s="1747"/>
      <c r="BP14" s="1747"/>
      <c r="BQ14" s="1789"/>
      <c r="BR14" s="1422" t="s">
        <v>138</v>
      </c>
      <c r="BS14" s="1423"/>
      <c r="BT14" s="1423"/>
      <c r="BU14" s="1423"/>
      <c r="BV14" s="1423"/>
      <c r="BW14" s="1423"/>
      <c r="BX14" s="1423"/>
      <c r="BY14" s="1424"/>
      <c r="BZ14" s="313"/>
      <c r="CA14" s="313"/>
      <c r="CB14" s="313"/>
      <c r="CC14" s="313"/>
      <c r="CD14" s="313"/>
      <c r="CE14" s="313"/>
      <c r="CF14" s="313"/>
      <c r="CG14" s="313"/>
      <c r="CH14" s="313"/>
      <c r="CI14" s="313"/>
      <c r="CJ14" s="313"/>
      <c r="CK14" s="313"/>
      <c r="CL14" s="313"/>
      <c r="CM14" s="215"/>
      <c r="CN14" s="215"/>
      <c r="CO14" s="215"/>
      <c r="CP14" s="215"/>
      <c r="CQ14" s="215"/>
      <c r="CR14" s="215"/>
      <c r="CS14" s="215"/>
      <c r="CT14" s="215"/>
      <c r="CU14" s="215"/>
      <c r="CV14" s="215"/>
      <c r="CW14" s="215"/>
      <c r="CX14" s="215"/>
      <c r="CY14" s="215"/>
      <c r="CZ14" s="215"/>
    </row>
    <row r="15" s="566" customFormat="true" ht="12.75" x14ac:dyDescent="0.2">
      <c r="A15" s="182" t="s">
        <v>88</v>
      </c>
      <c r="B15" s="242"/>
      <c r="C15" s="269" t="s">
        <v>0</v>
      </c>
      <c r="D15" s="270" t="s">
        <v>1</v>
      </c>
      <c r="E15" s="270" t="s">
        <v>2</v>
      </c>
      <c r="F15" s="270" t="s">
        <v>3</v>
      </c>
      <c r="G15" s="271" t="s">
        <v>4</v>
      </c>
      <c r="H15" s="687" t="s">
        <v>0</v>
      </c>
      <c r="I15" s="629" t="s">
        <v>1</v>
      </c>
      <c r="J15" s="629" t="s">
        <v>2</v>
      </c>
      <c r="K15" s="629" t="s">
        <v>3</v>
      </c>
      <c r="L15" s="630" t="s">
        <v>4</v>
      </c>
      <c r="M15" s="675" t="s">
        <v>0</v>
      </c>
      <c r="N15" s="629" t="s">
        <v>1</v>
      </c>
      <c r="O15" s="629" t="s">
        <v>2</v>
      </c>
      <c r="P15" s="629" t="s">
        <v>3</v>
      </c>
      <c r="Q15" s="702" t="s">
        <v>4</v>
      </c>
      <c r="R15" s="687" t="s">
        <v>147</v>
      </c>
      <c r="S15" s="629" t="s">
        <v>148</v>
      </c>
      <c r="T15" s="629" t="s">
        <v>149</v>
      </c>
      <c r="U15" s="629" t="s">
        <v>150</v>
      </c>
      <c r="V15" s="629" t="s">
        <v>151</v>
      </c>
      <c r="W15" s="629" t="s">
        <v>152</v>
      </c>
      <c r="X15" s="629" t="s">
        <v>153</v>
      </c>
      <c r="Y15" s="629" t="s">
        <v>154</v>
      </c>
      <c r="Z15" s="629" t="s">
        <v>155</v>
      </c>
      <c r="AA15" s="629" t="s">
        <v>156</v>
      </c>
      <c r="AB15" s="629" t="s">
        <v>157</v>
      </c>
      <c r="AC15" s="629" t="s">
        <v>158</v>
      </c>
      <c r="AD15" s="629" t="s">
        <v>159</v>
      </c>
      <c r="AE15" s="629" t="s">
        <v>160</v>
      </c>
      <c r="AF15" s="629" t="s">
        <v>161</v>
      </c>
      <c r="AG15" s="629" t="s">
        <v>162</v>
      </c>
      <c r="AH15" s="629" t="s">
        <v>163</v>
      </c>
      <c r="AI15" s="629" t="s">
        <v>164</v>
      </c>
      <c r="AJ15" s="629" t="s">
        <v>165</v>
      </c>
      <c r="AK15" s="629" t="s">
        <v>166</v>
      </c>
      <c r="AL15" s="631" t="s">
        <v>167</v>
      </c>
      <c r="AM15" s="1226"/>
      <c r="AN15" s="1226"/>
      <c r="AO15" s="1226"/>
      <c r="AP15" s="1226"/>
      <c r="AQ15" s="1226"/>
      <c r="AR15" s="1226"/>
      <c r="AS15" s="1226"/>
      <c r="AT15" s="1226"/>
      <c r="AU15" s="1226"/>
      <c r="AV15" s="1226"/>
      <c r="AW15" s="1226"/>
      <c r="AX15" s="1226"/>
      <c r="AY15" s="1226"/>
      <c r="AZ15" s="570"/>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147</v>
      </c>
      <c r="BS15" s="166" t="s">
        <v>148</v>
      </c>
      <c r="BT15" s="166" t="s">
        <v>149</v>
      </c>
      <c r="BU15" s="166" t="s">
        <v>150</v>
      </c>
      <c r="BV15" s="166" t="s">
        <v>151</v>
      </c>
      <c r="BW15" s="166" t="s">
        <v>152</v>
      </c>
      <c r="BX15" s="166" t="s">
        <v>153</v>
      </c>
      <c r="BY15" s="167" t="s">
        <v>154</v>
      </c>
      <c r="BZ15" s="167" t="s">
        <v>155</v>
      </c>
      <c r="CA15" s="167" t="s">
        <v>156</v>
      </c>
      <c r="CB15" s="167" t="s">
        <v>157</v>
      </c>
      <c r="CC15" s="167" t="s">
        <v>158</v>
      </c>
      <c r="CD15" s="167" t="s">
        <v>159</v>
      </c>
      <c r="CE15" s="167" t="s">
        <v>160</v>
      </c>
      <c r="CF15" s="167" t="s">
        <v>161</v>
      </c>
      <c r="CG15" s="167" t="s">
        <v>162</v>
      </c>
      <c r="CH15" s="167" t="s">
        <v>163</v>
      </c>
      <c r="CI15" s="167" t="s">
        <v>164</v>
      </c>
      <c r="CJ15" s="167" t="s">
        <v>165</v>
      </c>
      <c r="CK15" s="167" t="s">
        <v>166</v>
      </c>
      <c r="CL15" s="167" t="s">
        <v>167</v>
      </c>
      <c r="CM15" s="1493"/>
      <c r="CN15" s="1493"/>
      <c r="CO15" s="1493"/>
      <c r="CP15" s="1493"/>
      <c r="CQ15" s="1493"/>
      <c r="CR15" s="1493"/>
      <c r="CS15" s="1493"/>
      <c r="CT15" s="1493"/>
      <c r="CU15" s="1493"/>
      <c r="CV15" s="1493"/>
      <c r="CW15" s="1493"/>
      <c r="CX15" s="1493"/>
      <c r="CY15" s="1493"/>
      <c r="CZ15" s="1493"/>
    </row>
    <row r="16" s="566" customFormat="true" ht="15" customHeight="true" x14ac:dyDescent="0.2">
      <c r="A16" s="1710" t="s">
        <v>13</v>
      </c>
      <c r="B16" s="927" t="s">
        <v>14</v>
      </c>
      <c r="C16" s="744">
        <v>37.470953026076685</v>
      </c>
      <c r="D16" s="745">
        <v>57.682045045979905</v>
      </c>
      <c r="E16" s="745">
        <v>74.732131802316559</v>
      </c>
      <c r="F16" s="745">
        <v>93.419767844387863</v>
      </c>
      <c r="G16" s="746">
        <v>98.503961806104485</v>
      </c>
      <c r="H16" s="747">
        <v>95.094665411921568</v>
      </c>
      <c r="I16" s="745">
        <v>96.890455270907538</v>
      </c>
      <c r="J16" s="745">
        <v>97.614137988894981</v>
      </c>
      <c r="K16" s="745">
        <v>98.307922264614191</v>
      </c>
      <c r="L16" s="748">
        <v>100</v>
      </c>
      <c r="M16" s="749">
        <v>36.277117923002962</v>
      </c>
      <c r="N16" s="745">
        <v>43.146588746250686</v>
      </c>
      <c r="O16" s="745">
        <v>65.09360086198113</v>
      </c>
      <c r="P16" s="745">
        <v>69.456629859697799</v>
      </c>
      <c r="Q16" s="746">
        <v>91.852240859110637</v>
      </c>
      <c r="R16" s="747">
        <v>75.201447894161944</v>
      </c>
      <c r="S16" s="745">
        <v>97.465352667600328</v>
      </c>
      <c r="T16" s="745">
        <v>80.491682898967184</v>
      </c>
      <c r="U16" s="745">
        <v>98.224811761297175</v>
      </c>
      <c r="V16" s="745">
        <v>75.689175457007309</v>
      </c>
      <c r="W16" s="745">
        <v>61.968098654874623</v>
      </c>
      <c r="X16" s="745">
        <v>100</v>
      </c>
      <c r="Y16" s="745">
        <v>42.287000620571071</v>
      </c>
      <c r="Z16" s="745">
        <v>65.799117920622535</v>
      </c>
      <c r="AA16" s="745">
        <v>42.858618583977453</v>
      </c>
      <c r="AB16" s="745">
        <v>95.432505952934505</v>
      </c>
      <c r="AC16" s="745">
        <v>50.114749723358209</v>
      </c>
      <c r="AD16" s="745">
        <v>65.571228178996293</v>
      </c>
      <c r="AE16" s="745">
        <v>88.333226853866137</v>
      </c>
      <c r="AF16" s="745">
        <v>69.714576211615764</v>
      </c>
      <c r="AG16" s="745">
        <v>79.267385813925102</v>
      </c>
      <c r="AH16" s="745">
        <v>82.582350556923174</v>
      </c>
      <c r="AI16" s="745">
        <v>60.849794514052981</v>
      </c>
      <c r="AJ16" s="745">
        <v>100</v>
      </c>
      <c r="AK16" s="745">
        <v>100</v>
      </c>
      <c r="AL16" s="1455">
        <v>70.488436323272197</v>
      </c>
      <c r="AM16" s="1226"/>
      <c r="AN16" s="1226"/>
      <c r="AO16" s="1226"/>
      <c r="AP16" s="1226"/>
      <c r="AQ16" s="1226"/>
      <c r="AR16" s="1226"/>
      <c r="AS16" s="1226"/>
      <c r="AT16" s="1226"/>
      <c r="AU16" s="1226"/>
      <c r="AV16" s="1226"/>
      <c r="AW16" s="1226"/>
      <c r="AX16" s="1226"/>
      <c r="AY16" s="1226"/>
      <c r="AZ16" s="570"/>
      <c r="BA16" s="1790" t="s">
        <v>13</v>
      </c>
      <c r="BB16" s="147" t="s">
        <v>14</v>
      </c>
      <c r="BC16" s="1003" t="s">
        <v>36</v>
      </c>
      <c r="BD16" s="1022" t="s">
        <v>36</v>
      </c>
      <c r="BE16" s="1022" t="s">
        <v>36</v>
      </c>
      <c r="BF16" s="1022" t="s">
        <v>36</v>
      </c>
      <c r="BG16" s="1042" t="s">
        <v>36</v>
      </c>
      <c r="BH16" s="1062" t="s">
        <v>36</v>
      </c>
      <c r="BI16" s="1022" t="s">
        <v>36</v>
      </c>
      <c r="BJ16" s="1022" t="s">
        <v>36</v>
      </c>
      <c r="BK16" s="1022" t="s">
        <v>36</v>
      </c>
      <c r="BL16" s="1042" t="s">
        <v>36</v>
      </c>
      <c r="BM16" s="1062" t="s">
        <v>36</v>
      </c>
      <c r="BN16" s="1022" t="s">
        <v>36</v>
      </c>
      <c r="BO16" s="1022" t="s">
        <v>36</v>
      </c>
      <c r="BP16" s="1022" t="s">
        <v>36</v>
      </c>
      <c r="BQ16" s="1042" t="s">
        <v>36</v>
      </c>
      <c r="BR16" s="1062" t="s">
        <v>36</v>
      </c>
      <c r="BS16" s="1022" t="s">
        <v>36</v>
      </c>
      <c r="BT16" s="1022" t="s">
        <v>36</v>
      </c>
      <c r="BU16" s="1022" t="s">
        <v>36</v>
      </c>
      <c r="BV16" s="1022" t="s">
        <v>36</v>
      </c>
      <c r="BW16" s="1022" t="s">
        <v>36</v>
      </c>
      <c r="BX16" s="1022" t="s">
        <v>36</v>
      </c>
      <c r="BY16" s="1081" t="s">
        <v>36</v>
      </c>
      <c r="BZ16" s="1081" t="s">
        <v>36</v>
      </c>
      <c r="CA16" s="1081" t="s">
        <v>36</v>
      </c>
      <c r="CB16" s="1081" t="s">
        <v>36</v>
      </c>
      <c r="CC16" s="1081" t="s">
        <v>36</v>
      </c>
      <c r="CD16" s="1081" t="s">
        <v>36</v>
      </c>
      <c r="CE16" s="1081" t="s">
        <v>36</v>
      </c>
      <c r="CF16" s="1081" t="s">
        <v>36</v>
      </c>
      <c r="CG16" s="1081" t="s">
        <v>36</v>
      </c>
      <c r="CH16" s="1081" t="s">
        <v>36</v>
      </c>
      <c r="CI16" s="1081" t="s">
        <v>36</v>
      </c>
      <c r="CJ16" s="1081" t="s">
        <v>36</v>
      </c>
      <c r="CK16" s="1081" t="s">
        <v>36</v>
      </c>
      <c r="CL16" s="1081" t="s">
        <v>36</v>
      </c>
      <c r="CM16" s="1494"/>
      <c r="CN16" s="1494"/>
      <c r="CO16" s="1494"/>
      <c r="CP16" s="1494"/>
      <c r="CQ16" s="1494"/>
      <c r="CR16" s="1494"/>
      <c r="CS16" s="1494"/>
      <c r="CT16" s="1494"/>
      <c r="CU16" s="1494"/>
      <c r="CV16" s="1494"/>
      <c r="CW16" s="1494"/>
      <c r="CX16" s="1494"/>
      <c r="CY16" s="1494"/>
      <c r="CZ16" s="1494"/>
    </row>
    <row r="17" s="566" customFormat="true" ht="15" customHeight="true" x14ac:dyDescent="0.2">
      <c r="A17" s="1711"/>
      <c r="B17" s="928" t="s">
        <v>52</v>
      </c>
      <c r="C17" s="750">
        <v>62.529046973923087</v>
      </c>
      <c r="D17" s="751">
        <v>42.317954954020067</v>
      </c>
      <c r="E17" s="751">
        <v>25.267868197683342</v>
      </c>
      <c r="F17" s="751">
        <v>6.5802321556122045</v>
      </c>
      <c r="G17" s="752">
        <v>1.4960381938955354</v>
      </c>
      <c r="H17" s="753">
        <v>4.9053345880784249</v>
      </c>
      <c r="I17" s="751">
        <v>3.1095447290924585</v>
      </c>
      <c r="J17" s="751">
        <v>2.3858620111050031</v>
      </c>
      <c r="K17" s="751">
        <v>1.6920777353858039</v>
      </c>
      <c r="L17" s="754">
        <v>0</v>
      </c>
      <c r="M17" s="755">
        <v>63.722882076997053</v>
      </c>
      <c r="N17" s="751">
        <v>56.853411253749478</v>
      </c>
      <c r="O17" s="751">
        <v>34.906399138018934</v>
      </c>
      <c r="P17" s="751">
        <v>30.543370140302216</v>
      </c>
      <c r="Q17" s="752">
        <v>8.1477591408893915</v>
      </c>
      <c r="R17" s="753">
        <v>24.798552105838077</v>
      </c>
      <c r="S17" s="751">
        <v>2.5346473323996741</v>
      </c>
      <c r="T17" s="751">
        <v>19.508317101032898</v>
      </c>
      <c r="U17" s="751">
        <v>1.7751882387028073</v>
      </c>
      <c r="V17" s="751">
        <v>24.310824542992801</v>
      </c>
      <c r="W17" s="751">
        <v>38.031901345125384</v>
      </c>
      <c r="X17" s="751">
        <v>0</v>
      </c>
      <c r="Y17" s="751">
        <v>57.712999379428979</v>
      </c>
      <c r="Z17" s="751">
        <v>34.20088207937745</v>
      </c>
      <c r="AA17" s="751">
        <v>57.14138141602254</v>
      </c>
      <c r="AB17" s="751">
        <v>4.567494047065451</v>
      </c>
      <c r="AC17" s="751">
        <v>49.885250276641649</v>
      </c>
      <c r="AD17" s="751">
        <v>34.428771821003643</v>
      </c>
      <c r="AE17" s="751">
        <v>11.666773146133893</v>
      </c>
      <c r="AF17" s="751">
        <v>30.285423788384218</v>
      </c>
      <c r="AG17" s="751">
        <v>20.732614186074887</v>
      </c>
      <c r="AH17" s="751">
        <v>17.417649443076876</v>
      </c>
      <c r="AI17" s="751">
        <v>39.150205485946962</v>
      </c>
      <c r="AJ17" s="751">
        <v>0</v>
      </c>
      <c r="AK17" s="751">
        <v>0</v>
      </c>
      <c r="AL17" s="1456">
        <v>29.511563676727871</v>
      </c>
      <c r="AM17" s="1226"/>
      <c r="AN17" s="1226"/>
      <c r="AO17" s="1226"/>
      <c r="AP17" s="1226"/>
      <c r="AQ17" s="1226"/>
      <c r="AR17" s="1226"/>
      <c r="AS17" s="1226"/>
      <c r="AT17" s="1226"/>
      <c r="AU17" s="1226"/>
      <c r="AV17" s="1226"/>
      <c r="AW17" s="1226"/>
      <c r="AX17" s="1226"/>
      <c r="AY17" s="1226"/>
      <c r="AZ17" s="570"/>
      <c r="BA17" s="1791"/>
      <c r="BB17" s="148" t="s">
        <v>52</v>
      </c>
      <c r="BC17" s="1004" t="s">
        <v>36</v>
      </c>
      <c r="BD17" s="1023" t="s">
        <v>36</v>
      </c>
      <c r="BE17" s="1023" t="s">
        <v>36</v>
      </c>
      <c r="BF17" s="1023" t="s">
        <v>36</v>
      </c>
      <c r="BG17" s="1043" t="s">
        <v>36</v>
      </c>
      <c r="BH17" s="1063" t="s">
        <v>36</v>
      </c>
      <c r="BI17" s="1023" t="s">
        <v>36</v>
      </c>
      <c r="BJ17" s="1023" t="s">
        <v>36</v>
      </c>
      <c r="BK17" s="1023" t="s">
        <v>36</v>
      </c>
      <c r="BL17" s="1043" t="s">
        <v>36</v>
      </c>
      <c r="BM17" s="1063" t="s">
        <v>36</v>
      </c>
      <c r="BN17" s="1023" t="s">
        <v>36</v>
      </c>
      <c r="BO17" s="1023" t="s">
        <v>36</v>
      </c>
      <c r="BP17" s="1023" t="s">
        <v>36</v>
      </c>
      <c r="BQ17" s="1043" t="s">
        <v>36</v>
      </c>
      <c r="BR17" s="1063" t="s">
        <v>36</v>
      </c>
      <c r="BS17" s="1023" t="s">
        <v>36</v>
      </c>
      <c r="BT17" s="1023" t="s">
        <v>36</v>
      </c>
      <c r="BU17" s="1023" t="s">
        <v>36</v>
      </c>
      <c r="BV17" s="1023" t="s">
        <v>36</v>
      </c>
      <c r="BW17" s="1023" t="s">
        <v>36</v>
      </c>
      <c r="BX17" s="1023" t="s">
        <v>36</v>
      </c>
      <c r="BY17" s="1082" t="s">
        <v>36</v>
      </c>
      <c r="BZ17" s="1082" t="s">
        <v>36</v>
      </c>
      <c r="CA17" s="1082" t="s">
        <v>36</v>
      </c>
      <c r="CB17" s="1082" t="s">
        <v>36</v>
      </c>
      <c r="CC17" s="1082" t="s">
        <v>36</v>
      </c>
      <c r="CD17" s="1082" t="s">
        <v>36</v>
      </c>
      <c r="CE17" s="1082" t="s">
        <v>36</v>
      </c>
      <c r="CF17" s="1082" t="s">
        <v>36</v>
      </c>
      <c r="CG17" s="1082" t="s">
        <v>36</v>
      </c>
      <c r="CH17" s="1082" t="s">
        <v>36</v>
      </c>
      <c r="CI17" s="1082" t="s">
        <v>36</v>
      </c>
      <c r="CJ17" s="1082" t="s">
        <v>36</v>
      </c>
      <c r="CK17" s="1082" t="s">
        <v>36</v>
      </c>
      <c r="CL17" s="1082" t="s">
        <v>36</v>
      </c>
      <c r="CM17" s="1495"/>
      <c r="CN17" s="1495"/>
      <c r="CO17" s="1495"/>
      <c r="CP17" s="1495"/>
      <c r="CQ17" s="1495"/>
      <c r="CR17" s="1495"/>
      <c r="CS17" s="1495"/>
      <c r="CT17" s="1495"/>
      <c r="CU17" s="1495"/>
      <c r="CV17" s="1495"/>
      <c r="CW17" s="1495"/>
      <c r="CX17" s="1495"/>
      <c r="CY17" s="1495"/>
      <c r="CZ17" s="1495"/>
    </row>
    <row r="18" s="566" customFormat="true" ht="15" customHeight="true" x14ac:dyDescent="0.2">
      <c r="A18" s="1711" t="s">
        <v>61</v>
      </c>
      <c r="B18" s="928" t="s">
        <v>15</v>
      </c>
      <c r="C18" s="750">
        <v>21.735441162824213</v>
      </c>
      <c r="D18" s="751">
        <v>46.034283466918083</v>
      </c>
      <c r="E18" s="751">
        <v>67.689297138237905</v>
      </c>
      <c r="F18" s="751">
        <v>91.486510042657002</v>
      </c>
      <c r="G18" s="752">
        <v>95.614283421517541</v>
      </c>
      <c r="H18" s="753">
        <v>91.428619931042249</v>
      </c>
      <c r="I18" s="751">
        <v>95.292391113593055</v>
      </c>
      <c r="J18" s="751">
        <v>95.198505768621374</v>
      </c>
      <c r="K18" s="751">
        <v>96.406305166778253</v>
      </c>
      <c r="L18" s="754">
        <v>98.630894067728306</v>
      </c>
      <c r="M18" s="755">
        <v>17.914047379206746</v>
      </c>
      <c r="N18" s="751">
        <v>31.458028606494647</v>
      </c>
      <c r="O18" s="751">
        <v>53.737240806658036</v>
      </c>
      <c r="P18" s="751">
        <v>62.687314238887403</v>
      </c>
      <c r="Q18" s="752">
        <v>88.223910564806388</v>
      </c>
      <c r="R18" s="753">
        <v>69.968477982385608</v>
      </c>
      <c r="S18" s="751">
        <v>97.465352667600328</v>
      </c>
      <c r="T18" s="751">
        <v>72.356101140840138</v>
      </c>
      <c r="U18" s="751">
        <v>98.224811761297175</v>
      </c>
      <c r="V18" s="751">
        <v>63.641965533236167</v>
      </c>
      <c r="W18" s="751">
        <v>27.373260898519607</v>
      </c>
      <c r="X18" s="751">
        <v>100</v>
      </c>
      <c r="Y18" s="751">
        <v>21.118043000456062</v>
      </c>
      <c r="Z18" s="751">
        <v>64.223663980447157</v>
      </c>
      <c r="AA18" s="751">
        <v>32.808863446765514</v>
      </c>
      <c r="AB18" s="751">
        <v>94.45444166802136</v>
      </c>
      <c r="AC18" s="751">
        <v>41.995978464068706</v>
      </c>
      <c r="AD18" s="751">
        <v>60.137145238984459</v>
      </c>
      <c r="AE18" s="751">
        <v>82.993771151272909</v>
      </c>
      <c r="AF18" s="751">
        <v>59.116391553469192</v>
      </c>
      <c r="AG18" s="751">
        <v>48.199593381195363</v>
      </c>
      <c r="AH18" s="751">
        <v>81.43793846997832</v>
      </c>
      <c r="AI18" s="751">
        <v>50.578313404985963</v>
      </c>
      <c r="AJ18" s="751">
        <v>99.194979063177612</v>
      </c>
      <c r="AK18" s="751">
        <v>92.426775225353751</v>
      </c>
      <c r="AL18" s="1456">
        <v>61.096866179858402</v>
      </c>
      <c r="AM18" s="1226"/>
      <c r="AN18" s="1226"/>
      <c r="AO18" s="1226"/>
      <c r="AP18" s="1226"/>
      <c r="AQ18" s="1226"/>
      <c r="AR18" s="1226"/>
      <c r="AS18" s="1226"/>
      <c r="AT18" s="1226"/>
      <c r="AU18" s="1226"/>
      <c r="AV18" s="1226"/>
      <c r="AW18" s="1226"/>
      <c r="AX18" s="1226"/>
      <c r="AY18" s="1226"/>
      <c r="AZ18" s="570"/>
      <c r="BA18" s="1791" t="s">
        <v>61</v>
      </c>
      <c r="BB18" s="148" t="s">
        <v>15</v>
      </c>
      <c r="BC18" s="1004" t="s">
        <v>36</v>
      </c>
      <c r="BD18" s="1023" t="s">
        <v>36</v>
      </c>
      <c r="BE18" s="1023" t="s">
        <v>36</v>
      </c>
      <c r="BF18" s="1023" t="s">
        <v>36</v>
      </c>
      <c r="BG18" s="1043" t="s">
        <v>36</v>
      </c>
      <c r="BH18" s="1063" t="s">
        <v>36</v>
      </c>
      <c r="BI18" s="1023" t="s">
        <v>36</v>
      </c>
      <c r="BJ18" s="1023" t="s">
        <v>36</v>
      </c>
      <c r="BK18" s="1023" t="s">
        <v>36</v>
      </c>
      <c r="BL18" s="1043" t="s">
        <v>36</v>
      </c>
      <c r="BM18" s="1063" t="s">
        <v>36</v>
      </c>
      <c r="BN18" s="1023" t="s">
        <v>36</v>
      </c>
      <c r="BO18" s="1023" t="s">
        <v>36</v>
      </c>
      <c r="BP18" s="1023" t="s">
        <v>36</v>
      </c>
      <c r="BQ18" s="1043" t="s">
        <v>36</v>
      </c>
      <c r="BR18" s="1063" t="s">
        <v>36</v>
      </c>
      <c r="BS18" s="1023" t="s">
        <v>36</v>
      </c>
      <c r="BT18" s="1023" t="s">
        <v>36</v>
      </c>
      <c r="BU18" s="1023" t="s">
        <v>36</v>
      </c>
      <c r="BV18" s="1023" t="s">
        <v>36</v>
      </c>
      <c r="BW18" s="1023" t="s">
        <v>36</v>
      </c>
      <c r="BX18" s="1023" t="s">
        <v>36</v>
      </c>
      <c r="BY18" s="1082" t="s">
        <v>36</v>
      </c>
      <c r="BZ18" s="1082" t="s">
        <v>36</v>
      </c>
      <c r="CA18" s="1082" t="s">
        <v>36</v>
      </c>
      <c r="CB18" s="1082" t="s">
        <v>36</v>
      </c>
      <c r="CC18" s="1082" t="s">
        <v>36</v>
      </c>
      <c r="CD18" s="1082" t="s">
        <v>36</v>
      </c>
      <c r="CE18" s="1082" t="s">
        <v>36</v>
      </c>
      <c r="CF18" s="1082" t="s">
        <v>36</v>
      </c>
      <c r="CG18" s="1082" t="s">
        <v>36</v>
      </c>
      <c r="CH18" s="1082" t="s">
        <v>36</v>
      </c>
      <c r="CI18" s="1082" t="s">
        <v>36</v>
      </c>
      <c r="CJ18" s="1082" t="s">
        <v>36</v>
      </c>
      <c r="CK18" s="1082" t="s">
        <v>36</v>
      </c>
      <c r="CL18" s="1082" t="s">
        <v>36</v>
      </c>
      <c r="CM18" s="1495"/>
      <c r="CN18" s="1495"/>
      <c r="CO18" s="1495"/>
      <c r="CP18" s="1495"/>
      <c r="CQ18" s="1495"/>
      <c r="CR18" s="1495"/>
      <c r="CS18" s="1495"/>
      <c r="CT18" s="1495"/>
      <c r="CU18" s="1495"/>
      <c r="CV18" s="1495"/>
      <c r="CW18" s="1495"/>
      <c r="CX18" s="1495"/>
      <c r="CY18" s="1495"/>
      <c r="CZ18" s="1495"/>
    </row>
    <row r="19" s="566" customFormat="true" ht="15" customHeight="true" x14ac:dyDescent="0.2">
      <c r="A19" s="1711"/>
      <c r="B19" s="928" t="s">
        <v>16</v>
      </c>
      <c r="C19" s="750">
        <v>15.66515419051575</v>
      </c>
      <c r="D19" s="751">
        <v>11.604590926165336</v>
      </c>
      <c r="E19" s="751">
        <v>7.0428346640786499</v>
      </c>
      <c r="F19" s="751">
        <v>1.933257801730907</v>
      </c>
      <c r="G19" s="752">
        <v>2.8866637193316587</v>
      </c>
      <c r="H19" s="753">
        <v>3.666045480879323</v>
      </c>
      <c r="I19" s="751">
        <v>1.5980641573144945</v>
      </c>
      <c r="J19" s="751">
        <v>2.4094070617358638</v>
      </c>
      <c r="K19" s="751">
        <v>1.8949278325822518</v>
      </c>
      <c r="L19" s="754">
        <v>1.3691059322717052</v>
      </c>
      <c r="M19" s="755">
        <v>18.259564637182216</v>
      </c>
      <c r="N19" s="751">
        <v>11.688560139756037</v>
      </c>
      <c r="O19" s="751">
        <v>11.304880117346356</v>
      </c>
      <c r="P19" s="751">
        <v>6.7693156208103868</v>
      </c>
      <c r="Q19" s="752">
        <v>3.6283302943042322</v>
      </c>
      <c r="R19" s="753">
        <v>5.2329699117763289</v>
      </c>
      <c r="S19" s="751">
        <v>0</v>
      </c>
      <c r="T19" s="751">
        <v>8.1355817581270333</v>
      </c>
      <c r="U19" s="751">
        <v>0</v>
      </c>
      <c r="V19" s="751">
        <v>12.047209923771108</v>
      </c>
      <c r="W19" s="751">
        <v>34.594837756355034</v>
      </c>
      <c r="X19" s="751">
        <v>0</v>
      </c>
      <c r="Y19" s="751">
        <v>21.168957620115002</v>
      </c>
      <c r="Z19" s="751">
        <v>1.575453940175386</v>
      </c>
      <c r="AA19" s="751">
        <v>10.04975513721196</v>
      </c>
      <c r="AB19" s="751">
        <v>0.94357097253175637</v>
      </c>
      <c r="AC19" s="751">
        <v>7.9515328885249525</v>
      </c>
      <c r="AD19" s="751">
        <v>5.4340829400118089</v>
      </c>
      <c r="AE19" s="751">
        <v>5.3394557025932485</v>
      </c>
      <c r="AF19" s="751">
        <v>10.598184658146593</v>
      </c>
      <c r="AG19" s="751">
        <v>31.067792432729707</v>
      </c>
      <c r="AH19" s="751">
        <v>1.1444120869448582</v>
      </c>
      <c r="AI19" s="751">
        <v>10.27148110906702</v>
      </c>
      <c r="AJ19" s="751">
        <v>0.80502093682240838</v>
      </c>
      <c r="AK19" s="751">
        <v>7.573224774646234</v>
      </c>
      <c r="AL19" s="1456">
        <v>9.3426362981627395</v>
      </c>
      <c r="AM19" s="1226"/>
      <c r="AN19" s="1226"/>
      <c r="AO19" s="1226"/>
      <c r="AP19" s="1226"/>
      <c r="AQ19" s="1226"/>
      <c r="AR19" s="1226"/>
      <c r="AS19" s="1226"/>
      <c r="AT19" s="1226"/>
      <c r="AU19" s="1226"/>
      <c r="AV19" s="1226"/>
      <c r="AW19" s="1226"/>
      <c r="AX19" s="1226"/>
      <c r="AY19" s="1226"/>
      <c r="AZ19" s="570"/>
      <c r="BA19" s="1791"/>
      <c r="BB19" s="148" t="s">
        <v>16</v>
      </c>
      <c r="BC19" s="1004" t="s">
        <v>36</v>
      </c>
      <c r="BD19" s="1023" t="s">
        <v>36</v>
      </c>
      <c r="BE19" s="1023" t="s">
        <v>36</v>
      </c>
      <c r="BF19" s="1023" t="s">
        <v>36</v>
      </c>
      <c r="BG19" s="1043" t="s">
        <v>36</v>
      </c>
      <c r="BH19" s="1063" t="s">
        <v>36</v>
      </c>
      <c r="BI19" s="1023" t="s">
        <v>36</v>
      </c>
      <c r="BJ19" s="1023" t="s">
        <v>36</v>
      </c>
      <c r="BK19" s="1023" t="s">
        <v>36</v>
      </c>
      <c r="BL19" s="1043" t="s">
        <v>36</v>
      </c>
      <c r="BM19" s="1063" t="s">
        <v>36</v>
      </c>
      <c r="BN19" s="1023" t="s">
        <v>36</v>
      </c>
      <c r="BO19" s="1023" t="s">
        <v>36</v>
      </c>
      <c r="BP19" s="1023" t="s">
        <v>36</v>
      </c>
      <c r="BQ19" s="1043" t="s">
        <v>36</v>
      </c>
      <c r="BR19" s="1063" t="s">
        <v>36</v>
      </c>
      <c r="BS19" s="1023" t="s">
        <v>36</v>
      </c>
      <c r="BT19" s="1023" t="s">
        <v>36</v>
      </c>
      <c r="BU19" s="1023" t="s">
        <v>36</v>
      </c>
      <c r="BV19" s="1023" t="s">
        <v>36</v>
      </c>
      <c r="BW19" s="1023" t="s">
        <v>36</v>
      </c>
      <c r="BX19" s="1023" t="s">
        <v>36</v>
      </c>
      <c r="BY19" s="1082" t="s">
        <v>36</v>
      </c>
      <c r="BZ19" s="1082" t="s">
        <v>36</v>
      </c>
      <c r="CA19" s="1082" t="s">
        <v>36</v>
      </c>
      <c r="CB19" s="1082" t="s">
        <v>36</v>
      </c>
      <c r="CC19" s="1082" t="s">
        <v>36</v>
      </c>
      <c r="CD19" s="1082" t="s">
        <v>36</v>
      </c>
      <c r="CE19" s="1082" t="s">
        <v>36</v>
      </c>
      <c r="CF19" s="1082" t="s">
        <v>36</v>
      </c>
      <c r="CG19" s="1082" t="s">
        <v>36</v>
      </c>
      <c r="CH19" s="1082" t="s">
        <v>36</v>
      </c>
      <c r="CI19" s="1082" t="s">
        <v>36</v>
      </c>
      <c r="CJ19" s="1082" t="s">
        <v>36</v>
      </c>
      <c r="CK19" s="1082" t="s">
        <v>36</v>
      </c>
      <c r="CL19" s="1082" t="s">
        <v>36</v>
      </c>
      <c r="CM19" s="1495"/>
      <c r="CN19" s="1495"/>
      <c r="CO19" s="1495"/>
      <c r="CP19" s="1495"/>
      <c r="CQ19" s="1495"/>
      <c r="CR19" s="1495"/>
      <c r="CS19" s="1495"/>
      <c r="CT19" s="1495"/>
      <c r="CU19" s="1495"/>
      <c r="CV19" s="1495"/>
      <c r="CW19" s="1495"/>
      <c r="CX19" s="1495"/>
      <c r="CY19" s="1495"/>
      <c r="CZ19" s="1495"/>
    </row>
    <row r="20" s="566" customFormat="true" ht="15" customHeight="true" x14ac:dyDescent="0.2">
      <c r="A20" s="1711"/>
      <c r="B20" s="928" t="s">
        <v>22</v>
      </c>
      <c r="C20" s="750">
        <v>53.756291717692875</v>
      </c>
      <c r="D20" s="751">
        <v>35.846161152178418</v>
      </c>
      <c r="E20" s="751">
        <v>20.031468609140713</v>
      </c>
      <c r="F20" s="751">
        <v>5.5607634041046392</v>
      </c>
      <c r="G20" s="752">
        <v>1.1482064460790964</v>
      </c>
      <c r="H20" s="753">
        <v>4.9053345880784249</v>
      </c>
      <c r="I20" s="751">
        <v>3.1095447290924585</v>
      </c>
      <c r="J20" s="751">
        <v>2.3920871696427422</v>
      </c>
      <c r="K20" s="751">
        <v>1.6987670006394955</v>
      </c>
      <c r="L20" s="754">
        <v>0</v>
      </c>
      <c r="M20" s="755">
        <v>54.187431541937912</v>
      </c>
      <c r="N20" s="751">
        <v>49.279863817345685</v>
      </c>
      <c r="O20" s="751">
        <v>28.283395297400372</v>
      </c>
      <c r="P20" s="751">
        <v>24.692903763691319</v>
      </c>
      <c r="Q20" s="752">
        <v>6.1693097370056114</v>
      </c>
      <c r="R20" s="753">
        <v>24.798552105838077</v>
      </c>
      <c r="S20" s="751">
        <v>2.5346473323996741</v>
      </c>
      <c r="T20" s="751">
        <v>19.508317101032898</v>
      </c>
      <c r="U20" s="751">
        <v>1.7751882387028073</v>
      </c>
      <c r="V20" s="751">
        <v>22.70637922844541</v>
      </c>
      <c r="W20" s="751">
        <v>38.031901345125384</v>
      </c>
      <c r="X20" s="751">
        <v>0</v>
      </c>
      <c r="Y20" s="751">
        <v>54.480303193632253</v>
      </c>
      <c r="Z20" s="751">
        <v>34.20088207937745</v>
      </c>
      <c r="AA20" s="751">
        <v>48.603442539921701</v>
      </c>
      <c r="AB20" s="751">
        <v>3.7999520327948426</v>
      </c>
      <c r="AC20" s="751">
        <v>36.667751957531834</v>
      </c>
      <c r="AD20" s="751">
        <v>30.409129414480546</v>
      </c>
      <c r="AE20" s="751">
        <v>5.8949160737431585</v>
      </c>
      <c r="AF20" s="751">
        <v>30.285423788384218</v>
      </c>
      <c r="AG20" s="751">
        <v>6.3382933699041395</v>
      </c>
      <c r="AH20" s="751">
        <v>17.417649443076876</v>
      </c>
      <c r="AI20" s="751">
        <v>16.588555806226726</v>
      </c>
      <c r="AJ20" s="751">
        <v>0</v>
      </c>
      <c r="AK20" s="751">
        <v>0</v>
      </c>
      <c r="AL20" s="1456">
        <v>26.493015814732285</v>
      </c>
      <c r="AM20" s="1226"/>
      <c r="AN20" s="1226"/>
      <c r="AO20" s="1226"/>
      <c r="AP20" s="1226"/>
      <c r="AQ20" s="1226"/>
      <c r="AR20" s="1226"/>
      <c r="AS20" s="1226"/>
      <c r="AT20" s="1226"/>
      <c r="AU20" s="1226"/>
      <c r="AV20" s="1226"/>
      <c r="AW20" s="1226"/>
      <c r="AX20" s="1226"/>
      <c r="AY20" s="1226"/>
      <c r="AZ20" s="570"/>
      <c r="BA20" s="1791"/>
      <c r="BB20" s="148" t="s">
        <v>22</v>
      </c>
      <c r="BC20" s="1004" t="s">
        <v>36</v>
      </c>
      <c r="BD20" s="1023" t="s">
        <v>36</v>
      </c>
      <c r="BE20" s="1023" t="s">
        <v>36</v>
      </c>
      <c r="BF20" s="1023" t="s">
        <v>36</v>
      </c>
      <c r="BG20" s="1043" t="s">
        <v>36</v>
      </c>
      <c r="BH20" s="1063" t="s">
        <v>36</v>
      </c>
      <c r="BI20" s="1023" t="s">
        <v>36</v>
      </c>
      <c r="BJ20" s="1023" t="s">
        <v>36</v>
      </c>
      <c r="BK20" s="1023" t="s">
        <v>36</v>
      </c>
      <c r="BL20" s="1043" t="s">
        <v>36</v>
      </c>
      <c r="BM20" s="1063" t="s">
        <v>36</v>
      </c>
      <c r="BN20" s="1023" t="s">
        <v>36</v>
      </c>
      <c r="BO20" s="1023" t="s">
        <v>36</v>
      </c>
      <c r="BP20" s="1023" t="s">
        <v>36</v>
      </c>
      <c r="BQ20" s="1043" t="s">
        <v>36</v>
      </c>
      <c r="BR20" s="1063" t="s">
        <v>36</v>
      </c>
      <c r="BS20" s="1023" t="s">
        <v>36</v>
      </c>
      <c r="BT20" s="1023" t="s">
        <v>36</v>
      </c>
      <c r="BU20" s="1023" t="s">
        <v>36</v>
      </c>
      <c r="BV20" s="1023" t="s">
        <v>36</v>
      </c>
      <c r="BW20" s="1023" t="s">
        <v>36</v>
      </c>
      <c r="BX20" s="1023" t="s">
        <v>36</v>
      </c>
      <c r="BY20" s="1082" t="s">
        <v>36</v>
      </c>
      <c r="BZ20" s="1082" t="s">
        <v>36</v>
      </c>
      <c r="CA20" s="1082" t="s">
        <v>36</v>
      </c>
      <c r="CB20" s="1082" t="s">
        <v>36</v>
      </c>
      <c r="CC20" s="1082" t="s">
        <v>36</v>
      </c>
      <c r="CD20" s="1082" t="s">
        <v>36</v>
      </c>
      <c r="CE20" s="1082" t="s">
        <v>36</v>
      </c>
      <c r="CF20" s="1082" t="s">
        <v>36</v>
      </c>
      <c r="CG20" s="1082" t="s">
        <v>36</v>
      </c>
      <c r="CH20" s="1082" t="s">
        <v>36</v>
      </c>
      <c r="CI20" s="1082" t="s">
        <v>36</v>
      </c>
      <c r="CJ20" s="1082" t="s">
        <v>36</v>
      </c>
      <c r="CK20" s="1082" t="s">
        <v>36</v>
      </c>
      <c r="CL20" s="1082" t="s">
        <v>36</v>
      </c>
      <c r="CM20" s="1495"/>
      <c r="CN20" s="1495"/>
      <c r="CO20" s="1495"/>
      <c r="CP20" s="1495"/>
      <c r="CQ20" s="1495"/>
      <c r="CR20" s="1495"/>
      <c r="CS20" s="1495"/>
      <c r="CT20" s="1495"/>
      <c r="CU20" s="1495"/>
      <c r="CV20" s="1495"/>
      <c r="CW20" s="1495"/>
      <c r="CX20" s="1495"/>
      <c r="CY20" s="1495"/>
      <c r="CZ20" s="1495"/>
    </row>
    <row r="21" s="566" customFormat="true" ht="15" customHeight="true" x14ac:dyDescent="0.2">
      <c r="A21" s="1711"/>
      <c r="B21" s="928" t="s">
        <v>17</v>
      </c>
      <c r="C21" s="750">
        <v>8.8431129289669492</v>
      </c>
      <c r="D21" s="751">
        <v>6.5149644547381342</v>
      </c>
      <c r="E21" s="751">
        <v>5.236399588542624</v>
      </c>
      <c r="F21" s="751">
        <v>1.0194687515075649</v>
      </c>
      <c r="G21" s="752">
        <v>0.35084641307170344</v>
      </c>
      <c r="H21" s="753">
        <v>0</v>
      </c>
      <c r="I21" s="751">
        <v>0</v>
      </c>
      <c r="J21" s="751">
        <v>0</v>
      </c>
      <c r="K21" s="751">
        <v>0</v>
      </c>
      <c r="L21" s="754">
        <v>0</v>
      </c>
      <c r="M21" s="755">
        <v>9.6389564416732458</v>
      </c>
      <c r="N21" s="751">
        <v>7.573547436403774</v>
      </c>
      <c r="O21" s="751">
        <v>6.6744837785953246</v>
      </c>
      <c r="P21" s="751">
        <v>5.850466376610906</v>
      </c>
      <c r="Q21" s="752">
        <v>1.978449403883777</v>
      </c>
      <c r="R21" s="753">
        <v>0</v>
      </c>
      <c r="S21" s="751">
        <v>0</v>
      </c>
      <c r="T21" s="751">
        <v>0</v>
      </c>
      <c r="U21" s="751">
        <v>0</v>
      </c>
      <c r="V21" s="751">
        <v>1.6044453145473963</v>
      </c>
      <c r="W21" s="751">
        <v>0</v>
      </c>
      <c r="X21" s="751">
        <v>0</v>
      </c>
      <c r="Y21" s="751">
        <v>3.2326961857967138</v>
      </c>
      <c r="Z21" s="751">
        <v>0</v>
      </c>
      <c r="AA21" s="751">
        <v>8.5379388761008528</v>
      </c>
      <c r="AB21" s="751">
        <v>0.80203532665199273</v>
      </c>
      <c r="AC21" s="751">
        <v>13.384736689874366</v>
      </c>
      <c r="AD21" s="751">
        <v>4.0196424065231007</v>
      </c>
      <c r="AE21" s="751">
        <v>5.7718570723907359</v>
      </c>
      <c r="AF21" s="751">
        <v>0</v>
      </c>
      <c r="AG21" s="751">
        <v>14.394320816170749</v>
      </c>
      <c r="AH21" s="751">
        <v>0</v>
      </c>
      <c r="AI21" s="751">
        <v>22.561649679720226</v>
      </c>
      <c r="AJ21" s="751">
        <v>0</v>
      </c>
      <c r="AK21" s="751">
        <v>0</v>
      </c>
      <c r="AL21" s="1456">
        <v>3.0674817072466474</v>
      </c>
      <c r="AM21" s="1226"/>
      <c r="AN21" s="1226"/>
      <c r="AO21" s="1226"/>
      <c r="AP21" s="1226"/>
      <c r="AQ21" s="1226"/>
      <c r="AR21" s="1226"/>
      <c r="AS21" s="1226"/>
      <c r="AT21" s="1226"/>
      <c r="AU21" s="1226"/>
      <c r="AV21" s="1226"/>
      <c r="AW21" s="1226"/>
      <c r="AX21" s="1226"/>
      <c r="AY21" s="1226"/>
      <c r="AZ21" s="570"/>
      <c r="BA21" s="1791"/>
      <c r="BB21" s="148" t="s">
        <v>17</v>
      </c>
      <c r="BC21" s="1004" t="s">
        <v>36</v>
      </c>
      <c r="BD21" s="1023" t="s">
        <v>36</v>
      </c>
      <c r="BE21" s="1023" t="s">
        <v>36</v>
      </c>
      <c r="BF21" s="1023" t="s">
        <v>36</v>
      </c>
      <c r="BG21" s="1043" t="s">
        <v>36</v>
      </c>
      <c r="BH21" s="1063" t="s">
        <v>36</v>
      </c>
      <c r="BI21" s="1023" t="s">
        <v>36</v>
      </c>
      <c r="BJ21" s="1023" t="s">
        <v>36</v>
      </c>
      <c r="BK21" s="1023" t="s">
        <v>36</v>
      </c>
      <c r="BL21" s="1043" t="s">
        <v>36</v>
      </c>
      <c r="BM21" s="1063" t="s">
        <v>36</v>
      </c>
      <c r="BN21" s="1023" t="s">
        <v>36</v>
      </c>
      <c r="BO21" s="1023" t="s">
        <v>36</v>
      </c>
      <c r="BP21" s="1023" t="s">
        <v>36</v>
      </c>
      <c r="BQ21" s="1043" t="s">
        <v>36</v>
      </c>
      <c r="BR21" s="1063" t="s">
        <v>36</v>
      </c>
      <c r="BS21" s="1023" t="s">
        <v>36</v>
      </c>
      <c r="BT21" s="1023" t="s">
        <v>36</v>
      </c>
      <c r="BU21" s="1023" t="s">
        <v>36</v>
      </c>
      <c r="BV21" s="1023" t="s">
        <v>36</v>
      </c>
      <c r="BW21" s="1023" t="s">
        <v>36</v>
      </c>
      <c r="BX21" s="1023" t="s">
        <v>36</v>
      </c>
      <c r="BY21" s="1082" t="s">
        <v>36</v>
      </c>
      <c r="BZ21" s="1082" t="s">
        <v>36</v>
      </c>
      <c r="CA21" s="1082" t="s">
        <v>36</v>
      </c>
      <c r="CB21" s="1082" t="s">
        <v>36</v>
      </c>
      <c r="CC21" s="1082" t="s">
        <v>36</v>
      </c>
      <c r="CD21" s="1082" t="s">
        <v>36</v>
      </c>
      <c r="CE21" s="1082" t="s">
        <v>36</v>
      </c>
      <c r="CF21" s="1082" t="s">
        <v>36</v>
      </c>
      <c r="CG21" s="1082" t="s">
        <v>36</v>
      </c>
      <c r="CH21" s="1082" t="s">
        <v>36</v>
      </c>
      <c r="CI21" s="1082" t="s">
        <v>36</v>
      </c>
      <c r="CJ21" s="1082" t="s">
        <v>36</v>
      </c>
      <c r="CK21" s="1082" t="s">
        <v>36</v>
      </c>
      <c r="CL21" s="1082" t="s">
        <v>36</v>
      </c>
      <c r="CM21" s="1495"/>
      <c r="CN21" s="1495"/>
      <c r="CO21" s="1495"/>
      <c r="CP21" s="1495"/>
      <c r="CQ21" s="1495"/>
      <c r="CR21" s="1495"/>
      <c r="CS21" s="1495"/>
      <c r="CT21" s="1495"/>
      <c r="CU21" s="1495"/>
      <c r="CV21" s="1495"/>
      <c r="CW21" s="1495"/>
      <c r="CX21" s="1495"/>
      <c r="CY21" s="1495"/>
      <c r="CZ21" s="1495"/>
    </row>
    <row r="22" s="566" customFormat="true" ht="15" customHeight="true" x14ac:dyDescent="0.2">
      <c r="A22" s="1711" t="s">
        <v>55</v>
      </c>
      <c r="B22" s="928" t="s">
        <v>50</v>
      </c>
      <c r="C22" s="750">
        <v>41.884772267714212</v>
      </c>
      <c r="D22" s="751">
        <v>20.133271248541018</v>
      </c>
      <c r="E22" s="751">
        <v>9.424105126170554</v>
      </c>
      <c r="F22" s="751">
        <v>2.0694311775118011</v>
      </c>
      <c r="G22" s="752">
        <v>2.9305948857567219</v>
      </c>
      <c r="H22" s="753">
        <v>3.8551536671369671</v>
      </c>
      <c r="I22" s="751">
        <v>1.6493514793033812</v>
      </c>
      <c r="J22" s="751">
        <v>2.4684546486752756</v>
      </c>
      <c r="K22" s="751">
        <v>1.9276745314014312</v>
      </c>
      <c r="L22" s="754">
        <v>1.3691059322717052</v>
      </c>
      <c r="M22" s="755">
        <v>50.477581914986693</v>
      </c>
      <c r="N22" s="751">
        <v>27.090345910073221</v>
      </c>
      <c r="O22" s="751">
        <v>17.380860212961156</v>
      </c>
      <c r="P22" s="751">
        <v>9.7461043452358478</v>
      </c>
      <c r="Q22" s="752">
        <v>3.9501815746331306</v>
      </c>
      <c r="R22" s="753">
        <v>6.9586026044886502</v>
      </c>
      <c r="S22" s="751">
        <v>0</v>
      </c>
      <c r="T22" s="751">
        <v>10.107357015182277</v>
      </c>
      <c r="U22" s="751">
        <v>0</v>
      </c>
      <c r="V22" s="751">
        <v>15.916688021808509</v>
      </c>
      <c r="W22" s="751">
        <v>55.826850439655509</v>
      </c>
      <c r="X22" s="751">
        <v>0</v>
      </c>
      <c r="Y22" s="751">
        <v>50.060201266242274</v>
      </c>
      <c r="Z22" s="751">
        <v>2.3943389971822291</v>
      </c>
      <c r="AA22" s="751">
        <v>23.448621232437542</v>
      </c>
      <c r="AB22" s="751">
        <v>0.98908870993676223</v>
      </c>
      <c r="AC22" s="751">
        <v>15.919777929260229</v>
      </c>
      <c r="AD22" s="751">
        <v>8.2872977842932176</v>
      </c>
      <c r="AE22" s="751">
        <v>6.0446741195434468</v>
      </c>
      <c r="AF22" s="751">
        <v>15.202250711495733</v>
      </c>
      <c r="AG22" s="751">
        <v>39.193663464138048</v>
      </c>
      <c r="AH22" s="751">
        <v>1.3857828933508338</v>
      </c>
      <c r="AI22" s="751">
        <v>16.880058825334025</v>
      </c>
      <c r="AJ22" s="751">
        <v>0.80502093682240838</v>
      </c>
      <c r="AK22" s="751">
        <v>7.573224774646234</v>
      </c>
      <c r="AL22" s="1456">
        <v>13.263347936163905</v>
      </c>
      <c r="AM22" s="1226"/>
      <c r="AN22" s="1226"/>
      <c r="AO22" s="1226"/>
      <c r="AP22" s="1226"/>
      <c r="AQ22" s="1226"/>
      <c r="AR22" s="1226"/>
      <c r="AS22" s="1226"/>
      <c r="AT22" s="1226"/>
      <c r="AU22" s="1226"/>
      <c r="AV22" s="1226"/>
      <c r="AW22" s="1226"/>
      <c r="AX22" s="1226"/>
      <c r="AY22" s="1226"/>
      <c r="AZ22" s="570"/>
      <c r="BA22" s="1791" t="s">
        <v>55</v>
      </c>
      <c r="BB22" s="148" t="s">
        <v>50</v>
      </c>
      <c r="BC22" s="1004" t="s">
        <v>36</v>
      </c>
      <c r="BD22" s="1023" t="s">
        <v>36</v>
      </c>
      <c r="BE22" s="1023" t="s">
        <v>36</v>
      </c>
      <c r="BF22" s="1023" t="s">
        <v>36</v>
      </c>
      <c r="BG22" s="1043" t="s">
        <v>36</v>
      </c>
      <c r="BH22" s="1063" t="s">
        <v>36</v>
      </c>
      <c r="BI22" s="1023" t="s">
        <v>36</v>
      </c>
      <c r="BJ22" s="1023" t="s">
        <v>36</v>
      </c>
      <c r="BK22" s="1023" t="s">
        <v>36</v>
      </c>
      <c r="BL22" s="1043" t="s">
        <v>36</v>
      </c>
      <c r="BM22" s="1063" t="s">
        <v>36</v>
      </c>
      <c r="BN22" s="1023" t="s">
        <v>36</v>
      </c>
      <c r="BO22" s="1023" t="s">
        <v>36</v>
      </c>
      <c r="BP22" s="1023" t="s">
        <v>36</v>
      </c>
      <c r="BQ22" s="1043" t="s">
        <v>36</v>
      </c>
      <c r="BR22" s="1063" t="s">
        <v>36</v>
      </c>
      <c r="BS22" s="1023" t="s">
        <v>36</v>
      </c>
      <c r="BT22" s="1023" t="s">
        <v>36</v>
      </c>
      <c r="BU22" s="1023" t="s">
        <v>36</v>
      </c>
      <c r="BV22" s="1023" t="s">
        <v>36</v>
      </c>
      <c r="BW22" s="1023" t="s">
        <v>36</v>
      </c>
      <c r="BX22" s="1023" t="s">
        <v>36</v>
      </c>
      <c r="BY22" s="1082" t="s">
        <v>36</v>
      </c>
      <c r="BZ22" s="1082" t="s">
        <v>36</v>
      </c>
      <c r="CA22" s="1082" t="s">
        <v>36</v>
      </c>
      <c r="CB22" s="1082" t="s">
        <v>36</v>
      </c>
      <c r="CC22" s="1082" t="s">
        <v>36</v>
      </c>
      <c r="CD22" s="1082" t="s">
        <v>36</v>
      </c>
      <c r="CE22" s="1082" t="s">
        <v>36</v>
      </c>
      <c r="CF22" s="1082" t="s">
        <v>36</v>
      </c>
      <c r="CG22" s="1082" t="s">
        <v>36</v>
      </c>
      <c r="CH22" s="1082" t="s">
        <v>36</v>
      </c>
      <c r="CI22" s="1082" t="s">
        <v>36</v>
      </c>
      <c r="CJ22" s="1082" t="s">
        <v>36</v>
      </c>
      <c r="CK22" s="1082" t="s">
        <v>36</v>
      </c>
      <c r="CL22" s="1082" t="s">
        <v>36</v>
      </c>
      <c r="CM22" s="1495"/>
      <c r="CN22" s="1495"/>
      <c r="CO22" s="1495"/>
      <c r="CP22" s="1495"/>
      <c r="CQ22" s="1495"/>
      <c r="CR22" s="1495"/>
      <c r="CS22" s="1495"/>
      <c r="CT22" s="1495"/>
      <c r="CU22" s="1495"/>
      <c r="CV22" s="1495"/>
      <c r="CW22" s="1495"/>
      <c r="CX22" s="1495"/>
      <c r="CY22" s="1495"/>
      <c r="CZ22" s="1495"/>
    </row>
    <row r="23" s="566" customFormat="true" ht="15" customHeight="true" x14ac:dyDescent="0.2">
      <c r="A23" s="1712"/>
      <c r="B23" s="929" t="s">
        <v>49</v>
      </c>
      <c r="C23" s="758">
        <v>58.11522773228576</v>
      </c>
      <c r="D23" s="759">
        <v>79.866728751458965</v>
      </c>
      <c r="E23" s="759">
        <v>90.575894873829441</v>
      </c>
      <c r="F23" s="759">
        <v>97.930568822488226</v>
      </c>
      <c r="G23" s="760">
        <v>97.069405114243295</v>
      </c>
      <c r="H23" s="761">
        <v>96.144846332863025</v>
      </c>
      <c r="I23" s="759">
        <v>98.350648520696623</v>
      </c>
      <c r="J23" s="759">
        <v>97.531545351324738</v>
      </c>
      <c r="K23" s="759">
        <v>98.072325468598549</v>
      </c>
      <c r="L23" s="762">
        <v>98.630894067728306</v>
      </c>
      <c r="M23" s="763">
        <v>49.522418085013257</v>
      </c>
      <c r="N23" s="759">
        <v>72.909654089926761</v>
      </c>
      <c r="O23" s="759">
        <v>82.619139787038904</v>
      </c>
      <c r="P23" s="759">
        <v>90.253895654764136</v>
      </c>
      <c r="Q23" s="760">
        <v>96.049818425366851</v>
      </c>
      <c r="R23" s="761">
        <v>93.041397395511353</v>
      </c>
      <c r="S23" s="759">
        <v>100</v>
      </c>
      <c r="T23" s="759">
        <v>89.892642984817712</v>
      </c>
      <c r="U23" s="759">
        <v>100</v>
      </c>
      <c r="V23" s="759">
        <v>84.083311978191446</v>
      </c>
      <c r="W23" s="759">
        <v>44.173149560344513</v>
      </c>
      <c r="X23" s="759">
        <v>100</v>
      </c>
      <c r="Y23" s="759">
        <v>49.939798733757698</v>
      </c>
      <c r="Z23" s="759">
        <v>97.605661002817769</v>
      </c>
      <c r="AA23" s="759">
        <v>76.551378767562497</v>
      </c>
      <c r="AB23" s="759">
        <v>99.010911290063234</v>
      </c>
      <c r="AC23" s="759">
        <v>84.080222070739765</v>
      </c>
      <c r="AD23" s="759">
        <v>91.712702215706727</v>
      </c>
      <c r="AE23" s="759">
        <v>93.95532588045657</v>
      </c>
      <c r="AF23" s="759">
        <v>84.797749288504292</v>
      </c>
      <c r="AG23" s="759">
        <v>60.806336535861902</v>
      </c>
      <c r="AH23" s="759">
        <v>98.614217106649178</v>
      </c>
      <c r="AI23" s="759">
        <v>83.119941174665982</v>
      </c>
      <c r="AJ23" s="759">
        <v>99.194979063177612</v>
      </c>
      <c r="AK23" s="759">
        <v>92.426775225353751</v>
      </c>
      <c r="AL23" s="1457">
        <v>86.736652063836118</v>
      </c>
      <c r="AM23" s="1226"/>
      <c r="AN23" s="1226"/>
      <c r="AO23" s="1226"/>
      <c r="AP23" s="1226"/>
      <c r="AQ23" s="1226"/>
      <c r="AR23" s="1226"/>
      <c r="AS23" s="1226"/>
      <c r="AT23" s="1226"/>
      <c r="AU23" s="1226"/>
      <c r="AV23" s="1226"/>
      <c r="AW23" s="1226"/>
      <c r="AX23" s="1226"/>
      <c r="AY23" s="1226"/>
      <c r="AZ23" s="570"/>
      <c r="BA23" s="1792"/>
      <c r="BB23" s="149" t="s">
        <v>49</v>
      </c>
      <c r="BC23" s="1005" t="s">
        <v>36</v>
      </c>
      <c r="BD23" s="1024" t="s">
        <v>36</v>
      </c>
      <c r="BE23" s="1024" t="s">
        <v>36</v>
      </c>
      <c r="BF23" s="1024" t="s">
        <v>36</v>
      </c>
      <c r="BG23" s="1044" t="s">
        <v>36</v>
      </c>
      <c r="BH23" s="1064" t="s">
        <v>36</v>
      </c>
      <c r="BI23" s="1024" t="s">
        <v>36</v>
      </c>
      <c r="BJ23" s="1024" t="s">
        <v>36</v>
      </c>
      <c r="BK23" s="1024" t="s">
        <v>36</v>
      </c>
      <c r="BL23" s="1044" t="s">
        <v>36</v>
      </c>
      <c r="BM23" s="1064" t="s">
        <v>36</v>
      </c>
      <c r="BN23" s="1024" t="s">
        <v>36</v>
      </c>
      <c r="BO23" s="1024" t="s">
        <v>36</v>
      </c>
      <c r="BP23" s="1024" t="s">
        <v>36</v>
      </c>
      <c r="BQ23" s="1044" t="s">
        <v>36</v>
      </c>
      <c r="BR23" s="1064" t="s">
        <v>36</v>
      </c>
      <c r="BS23" s="1024" t="s">
        <v>36</v>
      </c>
      <c r="BT23" s="1024" t="s">
        <v>36</v>
      </c>
      <c r="BU23" s="1024" t="s">
        <v>36</v>
      </c>
      <c r="BV23" s="1024" t="s">
        <v>36</v>
      </c>
      <c r="BW23" s="1024" t="s">
        <v>36</v>
      </c>
      <c r="BX23" s="1024" t="s">
        <v>36</v>
      </c>
      <c r="BY23" s="1083" t="s">
        <v>36</v>
      </c>
      <c r="BZ23" s="1083" t="s">
        <v>36</v>
      </c>
      <c r="CA23" s="1083" t="s">
        <v>36</v>
      </c>
      <c r="CB23" s="1083" t="s">
        <v>36</v>
      </c>
      <c r="CC23" s="1083" t="s">
        <v>36</v>
      </c>
      <c r="CD23" s="1083" t="s">
        <v>36</v>
      </c>
      <c r="CE23" s="1083" t="s">
        <v>36</v>
      </c>
      <c r="CF23" s="1083" t="s">
        <v>36</v>
      </c>
      <c r="CG23" s="1083" t="s">
        <v>36</v>
      </c>
      <c r="CH23" s="1083" t="s">
        <v>36</v>
      </c>
      <c r="CI23" s="1083" t="s">
        <v>36</v>
      </c>
      <c r="CJ23" s="1083" t="s">
        <v>36</v>
      </c>
      <c r="CK23" s="1083" t="s">
        <v>36</v>
      </c>
      <c r="CL23" s="1083" t="s">
        <v>36</v>
      </c>
      <c r="CM23" s="1496"/>
      <c r="CN23" s="1496"/>
      <c r="CO23" s="1496"/>
      <c r="CP23" s="1496"/>
      <c r="CQ23" s="1496"/>
      <c r="CR23" s="1496"/>
      <c r="CS23" s="1496"/>
      <c r="CT23" s="1496"/>
      <c r="CU23" s="1496"/>
      <c r="CV23" s="1496"/>
      <c r="CW23" s="1496"/>
      <c r="CX23" s="1496"/>
      <c r="CY23" s="1496"/>
      <c r="CZ23" s="1496"/>
    </row>
    <row r="24" s="131" customFormat="true" ht="15" customHeight="true" x14ac:dyDescent="0.2">
      <c r="A24" s="1713" t="s">
        <v>48</v>
      </c>
      <c r="B24" s="248" t="s">
        <v>60</v>
      </c>
      <c r="C24" s="254">
        <f>C62/(C62+C63)*100</f>
        <v>30.103553973949182</v>
      </c>
      <c r="D24" s="255">
        <f>D62/(D62+D63)*100</f>
        <v>33.72087888435987</v>
      </c>
      <c r="E24" s="255">
        <f>E62/(E62+E63)*100</f>
        <v>32.188805136642991</v>
      </c>
      <c r="F24" s="255">
        <f>F62/(F62+F63)*100</f>
        <v>37.55224799335118</v>
      </c>
      <c r="G24" s="256">
        <f>G62/(G62+G63)*100</f>
        <v>83.156909727553739</v>
      </c>
      <c r="H24" s="766">
        <v>100</v>
      </c>
      <c r="I24" s="255">
        <f>I62/(I62+I63)*100</f>
        <v>100</v>
      </c>
      <c r="J24" s="767">
        <v>100</v>
      </c>
      <c r="K24" s="255">
        <f t="shared" ref="K24:R24" si="0">K62/(K62+K63)*100</f>
        <v>100</v>
      </c>
      <c r="L24" s="258">
        <f t="shared" si="0"/>
        <v>100</v>
      </c>
      <c r="M24" s="254">
        <f t="shared" si="0"/>
        <v>35.971211041714021</v>
      </c>
      <c r="N24" s="255">
        <f t="shared" si="0"/>
        <v>22.33385948718848</v>
      </c>
      <c r="O24" s="255">
        <f t="shared" si="0"/>
        <v>39.513743986318069</v>
      </c>
      <c r="P24" s="255">
        <f t="shared" si="0"/>
        <v>26.717504683522808</v>
      </c>
      <c r="Q24" s="256">
        <f t="shared" si="0"/>
        <v>43.682212691038671</v>
      </c>
      <c r="R24" s="257">
        <f t="shared" si="0"/>
        <v>3.1345335235784448</v>
      </c>
      <c r="S24" s="767">
        <v>50</v>
      </c>
      <c r="T24" s="255">
        <f>T62/(T62+T63)*100</f>
        <v>13.40250881553847</v>
      </c>
      <c r="U24" s="255">
        <f>U62/(U62+U63)*100</f>
        <v>0</v>
      </c>
      <c r="V24" s="255">
        <f>V62/(V62+V63)*100</f>
        <v>40.534054122003646</v>
      </c>
      <c r="W24" s="255">
        <f>W62/(W62+W63)*100</f>
        <v>55.744908384144573</v>
      </c>
      <c r="X24" s="767">
        <v>50</v>
      </c>
      <c r="Y24" s="255">
        <f t="shared" ref="Y24:AJ24" si="1">Y62/(Y62+Y63)*100</f>
        <v>45.626874444260245</v>
      </c>
      <c r="Z24" s="255">
        <f t="shared" si="1"/>
        <v>15.72557447591468</v>
      </c>
      <c r="AA24" s="255">
        <f t="shared" si="1"/>
        <v>46.842128373326041</v>
      </c>
      <c r="AB24" s="255">
        <f t="shared" si="1"/>
        <v>100</v>
      </c>
      <c r="AC24" s="255">
        <f t="shared" si="1"/>
        <v>17.692761669812178</v>
      </c>
      <c r="AD24" s="255">
        <f t="shared" si="1"/>
        <v>14.754726010645413</v>
      </c>
      <c r="AE24" s="255">
        <f t="shared" si="1"/>
        <v>47.661974983844985</v>
      </c>
      <c r="AF24" s="255">
        <f t="shared" si="1"/>
        <v>43.400887880298043</v>
      </c>
      <c r="AG24" s="255">
        <f t="shared" si="1"/>
        <v>95.46753453733038</v>
      </c>
      <c r="AH24" s="255">
        <f t="shared" si="1"/>
        <v>23.302631243419697</v>
      </c>
      <c r="AI24" s="255">
        <f t="shared" si="1"/>
        <v>27.793200605267131</v>
      </c>
      <c r="AJ24" s="255">
        <f t="shared" si="1"/>
        <v>100</v>
      </c>
      <c r="AK24" s="767">
        <v>50</v>
      </c>
      <c r="AL24" s="258">
        <f>AL62/(AL62+AL63)*100</f>
        <v>30.643755832674778</v>
      </c>
      <c r="AM24" s="1489"/>
      <c r="AN24" s="1489"/>
      <c r="AO24" s="1489"/>
      <c r="AP24" s="1489"/>
      <c r="AQ24" s="1489"/>
      <c r="AR24" s="1489"/>
      <c r="AS24" s="1489"/>
      <c r="AT24" s="1489"/>
      <c r="AU24" s="1489"/>
      <c r="AV24" s="1489"/>
      <c r="AW24" s="1489"/>
      <c r="AX24" s="1489"/>
      <c r="AY24" s="1489"/>
      <c r="AZ24" s="581"/>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1714"/>
      <c r="B25" s="240" t="s">
        <v>59</v>
      </c>
      <c r="C25" s="259">
        <f>C64/(C64+C65)*100</f>
        <v>20.10531081951342</v>
      </c>
      <c r="D25" s="260">
        <f>D64/(D64+D65)*100</f>
        <v>24.303315822835835</v>
      </c>
      <c r="E25" s="260">
        <f>E64/(E64+E65)*100</f>
        <v>25.765675999828446</v>
      </c>
      <c r="F25" s="260">
        <f>F64/(F64+F65)*100</f>
        <v>31.920222845260639</v>
      </c>
      <c r="G25" s="261">
        <f>G64/(G64+G65)*100</f>
        <v>0</v>
      </c>
      <c r="H25" s="768">
        <v>50</v>
      </c>
      <c r="I25" s="769">
        <v>50</v>
      </c>
      <c r="J25" s="769">
        <v>50</v>
      </c>
      <c r="K25" s="769">
        <v>50</v>
      </c>
      <c r="L25" s="770">
        <v>50</v>
      </c>
      <c r="M25" s="259">
        <f t="shared" ref="M25:R25" si="2">M64/(M64+M65)*100</f>
        <v>17.873038091779563</v>
      </c>
      <c r="N25" s="260">
        <f t="shared" si="2"/>
        <v>25.595653247022405</v>
      </c>
      <c r="O25" s="260">
        <f t="shared" si="2"/>
        <v>31.398251757450304</v>
      </c>
      <c r="P25" s="260">
        <f t="shared" si="2"/>
        <v>20.34508686894798</v>
      </c>
      <c r="Q25" s="261">
        <f t="shared" si="2"/>
        <v>28.915037269142136</v>
      </c>
      <c r="R25" s="262">
        <f t="shared" si="2"/>
        <v>0</v>
      </c>
      <c r="S25" s="769">
        <v>50</v>
      </c>
      <c r="T25" s="260">
        <f>T64/(T64+T65)*100</f>
        <v>0</v>
      </c>
      <c r="U25" s="769">
        <v>50</v>
      </c>
      <c r="V25" s="260">
        <f>V64/(V64+V65)*100</f>
        <v>17.288167082362392</v>
      </c>
      <c r="W25" s="260">
        <f>W64/(W64+W65)*100</f>
        <v>0</v>
      </c>
      <c r="X25" s="769">
        <v>50</v>
      </c>
      <c r="Y25" s="260">
        <f>Y64/(Y64+Y65)*100</f>
        <v>35.105008171962325</v>
      </c>
      <c r="Z25" s="260">
        <f>Z64/(Z64+Z65)*100</f>
        <v>49.211524337334417</v>
      </c>
      <c r="AA25" s="260">
        <f>AA64/(AA64+AA65)*100</f>
        <v>4.4321599818229229</v>
      </c>
      <c r="AB25" s="769">
        <v>50</v>
      </c>
      <c r="AC25" s="260">
        <f>AC64/(AC64+AC65)*100</f>
        <v>0</v>
      </c>
      <c r="AD25" s="260">
        <f>AD64/(AD64+AD65)*100</f>
        <v>12.851275087007549</v>
      </c>
      <c r="AE25" s="260">
        <f>AE64/(AE64+AE65)*100</f>
        <v>0</v>
      </c>
      <c r="AF25" s="769">
        <v>50</v>
      </c>
      <c r="AG25" s="260">
        <f>AG64/(AG64+AG65)*100</f>
        <v>87.648694326108654</v>
      </c>
      <c r="AH25" s="769">
        <v>50</v>
      </c>
      <c r="AI25" s="260">
        <f>AI64/(AI64+AI65)*100</f>
        <v>18.818241653217445</v>
      </c>
      <c r="AJ25" s="769">
        <v>50</v>
      </c>
      <c r="AK25" s="769">
        <v>50</v>
      </c>
      <c r="AL25" s="263">
        <f>AL64/(AL64+AL65)*100</f>
        <v>39.674900301163603</v>
      </c>
      <c r="AM25" s="1489"/>
      <c r="AN25" s="1489"/>
      <c r="AO25" s="1489"/>
      <c r="AP25" s="1489"/>
      <c r="AQ25" s="1489"/>
      <c r="AR25" s="1489"/>
      <c r="AS25" s="1489"/>
      <c r="AT25" s="1489"/>
      <c r="AU25" s="1489"/>
      <c r="AV25" s="1489"/>
      <c r="AW25" s="1489"/>
      <c r="AX25" s="1489"/>
      <c r="AY25" s="1489"/>
      <c r="AZ25" s="581"/>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1715"/>
      <c r="B26" s="241" t="s">
        <v>47</v>
      </c>
      <c r="C26" s="264"/>
      <c r="D26" s="265"/>
      <c r="E26" s="265"/>
      <c r="F26" s="265"/>
      <c r="G26" s="266"/>
      <c r="H26" s="267"/>
      <c r="I26" s="265"/>
      <c r="J26" s="265"/>
      <c r="K26" s="265"/>
      <c r="L26" s="268"/>
      <c r="M26" s="264"/>
      <c r="N26" s="265"/>
      <c r="O26" s="265"/>
      <c r="P26" s="265"/>
      <c r="Q26" s="266"/>
      <c r="R26" s="1415"/>
      <c r="S26" s="1416"/>
      <c r="T26" s="1416"/>
      <c r="U26" s="1416"/>
      <c r="V26" s="1416"/>
      <c r="W26" s="1416"/>
      <c r="X26" s="1416"/>
      <c r="Y26" s="1416"/>
      <c r="Z26" s="1416"/>
      <c r="AA26" s="1416"/>
      <c r="AB26" s="1417"/>
      <c r="AC26" s="1417"/>
      <c r="AD26" s="1417"/>
      <c r="AE26" s="1417"/>
      <c r="AF26" s="1417"/>
      <c r="AG26" s="1417"/>
      <c r="AH26" s="1417"/>
      <c r="AI26" s="1417"/>
      <c r="AJ26" s="1417"/>
      <c r="AK26" s="1417"/>
      <c r="AL26" s="1417"/>
      <c r="AM26" s="1489"/>
      <c r="AN26" s="1489"/>
      <c r="AO26" s="1489"/>
      <c r="AP26" s="1489"/>
      <c r="AQ26" s="1489"/>
      <c r="AR26" s="1489"/>
      <c r="AS26" s="1489"/>
      <c r="AT26" s="1489"/>
      <c r="AU26" s="1489"/>
      <c r="AV26" s="1489"/>
      <c r="AW26" s="1489"/>
      <c r="AX26" s="1489"/>
      <c r="AY26" s="1489"/>
      <c r="AZ26" s="581"/>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566" customFormat="true" ht="15" customHeight="true" x14ac:dyDescent="0.2">
      <c r="A27" s="130"/>
      <c r="B27" s="183"/>
      <c r="C27" s="1764" t="s">
        <v>115</v>
      </c>
      <c r="D27" s="1765"/>
      <c r="E27" s="1765"/>
      <c r="F27" s="1765"/>
      <c r="G27" s="1766"/>
      <c r="H27" s="1767" t="s">
        <v>39</v>
      </c>
      <c r="I27" s="1768"/>
      <c r="J27" s="1768"/>
      <c r="K27" s="1768"/>
      <c r="L27" s="1769"/>
      <c r="M27" s="1770" t="s">
        <v>38</v>
      </c>
      <c r="N27" s="1768"/>
      <c r="O27" s="1768"/>
      <c r="P27" s="1768"/>
      <c r="Q27" s="1769"/>
      <c r="R27" s="1409" t="s">
        <v>138</v>
      </c>
      <c r="S27" s="1445"/>
      <c r="T27" s="1445"/>
      <c r="U27" s="1445"/>
      <c r="V27" s="1445"/>
      <c r="W27" s="1445"/>
      <c r="X27" s="1445"/>
      <c r="Y27" s="1445"/>
      <c r="Z27" s="1445"/>
      <c r="AA27" s="1445"/>
      <c r="AB27" s="1445"/>
      <c r="AC27" s="1445"/>
      <c r="AD27" s="1445"/>
      <c r="AE27" s="1445"/>
      <c r="AF27" s="1445"/>
      <c r="AG27" s="1445"/>
      <c r="AH27" s="1445"/>
      <c r="AI27" s="1445"/>
      <c r="AJ27" s="1445"/>
      <c r="AK27" s="1445"/>
      <c r="AL27" s="1446"/>
      <c r="AM27" s="1226"/>
      <c r="AN27" s="1226"/>
      <c r="AO27" s="1226"/>
      <c r="AP27" s="1226"/>
      <c r="AQ27" s="1226"/>
      <c r="AR27" s="1226"/>
      <c r="AS27" s="1226"/>
      <c r="AT27" s="1226"/>
      <c r="AU27" s="1226"/>
      <c r="AV27" s="1226"/>
      <c r="AW27" s="1226"/>
      <c r="AX27" s="1226"/>
      <c r="AY27" s="1226"/>
      <c r="AZ27" s="570"/>
      <c r="BA27" s="217" t="s">
        <v>129</v>
      </c>
      <c r="BB27" s="115" t="s">
        <v>96</v>
      </c>
      <c r="BC27" s="1793" t="s">
        <v>115</v>
      </c>
      <c r="BD27" s="1794"/>
      <c r="BE27" s="1794"/>
      <c r="BF27" s="1794"/>
      <c r="BG27" s="1795"/>
      <c r="BH27" s="1796" t="s">
        <v>39</v>
      </c>
      <c r="BI27" s="1794"/>
      <c r="BJ27" s="1794"/>
      <c r="BK27" s="1794"/>
      <c r="BL27" s="1795"/>
      <c r="BM27" s="1796" t="s">
        <v>38</v>
      </c>
      <c r="BN27" s="1794"/>
      <c r="BO27" s="1794"/>
      <c r="BP27" s="1794"/>
      <c r="BQ27" s="1797"/>
      <c r="BR27" s="1425" t="s">
        <v>138</v>
      </c>
      <c r="BS27" s="1426"/>
      <c r="BT27" s="1426"/>
      <c r="BU27" s="1426"/>
      <c r="BV27" s="1426"/>
      <c r="BW27" s="1426"/>
      <c r="BX27" s="1426"/>
      <c r="BY27" s="1427"/>
      <c r="BZ27" s="313"/>
      <c r="CA27" s="313"/>
      <c r="CB27" s="313"/>
      <c r="CC27" s="313"/>
      <c r="CD27" s="313"/>
      <c r="CE27" s="313"/>
      <c r="CF27" s="313"/>
      <c r="CG27" s="313"/>
      <c r="CH27" s="313"/>
      <c r="CI27" s="313"/>
      <c r="CJ27" s="313"/>
      <c r="CK27" s="313"/>
      <c r="CL27" s="313"/>
      <c r="CM27" s="215"/>
      <c r="CN27" s="215"/>
      <c r="CO27" s="215"/>
      <c r="CP27" s="215"/>
      <c r="CQ27" s="215"/>
      <c r="CR27" s="215"/>
      <c r="CS27" s="215"/>
      <c r="CT27" s="215"/>
      <c r="CU27" s="215"/>
      <c r="CV27" s="215"/>
      <c r="CW27" s="215"/>
      <c r="CX27" s="215"/>
      <c r="CY27" s="215"/>
      <c r="CZ27" s="215"/>
    </row>
    <row r="28" s="566" customFormat="true" ht="12.75" x14ac:dyDescent="0.2">
      <c r="A28" s="184" t="s">
        <v>70</v>
      </c>
      <c r="B28" s="243"/>
      <c r="C28" s="272" t="s">
        <v>0</v>
      </c>
      <c r="D28" s="273" t="s">
        <v>1</v>
      </c>
      <c r="E28" s="273" t="s">
        <v>2</v>
      </c>
      <c r="F28" s="273" t="s">
        <v>3</v>
      </c>
      <c r="G28" s="274" t="s">
        <v>4</v>
      </c>
      <c r="H28" s="688" t="s">
        <v>0</v>
      </c>
      <c r="I28" s="632" t="s">
        <v>1</v>
      </c>
      <c r="J28" s="632" t="s">
        <v>2</v>
      </c>
      <c r="K28" s="632" t="s">
        <v>3</v>
      </c>
      <c r="L28" s="633" t="s">
        <v>4</v>
      </c>
      <c r="M28" s="676" t="s">
        <v>0</v>
      </c>
      <c r="N28" s="632" t="s">
        <v>1</v>
      </c>
      <c r="O28" s="632" t="s">
        <v>2</v>
      </c>
      <c r="P28" s="632" t="s">
        <v>3</v>
      </c>
      <c r="Q28" s="703" t="s">
        <v>4</v>
      </c>
      <c r="R28" s="688" t="s">
        <v>147</v>
      </c>
      <c r="S28" s="632" t="s">
        <v>148</v>
      </c>
      <c r="T28" s="632" t="s">
        <v>149</v>
      </c>
      <c r="U28" s="632" t="s">
        <v>150</v>
      </c>
      <c r="V28" s="632" t="s">
        <v>151</v>
      </c>
      <c r="W28" s="632" t="s">
        <v>152</v>
      </c>
      <c r="X28" s="632" t="s">
        <v>153</v>
      </c>
      <c r="Y28" s="632" t="s">
        <v>154</v>
      </c>
      <c r="Z28" s="632" t="s">
        <v>155</v>
      </c>
      <c r="AA28" s="632" t="s">
        <v>156</v>
      </c>
      <c r="AB28" s="632" t="s">
        <v>157</v>
      </c>
      <c r="AC28" s="632" t="s">
        <v>158</v>
      </c>
      <c r="AD28" s="632" t="s">
        <v>159</v>
      </c>
      <c r="AE28" s="632" t="s">
        <v>160</v>
      </c>
      <c r="AF28" s="632" t="s">
        <v>161</v>
      </c>
      <c r="AG28" s="632" t="s">
        <v>162</v>
      </c>
      <c r="AH28" s="632" t="s">
        <v>163</v>
      </c>
      <c r="AI28" s="632" t="s">
        <v>164</v>
      </c>
      <c r="AJ28" s="632" t="s">
        <v>165</v>
      </c>
      <c r="AK28" s="632" t="s">
        <v>166</v>
      </c>
      <c r="AL28" s="634" t="s">
        <v>167</v>
      </c>
      <c r="AM28" s="1226"/>
      <c r="AN28" s="1226"/>
      <c r="AO28" s="1226"/>
      <c r="AP28" s="1226"/>
      <c r="AQ28" s="1226"/>
      <c r="AR28" s="1226"/>
      <c r="AS28" s="1226"/>
      <c r="AT28" s="1226"/>
      <c r="AU28" s="1226"/>
      <c r="AV28" s="1226"/>
      <c r="AW28" s="1226"/>
      <c r="AX28" s="1226"/>
      <c r="AY28" s="1226"/>
      <c r="AZ28" s="570"/>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147</v>
      </c>
      <c r="BS28" s="168" t="s">
        <v>148</v>
      </c>
      <c r="BT28" s="168" t="s">
        <v>149</v>
      </c>
      <c r="BU28" s="168" t="s">
        <v>150</v>
      </c>
      <c r="BV28" s="168" t="s">
        <v>151</v>
      </c>
      <c r="BW28" s="168" t="s">
        <v>152</v>
      </c>
      <c r="BX28" s="168" t="s">
        <v>153</v>
      </c>
      <c r="BY28" s="169" t="s">
        <v>154</v>
      </c>
      <c r="BZ28" s="169" t="s">
        <v>155</v>
      </c>
      <c r="CA28" s="169" t="s">
        <v>156</v>
      </c>
      <c r="CB28" s="169" t="s">
        <v>157</v>
      </c>
      <c r="CC28" s="169" t="s">
        <v>158</v>
      </c>
      <c r="CD28" s="169" t="s">
        <v>159</v>
      </c>
      <c r="CE28" s="169" t="s">
        <v>160</v>
      </c>
      <c r="CF28" s="169" t="s">
        <v>161</v>
      </c>
      <c r="CG28" s="169" t="s">
        <v>162</v>
      </c>
      <c r="CH28" s="169" t="s">
        <v>163</v>
      </c>
      <c r="CI28" s="169" t="s">
        <v>164</v>
      </c>
      <c r="CJ28" s="169" t="s">
        <v>165</v>
      </c>
      <c r="CK28" s="169" t="s">
        <v>166</v>
      </c>
      <c r="CL28" s="169" t="s">
        <v>167</v>
      </c>
      <c r="CM28" s="1497"/>
      <c r="CN28" s="1497"/>
      <c r="CO28" s="1497"/>
      <c r="CP28" s="1497"/>
      <c r="CQ28" s="1497"/>
      <c r="CR28" s="1497"/>
      <c r="CS28" s="1497"/>
      <c r="CT28" s="1497"/>
      <c r="CU28" s="1497"/>
      <c r="CV28" s="1497"/>
      <c r="CW28" s="1497"/>
      <c r="CX28" s="1497"/>
      <c r="CY28" s="1497"/>
      <c r="CZ28" s="1497"/>
    </row>
    <row r="29" s="566" customFormat="true" ht="15" customHeight="true" x14ac:dyDescent="0.2">
      <c r="A29" s="1724" t="s">
        <v>58</v>
      </c>
      <c r="B29" s="930" t="s">
        <v>50</v>
      </c>
      <c r="C29" s="771">
        <v>8.6612974103887233</v>
      </c>
      <c r="D29" s="772">
        <v>25.179588801285828</v>
      </c>
      <c r="E29" s="772">
        <v>42.181671905907834</v>
      </c>
      <c r="F29" s="772">
        <v>62.488320277801691</v>
      </c>
      <c r="G29" s="773">
        <v>70.254718528566784</v>
      </c>
      <c r="H29" s="774">
        <v>71.345694406095134</v>
      </c>
      <c r="I29" s="772">
        <v>70.136650076126088</v>
      </c>
      <c r="J29" s="772">
        <v>71.357669418863878</v>
      </c>
      <c r="K29" s="772">
        <v>71.987354074467873</v>
      </c>
      <c r="L29" s="775">
        <v>76.925619441368923</v>
      </c>
      <c r="M29" s="776">
        <v>4.4786587029094651</v>
      </c>
      <c r="N29" s="772">
        <v>15.056833599486319</v>
      </c>
      <c r="O29" s="772">
        <v>27.88209068268533</v>
      </c>
      <c r="P29" s="772">
        <v>38.04196335975147</v>
      </c>
      <c r="Q29" s="773">
        <v>55.383471982080358</v>
      </c>
      <c r="R29" s="774">
        <v>29.866398414256913</v>
      </c>
      <c r="S29" s="772">
        <v>97.465352667600328</v>
      </c>
      <c r="T29" s="772">
        <v>64.952761490658261</v>
      </c>
      <c r="U29" s="772">
        <v>80.942307397627545</v>
      </c>
      <c r="V29" s="772">
        <v>54.72265453785424</v>
      </c>
      <c r="W29" s="772">
        <v>0</v>
      </c>
      <c r="X29" s="772">
        <v>0</v>
      </c>
      <c r="Y29" s="772">
        <v>2.7275874067659771</v>
      </c>
      <c r="Z29" s="772">
        <v>13.517011925719121</v>
      </c>
      <c r="AA29" s="772">
        <v>24.010324408761946</v>
      </c>
      <c r="AB29" s="772">
        <v>77.699317395556264</v>
      </c>
      <c r="AC29" s="772">
        <v>15.953635829284451</v>
      </c>
      <c r="AD29" s="772">
        <v>47.477270669380758</v>
      </c>
      <c r="AE29" s="772">
        <v>49.90736904483483</v>
      </c>
      <c r="AF29" s="772">
        <v>44.469378764109443</v>
      </c>
      <c r="AG29" s="772">
        <v>17.07767163423506</v>
      </c>
      <c r="AH29" s="772">
        <v>0</v>
      </c>
      <c r="AI29" s="772">
        <v>11.969061535741655</v>
      </c>
      <c r="AJ29" s="772">
        <v>62.272328856358008</v>
      </c>
      <c r="AK29" s="772">
        <v>24.257955843269404</v>
      </c>
      <c r="AL29" s="1458">
        <v>44.760893565302808</v>
      </c>
      <c r="AM29" s="1226"/>
      <c r="AN29" s="1226"/>
      <c r="AO29" s="1226"/>
      <c r="AP29" s="1226"/>
      <c r="AQ29" s="1226"/>
      <c r="AR29" s="1226"/>
      <c r="AS29" s="1226"/>
      <c r="AT29" s="1226"/>
      <c r="AU29" s="1226"/>
      <c r="AV29" s="1226"/>
      <c r="AW29" s="1226"/>
      <c r="AX29" s="1226"/>
      <c r="AY29" s="1226"/>
      <c r="AZ29" s="570"/>
      <c r="BA29" s="1763" t="s">
        <v>58</v>
      </c>
      <c r="BB29" s="150" t="s">
        <v>50</v>
      </c>
      <c r="BC29" s="1006" t="s">
        <v>36</v>
      </c>
      <c r="BD29" s="1025" t="s">
        <v>36</v>
      </c>
      <c r="BE29" s="1025" t="s">
        <v>36</v>
      </c>
      <c r="BF29" s="1025" t="s">
        <v>36</v>
      </c>
      <c r="BG29" s="1045" t="s">
        <v>36</v>
      </c>
      <c r="BH29" s="1065" t="s">
        <v>36</v>
      </c>
      <c r="BI29" s="1025" t="s">
        <v>36</v>
      </c>
      <c r="BJ29" s="1025" t="s">
        <v>36</v>
      </c>
      <c r="BK29" s="1025" t="s">
        <v>36</v>
      </c>
      <c r="BL29" s="1045" t="s">
        <v>36</v>
      </c>
      <c r="BM29" s="1065" t="s">
        <v>36</v>
      </c>
      <c r="BN29" s="1025" t="s">
        <v>36</v>
      </c>
      <c r="BO29" s="1025" t="s">
        <v>36</v>
      </c>
      <c r="BP29" s="1025" t="s">
        <v>36</v>
      </c>
      <c r="BQ29" s="1045" t="s">
        <v>36</v>
      </c>
      <c r="BR29" s="1065" t="s">
        <v>36</v>
      </c>
      <c r="BS29" s="1025" t="s">
        <v>36</v>
      </c>
      <c r="BT29" s="1025" t="s">
        <v>36</v>
      </c>
      <c r="BU29" s="1025" t="s">
        <v>36</v>
      </c>
      <c r="BV29" s="1025" t="s">
        <v>36</v>
      </c>
      <c r="BW29" s="1025" t="s">
        <v>36</v>
      </c>
      <c r="BX29" s="1025" t="s">
        <v>36</v>
      </c>
      <c r="BY29" s="1084" t="s">
        <v>36</v>
      </c>
      <c r="BZ29" s="1084" t="s">
        <v>36</v>
      </c>
      <c r="CA29" s="1084" t="s">
        <v>36</v>
      </c>
      <c r="CB29" s="1084" t="s">
        <v>36</v>
      </c>
      <c r="CC29" s="1084" t="s">
        <v>36</v>
      </c>
      <c r="CD29" s="1084" t="s">
        <v>36</v>
      </c>
      <c r="CE29" s="1084" t="s">
        <v>36</v>
      </c>
      <c r="CF29" s="1084" t="s">
        <v>36</v>
      </c>
      <c r="CG29" s="1084" t="s">
        <v>36</v>
      </c>
      <c r="CH29" s="1084" t="s">
        <v>36</v>
      </c>
      <c r="CI29" s="1084" t="s">
        <v>36</v>
      </c>
      <c r="CJ29" s="1084" t="s">
        <v>36</v>
      </c>
      <c r="CK29" s="1084" t="s">
        <v>36</v>
      </c>
      <c r="CL29" s="1084" t="s">
        <v>36</v>
      </c>
      <c r="CM29" s="1498"/>
      <c r="CN29" s="1498"/>
      <c r="CO29" s="1498"/>
      <c r="CP29" s="1498"/>
      <c r="CQ29" s="1498"/>
      <c r="CR29" s="1498"/>
      <c r="CS29" s="1498"/>
      <c r="CT29" s="1498"/>
      <c r="CU29" s="1498"/>
      <c r="CV29" s="1498"/>
      <c r="CW29" s="1498"/>
      <c r="CX29" s="1498"/>
      <c r="CY29" s="1498"/>
      <c r="CZ29" s="1498"/>
    </row>
    <row r="30" s="566" customFormat="true" ht="15" customHeight="true" x14ac:dyDescent="0.2">
      <c r="A30" s="1725"/>
      <c r="B30" s="931" t="s">
        <v>49</v>
      </c>
      <c r="C30" s="777">
        <v>91.338702589611273</v>
      </c>
      <c r="D30" s="778">
        <v>74.820411198714083</v>
      </c>
      <c r="E30" s="778">
        <v>57.818328094092109</v>
      </c>
      <c r="F30" s="778">
        <v>37.51167972219838</v>
      </c>
      <c r="G30" s="779">
        <v>29.745281471433284</v>
      </c>
      <c r="H30" s="780">
        <v>28.654305593904901</v>
      </c>
      <c r="I30" s="778">
        <v>29.863349923873905</v>
      </c>
      <c r="J30" s="778">
        <v>28.642330581136065</v>
      </c>
      <c r="K30" s="778">
        <v>28.012645925532148</v>
      </c>
      <c r="L30" s="781">
        <v>23.07438055863107</v>
      </c>
      <c r="M30" s="782">
        <v>95.521341297090487</v>
      </c>
      <c r="N30" s="778">
        <v>84.943166400513647</v>
      </c>
      <c r="O30" s="778">
        <v>72.117909317314783</v>
      </c>
      <c r="P30" s="778">
        <v>61.958036640248579</v>
      </c>
      <c r="Q30" s="779">
        <v>44.616528017919499</v>
      </c>
      <c r="R30" s="780">
        <v>70.133601585743094</v>
      </c>
      <c r="S30" s="778">
        <v>2.5346473323996741</v>
      </c>
      <c r="T30" s="778">
        <v>35.047238509341803</v>
      </c>
      <c r="U30" s="778">
        <v>19.057692602372434</v>
      </c>
      <c r="V30" s="778">
        <v>45.277345462145753</v>
      </c>
      <c r="W30" s="778">
        <v>100</v>
      </c>
      <c r="X30" s="778">
        <v>100</v>
      </c>
      <c r="Y30" s="778">
        <v>97.272412593234023</v>
      </c>
      <c r="Z30" s="778">
        <v>86.482988074280897</v>
      </c>
      <c r="AA30" s="778">
        <v>75.989675591238068</v>
      </c>
      <c r="AB30" s="778">
        <v>22.300682604443654</v>
      </c>
      <c r="AC30" s="778">
        <v>84.046364170715535</v>
      </c>
      <c r="AD30" s="778">
        <v>52.522729330619121</v>
      </c>
      <c r="AE30" s="778">
        <v>50.092630955165227</v>
      </c>
      <c r="AF30" s="778">
        <v>55.530621235890564</v>
      </c>
      <c r="AG30" s="778">
        <v>82.922328365764912</v>
      </c>
      <c r="AH30" s="778">
        <v>100</v>
      </c>
      <c r="AI30" s="778">
        <v>88.030938464258313</v>
      </c>
      <c r="AJ30" s="778">
        <v>37.727671143642013</v>
      </c>
      <c r="AK30" s="778">
        <v>75.7420441567306</v>
      </c>
      <c r="AL30" s="1459">
        <v>55.23910643469727</v>
      </c>
      <c r="AM30" s="1226"/>
      <c r="AN30" s="1226"/>
      <c r="AO30" s="1226"/>
      <c r="AP30" s="1226"/>
      <c r="AQ30" s="1226"/>
      <c r="AR30" s="1226"/>
      <c r="AS30" s="1226"/>
      <c r="AT30" s="1226"/>
      <c r="AU30" s="1226"/>
      <c r="AV30" s="1226"/>
      <c r="AW30" s="1226"/>
      <c r="AX30" s="1226"/>
      <c r="AY30" s="1226"/>
      <c r="AZ30" s="570"/>
      <c r="BA30" s="1754"/>
      <c r="BB30" s="151" t="s">
        <v>49</v>
      </c>
      <c r="BC30" s="1007" t="s">
        <v>36</v>
      </c>
      <c r="BD30" s="1026" t="s">
        <v>36</v>
      </c>
      <c r="BE30" s="1026" t="s">
        <v>36</v>
      </c>
      <c r="BF30" s="1026" t="s">
        <v>36</v>
      </c>
      <c r="BG30" s="1046" t="s">
        <v>36</v>
      </c>
      <c r="BH30" s="1066" t="s">
        <v>36</v>
      </c>
      <c r="BI30" s="1026" t="s">
        <v>36</v>
      </c>
      <c r="BJ30" s="1026" t="s">
        <v>36</v>
      </c>
      <c r="BK30" s="1026" t="s">
        <v>36</v>
      </c>
      <c r="BL30" s="1046" t="s">
        <v>36</v>
      </c>
      <c r="BM30" s="1066" t="s">
        <v>36</v>
      </c>
      <c r="BN30" s="1026" t="s">
        <v>36</v>
      </c>
      <c r="BO30" s="1026" t="s">
        <v>36</v>
      </c>
      <c r="BP30" s="1026" t="s">
        <v>36</v>
      </c>
      <c r="BQ30" s="1046" t="s">
        <v>36</v>
      </c>
      <c r="BR30" s="1066" t="s">
        <v>36</v>
      </c>
      <c r="BS30" s="1026" t="s">
        <v>36</v>
      </c>
      <c r="BT30" s="1026" t="s">
        <v>36</v>
      </c>
      <c r="BU30" s="1026" t="s">
        <v>36</v>
      </c>
      <c r="BV30" s="1026" t="s">
        <v>36</v>
      </c>
      <c r="BW30" s="1026" t="s">
        <v>36</v>
      </c>
      <c r="BX30" s="1026" t="s">
        <v>36</v>
      </c>
      <c r="BY30" s="1085" t="s">
        <v>36</v>
      </c>
      <c r="BZ30" s="1085" t="s">
        <v>36</v>
      </c>
      <c r="CA30" s="1085" t="s">
        <v>36</v>
      </c>
      <c r="CB30" s="1085" t="s">
        <v>36</v>
      </c>
      <c r="CC30" s="1085" t="s">
        <v>36</v>
      </c>
      <c r="CD30" s="1085" t="s">
        <v>36</v>
      </c>
      <c r="CE30" s="1085" t="s">
        <v>36</v>
      </c>
      <c r="CF30" s="1085" t="s">
        <v>36</v>
      </c>
      <c r="CG30" s="1085" t="s">
        <v>36</v>
      </c>
      <c r="CH30" s="1085" t="s">
        <v>36</v>
      </c>
      <c r="CI30" s="1085" t="s">
        <v>36</v>
      </c>
      <c r="CJ30" s="1085" t="s">
        <v>36</v>
      </c>
      <c r="CK30" s="1085" t="s">
        <v>36</v>
      </c>
      <c r="CL30" s="1085" t="s">
        <v>36</v>
      </c>
      <c r="CM30" s="1499"/>
      <c r="CN30" s="1499"/>
      <c r="CO30" s="1499"/>
      <c r="CP30" s="1499"/>
      <c r="CQ30" s="1499"/>
      <c r="CR30" s="1499"/>
      <c r="CS30" s="1499"/>
      <c r="CT30" s="1499"/>
      <c r="CU30" s="1499"/>
      <c r="CV30" s="1499"/>
      <c r="CW30" s="1499"/>
      <c r="CX30" s="1499"/>
      <c r="CY30" s="1499"/>
      <c r="CZ30" s="1499"/>
    </row>
    <row r="31" s="130" customFormat="true" ht="15" customHeight="true" x14ac:dyDescent="0.2">
      <c r="A31" s="1716" t="s">
        <v>104</v>
      </c>
      <c r="B31" s="249" t="s">
        <v>50</v>
      </c>
      <c r="C31" s="783">
        <v>7.2966574358242999</v>
      </c>
      <c r="D31" s="784">
        <v>21.454826515506813</v>
      </c>
      <c r="E31" s="784">
        <v>39.198729660463826</v>
      </c>
      <c r="F31" s="784">
        <v>61.538925337314666</v>
      </c>
      <c r="G31" s="785">
        <v>68.43120348174368</v>
      </c>
      <c r="H31" s="786">
        <v>67.56398846585239</v>
      </c>
      <c r="I31" s="784">
        <v>69.43493930251276</v>
      </c>
      <c r="J31" s="784">
        <v>71.357669418863878</v>
      </c>
      <c r="K31" s="784">
        <v>71.642704044419673</v>
      </c>
      <c r="L31" s="787">
        <v>76.925619441368923</v>
      </c>
      <c r="M31" s="788">
        <v>3.9723883373900724</v>
      </c>
      <c r="N31" s="784">
        <v>12.521812083950778</v>
      </c>
      <c r="O31" s="784">
        <v>23.758219140104323</v>
      </c>
      <c r="P31" s="784">
        <v>35.226429952219966</v>
      </c>
      <c r="Q31" s="785">
        <v>51.844379405822991</v>
      </c>
      <c r="R31" s="786">
        <v>29.866398414256913</v>
      </c>
      <c r="S31" s="784">
        <v>97.465352667600328</v>
      </c>
      <c r="T31" s="784">
        <v>64.952761490658261</v>
      </c>
      <c r="U31" s="784">
        <v>80.942307397627545</v>
      </c>
      <c r="V31" s="784">
        <v>52.587352032827738</v>
      </c>
      <c r="W31" s="784">
        <v>0</v>
      </c>
      <c r="X31" s="784">
        <v>0</v>
      </c>
      <c r="Y31" s="784">
        <v>1.9194133603167991</v>
      </c>
      <c r="Z31" s="784">
        <v>13.517011925719121</v>
      </c>
      <c r="AA31" s="784">
        <v>23.764264367781802</v>
      </c>
      <c r="AB31" s="784">
        <v>77.699317395556264</v>
      </c>
      <c r="AC31" s="784">
        <v>15.953635829284451</v>
      </c>
      <c r="AD31" s="784">
        <v>41.801666754412203</v>
      </c>
      <c r="AE31" s="784">
        <v>46.341644500007696</v>
      </c>
      <c r="AF31" s="784">
        <v>40.930938318767616</v>
      </c>
      <c r="AG31" s="784">
        <v>0</v>
      </c>
      <c r="AH31" s="784">
        <v>0</v>
      </c>
      <c r="AI31" s="784">
        <v>9.0963727012547491</v>
      </c>
      <c r="AJ31" s="784">
        <v>61.600832379910067</v>
      </c>
      <c r="AK31" s="784">
        <v>18.865695093168842</v>
      </c>
      <c r="AL31" s="1460">
        <v>41.403421958675963</v>
      </c>
      <c r="AM31" s="1226"/>
      <c r="AN31" s="1226"/>
      <c r="AO31" s="1226"/>
      <c r="AP31" s="1226"/>
      <c r="AQ31" s="1226"/>
      <c r="AR31" s="1226"/>
      <c r="AS31" s="1226"/>
      <c r="AT31" s="1226"/>
      <c r="AU31" s="1226"/>
      <c r="AV31" s="1226"/>
      <c r="AW31" s="1226"/>
      <c r="AX31" s="1226"/>
      <c r="AY31" s="1226"/>
      <c r="AZ31" s="570"/>
      <c r="BA31" s="1754" t="s">
        <v>104</v>
      </c>
      <c r="BB31" s="151" t="s">
        <v>50</v>
      </c>
      <c r="BC31" s="1007" t="s">
        <v>36</v>
      </c>
      <c r="BD31" s="1026" t="s">
        <v>36</v>
      </c>
      <c r="BE31" s="1026" t="s">
        <v>36</v>
      </c>
      <c r="BF31" s="1026" t="s">
        <v>36</v>
      </c>
      <c r="BG31" s="1046" t="s">
        <v>36</v>
      </c>
      <c r="BH31" s="1066" t="s">
        <v>36</v>
      </c>
      <c r="BI31" s="1026" t="s">
        <v>36</v>
      </c>
      <c r="BJ31" s="1026" t="s">
        <v>36</v>
      </c>
      <c r="BK31" s="1026" t="s">
        <v>36</v>
      </c>
      <c r="BL31" s="1046" t="s">
        <v>36</v>
      </c>
      <c r="BM31" s="1066" t="s">
        <v>36</v>
      </c>
      <c r="BN31" s="1026" t="s">
        <v>36</v>
      </c>
      <c r="BO31" s="1026" t="s">
        <v>36</v>
      </c>
      <c r="BP31" s="1026" t="s">
        <v>36</v>
      </c>
      <c r="BQ31" s="1046" t="s">
        <v>36</v>
      </c>
      <c r="BR31" s="1066" t="s">
        <v>36</v>
      </c>
      <c r="BS31" s="1026" t="s">
        <v>36</v>
      </c>
      <c r="BT31" s="1026" t="s">
        <v>36</v>
      </c>
      <c r="BU31" s="1026" t="s">
        <v>36</v>
      </c>
      <c r="BV31" s="1026" t="s">
        <v>36</v>
      </c>
      <c r="BW31" s="1026" t="s">
        <v>36</v>
      </c>
      <c r="BX31" s="1026" t="s">
        <v>36</v>
      </c>
      <c r="BY31" s="1085" t="s">
        <v>36</v>
      </c>
      <c r="BZ31" s="1085" t="s">
        <v>36</v>
      </c>
      <c r="CA31" s="1085" t="s">
        <v>36</v>
      </c>
      <c r="CB31" s="1085" t="s">
        <v>36</v>
      </c>
      <c r="CC31" s="1085" t="s">
        <v>36</v>
      </c>
      <c r="CD31" s="1085" t="s">
        <v>36</v>
      </c>
      <c r="CE31" s="1085" t="s">
        <v>36</v>
      </c>
      <c r="CF31" s="1085" t="s">
        <v>36</v>
      </c>
      <c r="CG31" s="1085" t="s">
        <v>36</v>
      </c>
      <c r="CH31" s="1085" t="s">
        <v>36</v>
      </c>
      <c r="CI31" s="1085" t="s">
        <v>36</v>
      </c>
      <c r="CJ31" s="1085" t="s">
        <v>36</v>
      </c>
      <c r="CK31" s="1085" t="s">
        <v>36</v>
      </c>
      <c r="CL31" s="1085" t="s">
        <v>36</v>
      </c>
      <c r="CM31" s="1499"/>
      <c r="CN31" s="1499"/>
      <c r="CO31" s="1499"/>
      <c r="CP31" s="1499"/>
      <c r="CQ31" s="1499"/>
      <c r="CR31" s="1499"/>
      <c r="CS31" s="1499"/>
      <c r="CT31" s="1499"/>
      <c r="CU31" s="1499"/>
      <c r="CV31" s="1499"/>
      <c r="CW31" s="1499"/>
      <c r="CX31" s="1499"/>
      <c r="CY31" s="1499"/>
      <c r="CZ31" s="1499"/>
    </row>
    <row r="32" s="130" customFormat="true" ht="15" customHeight="true" x14ac:dyDescent="0.2">
      <c r="A32" s="1716"/>
      <c r="B32" s="249" t="s">
        <v>49</v>
      </c>
      <c r="C32" s="777">
        <v>92.703342564175685</v>
      </c>
      <c r="D32" s="778">
        <v>78.54517348449312</v>
      </c>
      <c r="E32" s="778">
        <v>60.801270339536082</v>
      </c>
      <c r="F32" s="778">
        <v>38.461074662685412</v>
      </c>
      <c r="G32" s="779">
        <v>31.56879651825642</v>
      </c>
      <c r="H32" s="780">
        <v>32.436011534147646</v>
      </c>
      <c r="I32" s="778">
        <v>30.565060697487244</v>
      </c>
      <c r="J32" s="778">
        <v>28.642330581136065</v>
      </c>
      <c r="K32" s="778">
        <v>28.357295955580351</v>
      </c>
      <c r="L32" s="781">
        <v>23.07438055863107</v>
      </c>
      <c r="M32" s="782">
        <v>96.027611662609885</v>
      </c>
      <c r="N32" s="778">
        <v>87.478187916049194</v>
      </c>
      <c r="O32" s="778">
        <v>76.241780859895741</v>
      </c>
      <c r="P32" s="778">
        <v>64.773570047780083</v>
      </c>
      <c r="Q32" s="779">
        <v>48.155620594176874</v>
      </c>
      <c r="R32" s="780">
        <v>70.133601585743094</v>
      </c>
      <c r="S32" s="778">
        <v>2.5346473323996741</v>
      </c>
      <c r="T32" s="778">
        <v>35.047238509341803</v>
      </c>
      <c r="U32" s="778">
        <v>19.057692602372434</v>
      </c>
      <c r="V32" s="778">
        <v>47.412647967172269</v>
      </c>
      <c r="W32" s="778">
        <v>100</v>
      </c>
      <c r="X32" s="778">
        <v>100</v>
      </c>
      <c r="Y32" s="778">
        <v>98.080586639683204</v>
      </c>
      <c r="Z32" s="778">
        <v>86.482988074280897</v>
      </c>
      <c r="AA32" s="778">
        <v>76.235735632218223</v>
      </c>
      <c r="AB32" s="778">
        <v>22.300682604443654</v>
      </c>
      <c r="AC32" s="778">
        <v>84.046364170715535</v>
      </c>
      <c r="AD32" s="778">
        <v>58.198333245587662</v>
      </c>
      <c r="AE32" s="778">
        <v>53.658355499992375</v>
      </c>
      <c r="AF32" s="778">
        <v>59.069061681232384</v>
      </c>
      <c r="AG32" s="778">
        <v>100</v>
      </c>
      <c r="AH32" s="778">
        <v>100</v>
      </c>
      <c r="AI32" s="778">
        <v>90.903627298745207</v>
      </c>
      <c r="AJ32" s="778">
        <v>38.399167620089955</v>
      </c>
      <c r="AK32" s="778">
        <v>81.134304906831161</v>
      </c>
      <c r="AL32" s="1459">
        <v>58.596578041324122</v>
      </c>
      <c r="AM32" s="1226"/>
      <c r="AN32" s="1226"/>
      <c r="AO32" s="1226"/>
      <c r="AP32" s="1226"/>
      <c r="AQ32" s="1226"/>
      <c r="AR32" s="1226"/>
      <c r="AS32" s="1226"/>
      <c r="AT32" s="1226"/>
      <c r="AU32" s="1226"/>
      <c r="AV32" s="1226"/>
      <c r="AW32" s="1226"/>
      <c r="AX32" s="1226"/>
      <c r="AY32" s="1226"/>
      <c r="AZ32" s="570"/>
      <c r="BA32" s="1754"/>
      <c r="BB32" s="151" t="s">
        <v>49</v>
      </c>
      <c r="BC32" s="1007" t="s">
        <v>36</v>
      </c>
      <c r="BD32" s="1026" t="s">
        <v>36</v>
      </c>
      <c r="BE32" s="1026" t="s">
        <v>36</v>
      </c>
      <c r="BF32" s="1026" t="s">
        <v>36</v>
      </c>
      <c r="BG32" s="1046" t="s">
        <v>36</v>
      </c>
      <c r="BH32" s="1066" t="s">
        <v>36</v>
      </c>
      <c r="BI32" s="1026" t="s">
        <v>36</v>
      </c>
      <c r="BJ32" s="1026" t="s">
        <v>36</v>
      </c>
      <c r="BK32" s="1026" t="s">
        <v>36</v>
      </c>
      <c r="BL32" s="1046" t="s">
        <v>36</v>
      </c>
      <c r="BM32" s="1066" t="s">
        <v>36</v>
      </c>
      <c r="BN32" s="1026" t="s">
        <v>36</v>
      </c>
      <c r="BO32" s="1026" t="s">
        <v>36</v>
      </c>
      <c r="BP32" s="1026" t="s">
        <v>36</v>
      </c>
      <c r="BQ32" s="1046" t="s">
        <v>36</v>
      </c>
      <c r="BR32" s="1066" t="s">
        <v>36</v>
      </c>
      <c r="BS32" s="1026" t="s">
        <v>36</v>
      </c>
      <c r="BT32" s="1026" t="s">
        <v>36</v>
      </c>
      <c r="BU32" s="1026" t="s">
        <v>36</v>
      </c>
      <c r="BV32" s="1026" t="s">
        <v>36</v>
      </c>
      <c r="BW32" s="1026" t="s">
        <v>36</v>
      </c>
      <c r="BX32" s="1026" t="s">
        <v>36</v>
      </c>
      <c r="BY32" s="1085" t="s">
        <v>36</v>
      </c>
      <c r="BZ32" s="1085" t="s">
        <v>36</v>
      </c>
      <c r="CA32" s="1085" t="s">
        <v>36</v>
      </c>
      <c r="CB32" s="1085" t="s">
        <v>36</v>
      </c>
      <c r="CC32" s="1085" t="s">
        <v>36</v>
      </c>
      <c r="CD32" s="1085" t="s">
        <v>36</v>
      </c>
      <c r="CE32" s="1085" t="s">
        <v>36</v>
      </c>
      <c r="CF32" s="1085" t="s">
        <v>36</v>
      </c>
      <c r="CG32" s="1085" t="s">
        <v>36</v>
      </c>
      <c r="CH32" s="1085" t="s">
        <v>36</v>
      </c>
      <c r="CI32" s="1085" t="s">
        <v>36</v>
      </c>
      <c r="CJ32" s="1085" t="s">
        <v>36</v>
      </c>
      <c r="CK32" s="1085" t="s">
        <v>36</v>
      </c>
      <c r="CL32" s="1085" t="s">
        <v>36</v>
      </c>
      <c r="CM32" s="1499"/>
      <c r="CN32" s="1499"/>
      <c r="CO32" s="1499"/>
      <c r="CP32" s="1499"/>
      <c r="CQ32" s="1499"/>
      <c r="CR32" s="1499"/>
      <c r="CS32" s="1499"/>
      <c r="CT32" s="1499"/>
      <c r="CU32" s="1499"/>
      <c r="CV32" s="1499"/>
      <c r="CW32" s="1499"/>
      <c r="CX32" s="1499"/>
      <c r="CY32" s="1499"/>
      <c r="CZ32" s="1499"/>
    </row>
    <row r="33" s="130" customFormat="true" ht="15" customHeight="true" x14ac:dyDescent="0.2">
      <c r="A33" s="1716" t="s">
        <v>105</v>
      </c>
      <c r="B33" s="249" t="s">
        <v>50</v>
      </c>
      <c r="C33" s="959" t="s">
        <v>36</v>
      </c>
      <c r="D33" s="966" t="s">
        <v>36</v>
      </c>
      <c r="E33" s="966" t="s">
        <v>36</v>
      </c>
      <c r="F33" s="966" t="s">
        <v>36</v>
      </c>
      <c r="G33" s="973" t="s">
        <v>36</v>
      </c>
      <c r="H33" s="980" t="s">
        <v>36</v>
      </c>
      <c r="I33" s="966" t="s">
        <v>36</v>
      </c>
      <c r="J33" s="966" t="s">
        <v>36</v>
      </c>
      <c r="K33" s="966" t="s">
        <v>36</v>
      </c>
      <c r="L33" s="987" t="s">
        <v>36</v>
      </c>
      <c r="M33" s="994" t="s">
        <v>36</v>
      </c>
      <c r="N33" s="966" t="s">
        <v>36</v>
      </c>
      <c r="O33" s="966" t="s">
        <v>36</v>
      </c>
      <c r="P33" s="966" t="s">
        <v>36</v>
      </c>
      <c r="Q33" s="973" t="s">
        <v>36</v>
      </c>
      <c r="R33" s="980" t="s">
        <v>36</v>
      </c>
      <c r="S33" s="966" t="s">
        <v>36</v>
      </c>
      <c r="T33" s="966" t="s">
        <v>36</v>
      </c>
      <c r="U33" s="966" t="s">
        <v>36</v>
      </c>
      <c r="V33" s="966" t="s">
        <v>36</v>
      </c>
      <c r="W33" s="966" t="s">
        <v>36</v>
      </c>
      <c r="X33" s="966" t="s">
        <v>36</v>
      </c>
      <c r="Y33" s="1001" t="s">
        <v>36</v>
      </c>
      <c r="Z33" s="1001" t="s">
        <v>36</v>
      </c>
      <c r="AA33" s="1001" t="s">
        <v>36</v>
      </c>
      <c r="AB33" s="1001" t="s">
        <v>36</v>
      </c>
      <c r="AC33" s="1001" t="s">
        <v>36</v>
      </c>
      <c r="AD33" s="1001" t="s">
        <v>36</v>
      </c>
      <c r="AE33" s="1001" t="s">
        <v>36</v>
      </c>
      <c r="AF33" s="1001" t="s">
        <v>36</v>
      </c>
      <c r="AG33" s="1001" t="s">
        <v>36</v>
      </c>
      <c r="AH33" s="1001" t="s">
        <v>36</v>
      </c>
      <c r="AI33" s="1001" t="s">
        <v>36</v>
      </c>
      <c r="AJ33" s="1001" t="s">
        <v>36</v>
      </c>
      <c r="AK33" s="1001" t="s">
        <v>36</v>
      </c>
      <c r="AL33" s="1461" t="s">
        <v>36</v>
      </c>
      <c r="AM33" s="1490"/>
      <c r="AN33" s="1490"/>
      <c r="AO33" s="1490"/>
      <c r="AP33" s="1490"/>
      <c r="AQ33" s="1490"/>
      <c r="AR33" s="1490"/>
      <c r="AS33" s="1490"/>
      <c r="AT33" s="1490"/>
      <c r="AU33" s="1490"/>
      <c r="AV33" s="1490"/>
      <c r="AW33" s="1490"/>
      <c r="AX33" s="1490"/>
      <c r="AY33" s="1490"/>
      <c r="AZ33" s="215"/>
      <c r="BA33" s="1754" t="s">
        <v>105</v>
      </c>
      <c r="BB33" s="151" t="s">
        <v>50</v>
      </c>
      <c r="BC33" s="1007" t="s">
        <v>36</v>
      </c>
      <c r="BD33" s="1026" t="s">
        <v>36</v>
      </c>
      <c r="BE33" s="1026" t="s">
        <v>36</v>
      </c>
      <c r="BF33" s="1026" t="s">
        <v>36</v>
      </c>
      <c r="BG33" s="1046" t="s">
        <v>36</v>
      </c>
      <c r="BH33" s="1066" t="s">
        <v>36</v>
      </c>
      <c r="BI33" s="1026" t="s">
        <v>36</v>
      </c>
      <c r="BJ33" s="1026" t="s">
        <v>36</v>
      </c>
      <c r="BK33" s="1026" t="s">
        <v>36</v>
      </c>
      <c r="BL33" s="1046" t="s">
        <v>36</v>
      </c>
      <c r="BM33" s="1066" t="s">
        <v>36</v>
      </c>
      <c r="BN33" s="1026" t="s">
        <v>36</v>
      </c>
      <c r="BO33" s="1026" t="s">
        <v>36</v>
      </c>
      <c r="BP33" s="1026" t="s">
        <v>36</v>
      </c>
      <c r="BQ33" s="1046" t="s">
        <v>36</v>
      </c>
      <c r="BR33" s="1066" t="s">
        <v>36</v>
      </c>
      <c r="BS33" s="1026" t="s">
        <v>36</v>
      </c>
      <c r="BT33" s="1026" t="s">
        <v>36</v>
      </c>
      <c r="BU33" s="1026" t="s">
        <v>36</v>
      </c>
      <c r="BV33" s="1026" t="s">
        <v>36</v>
      </c>
      <c r="BW33" s="1026" t="s">
        <v>36</v>
      </c>
      <c r="BX33" s="1026" t="s">
        <v>36</v>
      </c>
      <c r="BY33" s="1085" t="s">
        <v>36</v>
      </c>
      <c r="BZ33" s="1085" t="s">
        <v>36</v>
      </c>
      <c r="CA33" s="1085" t="s">
        <v>36</v>
      </c>
      <c r="CB33" s="1085" t="s">
        <v>36</v>
      </c>
      <c r="CC33" s="1085" t="s">
        <v>36</v>
      </c>
      <c r="CD33" s="1085" t="s">
        <v>36</v>
      </c>
      <c r="CE33" s="1085" t="s">
        <v>36</v>
      </c>
      <c r="CF33" s="1085" t="s">
        <v>36</v>
      </c>
      <c r="CG33" s="1085" t="s">
        <v>36</v>
      </c>
      <c r="CH33" s="1085" t="s">
        <v>36</v>
      </c>
      <c r="CI33" s="1085" t="s">
        <v>36</v>
      </c>
      <c r="CJ33" s="1085" t="s">
        <v>36</v>
      </c>
      <c r="CK33" s="1085" t="s">
        <v>36</v>
      </c>
      <c r="CL33" s="1085" t="s">
        <v>36</v>
      </c>
      <c r="CM33" s="1499"/>
      <c r="CN33" s="1499"/>
      <c r="CO33" s="1499"/>
      <c r="CP33" s="1499"/>
      <c r="CQ33" s="1499"/>
      <c r="CR33" s="1499"/>
      <c r="CS33" s="1499"/>
      <c r="CT33" s="1499"/>
      <c r="CU33" s="1499"/>
      <c r="CV33" s="1499"/>
      <c r="CW33" s="1499"/>
      <c r="CX33" s="1499"/>
      <c r="CY33" s="1499"/>
      <c r="CZ33" s="1499"/>
    </row>
    <row r="34" s="130" customFormat="true" ht="15" customHeight="true" x14ac:dyDescent="0.2">
      <c r="A34" s="1716"/>
      <c r="B34" s="249" t="s">
        <v>49</v>
      </c>
      <c r="C34" s="959" t="s">
        <v>36</v>
      </c>
      <c r="D34" s="966" t="s">
        <v>36</v>
      </c>
      <c r="E34" s="966" t="s">
        <v>36</v>
      </c>
      <c r="F34" s="966" t="s">
        <v>36</v>
      </c>
      <c r="G34" s="973" t="s">
        <v>36</v>
      </c>
      <c r="H34" s="980" t="s">
        <v>36</v>
      </c>
      <c r="I34" s="966" t="s">
        <v>36</v>
      </c>
      <c r="J34" s="966" t="s">
        <v>36</v>
      </c>
      <c r="K34" s="966" t="s">
        <v>36</v>
      </c>
      <c r="L34" s="987" t="s">
        <v>36</v>
      </c>
      <c r="M34" s="994" t="s">
        <v>36</v>
      </c>
      <c r="N34" s="966" t="s">
        <v>36</v>
      </c>
      <c r="O34" s="966" t="s">
        <v>36</v>
      </c>
      <c r="P34" s="966" t="s">
        <v>36</v>
      </c>
      <c r="Q34" s="973" t="s">
        <v>36</v>
      </c>
      <c r="R34" s="980" t="s">
        <v>36</v>
      </c>
      <c r="S34" s="966" t="s">
        <v>36</v>
      </c>
      <c r="T34" s="966" t="s">
        <v>36</v>
      </c>
      <c r="U34" s="966" t="s">
        <v>36</v>
      </c>
      <c r="V34" s="966" t="s">
        <v>36</v>
      </c>
      <c r="W34" s="966" t="s">
        <v>36</v>
      </c>
      <c r="X34" s="966" t="s">
        <v>36</v>
      </c>
      <c r="Y34" s="1001" t="s">
        <v>36</v>
      </c>
      <c r="Z34" s="1001" t="s">
        <v>36</v>
      </c>
      <c r="AA34" s="1001" t="s">
        <v>36</v>
      </c>
      <c r="AB34" s="1001" t="s">
        <v>36</v>
      </c>
      <c r="AC34" s="1001" t="s">
        <v>36</v>
      </c>
      <c r="AD34" s="1001" t="s">
        <v>36</v>
      </c>
      <c r="AE34" s="1001" t="s">
        <v>36</v>
      </c>
      <c r="AF34" s="1001" t="s">
        <v>36</v>
      </c>
      <c r="AG34" s="1001" t="s">
        <v>36</v>
      </c>
      <c r="AH34" s="1001" t="s">
        <v>36</v>
      </c>
      <c r="AI34" s="1001" t="s">
        <v>36</v>
      </c>
      <c r="AJ34" s="1001" t="s">
        <v>36</v>
      </c>
      <c r="AK34" s="1001" t="s">
        <v>36</v>
      </c>
      <c r="AL34" s="1461" t="s">
        <v>36</v>
      </c>
      <c r="AM34" s="1490"/>
      <c r="AN34" s="1490"/>
      <c r="AO34" s="1490"/>
      <c r="AP34" s="1490"/>
      <c r="AQ34" s="1490"/>
      <c r="AR34" s="1490"/>
      <c r="AS34" s="1490"/>
      <c r="AT34" s="1490"/>
      <c r="AU34" s="1490"/>
      <c r="AV34" s="1490"/>
      <c r="AW34" s="1490"/>
      <c r="AX34" s="1490"/>
      <c r="AY34" s="1490"/>
      <c r="AZ34" s="215"/>
      <c r="BA34" s="1754"/>
      <c r="BB34" s="151" t="s">
        <v>49</v>
      </c>
      <c r="BC34" s="1007" t="s">
        <v>36</v>
      </c>
      <c r="BD34" s="1026" t="s">
        <v>36</v>
      </c>
      <c r="BE34" s="1026" t="s">
        <v>36</v>
      </c>
      <c r="BF34" s="1026" t="s">
        <v>36</v>
      </c>
      <c r="BG34" s="1046" t="s">
        <v>36</v>
      </c>
      <c r="BH34" s="1066" t="s">
        <v>36</v>
      </c>
      <c r="BI34" s="1026" t="s">
        <v>36</v>
      </c>
      <c r="BJ34" s="1026" t="s">
        <v>36</v>
      </c>
      <c r="BK34" s="1026" t="s">
        <v>36</v>
      </c>
      <c r="BL34" s="1046" t="s">
        <v>36</v>
      </c>
      <c r="BM34" s="1066" t="s">
        <v>36</v>
      </c>
      <c r="BN34" s="1026" t="s">
        <v>36</v>
      </c>
      <c r="BO34" s="1026" t="s">
        <v>36</v>
      </c>
      <c r="BP34" s="1026" t="s">
        <v>36</v>
      </c>
      <c r="BQ34" s="1046" t="s">
        <v>36</v>
      </c>
      <c r="BR34" s="1066" t="s">
        <v>36</v>
      </c>
      <c r="BS34" s="1026" t="s">
        <v>36</v>
      </c>
      <c r="BT34" s="1026" t="s">
        <v>36</v>
      </c>
      <c r="BU34" s="1026" t="s">
        <v>36</v>
      </c>
      <c r="BV34" s="1026" t="s">
        <v>36</v>
      </c>
      <c r="BW34" s="1026" t="s">
        <v>36</v>
      </c>
      <c r="BX34" s="1026" t="s">
        <v>36</v>
      </c>
      <c r="BY34" s="1085" t="s">
        <v>36</v>
      </c>
      <c r="BZ34" s="1085" t="s">
        <v>36</v>
      </c>
      <c r="CA34" s="1085" t="s">
        <v>36</v>
      </c>
      <c r="CB34" s="1085" t="s">
        <v>36</v>
      </c>
      <c r="CC34" s="1085" t="s">
        <v>36</v>
      </c>
      <c r="CD34" s="1085" t="s">
        <v>36</v>
      </c>
      <c r="CE34" s="1085" t="s">
        <v>36</v>
      </c>
      <c r="CF34" s="1085" t="s">
        <v>36</v>
      </c>
      <c r="CG34" s="1085" t="s">
        <v>36</v>
      </c>
      <c r="CH34" s="1085" t="s">
        <v>36</v>
      </c>
      <c r="CI34" s="1085" t="s">
        <v>36</v>
      </c>
      <c r="CJ34" s="1085" t="s">
        <v>36</v>
      </c>
      <c r="CK34" s="1085" t="s">
        <v>36</v>
      </c>
      <c r="CL34" s="1085" t="s">
        <v>36</v>
      </c>
      <c r="CM34" s="1499"/>
      <c r="CN34" s="1499"/>
      <c r="CO34" s="1499"/>
      <c r="CP34" s="1499"/>
      <c r="CQ34" s="1499"/>
      <c r="CR34" s="1499"/>
      <c r="CS34" s="1499"/>
      <c r="CT34" s="1499"/>
      <c r="CU34" s="1499"/>
      <c r="CV34" s="1499"/>
      <c r="CW34" s="1499"/>
      <c r="CX34" s="1499"/>
      <c r="CY34" s="1499"/>
      <c r="CZ34" s="1499"/>
    </row>
    <row r="35" s="566" customFormat="true" ht="15" customHeight="true" x14ac:dyDescent="0.2">
      <c r="A35" s="1725" t="s">
        <v>56</v>
      </c>
      <c r="B35" s="931" t="s">
        <v>50</v>
      </c>
      <c r="C35" s="777">
        <v>14.078252187495636</v>
      </c>
      <c r="D35" s="778">
        <v>31.007622132555973</v>
      </c>
      <c r="E35" s="778">
        <v>55.087637148287172</v>
      </c>
      <c r="F35" s="778">
        <v>83.715753804429966</v>
      </c>
      <c r="G35" s="779">
        <v>87.733002516552759</v>
      </c>
      <c r="H35" s="780">
        <v>87.508163452708644</v>
      </c>
      <c r="I35" s="778">
        <v>89.394756900259281</v>
      </c>
      <c r="J35" s="778">
        <v>92.11038002866178</v>
      </c>
      <c r="K35" s="778">
        <v>93.065904355235091</v>
      </c>
      <c r="L35" s="781">
        <v>97.25770598640932</v>
      </c>
      <c r="M35" s="782">
        <v>10.311357620813924</v>
      </c>
      <c r="N35" s="778">
        <v>20.47530948300809</v>
      </c>
      <c r="O35" s="778">
        <v>36.08418367915516</v>
      </c>
      <c r="P35" s="778">
        <v>49.221716838897187</v>
      </c>
      <c r="Q35" s="779">
        <v>72.19059098212459</v>
      </c>
      <c r="R35" s="780">
        <v>69.192567334840021</v>
      </c>
      <c r="S35" s="778">
        <v>98.36324587491319</v>
      </c>
      <c r="T35" s="778">
        <v>67.245691486165697</v>
      </c>
      <c r="U35" s="778">
        <v>98.224811761297175</v>
      </c>
      <c r="V35" s="778">
        <v>55.992117463975319</v>
      </c>
      <c r="W35" s="778">
        <v>12.270518362650778</v>
      </c>
      <c r="X35" s="778">
        <v>17.874396135265698</v>
      </c>
      <c r="Y35" s="778">
        <v>1.9194133603167991</v>
      </c>
      <c r="Z35" s="778">
        <v>58.371880107407478</v>
      </c>
      <c r="AA35" s="778">
        <v>24.568022025494923</v>
      </c>
      <c r="AB35" s="778">
        <v>91.548203337488843</v>
      </c>
      <c r="AC35" s="778">
        <v>37.456166433680679</v>
      </c>
      <c r="AD35" s="778">
        <v>54.407035478802534</v>
      </c>
      <c r="AE35" s="778">
        <v>61.404048529208332</v>
      </c>
      <c r="AF35" s="778">
        <v>40.930938318767616</v>
      </c>
      <c r="AG35" s="778">
        <v>3.1352818051378599</v>
      </c>
      <c r="AH35" s="778">
        <v>70.135367860940406</v>
      </c>
      <c r="AI35" s="778">
        <v>26.857645484134355</v>
      </c>
      <c r="AJ35" s="778">
        <v>96.67151720270067</v>
      </c>
      <c r="AK35" s="778">
        <v>88.482387321892176</v>
      </c>
      <c r="AL35" s="1459">
        <v>41.525293029778268</v>
      </c>
      <c r="AM35" s="1226"/>
      <c r="AN35" s="1226"/>
      <c r="AO35" s="1226"/>
      <c r="AP35" s="1226"/>
      <c r="AQ35" s="1226"/>
      <c r="AR35" s="1226"/>
      <c r="AS35" s="1226"/>
      <c r="AT35" s="1226"/>
      <c r="AU35" s="1226"/>
      <c r="AV35" s="1226"/>
      <c r="AW35" s="1226"/>
      <c r="AX35" s="1226"/>
      <c r="AY35" s="1226"/>
      <c r="AZ35" s="570"/>
      <c r="BA35" s="1754" t="s">
        <v>56</v>
      </c>
      <c r="BB35" s="151" t="s">
        <v>50</v>
      </c>
      <c r="BC35" s="1007" t="s">
        <v>36</v>
      </c>
      <c r="BD35" s="1026" t="s">
        <v>36</v>
      </c>
      <c r="BE35" s="1026" t="s">
        <v>36</v>
      </c>
      <c r="BF35" s="1026" t="s">
        <v>36</v>
      </c>
      <c r="BG35" s="1046" t="s">
        <v>36</v>
      </c>
      <c r="BH35" s="1066" t="s">
        <v>36</v>
      </c>
      <c r="BI35" s="1026" t="s">
        <v>36</v>
      </c>
      <c r="BJ35" s="1026" t="s">
        <v>36</v>
      </c>
      <c r="BK35" s="1026" t="s">
        <v>36</v>
      </c>
      <c r="BL35" s="1046" t="s">
        <v>36</v>
      </c>
      <c r="BM35" s="1066" t="s">
        <v>36</v>
      </c>
      <c r="BN35" s="1026" t="s">
        <v>36</v>
      </c>
      <c r="BO35" s="1026" t="s">
        <v>36</v>
      </c>
      <c r="BP35" s="1026" t="s">
        <v>36</v>
      </c>
      <c r="BQ35" s="1046" t="s">
        <v>36</v>
      </c>
      <c r="BR35" s="1066" t="s">
        <v>36</v>
      </c>
      <c r="BS35" s="1026" t="s">
        <v>36</v>
      </c>
      <c r="BT35" s="1026" t="s">
        <v>36</v>
      </c>
      <c r="BU35" s="1026" t="s">
        <v>36</v>
      </c>
      <c r="BV35" s="1026" t="s">
        <v>36</v>
      </c>
      <c r="BW35" s="1026" t="s">
        <v>36</v>
      </c>
      <c r="BX35" s="1026" t="s">
        <v>36</v>
      </c>
      <c r="BY35" s="1085" t="s">
        <v>36</v>
      </c>
      <c r="BZ35" s="1085" t="s">
        <v>36</v>
      </c>
      <c r="CA35" s="1085" t="s">
        <v>36</v>
      </c>
      <c r="CB35" s="1085" t="s">
        <v>36</v>
      </c>
      <c r="CC35" s="1085" t="s">
        <v>36</v>
      </c>
      <c r="CD35" s="1085" t="s">
        <v>36</v>
      </c>
      <c r="CE35" s="1085" t="s">
        <v>36</v>
      </c>
      <c r="CF35" s="1085" t="s">
        <v>36</v>
      </c>
      <c r="CG35" s="1085" t="s">
        <v>36</v>
      </c>
      <c r="CH35" s="1085" t="s">
        <v>36</v>
      </c>
      <c r="CI35" s="1085" t="s">
        <v>36</v>
      </c>
      <c r="CJ35" s="1085" t="s">
        <v>36</v>
      </c>
      <c r="CK35" s="1085" t="s">
        <v>36</v>
      </c>
      <c r="CL35" s="1085" t="s">
        <v>36</v>
      </c>
      <c r="CM35" s="1499"/>
      <c r="CN35" s="1499"/>
      <c r="CO35" s="1499"/>
      <c r="CP35" s="1499"/>
      <c r="CQ35" s="1499"/>
      <c r="CR35" s="1499"/>
      <c r="CS35" s="1499"/>
      <c r="CT35" s="1499"/>
      <c r="CU35" s="1499"/>
      <c r="CV35" s="1499"/>
      <c r="CW35" s="1499"/>
      <c r="CX35" s="1499"/>
      <c r="CY35" s="1499"/>
      <c r="CZ35" s="1499"/>
    </row>
    <row r="36" s="566" customFormat="true" ht="15" customHeight="true" x14ac:dyDescent="0.2">
      <c r="A36" s="1725"/>
      <c r="B36" s="931" t="s">
        <v>49</v>
      </c>
      <c r="C36" s="777">
        <v>85.921747812504321</v>
      </c>
      <c r="D36" s="778">
        <v>68.992377867443906</v>
      </c>
      <c r="E36" s="778">
        <v>44.912362851712714</v>
      </c>
      <c r="F36" s="778">
        <v>16.284246195570095</v>
      </c>
      <c r="G36" s="779">
        <v>12.266997483447325</v>
      </c>
      <c r="H36" s="780">
        <v>12.491836547291365</v>
      </c>
      <c r="I36" s="778">
        <v>10.60524309974072</v>
      </c>
      <c r="J36" s="778">
        <v>7.8896199713381909</v>
      </c>
      <c r="K36" s="778">
        <v>6.9340956447648869</v>
      </c>
      <c r="L36" s="781">
        <v>2.7422940135907048</v>
      </c>
      <c r="M36" s="782">
        <v>89.688642379186007</v>
      </c>
      <c r="N36" s="778">
        <v>79.524690516991953</v>
      </c>
      <c r="O36" s="778">
        <v>63.915816320844911</v>
      </c>
      <c r="P36" s="778">
        <v>50.778283161102841</v>
      </c>
      <c r="Q36" s="779">
        <v>27.809409017875375</v>
      </c>
      <c r="R36" s="780">
        <v>30.807432665160007</v>
      </c>
      <c r="S36" s="778">
        <v>1.6367541250868245</v>
      </c>
      <c r="T36" s="778">
        <v>32.754308513834367</v>
      </c>
      <c r="U36" s="778">
        <v>1.7751882387028073</v>
      </c>
      <c r="V36" s="778">
        <v>44.007882536024717</v>
      </c>
      <c r="W36" s="778">
        <v>87.729481637349267</v>
      </c>
      <c r="X36" s="778">
        <v>82.125603864734288</v>
      </c>
      <c r="Y36" s="778">
        <v>98.080586639683204</v>
      </c>
      <c r="Z36" s="778">
        <v>41.628119892592522</v>
      </c>
      <c r="AA36" s="778">
        <v>75.431977974505088</v>
      </c>
      <c r="AB36" s="778">
        <v>8.4517966625111054</v>
      </c>
      <c r="AC36" s="778">
        <v>62.543833566319208</v>
      </c>
      <c r="AD36" s="778">
        <v>45.592964521197338</v>
      </c>
      <c r="AE36" s="778">
        <v>38.595951470791746</v>
      </c>
      <c r="AF36" s="778">
        <v>59.069061681232384</v>
      </c>
      <c r="AG36" s="778">
        <v>96.864718194862135</v>
      </c>
      <c r="AH36" s="778">
        <v>29.864632139059623</v>
      </c>
      <c r="AI36" s="778">
        <v>73.142354515865591</v>
      </c>
      <c r="AJ36" s="778">
        <v>3.3284827972993627</v>
      </c>
      <c r="AK36" s="778">
        <v>11.517612678107815</v>
      </c>
      <c r="AL36" s="1459">
        <v>58.474706970221824</v>
      </c>
      <c r="AM36" s="1226"/>
      <c r="AN36" s="1226"/>
      <c r="AO36" s="1226"/>
      <c r="AP36" s="1226"/>
      <c r="AQ36" s="1226"/>
      <c r="AR36" s="1226"/>
      <c r="AS36" s="1226"/>
      <c r="AT36" s="1226"/>
      <c r="AU36" s="1226"/>
      <c r="AV36" s="1226"/>
      <c r="AW36" s="1226"/>
      <c r="AX36" s="1226"/>
      <c r="AY36" s="1226"/>
      <c r="AZ36" s="570"/>
      <c r="BA36" s="1754"/>
      <c r="BB36" s="151" t="s">
        <v>49</v>
      </c>
      <c r="BC36" s="1007" t="s">
        <v>36</v>
      </c>
      <c r="BD36" s="1026" t="s">
        <v>36</v>
      </c>
      <c r="BE36" s="1026" t="s">
        <v>36</v>
      </c>
      <c r="BF36" s="1026" t="s">
        <v>36</v>
      </c>
      <c r="BG36" s="1046" t="s">
        <v>36</v>
      </c>
      <c r="BH36" s="1066" t="s">
        <v>36</v>
      </c>
      <c r="BI36" s="1026" t="s">
        <v>36</v>
      </c>
      <c r="BJ36" s="1026" t="s">
        <v>36</v>
      </c>
      <c r="BK36" s="1026" t="s">
        <v>36</v>
      </c>
      <c r="BL36" s="1046" t="s">
        <v>36</v>
      </c>
      <c r="BM36" s="1066" t="s">
        <v>36</v>
      </c>
      <c r="BN36" s="1026" t="s">
        <v>36</v>
      </c>
      <c r="BO36" s="1026" t="s">
        <v>36</v>
      </c>
      <c r="BP36" s="1026" t="s">
        <v>36</v>
      </c>
      <c r="BQ36" s="1046" t="s">
        <v>36</v>
      </c>
      <c r="BR36" s="1066" t="s">
        <v>36</v>
      </c>
      <c r="BS36" s="1026" t="s">
        <v>36</v>
      </c>
      <c r="BT36" s="1026" t="s">
        <v>36</v>
      </c>
      <c r="BU36" s="1026" t="s">
        <v>36</v>
      </c>
      <c r="BV36" s="1026" t="s">
        <v>36</v>
      </c>
      <c r="BW36" s="1026" t="s">
        <v>36</v>
      </c>
      <c r="BX36" s="1026" t="s">
        <v>36</v>
      </c>
      <c r="BY36" s="1085" t="s">
        <v>36</v>
      </c>
      <c r="BZ36" s="1085" t="s">
        <v>36</v>
      </c>
      <c r="CA36" s="1085" t="s">
        <v>36</v>
      </c>
      <c r="CB36" s="1085" t="s">
        <v>36</v>
      </c>
      <c r="CC36" s="1085" t="s">
        <v>36</v>
      </c>
      <c r="CD36" s="1085" t="s">
        <v>36</v>
      </c>
      <c r="CE36" s="1085" t="s">
        <v>36</v>
      </c>
      <c r="CF36" s="1085" t="s">
        <v>36</v>
      </c>
      <c r="CG36" s="1085" t="s">
        <v>36</v>
      </c>
      <c r="CH36" s="1085" t="s">
        <v>36</v>
      </c>
      <c r="CI36" s="1085" t="s">
        <v>36</v>
      </c>
      <c r="CJ36" s="1085" t="s">
        <v>36</v>
      </c>
      <c r="CK36" s="1085" t="s">
        <v>36</v>
      </c>
      <c r="CL36" s="1085" t="s">
        <v>36</v>
      </c>
      <c r="CM36" s="1499"/>
      <c r="CN36" s="1499"/>
      <c r="CO36" s="1499"/>
      <c r="CP36" s="1499"/>
      <c r="CQ36" s="1499"/>
      <c r="CR36" s="1499"/>
      <c r="CS36" s="1499"/>
      <c r="CT36" s="1499"/>
      <c r="CU36" s="1499"/>
      <c r="CV36" s="1499"/>
      <c r="CW36" s="1499"/>
      <c r="CX36" s="1499"/>
      <c r="CY36" s="1499"/>
      <c r="CZ36" s="1499"/>
    </row>
    <row r="37" s="566" customFormat="true" ht="15" customHeight="true" x14ac:dyDescent="0.2">
      <c r="A37" s="1725" t="s">
        <v>168</v>
      </c>
      <c r="B37" s="931" t="s">
        <v>50</v>
      </c>
      <c r="C37" s="777">
        <v>33.097264740127201</v>
      </c>
      <c r="D37" s="778">
        <v>52.257984799894999</v>
      </c>
      <c r="E37" s="778">
        <v>73.12663317534286</v>
      </c>
      <c r="F37" s="778">
        <v>88.695446380405812</v>
      </c>
      <c r="G37" s="779">
        <v>88.637290713081612</v>
      </c>
      <c r="H37" s="780">
        <v>92.008628069324701</v>
      </c>
      <c r="I37" s="778">
        <v>90.194362357359154</v>
      </c>
      <c r="J37" s="778">
        <v>93.565412939410038</v>
      </c>
      <c r="K37" s="778">
        <v>94.181069007955841</v>
      </c>
      <c r="L37" s="781">
        <v>97.25770598640932</v>
      </c>
      <c r="M37" s="782">
        <v>24.013050758366045</v>
      </c>
      <c r="N37" s="778">
        <v>45.55378096484889</v>
      </c>
      <c r="O37" s="778">
        <v>53.524758504793347</v>
      </c>
      <c r="P37" s="778">
        <v>69.956454147092842</v>
      </c>
      <c r="Q37" s="779">
        <v>78.162421028891856</v>
      </c>
      <c r="R37" s="780">
        <v>92.009621187375558</v>
      </c>
      <c r="S37" s="778">
        <v>100</v>
      </c>
      <c r="T37" s="778">
        <v>83.543652044860579</v>
      </c>
      <c r="U37" s="778">
        <v>100</v>
      </c>
      <c r="V37" s="778">
        <v>71.451480698498543</v>
      </c>
      <c r="W37" s="778">
        <v>19.801347191544881</v>
      </c>
      <c r="X37" s="778">
        <v>17.874396135265698</v>
      </c>
      <c r="Y37" s="778">
        <v>4.5390151397568621</v>
      </c>
      <c r="Z37" s="778">
        <v>70.55608955882046</v>
      </c>
      <c r="AA37" s="778">
        <v>57.32341087325571</v>
      </c>
      <c r="AB37" s="778">
        <v>95.929790822676992</v>
      </c>
      <c r="AC37" s="778">
        <v>74.439271451644601</v>
      </c>
      <c r="AD37" s="778">
        <v>82.973946027489745</v>
      </c>
      <c r="AE37" s="778">
        <v>66.549718534165009</v>
      </c>
      <c r="AF37" s="778">
        <v>58.712166870990387</v>
      </c>
      <c r="AG37" s="778">
        <v>3.9553238358304452</v>
      </c>
      <c r="AH37" s="778">
        <v>77.973704832780172</v>
      </c>
      <c r="AI37" s="778">
        <v>44.137610814662175</v>
      </c>
      <c r="AJ37" s="778">
        <v>96.67151720270067</v>
      </c>
      <c r="AK37" s="778">
        <v>88.482387321892176</v>
      </c>
      <c r="AL37" s="1459">
        <v>58.910787635203121</v>
      </c>
      <c r="AM37" s="1226"/>
      <c r="AN37" s="1226"/>
      <c r="AO37" s="1226"/>
      <c r="AP37" s="1226"/>
      <c r="AQ37" s="1226"/>
      <c r="AR37" s="1226"/>
      <c r="AS37" s="1226"/>
      <c r="AT37" s="1226"/>
      <c r="AU37" s="1226"/>
      <c r="AV37" s="1226"/>
      <c r="AW37" s="1226"/>
      <c r="AX37" s="1226"/>
      <c r="AY37" s="1226"/>
      <c r="AZ37" s="570"/>
      <c r="BA37" s="1754" t="s">
        <v>126</v>
      </c>
      <c r="BB37" s="151" t="s">
        <v>50</v>
      </c>
      <c r="BC37" s="1007" t="s">
        <v>36</v>
      </c>
      <c r="BD37" s="1026" t="s">
        <v>36</v>
      </c>
      <c r="BE37" s="1026" t="s">
        <v>36</v>
      </c>
      <c r="BF37" s="1026" t="s">
        <v>36</v>
      </c>
      <c r="BG37" s="1046" t="s">
        <v>36</v>
      </c>
      <c r="BH37" s="1066" t="s">
        <v>36</v>
      </c>
      <c r="BI37" s="1026" t="s">
        <v>36</v>
      </c>
      <c r="BJ37" s="1026" t="s">
        <v>36</v>
      </c>
      <c r="BK37" s="1026" t="s">
        <v>36</v>
      </c>
      <c r="BL37" s="1046" t="s">
        <v>36</v>
      </c>
      <c r="BM37" s="1066" t="s">
        <v>36</v>
      </c>
      <c r="BN37" s="1026" t="s">
        <v>36</v>
      </c>
      <c r="BO37" s="1026" t="s">
        <v>36</v>
      </c>
      <c r="BP37" s="1026" t="s">
        <v>36</v>
      </c>
      <c r="BQ37" s="1046" t="s">
        <v>36</v>
      </c>
      <c r="BR37" s="1066" t="s">
        <v>36</v>
      </c>
      <c r="BS37" s="1026" t="s">
        <v>36</v>
      </c>
      <c r="BT37" s="1026" t="s">
        <v>36</v>
      </c>
      <c r="BU37" s="1026" t="s">
        <v>36</v>
      </c>
      <c r="BV37" s="1026" t="s">
        <v>36</v>
      </c>
      <c r="BW37" s="1026" t="s">
        <v>36</v>
      </c>
      <c r="BX37" s="1026" t="s">
        <v>36</v>
      </c>
      <c r="BY37" s="1085" t="s">
        <v>36</v>
      </c>
      <c r="BZ37" s="1085" t="s">
        <v>36</v>
      </c>
      <c r="CA37" s="1085" t="s">
        <v>36</v>
      </c>
      <c r="CB37" s="1085" t="s">
        <v>36</v>
      </c>
      <c r="CC37" s="1085" t="s">
        <v>36</v>
      </c>
      <c r="CD37" s="1085" t="s">
        <v>36</v>
      </c>
      <c r="CE37" s="1085" t="s">
        <v>36</v>
      </c>
      <c r="CF37" s="1085" t="s">
        <v>36</v>
      </c>
      <c r="CG37" s="1085" t="s">
        <v>36</v>
      </c>
      <c r="CH37" s="1085" t="s">
        <v>36</v>
      </c>
      <c r="CI37" s="1085" t="s">
        <v>36</v>
      </c>
      <c r="CJ37" s="1085" t="s">
        <v>36</v>
      </c>
      <c r="CK37" s="1085" t="s">
        <v>36</v>
      </c>
      <c r="CL37" s="1085" t="s">
        <v>36</v>
      </c>
      <c r="CM37" s="1499"/>
      <c r="CN37" s="1499"/>
      <c r="CO37" s="1499"/>
      <c r="CP37" s="1499"/>
      <c r="CQ37" s="1499"/>
      <c r="CR37" s="1499"/>
      <c r="CS37" s="1499"/>
      <c r="CT37" s="1499"/>
      <c r="CU37" s="1499"/>
      <c r="CV37" s="1499"/>
      <c r="CW37" s="1499"/>
      <c r="CX37" s="1499"/>
      <c r="CY37" s="1499"/>
      <c r="CZ37" s="1499"/>
    </row>
    <row r="38" s="566" customFormat="true" ht="15" customHeight="true" x14ac:dyDescent="0.2">
      <c r="A38" s="1725"/>
      <c r="B38" s="931" t="s">
        <v>49</v>
      </c>
      <c r="C38" s="777">
        <v>66.902735259872827</v>
      </c>
      <c r="D38" s="778">
        <v>47.742015200105058</v>
      </c>
      <c r="E38" s="778">
        <v>26.87336682465719</v>
      </c>
      <c r="F38" s="778">
        <v>11.304553619594152</v>
      </c>
      <c r="G38" s="779">
        <v>11.362709286918465</v>
      </c>
      <c r="H38" s="780">
        <v>7.9913719306753128</v>
      </c>
      <c r="I38" s="778">
        <v>9.8056376426408374</v>
      </c>
      <c r="J38" s="778">
        <v>6.4345870605899584</v>
      </c>
      <c r="K38" s="778">
        <v>5.8189309920441517</v>
      </c>
      <c r="L38" s="781">
        <v>2.7422940135907048</v>
      </c>
      <c r="M38" s="782">
        <v>75.98694924163388</v>
      </c>
      <c r="N38" s="778">
        <v>54.446219035151103</v>
      </c>
      <c r="O38" s="778">
        <v>46.475241495206767</v>
      </c>
      <c r="P38" s="778">
        <v>30.043545852907211</v>
      </c>
      <c r="Q38" s="779">
        <v>21.837578971108073</v>
      </c>
      <c r="R38" s="780">
        <v>7.9903788126244519</v>
      </c>
      <c r="S38" s="778">
        <v>0</v>
      </c>
      <c r="T38" s="778">
        <v>16.456347955139421</v>
      </c>
      <c r="U38" s="778">
        <v>0</v>
      </c>
      <c r="V38" s="778">
        <v>28.548519301501372</v>
      </c>
      <c r="W38" s="778">
        <v>80.198652808455151</v>
      </c>
      <c r="X38" s="778">
        <v>82.125603864734288</v>
      </c>
      <c r="Y38" s="778">
        <v>95.46098486024313</v>
      </c>
      <c r="Z38" s="778">
        <v>29.443910441179543</v>
      </c>
      <c r="AA38" s="778">
        <v>42.676589126744325</v>
      </c>
      <c r="AB38" s="778">
        <v>4.0702091773229956</v>
      </c>
      <c r="AC38" s="778">
        <v>25.560728548355417</v>
      </c>
      <c r="AD38" s="778">
        <v>17.026053972510187</v>
      </c>
      <c r="AE38" s="778">
        <v>33.450281465835033</v>
      </c>
      <c r="AF38" s="778">
        <v>41.287833129009641</v>
      </c>
      <c r="AG38" s="778">
        <v>96.044676164169545</v>
      </c>
      <c r="AH38" s="778">
        <v>22.026295167219793</v>
      </c>
      <c r="AI38" s="778">
        <v>55.862389185337861</v>
      </c>
      <c r="AJ38" s="778">
        <v>3.3284827972993627</v>
      </c>
      <c r="AK38" s="778">
        <v>11.517612678107815</v>
      </c>
      <c r="AL38" s="1459">
        <v>41.089212364796943</v>
      </c>
      <c r="AM38" s="1226"/>
      <c r="AN38" s="1226"/>
      <c r="AO38" s="1226"/>
      <c r="AP38" s="1226"/>
      <c r="AQ38" s="1226"/>
      <c r="AR38" s="1226"/>
      <c r="AS38" s="1226"/>
      <c r="AT38" s="1226"/>
      <c r="AU38" s="1226"/>
      <c r="AV38" s="1226"/>
      <c r="AW38" s="1226"/>
      <c r="AX38" s="1226"/>
      <c r="AY38" s="1226"/>
      <c r="AZ38" s="570"/>
      <c r="BA38" s="1754"/>
      <c r="BB38" s="151" t="s">
        <v>49</v>
      </c>
      <c r="BC38" s="1007" t="s">
        <v>36</v>
      </c>
      <c r="BD38" s="1026" t="s">
        <v>36</v>
      </c>
      <c r="BE38" s="1026" t="s">
        <v>36</v>
      </c>
      <c r="BF38" s="1026" t="s">
        <v>36</v>
      </c>
      <c r="BG38" s="1046" t="s">
        <v>36</v>
      </c>
      <c r="BH38" s="1066" t="s">
        <v>36</v>
      </c>
      <c r="BI38" s="1026" t="s">
        <v>36</v>
      </c>
      <c r="BJ38" s="1026" t="s">
        <v>36</v>
      </c>
      <c r="BK38" s="1026" t="s">
        <v>36</v>
      </c>
      <c r="BL38" s="1046" t="s">
        <v>36</v>
      </c>
      <c r="BM38" s="1066" t="s">
        <v>36</v>
      </c>
      <c r="BN38" s="1026" t="s">
        <v>36</v>
      </c>
      <c r="BO38" s="1026" t="s">
        <v>36</v>
      </c>
      <c r="BP38" s="1026" t="s">
        <v>36</v>
      </c>
      <c r="BQ38" s="1046" t="s">
        <v>36</v>
      </c>
      <c r="BR38" s="1066" t="s">
        <v>36</v>
      </c>
      <c r="BS38" s="1026" t="s">
        <v>36</v>
      </c>
      <c r="BT38" s="1026" t="s">
        <v>36</v>
      </c>
      <c r="BU38" s="1026" t="s">
        <v>36</v>
      </c>
      <c r="BV38" s="1026" t="s">
        <v>36</v>
      </c>
      <c r="BW38" s="1026" t="s">
        <v>36</v>
      </c>
      <c r="BX38" s="1026" t="s">
        <v>36</v>
      </c>
      <c r="BY38" s="1085" t="s">
        <v>36</v>
      </c>
      <c r="BZ38" s="1085" t="s">
        <v>36</v>
      </c>
      <c r="CA38" s="1085" t="s">
        <v>36</v>
      </c>
      <c r="CB38" s="1085" t="s">
        <v>36</v>
      </c>
      <c r="CC38" s="1085" t="s">
        <v>36</v>
      </c>
      <c r="CD38" s="1085" t="s">
        <v>36</v>
      </c>
      <c r="CE38" s="1085" t="s">
        <v>36</v>
      </c>
      <c r="CF38" s="1085" t="s">
        <v>36</v>
      </c>
      <c r="CG38" s="1085" t="s">
        <v>36</v>
      </c>
      <c r="CH38" s="1085" t="s">
        <v>36</v>
      </c>
      <c r="CI38" s="1085" t="s">
        <v>36</v>
      </c>
      <c r="CJ38" s="1085" t="s">
        <v>36</v>
      </c>
      <c r="CK38" s="1085" t="s">
        <v>36</v>
      </c>
      <c r="CL38" s="1085" t="s">
        <v>36</v>
      </c>
      <c r="CM38" s="1499"/>
      <c r="CN38" s="1499"/>
      <c r="CO38" s="1499"/>
      <c r="CP38" s="1499"/>
      <c r="CQ38" s="1499"/>
      <c r="CR38" s="1499"/>
      <c r="CS38" s="1499"/>
      <c r="CT38" s="1499"/>
      <c r="CU38" s="1499"/>
      <c r="CV38" s="1499"/>
      <c r="CW38" s="1499"/>
      <c r="CX38" s="1499"/>
      <c r="CY38" s="1499"/>
      <c r="CZ38" s="1499"/>
    </row>
    <row r="39" s="130" customFormat="true" ht="15" customHeight="true" x14ac:dyDescent="0.2">
      <c r="A39" s="1716" t="s">
        <v>123</v>
      </c>
      <c r="B39" s="249" t="s">
        <v>50</v>
      </c>
      <c r="C39" s="959" t="s">
        <v>36</v>
      </c>
      <c r="D39" s="966" t="s">
        <v>36</v>
      </c>
      <c r="E39" s="966" t="s">
        <v>36</v>
      </c>
      <c r="F39" s="966" t="s">
        <v>36</v>
      </c>
      <c r="G39" s="973" t="s">
        <v>36</v>
      </c>
      <c r="H39" s="980" t="s">
        <v>36</v>
      </c>
      <c r="I39" s="966" t="s">
        <v>36</v>
      </c>
      <c r="J39" s="966" t="s">
        <v>36</v>
      </c>
      <c r="K39" s="966" t="s">
        <v>36</v>
      </c>
      <c r="L39" s="987" t="s">
        <v>36</v>
      </c>
      <c r="M39" s="994" t="s">
        <v>36</v>
      </c>
      <c r="N39" s="966" t="s">
        <v>36</v>
      </c>
      <c r="O39" s="966" t="s">
        <v>36</v>
      </c>
      <c r="P39" s="966" t="s">
        <v>36</v>
      </c>
      <c r="Q39" s="973" t="s">
        <v>36</v>
      </c>
      <c r="R39" s="980" t="s">
        <v>36</v>
      </c>
      <c r="S39" s="966" t="s">
        <v>36</v>
      </c>
      <c r="T39" s="966" t="s">
        <v>36</v>
      </c>
      <c r="U39" s="966" t="s">
        <v>36</v>
      </c>
      <c r="V39" s="966" t="s">
        <v>36</v>
      </c>
      <c r="W39" s="966" t="s">
        <v>36</v>
      </c>
      <c r="X39" s="966" t="s">
        <v>36</v>
      </c>
      <c r="Y39" s="1001" t="s">
        <v>36</v>
      </c>
      <c r="Z39" s="1001" t="s">
        <v>36</v>
      </c>
      <c r="AA39" s="1001" t="s">
        <v>36</v>
      </c>
      <c r="AB39" s="1001" t="s">
        <v>36</v>
      </c>
      <c r="AC39" s="1001" t="s">
        <v>36</v>
      </c>
      <c r="AD39" s="1001" t="s">
        <v>36</v>
      </c>
      <c r="AE39" s="1001" t="s">
        <v>36</v>
      </c>
      <c r="AF39" s="1001" t="s">
        <v>36</v>
      </c>
      <c r="AG39" s="1001" t="s">
        <v>36</v>
      </c>
      <c r="AH39" s="1001" t="s">
        <v>36</v>
      </c>
      <c r="AI39" s="1001" t="s">
        <v>36</v>
      </c>
      <c r="AJ39" s="1001" t="s">
        <v>36</v>
      </c>
      <c r="AK39" s="1001" t="s">
        <v>36</v>
      </c>
      <c r="AL39" s="1461" t="s">
        <v>36</v>
      </c>
      <c r="AM39" s="1490"/>
      <c r="AN39" s="1490"/>
      <c r="AO39" s="1490"/>
      <c r="AP39" s="1490"/>
      <c r="AQ39" s="1490"/>
      <c r="AR39" s="1490"/>
      <c r="AS39" s="1490"/>
      <c r="AT39" s="1490"/>
      <c r="AU39" s="1490"/>
      <c r="AV39" s="1490"/>
      <c r="AW39" s="1490"/>
      <c r="AX39" s="1490"/>
      <c r="AY39" s="1490"/>
      <c r="AZ39" s="215"/>
      <c r="BA39" s="1754" t="s">
        <v>123</v>
      </c>
      <c r="BB39" s="151" t="s">
        <v>50</v>
      </c>
      <c r="BC39" s="1007" t="s">
        <v>36</v>
      </c>
      <c r="BD39" s="1026" t="s">
        <v>36</v>
      </c>
      <c r="BE39" s="1026" t="s">
        <v>36</v>
      </c>
      <c r="BF39" s="1026" t="s">
        <v>36</v>
      </c>
      <c r="BG39" s="1046" t="s">
        <v>36</v>
      </c>
      <c r="BH39" s="1066" t="s">
        <v>36</v>
      </c>
      <c r="BI39" s="1026" t="s">
        <v>36</v>
      </c>
      <c r="BJ39" s="1026" t="s">
        <v>36</v>
      </c>
      <c r="BK39" s="1026" t="s">
        <v>36</v>
      </c>
      <c r="BL39" s="1046" t="s">
        <v>36</v>
      </c>
      <c r="BM39" s="1066" t="s">
        <v>36</v>
      </c>
      <c r="BN39" s="1026" t="s">
        <v>36</v>
      </c>
      <c r="BO39" s="1026" t="s">
        <v>36</v>
      </c>
      <c r="BP39" s="1026" t="s">
        <v>36</v>
      </c>
      <c r="BQ39" s="1046" t="s">
        <v>36</v>
      </c>
      <c r="BR39" s="1066" t="s">
        <v>36</v>
      </c>
      <c r="BS39" s="1026" t="s">
        <v>36</v>
      </c>
      <c r="BT39" s="1026" t="s">
        <v>36</v>
      </c>
      <c r="BU39" s="1026" t="s">
        <v>36</v>
      </c>
      <c r="BV39" s="1026" t="s">
        <v>36</v>
      </c>
      <c r="BW39" s="1026" t="s">
        <v>36</v>
      </c>
      <c r="BX39" s="1026" t="s">
        <v>36</v>
      </c>
      <c r="BY39" s="1085" t="s">
        <v>36</v>
      </c>
      <c r="BZ39" s="1085" t="s">
        <v>36</v>
      </c>
      <c r="CA39" s="1085" t="s">
        <v>36</v>
      </c>
      <c r="CB39" s="1085" t="s">
        <v>36</v>
      </c>
      <c r="CC39" s="1085" t="s">
        <v>36</v>
      </c>
      <c r="CD39" s="1085" t="s">
        <v>36</v>
      </c>
      <c r="CE39" s="1085" t="s">
        <v>36</v>
      </c>
      <c r="CF39" s="1085" t="s">
        <v>36</v>
      </c>
      <c r="CG39" s="1085" t="s">
        <v>36</v>
      </c>
      <c r="CH39" s="1085" t="s">
        <v>36</v>
      </c>
      <c r="CI39" s="1085" t="s">
        <v>36</v>
      </c>
      <c r="CJ39" s="1085" t="s">
        <v>36</v>
      </c>
      <c r="CK39" s="1085" t="s">
        <v>36</v>
      </c>
      <c r="CL39" s="1085" t="s">
        <v>36</v>
      </c>
      <c r="CM39" s="1499"/>
      <c r="CN39" s="1499"/>
      <c r="CO39" s="1499"/>
      <c r="CP39" s="1499"/>
      <c r="CQ39" s="1499"/>
      <c r="CR39" s="1499"/>
      <c r="CS39" s="1499"/>
      <c r="CT39" s="1499"/>
      <c r="CU39" s="1499"/>
      <c r="CV39" s="1499"/>
      <c r="CW39" s="1499"/>
      <c r="CX39" s="1499"/>
      <c r="CY39" s="1499"/>
      <c r="CZ39" s="1499"/>
    </row>
    <row r="40" s="130" customFormat="true" ht="15" customHeight="true" x14ac:dyDescent="0.2">
      <c r="A40" s="1716"/>
      <c r="B40" s="249" t="s">
        <v>49</v>
      </c>
      <c r="C40" s="959" t="s">
        <v>36</v>
      </c>
      <c r="D40" s="966" t="s">
        <v>36</v>
      </c>
      <c r="E40" s="966" t="s">
        <v>36</v>
      </c>
      <c r="F40" s="966" t="s">
        <v>36</v>
      </c>
      <c r="G40" s="973" t="s">
        <v>36</v>
      </c>
      <c r="H40" s="980" t="s">
        <v>36</v>
      </c>
      <c r="I40" s="966" t="s">
        <v>36</v>
      </c>
      <c r="J40" s="966" t="s">
        <v>36</v>
      </c>
      <c r="K40" s="966" t="s">
        <v>36</v>
      </c>
      <c r="L40" s="987" t="s">
        <v>36</v>
      </c>
      <c r="M40" s="994" t="s">
        <v>36</v>
      </c>
      <c r="N40" s="966" t="s">
        <v>36</v>
      </c>
      <c r="O40" s="966" t="s">
        <v>36</v>
      </c>
      <c r="P40" s="966" t="s">
        <v>36</v>
      </c>
      <c r="Q40" s="973" t="s">
        <v>36</v>
      </c>
      <c r="R40" s="980" t="s">
        <v>36</v>
      </c>
      <c r="S40" s="966" t="s">
        <v>36</v>
      </c>
      <c r="T40" s="966" t="s">
        <v>36</v>
      </c>
      <c r="U40" s="966" t="s">
        <v>36</v>
      </c>
      <c r="V40" s="966" t="s">
        <v>36</v>
      </c>
      <c r="W40" s="966" t="s">
        <v>36</v>
      </c>
      <c r="X40" s="966" t="s">
        <v>36</v>
      </c>
      <c r="Y40" s="1001" t="s">
        <v>36</v>
      </c>
      <c r="Z40" s="1001" t="s">
        <v>36</v>
      </c>
      <c r="AA40" s="1001" t="s">
        <v>36</v>
      </c>
      <c r="AB40" s="1001" t="s">
        <v>36</v>
      </c>
      <c r="AC40" s="1001" t="s">
        <v>36</v>
      </c>
      <c r="AD40" s="1001" t="s">
        <v>36</v>
      </c>
      <c r="AE40" s="1001" t="s">
        <v>36</v>
      </c>
      <c r="AF40" s="1001" t="s">
        <v>36</v>
      </c>
      <c r="AG40" s="1001" t="s">
        <v>36</v>
      </c>
      <c r="AH40" s="1001" t="s">
        <v>36</v>
      </c>
      <c r="AI40" s="1001" t="s">
        <v>36</v>
      </c>
      <c r="AJ40" s="1001" t="s">
        <v>36</v>
      </c>
      <c r="AK40" s="1001" t="s">
        <v>36</v>
      </c>
      <c r="AL40" s="1461" t="s">
        <v>36</v>
      </c>
      <c r="AM40" s="1490"/>
      <c r="AN40" s="1490"/>
      <c r="AO40" s="1490"/>
      <c r="AP40" s="1490"/>
      <c r="AQ40" s="1490"/>
      <c r="AR40" s="1490"/>
      <c r="AS40" s="1490"/>
      <c r="AT40" s="1490"/>
      <c r="AU40" s="1490"/>
      <c r="AV40" s="1490"/>
      <c r="AW40" s="1490"/>
      <c r="AX40" s="1490"/>
      <c r="AY40" s="1490"/>
      <c r="AZ40" s="215"/>
      <c r="BA40" s="1754"/>
      <c r="BB40" s="151" t="s">
        <v>49</v>
      </c>
      <c r="BC40" s="1007" t="s">
        <v>36</v>
      </c>
      <c r="BD40" s="1026" t="s">
        <v>36</v>
      </c>
      <c r="BE40" s="1026" t="s">
        <v>36</v>
      </c>
      <c r="BF40" s="1026" t="s">
        <v>36</v>
      </c>
      <c r="BG40" s="1046" t="s">
        <v>36</v>
      </c>
      <c r="BH40" s="1066" t="s">
        <v>36</v>
      </c>
      <c r="BI40" s="1026" t="s">
        <v>36</v>
      </c>
      <c r="BJ40" s="1026" t="s">
        <v>36</v>
      </c>
      <c r="BK40" s="1026" t="s">
        <v>36</v>
      </c>
      <c r="BL40" s="1046" t="s">
        <v>36</v>
      </c>
      <c r="BM40" s="1066" t="s">
        <v>36</v>
      </c>
      <c r="BN40" s="1026" t="s">
        <v>36</v>
      </c>
      <c r="BO40" s="1026" t="s">
        <v>36</v>
      </c>
      <c r="BP40" s="1026" t="s">
        <v>36</v>
      </c>
      <c r="BQ40" s="1046" t="s">
        <v>36</v>
      </c>
      <c r="BR40" s="1066" t="s">
        <v>36</v>
      </c>
      <c r="BS40" s="1026" t="s">
        <v>36</v>
      </c>
      <c r="BT40" s="1026" t="s">
        <v>36</v>
      </c>
      <c r="BU40" s="1026" t="s">
        <v>36</v>
      </c>
      <c r="BV40" s="1026" t="s">
        <v>36</v>
      </c>
      <c r="BW40" s="1026" t="s">
        <v>36</v>
      </c>
      <c r="BX40" s="1026" t="s">
        <v>36</v>
      </c>
      <c r="BY40" s="1085" t="s">
        <v>36</v>
      </c>
      <c r="BZ40" s="1085" t="s">
        <v>36</v>
      </c>
      <c r="CA40" s="1085" t="s">
        <v>36</v>
      </c>
      <c r="CB40" s="1085" t="s">
        <v>36</v>
      </c>
      <c r="CC40" s="1085" t="s">
        <v>36</v>
      </c>
      <c r="CD40" s="1085" t="s">
        <v>36</v>
      </c>
      <c r="CE40" s="1085" t="s">
        <v>36</v>
      </c>
      <c r="CF40" s="1085" t="s">
        <v>36</v>
      </c>
      <c r="CG40" s="1085" t="s">
        <v>36</v>
      </c>
      <c r="CH40" s="1085" t="s">
        <v>36</v>
      </c>
      <c r="CI40" s="1085" t="s">
        <v>36</v>
      </c>
      <c r="CJ40" s="1085" t="s">
        <v>36</v>
      </c>
      <c r="CK40" s="1085" t="s">
        <v>36</v>
      </c>
      <c r="CL40" s="1085" t="s">
        <v>36</v>
      </c>
      <c r="CM40" s="1499"/>
      <c r="CN40" s="1499"/>
      <c r="CO40" s="1499"/>
      <c r="CP40" s="1499"/>
      <c r="CQ40" s="1499"/>
      <c r="CR40" s="1499"/>
      <c r="CS40" s="1499"/>
      <c r="CT40" s="1499"/>
      <c r="CU40" s="1499"/>
      <c r="CV40" s="1499"/>
      <c r="CW40" s="1499"/>
      <c r="CX40" s="1499"/>
      <c r="CY40" s="1499"/>
      <c r="CZ40" s="1499"/>
    </row>
    <row r="41" s="566" customFormat="true" ht="15" customHeight="true" x14ac:dyDescent="0.2">
      <c r="A41" s="1725" t="s">
        <v>57</v>
      </c>
      <c r="B41" s="931" t="s">
        <v>50</v>
      </c>
      <c r="C41" s="777">
        <v>59.568074513322522</v>
      </c>
      <c r="D41" s="778">
        <v>37.0752146720817</v>
      </c>
      <c r="E41" s="778">
        <v>20.562309791678416</v>
      </c>
      <c r="F41" s="778">
        <v>4.8360118729526409</v>
      </c>
      <c r="G41" s="779">
        <v>3.6976402227468048</v>
      </c>
      <c r="H41" s="780">
        <v>4.1283744543092711</v>
      </c>
      <c r="I41" s="778">
        <v>2.0349617727877773</v>
      </c>
      <c r="J41" s="778">
        <v>3.8739845809461833</v>
      </c>
      <c r="K41" s="778">
        <v>2.6297241514421565</v>
      </c>
      <c r="L41" s="781">
        <v>1.3691059322717052</v>
      </c>
      <c r="M41" s="782">
        <v>62.090753124113661</v>
      </c>
      <c r="N41" s="778">
        <v>52.868522011235186</v>
      </c>
      <c r="O41" s="778">
        <v>28.469350899402418</v>
      </c>
      <c r="P41" s="778">
        <v>24.148092905263514</v>
      </c>
      <c r="Q41" s="779">
        <v>7.8224347013100379</v>
      </c>
      <c r="R41" s="780">
        <v>17.818877657412397</v>
      </c>
      <c r="S41" s="778">
        <v>0</v>
      </c>
      <c r="T41" s="778">
        <v>24.221346264061655</v>
      </c>
      <c r="U41" s="778">
        <v>1.7751882387028073</v>
      </c>
      <c r="V41" s="778">
        <v>24.193021836169461</v>
      </c>
      <c r="W41" s="778">
        <v>58.548166857497776</v>
      </c>
      <c r="X41" s="778">
        <v>0</v>
      </c>
      <c r="Y41" s="778">
        <v>52.839867470422227</v>
      </c>
      <c r="Z41" s="778">
        <v>19.66446981854984</v>
      </c>
      <c r="AA41" s="778">
        <v>55.6826163573675</v>
      </c>
      <c r="AB41" s="778">
        <v>3.4768723277283184</v>
      </c>
      <c r="AC41" s="778">
        <v>40.568871272781159</v>
      </c>
      <c r="AD41" s="778">
        <v>26.853120005311759</v>
      </c>
      <c r="AE41" s="778">
        <v>11.234371776336408</v>
      </c>
      <c r="AF41" s="778">
        <v>37.850659493380689</v>
      </c>
      <c r="AG41" s="778">
        <v>46.340491826463968</v>
      </c>
      <c r="AH41" s="778">
        <v>5.942333668203716</v>
      </c>
      <c r="AI41" s="778">
        <v>35.77666621794986</v>
      </c>
      <c r="AJ41" s="778">
        <v>0.80502093682240838</v>
      </c>
      <c r="AK41" s="778">
        <v>7.573224774646234</v>
      </c>
      <c r="AL41" s="1459">
        <v>24.606165936207702</v>
      </c>
      <c r="AM41" s="1226"/>
      <c r="AN41" s="1226"/>
      <c r="AO41" s="1226"/>
      <c r="AP41" s="1226"/>
      <c r="AQ41" s="1226"/>
      <c r="AR41" s="1226"/>
      <c r="AS41" s="1226"/>
      <c r="AT41" s="1226"/>
      <c r="AU41" s="1226"/>
      <c r="AV41" s="1226"/>
      <c r="AW41" s="1226"/>
      <c r="AX41" s="1226"/>
      <c r="AY41" s="1226"/>
      <c r="AZ41" s="570"/>
      <c r="BA41" s="1754" t="s">
        <v>57</v>
      </c>
      <c r="BB41" s="151" t="s">
        <v>50</v>
      </c>
      <c r="BC41" s="1007" t="s">
        <v>36</v>
      </c>
      <c r="BD41" s="1026" t="s">
        <v>36</v>
      </c>
      <c r="BE41" s="1026" t="s">
        <v>36</v>
      </c>
      <c r="BF41" s="1026" t="s">
        <v>36</v>
      </c>
      <c r="BG41" s="1046" t="s">
        <v>36</v>
      </c>
      <c r="BH41" s="1066" t="s">
        <v>36</v>
      </c>
      <c r="BI41" s="1026" t="s">
        <v>36</v>
      </c>
      <c r="BJ41" s="1026" t="s">
        <v>36</v>
      </c>
      <c r="BK41" s="1026" t="s">
        <v>36</v>
      </c>
      <c r="BL41" s="1046" t="s">
        <v>36</v>
      </c>
      <c r="BM41" s="1066" t="s">
        <v>36</v>
      </c>
      <c r="BN41" s="1026" t="s">
        <v>36</v>
      </c>
      <c r="BO41" s="1026" t="s">
        <v>36</v>
      </c>
      <c r="BP41" s="1026" t="s">
        <v>36</v>
      </c>
      <c r="BQ41" s="1046" t="s">
        <v>36</v>
      </c>
      <c r="BR41" s="1066" t="s">
        <v>36</v>
      </c>
      <c r="BS41" s="1026" t="s">
        <v>36</v>
      </c>
      <c r="BT41" s="1026" t="s">
        <v>36</v>
      </c>
      <c r="BU41" s="1026" t="s">
        <v>36</v>
      </c>
      <c r="BV41" s="1026" t="s">
        <v>36</v>
      </c>
      <c r="BW41" s="1026" t="s">
        <v>36</v>
      </c>
      <c r="BX41" s="1026" t="s">
        <v>36</v>
      </c>
      <c r="BY41" s="1085" t="s">
        <v>36</v>
      </c>
      <c r="BZ41" s="1085" t="s">
        <v>36</v>
      </c>
      <c r="CA41" s="1085" t="s">
        <v>36</v>
      </c>
      <c r="CB41" s="1085" t="s">
        <v>36</v>
      </c>
      <c r="CC41" s="1085" t="s">
        <v>36</v>
      </c>
      <c r="CD41" s="1085" t="s">
        <v>36</v>
      </c>
      <c r="CE41" s="1085" t="s">
        <v>36</v>
      </c>
      <c r="CF41" s="1085" t="s">
        <v>36</v>
      </c>
      <c r="CG41" s="1085" t="s">
        <v>36</v>
      </c>
      <c r="CH41" s="1085" t="s">
        <v>36</v>
      </c>
      <c r="CI41" s="1085" t="s">
        <v>36</v>
      </c>
      <c r="CJ41" s="1085" t="s">
        <v>36</v>
      </c>
      <c r="CK41" s="1085" t="s">
        <v>36</v>
      </c>
      <c r="CL41" s="1085" t="s">
        <v>36</v>
      </c>
      <c r="CM41" s="1499"/>
      <c r="CN41" s="1499"/>
      <c r="CO41" s="1499"/>
      <c r="CP41" s="1499"/>
      <c r="CQ41" s="1499"/>
      <c r="CR41" s="1499"/>
      <c r="CS41" s="1499"/>
      <c r="CT41" s="1499"/>
      <c r="CU41" s="1499"/>
      <c r="CV41" s="1499"/>
      <c r="CW41" s="1499"/>
      <c r="CX41" s="1499"/>
      <c r="CY41" s="1499"/>
      <c r="CZ41" s="1499"/>
    </row>
    <row r="42" s="566" customFormat="true" ht="15" customHeight="true" x14ac:dyDescent="0.2">
      <c r="A42" s="1725"/>
      <c r="B42" s="931" t="s">
        <v>49</v>
      </c>
      <c r="C42" s="777">
        <v>40.431925486677258</v>
      </c>
      <c r="D42" s="778">
        <v>62.924785327918286</v>
      </c>
      <c r="E42" s="778">
        <v>79.437690208321484</v>
      </c>
      <c r="F42" s="778">
        <v>95.163988127047475</v>
      </c>
      <c r="G42" s="779">
        <v>96.302359777253216</v>
      </c>
      <c r="H42" s="780">
        <v>95.871625545690748</v>
      </c>
      <c r="I42" s="778">
        <v>97.965038227212219</v>
      </c>
      <c r="J42" s="778">
        <v>96.1260154190538</v>
      </c>
      <c r="K42" s="778">
        <v>97.370275848557839</v>
      </c>
      <c r="L42" s="781">
        <v>98.630894067728306</v>
      </c>
      <c r="M42" s="782">
        <v>37.909246875886367</v>
      </c>
      <c r="N42" s="778">
        <v>47.131477988764964</v>
      </c>
      <c r="O42" s="778">
        <v>71.530649100597614</v>
      </c>
      <c r="P42" s="778">
        <v>75.851907094736518</v>
      </c>
      <c r="Q42" s="779">
        <v>92.177565298689956</v>
      </c>
      <c r="R42" s="780">
        <v>82.181122342587614</v>
      </c>
      <c r="S42" s="778">
        <v>100</v>
      </c>
      <c r="T42" s="778">
        <v>75.778653735938434</v>
      </c>
      <c r="U42" s="778">
        <v>98.224811761297175</v>
      </c>
      <c r="V42" s="778">
        <v>75.806978163830635</v>
      </c>
      <c r="W42" s="778">
        <v>41.451833142502274</v>
      </c>
      <c r="X42" s="778">
        <v>100</v>
      </c>
      <c r="Y42" s="778">
        <v>47.160132529577801</v>
      </c>
      <c r="Z42" s="778">
        <v>80.33553018145011</v>
      </c>
      <c r="AA42" s="778">
        <v>44.3173836426325</v>
      </c>
      <c r="AB42" s="778">
        <v>96.523127672271642</v>
      </c>
      <c r="AC42" s="778">
        <v>59.43112872721872</v>
      </c>
      <c r="AD42" s="778">
        <v>73.146879994688149</v>
      </c>
      <c r="AE42" s="778">
        <v>88.765628223663612</v>
      </c>
      <c r="AF42" s="778">
        <v>62.149340506619311</v>
      </c>
      <c r="AG42" s="778">
        <v>53.659508173535983</v>
      </c>
      <c r="AH42" s="778">
        <v>94.057666331796284</v>
      </c>
      <c r="AI42" s="778">
        <v>64.223333782050076</v>
      </c>
      <c r="AJ42" s="778">
        <v>99.194979063177612</v>
      </c>
      <c r="AK42" s="778">
        <v>92.426775225353751</v>
      </c>
      <c r="AL42" s="1459">
        <v>75.393834063792369</v>
      </c>
      <c r="AM42" s="1226"/>
      <c r="AN42" s="1226"/>
      <c r="AO42" s="1226"/>
      <c r="AP42" s="1226"/>
      <c r="AQ42" s="1226"/>
      <c r="AR42" s="1226"/>
      <c r="AS42" s="1226"/>
      <c r="AT42" s="1226"/>
      <c r="AU42" s="1226"/>
      <c r="AV42" s="1226"/>
      <c r="AW42" s="1226"/>
      <c r="AX42" s="1226"/>
      <c r="AY42" s="1226"/>
      <c r="AZ42" s="570"/>
      <c r="BA42" s="1754"/>
      <c r="BB42" s="151" t="s">
        <v>49</v>
      </c>
      <c r="BC42" s="1007" t="s">
        <v>36</v>
      </c>
      <c r="BD42" s="1026" t="s">
        <v>36</v>
      </c>
      <c r="BE42" s="1026" t="s">
        <v>36</v>
      </c>
      <c r="BF42" s="1026" t="s">
        <v>36</v>
      </c>
      <c r="BG42" s="1046" t="s">
        <v>36</v>
      </c>
      <c r="BH42" s="1066" t="s">
        <v>36</v>
      </c>
      <c r="BI42" s="1026" t="s">
        <v>36</v>
      </c>
      <c r="BJ42" s="1026" t="s">
        <v>36</v>
      </c>
      <c r="BK42" s="1026" t="s">
        <v>36</v>
      </c>
      <c r="BL42" s="1046" t="s">
        <v>36</v>
      </c>
      <c r="BM42" s="1066" t="s">
        <v>36</v>
      </c>
      <c r="BN42" s="1026" t="s">
        <v>36</v>
      </c>
      <c r="BO42" s="1026" t="s">
        <v>36</v>
      </c>
      <c r="BP42" s="1026" t="s">
        <v>36</v>
      </c>
      <c r="BQ42" s="1046" t="s">
        <v>36</v>
      </c>
      <c r="BR42" s="1066" t="s">
        <v>36</v>
      </c>
      <c r="BS42" s="1026" t="s">
        <v>36</v>
      </c>
      <c r="BT42" s="1026" t="s">
        <v>36</v>
      </c>
      <c r="BU42" s="1026" t="s">
        <v>36</v>
      </c>
      <c r="BV42" s="1026" t="s">
        <v>36</v>
      </c>
      <c r="BW42" s="1026" t="s">
        <v>36</v>
      </c>
      <c r="BX42" s="1026" t="s">
        <v>36</v>
      </c>
      <c r="BY42" s="1085" t="s">
        <v>36</v>
      </c>
      <c r="BZ42" s="1085" t="s">
        <v>36</v>
      </c>
      <c r="CA42" s="1085" t="s">
        <v>36</v>
      </c>
      <c r="CB42" s="1085" t="s">
        <v>36</v>
      </c>
      <c r="CC42" s="1085" t="s">
        <v>36</v>
      </c>
      <c r="CD42" s="1085" t="s">
        <v>36</v>
      </c>
      <c r="CE42" s="1085" t="s">
        <v>36</v>
      </c>
      <c r="CF42" s="1085" t="s">
        <v>36</v>
      </c>
      <c r="CG42" s="1085" t="s">
        <v>36</v>
      </c>
      <c r="CH42" s="1085" t="s">
        <v>36</v>
      </c>
      <c r="CI42" s="1085" t="s">
        <v>36</v>
      </c>
      <c r="CJ42" s="1085" t="s">
        <v>36</v>
      </c>
      <c r="CK42" s="1085" t="s">
        <v>36</v>
      </c>
      <c r="CL42" s="1085" t="s">
        <v>36</v>
      </c>
      <c r="CM42" s="1499"/>
      <c r="CN42" s="1499"/>
      <c r="CO42" s="1499"/>
      <c r="CP42" s="1499"/>
      <c r="CQ42" s="1499"/>
      <c r="CR42" s="1499"/>
      <c r="CS42" s="1499"/>
      <c r="CT42" s="1499"/>
      <c r="CU42" s="1499"/>
      <c r="CV42" s="1499"/>
      <c r="CW42" s="1499"/>
      <c r="CX42" s="1499"/>
      <c r="CY42" s="1499"/>
      <c r="CZ42" s="1499"/>
    </row>
    <row r="43" s="566" customFormat="true" ht="15" customHeight="true" x14ac:dyDescent="0.2">
      <c r="A43" s="1725" t="s">
        <v>54</v>
      </c>
      <c r="B43" s="931" t="s">
        <v>50</v>
      </c>
      <c r="C43" s="960" t="s">
        <v>36</v>
      </c>
      <c r="D43" s="967" t="s">
        <v>36</v>
      </c>
      <c r="E43" s="967" t="s">
        <v>36</v>
      </c>
      <c r="F43" s="967" t="s">
        <v>36</v>
      </c>
      <c r="G43" s="974" t="s">
        <v>36</v>
      </c>
      <c r="H43" s="981" t="s">
        <v>36</v>
      </c>
      <c r="I43" s="967" t="s">
        <v>36</v>
      </c>
      <c r="J43" s="967" t="s">
        <v>36</v>
      </c>
      <c r="K43" s="967" t="s">
        <v>36</v>
      </c>
      <c r="L43" s="988" t="s">
        <v>36</v>
      </c>
      <c r="M43" s="995" t="s">
        <v>36</v>
      </c>
      <c r="N43" s="967" t="s">
        <v>36</v>
      </c>
      <c r="O43" s="967" t="s">
        <v>36</v>
      </c>
      <c r="P43" s="967" t="s">
        <v>36</v>
      </c>
      <c r="Q43" s="974" t="s">
        <v>36</v>
      </c>
      <c r="R43" s="981" t="s">
        <v>36</v>
      </c>
      <c r="S43" s="967" t="s">
        <v>36</v>
      </c>
      <c r="T43" s="967" t="s">
        <v>36</v>
      </c>
      <c r="U43" s="967" t="s">
        <v>36</v>
      </c>
      <c r="V43" s="967" t="s">
        <v>36</v>
      </c>
      <c r="W43" s="967" t="s">
        <v>36</v>
      </c>
      <c r="X43" s="967" t="s">
        <v>36</v>
      </c>
      <c r="Y43" s="967" t="s">
        <v>36</v>
      </c>
      <c r="Z43" s="967" t="s">
        <v>36</v>
      </c>
      <c r="AA43" s="967" t="s">
        <v>36</v>
      </c>
      <c r="AB43" s="967" t="s">
        <v>36</v>
      </c>
      <c r="AC43" s="967" t="s">
        <v>36</v>
      </c>
      <c r="AD43" s="967" t="s">
        <v>36</v>
      </c>
      <c r="AE43" s="967" t="s">
        <v>36</v>
      </c>
      <c r="AF43" s="967" t="s">
        <v>36</v>
      </c>
      <c r="AG43" s="967" t="s">
        <v>36</v>
      </c>
      <c r="AH43" s="967" t="s">
        <v>36</v>
      </c>
      <c r="AI43" s="967" t="s">
        <v>36</v>
      </c>
      <c r="AJ43" s="967" t="s">
        <v>36</v>
      </c>
      <c r="AK43" s="967" t="s">
        <v>36</v>
      </c>
      <c r="AL43" s="1462" t="s">
        <v>36</v>
      </c>
      <c r="AM43" s="1226"/>
      <c r="AN43" s="1226"/>
      <c r="AO43" s="1226"/>
      <c r="AP43" s="1226"/>
      <c r="AQ43" s="1226"/>
      <c r="AR43" s="1226"/>
      <c r="AS43" s="1226"/>
      <c r="AT43" s="1226"/>
      <c r="AU43" s="1226"/>
      <c r="AV43" s="1226"/>
      <c r="AW43" s="1226"/>
      <c r="AX43" s="1226"/>
      <c r="AY43" s="1226"/>
      <c r="AZ43" s="570"/>
      <c r="BA43" s="1754" t="s">
        <v>54</v>
      </c>
      <c r="BB43" s="151" t="s">
        <v>50</v>
      </c>
      <c r="BC43" s="1007" t="s">
        <v>36</v>
      </c>
      <c r="BD43" s="1026" t="s">
        <v>36</v>
      </c>
      <c r="BE43" s="1026" t="s">
        <v>36</v>
      </c>
      <c r="BF43" s="1026" t="s">
        <v>36</v>
      </c>
      <c r="BG43" s="1046" t="s">
        <v>36</v>
      </c>
      <c r="BH43" s="1066" t="s">
        <v>36</v>
      </c>
      <c r="BI43" s="1026" t="s">
        <v>36</v>
      </c>
      <c r="BJ43" s="1026" t="s">
        <v>36</v>
      </c>
      <c r="BK43" s="1026" t="s">
        <v>36</v>
      </c>
      <c r="BL43" s="1046" t="s">
        <v>36</v>
      </c>
      <c r="BM43" s="1066" t="s">
        <v>36</v>
      </c>
      <c r="BN43" s="1026" t="s">
        <v>36</v>
      </c>
      <c r="BO43" s="1026" t="s">
        <v>36</v>
      </c>
      <c r="BP43" s="1026" t="s">
        <v>36</v>
      </c>
      <c r="BQ43" s="1046" t="s">
        <v>36</v>
      </c>
      <c r="BR43" s="1066" t="s">
        <v>36</v>
      </c>
      <c r="BS43" s="1026" t="s">
        <v>36</v>
      </c>
      <c r="BT43" s="1026" t="s">
        <v>36</v>
      </c>
      <c r="BU43" s="1026" t="s">
        <v>36</v>
      </c>
      <c r="BV43" s="1026" t="s">
        <v>36</v>
      </c>
      <c r="BW43" s="1026" t="s">
        <v>36</v>
      </c>
      <c r="BX43" s="1026" t="s">
        <v>36</v>
      </c>
      <c r="BY43" s="1085" t="s">
        <v>36</v>
      </c>
      <c r="BZ43" s="1085" t="s">
        <v>36</v>
      </c>
      <c r="CA43" s="1085" t="s">
        <v>36</v>
      </c>
      <c r="CB43" s="1085" t="s">
        <v>36</v>
      </c>
      <c r="CC43" s="1085" t="s">
        <v>36</v>
      </c>
      <c r="CD43" s="1085" t="s">
        <v>36</v>
      </c>
      <c r="CE43" s="1085" t="s">
        <v>36</v>
      </c>
      <c r="CF43" s="1085" t="s">
        <v>36</v>
      </c>
      <c r="CG43" s="1085" t="s">
        <v>36</v>
      </c>
      <c r="CH43" s="1085" t="s">
        <v>36</v>
      </c>
      <c r="CI43" s="1085" t="s">
        <v>36</v>
      </c>
      <c r="CJ43" s="1085" t="s">
        <v>36</v>
      </c>
      <c r="CK43" s="1085" t="s">
        <v>36</v>
      </c>
      <c r="CL43" s="1085" t="s">
        <v>36</v>
      </c>
      <c r="CM43" s="1499"/>
      <c r="CN43" s="1499"/>
      <c r="CO43" s="1499"/>
      <c r="CP43" s="1499"/>
      <c r="CQ43" s="1499"/>
      <c r="CR43" s="1499"/>
      <c r="CS43" s="1499"/>
      <c r="CT43" s="1499"/>
      <c r="CU43" s="1499"/>
      <c r="CV43" s="1499"/>
      <c r="CW43" s="1499"/>
      <c r="CX43" s="1499"/>
      <c r="CY43" s="1499"/>
      <c r="CZ43" s="1499"/>
    </row>
    <row r="44" s="566" customFormat="true" ht="15" customHeight="true" x14ac:dyDescent="0.2">
      <c r="A44" s="1725"/>
      <c r="B44" s="931" t="s">
        <v>49</v>
      </c>
      <c r="C44" s="960" t="s">
        <v>36</v>
      </c>
      <c r="D44" s="967" t="s">
        <v>36</v>
      </c>
      <c r="E44" s="967" t="s">
        <v>36</v>
      </c>
      <c r="F44" s="967" t="s">
        <v>36</v>
      </c>
      <c r="G44" s="974" t="s">
        <v>36</v>
      </c>
      <c r="H44" s="981" t="s">
        <v>36</v>
      </c>
      <c r="I44" s="967" t="s">
        <v>36</v>
      </c>
      <c r="J44" s="967" t="s">
        <v>36</v>
      </c>
      <c r="K44" s="967" t="s">
        <v>36</v>
      </c>
      <c r="L44" s="988" t="s">
        <v>36</v>
      </c>
      <c r="M44" s="995" t="s">
        <v>36</v>
      </c>
      <c r="N44" s="967" t="s">
        <v>36</v>
      </c>
      <c r="O44" s="967" t="s">
        <v>36</v>
      </c>
      <c r="P44" s="967" t="s">
        <v>36</v>
      </c>
      <c r="Q44" s="974" t="s">
        <v>36</v>
      </c>
      <c r="R44" s="981" t="s">
        <v>36</v>
      </c>
      <c r="S44" s="967" t="s">
        <v>36</v>
      </c>
      <c r="T44" s="967" t="s">
        <v>36</v>
      </c>
      <c r="U44" s="967" t="s">
        <v>36</v>
      </c>
      <c r="V44" s="967" t="s">
        <v>36</v>
      </c>
      <c r="W44" s="967" t="s">
        <v>36</v>
      </c>
      <c r="X44" s="967" t="s">
        <v>36</v>
      </c>
      <c r="Y44" s="967" t="s">
        <v>36</v>
      </c>
      <c r="Z44" s="967" t="s">
        <v>36</v>
      </c>
      <c r="AA44" s="967" t="s">
        <v>36</v>
      </c>
      <c r="AB44" s="967" t="s">
        <v>36</v>
      </c>
      <c r="AC44" s="967" t="s">
        <v>36</v>
      </c>
      <c r="AD44" s="967" t="s">
        <v>36</v>
      </c>
      <c r="AE44" s="967" t="s">
        <v>36</v>
      </c>
      <c r="AF44" s="967" t="s">
        <v>36</v>
      </c>
      <c r="AG44" s="967" t="s">
        <v>36</v>
      </c>
      <c r="AH44" s="967" t="s">
        <v>36</v>
      </c>
      <c r="AI44" s="967" t="s">
        <v>36</v>
      </c>
      <c r="AJ44" s="967" t="s">
        <v>36</v>
      </c>
      <c r="AK44" s="967" t="s">
        <v>36</v>
      </c>
      <c r="AL44" s="1462" t="s">
        <v>36</v>
      </c>
      <c r="AM44" s="1226"/>
      <c r="AN44" s="1226"/>
      <c r="AO44" s="1226"/>
      <c r="AP44" s="1226"/>
      <c r="AQ44" s="1226"/>
      <c r="AR44" s="1226"/>
      <c r="AS44" s="1226"/>
      <c r="AT44" s="1226"/>
      <c r="AU44" s="1226"/>
      <c r="AV44" s="1226"/>
      <c r="AW44" s="1226"/>
      <c r="AX44" s="1226"/>
      <c r="AY44" s="1226"/>
      <c r="AZ44" s="570"/>
      <c r="BA44" s="1754"/>
      <c r="BB44" s="151" t="s">
        <v>49</v>
      </c>
      <c r="BC44" s="1007" t="s">
        <v>36</v>
      </c>
      <c r="BD44" s="1026" t="s">
        <v>36</v>
      </c>
      <c r="BE44" s="1026" t="s">
        <v>36</v>
      </c>
      <c r="BF44" s="1026" t="s">
        <v>36</v>
      </c>
      <c r="BG44" s="1046" t="s">
        <v>36</v>
      </c>
      <c r="BH44" s="1066" t="s">
        <v>36</v>
      </c>
      <c r="BI44" s="1026" t="s">
        <v>36</v>
      </c>
      <c r="BJ44" s="1026" t="s">
        <v>36</v>
      </c>
      <c r="BK44" s="1026" t="s">
        <v>36</v>
      </c>
      <c r="BL44" s="1046" t="s">
        <v>36</v>
      </c>
      <c r="BM44" s="1066" t="s">
        <v>36</v>
      </c>
      <c r="BN44" s="1026" t="s">
        <v>36</v>
      </c>
      <c r="BO44" s="1026" t="s">
        <v>36</v>
      </c>
      <c r="BP44" s="1026" t="s">
        <v>36</v>
      </c>
      <c r="BQ44" s="1046" t="s">
        <v>36</v>
      </c>
      <c r="BR44" s="1066" t="s">
        <v>36</v>
      </c>
      <c r="BS44" s="1026" t="s">
        <v>36</v>
      </c>
      <c r="BT44" s="1026" t="s">
        <v>36</v>
      </c>
      <c r="BU44" s="1026" t="s">
        <v>36</v>
      </c>
      <c r="BV44" s="1026" t="s">
        <v>36</v>
      </c>
      <c r="BW44" s="1026" t="s">
        <v>36</v>
      </c>
      <c r="BX44" s="1026" t="s">
        <v>36</v>
      </c>
      <c r="BY44" s="1085" t="s">
        <v>36</v>
      </c>
      <c r="BZ44" s="1085" t="s">
        <v>36</v>
      </c>
      <c r="CA44" s="1085" t="s">
        <v>36</v>
      </c>
      <c r="CB44" s="1085" t="s">
        <v>36</v>
      </c>
      <c r="CC44" s="1085" t="s">
        <v>36</v>
      </c>
      <c r="CD44" s="1085" t="s">
        <v>36</v>
      </c>
      <c r="CE44" s="1085" t="s">
        <v>36</v>
      </c>
      <c r="CF44" s="1085" t="s">
        <v>36</v>
      </c>
      <c r="CG44" s="1085" t="s">
        <v>36</v>
      </c>
      <c r="CH44" s="1085" t="s">
        <v>36</v>
      </c>
      <c r="CI44" s="1085" t="s">
        <v>36</v>
      </c>
      <c r="CJ44" s="1085" t="s">
        <v>36</v>
      </c>
      <c r="CK44" s="1085" t="s">
        <v>36</v>
      </c>
      <c r="CL44" s="1085" t="s">
        <v>36</v>
      </c>
      <c r="CM44" s="1499"/>
      <c r="CN44" s="1499"/>
      <c r="CO44" s="1499"/>
      <c r="CP44" s="1499"/>
      <c r="CQ44" s="1499"/>
      <c r="CR44" s="1499"/>
      <c r="CS44" s="1499"/>
      <c r="CT44" s="1499"/>
      <c r="CU44" s="1499"/>
      <c r="CV44" s="1499"/>
      <c r="CW44" s="1499"/>
      <c r="CX44" s="1499"/>
      <c r="CY44" s="1499"/>
      <c r="CZ44" s="1499"/>
    </row>
    <row r="45" s="566" customFormat="true" ht="15" customHeight="true" x14ac:dyDescent="0.2">
      <c r="A45" s="1725" t="s">
        <v>53</v>
      </c>
      <c r="B45" s="931" t="s">
        <v>50</v>
      </c>
      <c r="C45" s="960" t="s">
        <v>36</v>
      </c>
      <c r="D45" s="967" t="s">
        <v>36</v>
      </c>
      <c r="E45" s="967" t="s">
        <v>36</v>
      </c>
      <c r="F45" s="967" t="s">
        <v>36</v>
      </c>
      <c r="G45" s="974" t="s">
        <v>36</v>
      </c>
      <c r="H45" s="981" t="s">
        <v>36</v>
      </c>
      <c r="I45" s="967" t="s">
        <v>36</v>
      </c>
      <c r="J45" s="967" t="s">
        <v>36</v>
      </c>
      <c r="K45" s="967" t="s">
        <v>36</v>
      </c>
      <c r="L45" s="988" t="s">
        <v>36</v>
      </c>
      <c r="M45" s="995" t="s">
        <v>36</v>
      </c>
      <c r="N45" s="967" t="s">
        <v>36</v>
      </c>
      <c r="O45" s="967" t="s">
        <v>36</v>
      </c>
      <c r="P45" s="967" t="s">
        <v>36</v>
      </c>
      <c r="Q45" s="974" t="s">
        <v>36</v>
      </c>
      <c r="R45" s="981" t="s">
        <v>36</v>
      </c>
      <c r="S45" s="967" t="s">
        <v>36</v>
      </c>
      <c r="T45" s="967" t="s">
        <v>36</v>
      </c>
      <c r="U45" s="967" t="s">
        <v>36</v>
      </c>
      <c r="V45" s="967" t="s">
        <v>36</v>
      </c>
      <c r="W45" s="967" t="s">
        <v>36</v>
      </c>
      <c r="X45" s="967" t="s">
        <v>36</v>
      </c>
      <c r="Y45" s="967" t="s">
        <v>36</v>
      </c>
      <c r="Z45" s="967" t="s">
        <v>36</v>
      </c>
      <c r="AA45" s="967" t="s">
        <v>36</v>
      </c>
      <c r="AB45" s="967" t="s">
        <v>36</v>
      </c>
      <c r="AC45" s="967" t="s">
        <v>36</v>
      </c>
      <c r="AD45" s="967" t="s">
        <v>36</v>
      </c>
      <c r="AE45" s="967" t="s">
        <v>36</v>
      </c>
      <c r="AF45" s="967" t="s">
        <v>36</v>
      </c>
      <c r="AG45" s="967" t="s">
        <v>36</v>
      </c>
      <c r="AH45" s="967" t="s">
        <v>36</v>
      </c>
      <c r="AI45" s="967" t="s">
        <v>36</v>
      </c>
      <c r="AJ45" s="967" t="s">
        <v>36</v>
      </c>
      <c r="AK45" s="967" t="s">
        <v>36</v>
      </c>
      <c r="AL45" s="1462" t="s">
        <v>36</v>
      </c>
      <c r="AM45" s="1226"/>
      <c r="AN45" s="1226"/>
      <c r="AO45" s="1226"/>
      <c r="AP45" s="1226"/>
      <c r="AQ45" s="1226"/>
      <c r="AR45" s="1226"/>
      <c r="AS45" s="1226"/>
      <c r="AT45" s="1226"/>
      <c r="AU45" s="1226"/>
      <c r="AV45" s="1226"/>
      <c r="AW45" s="1226"/>
      <c r="AX45" s="1226"/>
      <c r="AY45" s="1226"/>
      <c r="AZ45" s="570"/>
      <c r="BA45" s="1754" t="s">
        <v>53</v>
      </c>
      <c r="BB45" s="151" t="s">
        <v>50</v>
      </c>
      <c r="BC45" s="1007" t="s">
        <v>36</v>
      </c>
      <c r="BD45" s="1026" t="s">
        <v>36</v>
      </c>
      <c r="BE45" s="1026" t="s">
        <v>36</v>
      </c>
      <c r="BF45" s="1026" t="s">
        <v>36</v>
      </c>
      <c r="BG45" s="1046" t="s">
        <v>36</v>
      </c>
      <c r="BH45" s="1066" t="s">
        <v>36</v>
      </c>
      <c r="BI45" s="1026" t="s">
        <v>36</v>
      </c>
      <c r="BJ45" s="1026" t="s">
        <v>36</v>
      </c>
      <c r="BK45" s="1026" t="s">
        <v>36</v>
      </c>
      <c r="BL45" s="1046" t="s">
        <v>36</v>
      </c>
      <c r="BM45" s="1066" t="s">
        <v>36</v>
      </c>
      <c r="BN45" s="1026" t="s">
        <v>36</v>
      </c>
      <c r="BO45" s="1026" t="s">
        <v>36</v>
      </c>
      <c r="BP45" s="1026" t="s">
        <v>36</v>
      </c>
      <c r="BQ45" s="1046" t="s">
        <v>36</v>
      </c>
      <c r="BR45" s="1066" t="s">
        <v>36</v>
      </c>
      <c r="BS45" s="1026" t="s">
        <v>36</v>
      </c>
      <c r="BT45" s="1026" t="s">
        <v>36</v>
      </c>
      <c r="BU45" s="1026" t="s">
        <v>36</v>
      </c>
      <c r="BV45" s="1026" t="s">
        <v>36</v>
      </c>
      <c r="BW45" s="1026" t="s">
        <v>36</v>
      </c>
      <c r="BX45" s="1026" t="s">
        <v>36</v>
      </c>
      <c r="BY45" s="1085" t="s">
        <v>36</v>
      </c>
      <c r="BZ45" s="1085" t="s">
        <v>36</v>
      </c>
      <c r="CA45" s="1085" t="s">
        <v>36</v>
      </c>
      <c r="CB45" s="1085" t="s">
        <v>36</v>
      </c>
      <c r="CC45" s="1085" t="s">
        <v>36</v>
      </c>
      <c r="CD45" s="1085" t="s">
        <v>36</v>
      </c>
      <c r="CE45" s="1085" t="s">
        <v>36</v>
      </c>
      <c r="CF45" s="1085" t="s">
        <v>36</v>
      </c>
      <c r="CG45" s="1085" t="s">
        <v>36</v>
      </c>
      <c r="CH45" s="1085" t="s">
        <v>36</v>
      </c>
      <c r="CI45" s="1085" t="s">
        <v>36</v>
      </c>
      <c r="CJ45" s="1085" t="s">
        <v>36</v>
      </c>
      <c r="CK45" s="1085" t="s">
        <v>36</v>
      </c>
      <c r="CL45" s="1085" t="s">
        <v>36</v>
      </c>
      <c r="CM45" s="1499"/>
      <c r="CN45" s="1499"/>
      <c r="CO45" s="1499"/>
      <c r="CP45" s="1499"/>
      <c r="CQ45" s="1499"/>
      <c r="CR45" s="1499"/>
      <c r="CS45" s="1499"/>
      <c r="CT45" s="1499"/>
      <c r="CU45" s="1499"/>
      <c r="CV45" s="1499"/>
      <c r="CW45" s="1499"/>
      <c r="CX45" s="1499"/>
      <c r="CY45" s="1499"/>
      <c r="CZ45" s="1499"/>
    </row>
    <row r="46" s="566" customFormat="true" ht="15" customHeight="true" x14ac:dyDescent="0.2">
      <c r="A46" s="1725"/>
      <c r="B46" s="931" t="s">
        <v>49</v>
      </c>
      <c r="C46" s="960" t="s">
        <v>36</v>
      </c>
      <c r="D46" s="967" t="s">
        <v>36</v>
      </c>
      <c r="E46" s="967" t="s">
        <v>36</v>
      </c>
      <c r="F46" s="967" t="s">
        <v>36</v>
      </c>
      <c r="G46" s="974" t="s">
        <v>36</v>
      </c>
      <c r="H46" s="981" t="s">
        <v>36</v>
      </c>
      <c r="I46" s="967" t="s">
        <v>36</v>
      </c>
      <c r="J46" s="967" t="s">
        <v>36</v>
      </c>
      <c r="K46" s="967" t="s">
        <v>36</v>
      </c>
      <c r="L46" s="988" t="s">
        <v>36</v>
      </c>
      <c r="M46" s="995" t="s">
        <v>36</v>
      </c>
      <c r="N46" s="967" t="s">
        <v>36</v>
      </c>
      <c r="O46" s="967" t="s">
        <v>36</v>
      </c>
      <c r="P46" s="967" t="s">
        <v>36</v>
      </c>
      <c r="Q46" s="974" t="s">
        <v>36</v>
      </c>
      <c r="R46" s="981" t="s">
        <v>36</v>
      </c>
      <c r="S46" s="967" t="s">
        <v>36</v>
      </c>
      <c r="T46" s="967" t="s">
        <v>36</v>
      </c>
      <c r="U46" s="967" t="s">
        <v>36</v>
      </c>
      <c r="V46" s="967" t="s">
        <v>36</v>
      </c>
      <c r="W46" s="967" t="s">
        <v>36</v>
      </c>
      <c r="X46" s="967" t="s">
        <v>36</v>
      </c>
      <c r="Y46" s="967" t="s">
        <v>36</v>
      </c>
      <c r="Z46" s="967" t="s">
        <v>36</v>
      </c>
      <c r="AA46" s="967" t="s">
        <v>36</v>
      </c>
      <c r="AB46" s="967" t="s">
        <v>36</v>
      </c>
      <c r="AC46" s="967" t="s">
        <v>36</v>
      </c>
      <c r="AD46" s="967" t="s">
        <v>36</v>
      </c>
      <c r="AE46" s="967" t="s">
        <v>36</v>
      </c>
      <c r="AF46" s="967" t="s">
        <v>36</v>
      </c>
      <c r="AG46" s="967" t="s">
        <v>36</v>
      </c>
      <c r="AH46" s="967" t="s">
        <v>36</v>
      </c>
      <c r="AI46" s="967" t="s">
        <v>36</v>
      </c>
      <c r="AJ46" s="967" t="s">
        <v>36</v>
      </c>
      <c r="AK46" s="967" t="s">
        <v>36</v>
      </c>
      <c r="AL46" s="1462" t="s">
        <v>36</v>
      </c>
      <c r="AM46" s="1226"/>
      <c r="AN46" s="1226"/>
      <c r="AO46" s="1226"/>
      <c r="AP46" s="1226"/>
      <c r="AQ46" s="1226"/>
      <c r="AR46" s="1226"/>
      <c r="AS46" s="1226"/>
      <c r="AT46" s="1226"/>
      <c r="AU46" s="1226"/>
      <c r="AV46" s="1226"/>
      <c r="AW46" s="1226"/>
      <c r="AX46" s="1226"/>
      <c r="AY46" s="1226"/>
      <c r="AZ46" s="570"/>
      <c r="BA46" s="1754"/>
      <c r="BB46" s="151" t="s">
        <v>49</v>
      </c>
      <c r="BC46" s="1007" t="s">
        <v>36</v>
      </c>
      <c r="BD46" s="1026" t="s">
        <v>36</v>
      </c>
      <c r="BE46" s="1026" t="s">
        <v>36</v>
      </c>
      <c r="BF46" s="1026" t="s">
        <v>36</v>
      </c>
      <c r="BG46" s="1046" t="s">
        <v>36</v>
      </c>
      <c r="BH46" s="1066" t="s">
        <v>36</v>
      </c>
      <c r="BI46" s="1026" t="s">
        <v>36</v>
      </c>
      <c r="BJ46" s="1026" t="s">
        <v>36</v>
      </c>
      <c r="BK46" s="1026" t="s">
        <v>36</v>
      </c>
      <c r="BL46" s="1046" t="s">
        <v>36</v>
      </c>
      <c r="BM46" s="1066" t="s">
        <v>36</v>
      </c>
      <c r="BN46" s="1026" t="s">
        <v>36</v>
      </c>
      <c r="BO46" s="1026" t="s">
        <v>36</v>
      </c>
      <c r="BP46" s="1026" t="s">
        <v>36</v>
      </c>
      <c r="BQ46" s="1046" t="s">
        <v>36</v>
      </c>
      <c r="BR46" s="1066" t="s">
        <v>36</v>
      </c>
      <c r="BS46" s="1026" t="s">
        <v>36</v>
      </c>
      <c r="BT46" s="1026" t="s">
        <v>36</v>
      </c>
      <c r="BU46" s="1026" t="s">
        <v>36</v>
      </c>
      <c r="BV46" s="1026" t="s">
        <v>36</v>
      </c>
      <c r="BW46" s="1026" t="s">
        <v>36</v>
      </c>
      <c r="BX46" s="1026" t="s">
        <v>36</v>
      </c>
      <c r="BY46" s="1085" t="s">
        <v>36</v>
      </c>
      <c r="BZ46" s="1085" t="s">
        <v>36</v>
      </c>
      <c r="CA46" s="1085" t="s">
        <v>36</v>
      </c>
      <c r="CB46" s="1085" t="s">
        <v>36</v>
      </c>
      <c r="CC46" s="1085" t="s">
        <v>36</v>
      </c>
      <c r="CD46" s="1085" t="s">
        <v>36</v>
      </c>
      <c r="CE46" s="1085" t="s">
        <v>36</v>
      </c>
      <c r="CF46" s="1085" t="s">
        <v>36</v>
      </c>
      <c r="CG46" s="1085" t="s">
        <v>36</v>
      </c>
      <c r="CH46" s="1085" t="s">
        <v>36</v>
      </c>
      <c r="CI46" s="1085" t="s">
        <v>36</v>
      </c>
      <c r="CJ46" s="1085" t="s">
        <v>36</v>
      </c>
      <c r="CK46" s="1085" t="s">
        <v>36</v>
      </c>
      <c r="CL46" s="1085" t="s">
        <v>36</v>
      </c>
      <c r="CM46" s="1499"/>
      <c r="CN46" s="1499"/>
      <c r="CO46" s="1499"/>
      <c r="CP46" s="1499"/>
      <c r="CQ46" s="1499"/>
      <c r="CR46" s="1499"/>
      <c r="CS46" s="1499"/>
      <c r="CT46" s="1499"/>
      <c r="CU46" s="1499"/>
      <c r="CV46" s="1499"/>
      <c r="CW46" s="1499"/>
      <c r="CX46" s="1499"/>
      <c r="CY46" s="1499"/>
      <c r="CZ46" s="1499"/>
    </row>
    <row r="47" s="130" customFormat="true" ht="15" customHeight="true" x14ac:dyDescent="0.2">
      <c r="A47" s="1716" t="s">
        <v>102</v>
      </c>
      <c r="B47" s="250" t="s">
        <v>101</v>
      </c>
      <c r="C47" s="959" t="s">
        <v>36</v>
      </c>
      <c r="D47" s="966" t="s">
        <v>36</v>
      </c>
      <c r="E47" s="966" t="s">
        <v>36</v>
      </c>
      <c r="F47" s="966" t="s">
        <v>36</v>
      </c>
      <c r="G47" s="973" t="s">
        <v>36</v>
      </c>
      <c r="H47" s="980" t="s">
        <v>36</v>
      </c>
      <c r="I47" s="966" t="s">
        <v>36</v>
      </c>
      <c r="J47" s="966" t="s">
        <v>36</v>
      </c>
      <c r="K47" s="966" t="s">
        <v>36</v>
      </c>
      <c r="L47" s="987" t="s">
        <v>36</v>
      </c>
      <c r="M47" s="994" t="s">
        <v>36</v>
      </c>
      <c r="N47" s="966" t="s">
        <v>36</v>
      </c>
      <c r="O47" s="966" t="s">
        <v>36</v>
      </c>
      <c r="P47" s="966" t="s">
        <v>36</v>
      </c>
      <c r="Q47" s="973" t="s">
        <v>36</v>
      </c>
      <c r="R47" s="980" t="s">
        <v>36</v>
      </c>
      <c r="S47" s="966" t="s">
        <v>36</v>
      </c>
      <c r="T47" s="966" t="s">
        <v>36</v>
      </c>
      <c r="U47" s="966" t="s">
        <v>36</v>
      </c>
      <c r="V47" s="966" t="s">
        <v>36</v>
      </c>
      <c r="W47" s="966" t="s">
        <v>36</v>
      </c>
      <c r="X47" s="966" t="s">
        <v>36</v>
      </c>
      <c r="Y47" s="1001" t="s">
        <v>36</v>
      </c>
      <c r="Z47" s="1001" t="s">
        <v>36</v>
      </c>
      <c r="AA47" s="1001" t="s">
        <v>36</v>
      </c>
      <c r="AB47" s="1001" t="s">
        <v>36</v>
      </c>
      <c r="AC47" s="1001" t="s">
        <v>36</v>
      </c>
      <c r="AD47" s="1001" t="s">
        <v>36</v>
      </c>
      <c r="AE47" s="1001" t="s">
        <v>36</v>
      </c>
      <c r="AF47" s="1001" t="s">
        <v>36</v>
      </c>
      <c r="AG47" s="1001" t="s">
        <v>36</v>
      </c>
      <c r="AH47" s="1001" t="s">
        <v>36</v>
      </c>
      <c r="AI47" s="1001" t="s">
        <v>36</v>
      </c>
      <c r="AJ47" s="1001" t="s">
        <v>36</v>
      </c>
      <c r="AK47" s="1001" t="s">
        <v>36</v>
      </c>
      <c r="AL47" s="1461" t="s">
        <v>36</v>
      </c>
      <c r="AM47" s="1490"/>
      <c r="AN47" s="1490"/>
      <c r="AO47" s="1490"/>
      <c r="AP47" s="1490"/>
      <c r="AQ47" s="1490"/>
      <c r="AR47" s="1490"/>
      <c r="AS47" s="1490"/>
      <c r="AT47" s="1490"/>
      <c r="AU47" s="1490"/>
      <c r="AV47" s="1490"/>
      <c r="AW47" s="1490"/>
      <c r="AX47" s="1490"/>
      <c r="AY47" s="1490"/>
      <c r="AZ47" s="215"/>
      <c r="BA47" s="1754" t="s">
        <v>102</v>
      </c>
      <c r="BB47" s="151" t="s">
        <v>101</v>
      </c>
      <c r="BC47" s="1007" t="s">
        <v>36</v>
      </c>
      <c r="BD47" s="1026" t="s">
        <v>36</v>
      </c>
      <c r="BE47" s="1026" t="s">
        <v>36</v>
      </c>
      <c r="BF47" s="1026" t="s">
        <v>36</v>
      </c>
      <c r="BG47" s="1046" t="s">
        <v>36</v>
      </c>
      <c r="BH47" s="1066" t="s">
        <v>36</v>
      </c>
      <c r="BI47" s="1026" t="s">
        <v>36</v>
      </c>
      <c r="BJ47" s="1026" t="s">
        <v>36</v>
      </c>
      <c r="BK47" s="1026" t="s">
        <v>36</v>
      </c>
      <c r="BL47" s="1046" t="s">
        <v>36</v>
      </c>
      <c r="BM47" s="1066" t="s">
        <v>36</v>
      </c>
      <c r="BN47" s="1026" t="s">
        <v>36</v>
      </c>
      <c r="BO47" s="1026" t="s">
        <v>36</v>
      </c>
      <c r="BP47" s="1026" t="s">
        <v>36</v>
      </c>
      <c r="BQ47" s="1046" t="s">
        <v>36</v>
      </c>
      <c r="BR47" s="1066" t="s">
        <v>36</v>
      </c>
      <c r="BS47" s="1026" t="s">
        <v>36</v>
      </c>
      <c r="BT47" s="1026" t="s">
        <v>36</v>
      </c>
      <c r="BU47" s="1026" t="s">
        <v>36</v>
      </c>
      <c r="BV47" s="1026" t="s">
        <v>36</v>
      </c>
      <c r="BW47" s="1026" t="s">
        <v>36</v>
      </c>
      <c r="BX47" s="1026" t="s">
        <v>36</v>
      </c>
      <c r="BY47" s="1085" t="s">
        <v>36</v>
      </c>
      <c r="BZ47" s="1085" t="s">
        <v>36</v>
      </c>
      <c r="CA47" s="1085" t="s">
        <v>36</v>
      </c>
      <c r="CB47" s="1085" t="s">
        <v>36</v>
      </c>
      <c r="CC47" s="1085" t="s">
        <v>36</v>
      </c>
      <c r="CD47" s="1085" t="s">
        <v>36</v>
      </c>
      <c r="CE47" s="1085" t="s">
        <v>36</v>
      </c>
      <c r="CF47" s="1085" t="s">
        <v>36</v>
      </c>
      <c r="CG47" s="1085" t="s">
        <v>36</v>
      </c>
      <c r="CH47" s="1085" t="s">
        <v>36</v>
      </c>
      <c r="CI47" s="1085" t="s">
        <v>36</v>
      </c>
      <c r="CJ47" s="1085" t="s">
        <v>36</v>
      </c>
      <c r="CK47" s="1085" t="s">
        <v>36</v>
      </c>
      <c r="CL47" s="1085" t="s">
        <v>36</v>
      </c>
      <c r="CM47" s="1499"/>
      <c r="CN47" s="1499"/>
      <c r="CO47" s="1499"/>
      <c r="CP47" s="1499"/>
      <c r="CQ47" s="1499"/>
      <c r="CR47" s="1499"/>
      <c r="CS47" s="1499"/>
      <c r="CT47" s="1499"/>
      <c r="CU47" s="1499"/>
      <c r="CV47" s="1499"/>
      <c r="CW47" s="1499"/>
      <c r="CX47" s="1499"/>
      <c r="CY47" s="1499"/>
      <c r="CZ47" s="1499"/>
    </row>
    <row r="48" s="130" customFormat="true" ht="15" customHeight="true" x14ac:dyDescent="0.2">
      <c r="A48" s="1716"/>
      <c r="B48" s="250" t="s">
        <v>100</v>
      </c>
      <c r="C48" s="959" t="s">
        <v>36</v>
      </c>
      <c r="D48" s="966" t="s">
        <v>36</v>
      </c>
      <c r="E48" s="966" t="s">
        <v>36</v>
      </c>
      <c r="F48" s="966" t="s">
        <v>36</v>
      </c>
      <c r="G48" s="973" t="s">
        <v>36</v>
      </c>
      <c r="H48" s="980" t="s">
        <v>36</v>
      </c>
      <c r="I48" s="966" t="s">
        <v>36</v>
      </c>
      <c r="J48" s="966" t="s">
        <v>36</v>
      </c>
      <c r="K48" s="966" t="s">
        <v>36</v>
      </c>
      <c r="L48" s="987" t="s">
        <v>36</v>
      </c>
      <c r="M48" s="994" t="s">
        <v>36</v>
      </c>
      <c r="N48" s="966" t="s">
        <v>36</v>
      </c>
      <c r="O48" s="966" t="s">
        <v>36</v>
      </c>
      <c r="P48" s="966" t="s">
        <v>36</v>
      </c>
      <c r="Q48" s="973" t="s">
        <v>36</v>
      </c>
      <c r="R48" s="980" t="s">
        <v>36</v>
      </c>
      <c r="S48" s="966" t="s">
        <v>36</v>
      </c>
      <c r="T48" s="966" t="s">
        <v>36</v>
      </c>
      <c r="U48" s="966" t="s">
        <v>36</v>
      </c>
      <c r="V48" s="966" t="s">
        <v>36</v>
      </c>
      <c r="W48" s="966" t="s">
        <v>36</v>
      </c>
      <c r="X48" s="966" t="s">
        <v>36</v>
      </c>
      <c r="Y48" s="1001" t="s">
        <v>36</v>
      </c>
      <c r="Z48" s="1001" t="s">
        <v>36</v>
      </c>
      <c r="AA48" s="1001" t="s">
        <v>36</v>
      </c>
      <c r="AB48" s="1001" t="s">
        <v>36</v>
      </c>
      <c r="AC48" s="1001" t="s">
        <v>36</v>
      </c>
      <c r="AD48" s="1001" t="s">
        <v>36</v>
      </c>
      <c r="AE48" s="1001" t="s">
        <v>36</v>
      </c>
      <c r="AF48" s="1001" t="s">
        <v>36</v>
      </c>
      <c r="AG48" s="1001" t="s">
        <v>36</v>
      </c>
      <c r="AH48" s="1001" t="s">
        <v>36</v>
      </c>
      <c r="AI48" s="1001" t="s">
        <v>36</v>
      </c>
      <c r="AJ48" s="1001" t="s">
        <v>36</v>
      </c>
      <c r="AK48" s="1001" t="s">
        <v>36</v>
      </c>
      <c r="AL48" s="1461" t="s">
        <v>36</v>
      </c>
      <c r="AM48" s="1490"/>
      <c r="AN48" s="1490"/>
      <c r="AO48" s="1490"/>
      <c r="AP48" s="1490"/>
      <c r="AQ48" s="1490"/>
      <c r="AR48" s="1490"/>
      <c r="AS48" s="1490"/>
      <c r="AT48" s="1490"/>
      <c r="AU48" s="1490"/>
      <c r="AV48" s="1490"/>
      <c r="AW48" s="1490"/>
      <c r="AX48" s="1490"/>
      <c r="AY48" s="1490"/>
      <c r="AZ48" s="215"/>
      <c r="BA48" s="1754"/>
      <c r="BB48" s="151" t="s">
        <v>100</v>
      </c>
      <c r="BC48" s="1007" t="s">
        <v>36</v>
      </c>
      <c r="BD48" s="1026" t="s">
        <v>36</v>
      </c>
      <c r="BE48" s="1026" t="s">
        <v>36</v>
      </c>
      <c r="BF48" s="1026" t="s">
        <v>36</v>
      </c>
      <c r="BG48" s="1046" t="s">
        <v>36</v>
      </c>
      <c r="BH48" s="1066" t="s">
        <v>36</v>
      </c>
      <c r="BI48" s="1026" t="s">
        <v>36</v>
      </c>
      <c r="BJ48" s="1026" t="s">
        <v>36</v>
      </c>
      <c r="BK48" s="1026" t="s">
        <v>36</v>
      </c>
      <c r="BL48" s="1046" t="s">
        <v>36</v>
      </c>
      <c r="BM48" s="1066" t="s">
        <v>36</v>
      </c>
      <c r="BN48" s="1026" t="s">
        <v>36</v>
      </c>
      <c r="BO48" s="1026" t="s">
        <v>36</v>
      </c>
      <c r="BP48" s="1026" t="s">
        <v>36</v>
      </c>
      <c r="BQ48" s="1046" t="s">
        <v>36</v>
      </c>
      <c r="BR48" s="1066" t="s">
        <v>36</v>
      </c>
      <c r="BS48" s="1026" t="s">
        <v>36</v>
      </c>
      <c r="BT48" s="1026" t="s">
        <v>36</v>
      </c>
      <c r="BU48" s="1026" t="s">
        <v>36</v>
      </c>
      <c r="BV48" s="1026" t="s">
        <v>36</v>
      </c>
      <c r="BW48" s="1026" t="s">
        <v>36</v>
      </c>
      <c r="BX48" s="1026" t="s">
        <v>36</v>
      </c>
      <c r="BY48" s="1085" t="s">
        <v>36</v>
      </c>
      <c r="BZ48" s="1085" t="s">
        <v>36</v>
      </c>
      <c r="CA48" s="1085" t="s">
        <v>36</v>
      </c>
      <c r="CB48" s="1085" t="s">
        <v>36</v>
      </c>
      <c r="CC48" s="1085" t="s">
        <v>36</v>
      </c>
      <c r="CD48" s="1085" t="s">
        <v>36</v>
      </c>
      <c r="CE48" s="1085" t="s">
        <v>36</v>
      </c>
      <c r="CF48" s="1085" t="s">
        <v>36</v>
      </c>
      <c r="CG48" s="1085" t="s">
        <v>36</v>
      </c>
      <c r="CH48" s="1085" t="s">
        <v>36</v>
      </c>
      <c r="CI48" s="1085" t="s">
        <v>36</v>
      </c>
      <c r="CJ48" s="1085" t="s">
        <v>36</v>
      </c>
      <c r="CK48" s="1085" t="s">
        <v>36</v>
      </c>
      <c r="CL48" s="1085" t="s">
        <v>36</v>
      </c>
      <c r="CM48" s="1499"/>
      <c r="CN48" s="1499"/>
      <c r="CO48" s="1499"/>
      <c r="CP48" s="1499"/>
      <c r="CQ48" s="1499"/>
      <c r="CR48" s="1499"/>
      <c r="CS48" s="1499"/>
      <c r="CT48" s="1499"/>
      <c r="CU48" s="1499"/>
      <c r="CV48" s="1499"/>
      <c r="CW48" s="1499"/>
      <c r="CX48" s="1499"/>
      <c r="CY48" s="1499"/>
      <c r="CZ48" s="1499"/>
    </row>
    <row r="49" s="130" customFormat="true" ht="15" customHeight="true" x14ac:dyDescent="0.2">
      <c r="A49" s="1716"/>
      <c r="B49" s="250" t="s">
        <v>69</v>
      </c>
      <c r="C49" s="959" t="s">
        <v>36</v>
      </c>
      <c r="D49" s="966" t="s">
        <v>36</v>
      </c>
      <c r="E49" s="966" t="s">
        <v>36</v>
      </c>
      <c r="F49" s="966" t="s">
        <v>36</v>
      </c>
      <c r="G49" s="973" t="s">
        <v>36</v>
      </c>
      <c r="H49" s="980" t="s">
        <v>36</v>
      </c>
      <c r="I49" s="966" t="s">
        <v>36</v>
      </c>
      <c r="J49" s="966" t="s">
        <v>36</v>
      </c>
      <c r="K49" s="966" t="s">
        <v>36</v>
      </c>
      <c r="L49" s="987" t="s">
        <v>36</v>
      </c>
      <c r="M49" s="994" t="s">
        <v>36</v>
      </c>
      <c r="N49" s="966" t="s">
        <v>36</v>
      </c>
      <c r="O49" s="966" t="s">
        <v>36</v>
      </c>
      <c r="P49" s="966" t="s">
        <v>36</v>
      </c>
      <c r="Q49" s="973" t="s">
        <v>36</v>
      </c>
      <c r="R49" s="980" t="s">
        <v>36</v>
      </c>
      <c r="S49" s="966" t="s">
        <v>36</v>
      </c>
      <c r="T49" s="966" t="s">
        <v>36</v>
      </c>
      <c r="U49" s="966" t="s">
        <v>36</v>
      </c>
      <c r="V49" s="966" t="s">
        <v>36</v>
      </c>
      <c r="W49" s="966" t="s">
        <v>36</v>
      </c>
      <c r="X49" s="966" t="s">
        <v>36</v>
      </c>
      <c r="Y49" s="1001" t="s">
        <v>36</v>
      </c>
      <c r="Z49" s="1001" t="s">
        <v>36</v>
      </c>
      <c r="AA49" s="1001" t="s">
        <v>36</v>
      </c>
      <c r="AB49" s="1001" t="s">
        <v>36</v>
      </c>
      <c r="AC49" s="1001" t="s">
        <v>36</v>
      </c>
      <c r="AD49" s="1001" t="s">
        <v>36</v>
      </c>
      <c r="AE49" s="1001" t="s">
        <v>36</v>
      </c>
      <c r="AF49" s="1001" t="s">
        <v>36</v>
      </c>
      <c r="AG49" s="1001" t="s">
        <v>36</v>
      </c>
      <c r="AH49" s="1001" t="s">
        <v>36</v>
      </c>
      <c r="AI49" s="1001" t="s">
        <v>36</v>
      </c>
      <c r="AJ49" s="1001" t="s">
        <v>36</v>
      </c>
      <c r="AK49" s="1001" t="s">
        <v>36</v>
      </c>
      <c r="AL49" s="1461" t="s">
        <v>36</v>
      </c>
      <c r="AM49" s="1490"/>
      <c r="AN49" s="1490"/>
      <c r="AO49" s="1490"/>
      <c r="AP49" s="1490"/>
      <c r="AQ49" s="1490"/>
      <c r="AR49" s="1490"/>
      <c r="AS49" s="1490"/>
      <c r="AT49" s="1490"/>
      <c r="AU49" s="1490"/>
      <c r="AV49" s="1490"/>
      <c r="AW49" s="1490"/>
      <c r="AX49" s="1490"/>
      <c r="AY49" s="1490"/>
      <c r="AZ49" s="215"/>
      <c r="BA49" s="1754"/>
      <c r="BB49" s="151" t="s">
        <v>69</v>
      </c>
      <c r="BC49" s="1007" t="s">
        <v>36</v>
      </c>
      <c r="BD49" s="1026" t="s">
        <v>36</v>
      </c>
      <c r="BE49" s="1026" t="s">
        <v>36</v>
      </c>
      <c r="BF49" s="1026" t="s">
        <v>36</v>
      </c>
      <c r="BG49" s="1046" t="s">
        <v>36</v>
      </c>
      <c r="BH49" s="1066" t="s">
        <v>36</v>
      </c>
      <c r="BI49" s="1026" t="s">
        <v>36</v>
      </c>
      <c r="BJ49" s="1026" t="s">
        <v>36</v>
      </c>
      <c r="BK49" s="1026" t="s">
        <v>36</v>
      </c>
      <c r="BL49" s="1046" t="s">
        <v>36</v>
      </c>
      <c r="BM49" s="1066" t="s">
        <v>36</v>
      </c>
      <c r="BN49" s="1026" t="s">
        <v>36</v>
      </c>
      <c r="BO49" s="1026" t="s">
        <v>36</v>
      </c>
      <c r="BP49" s="1026" t="s">
        <v>36</v>
      </c>
      <c r="BQ49" s="1046" t="s">
        <v>36</v>
      </c>
      <c r="BR49" s="1066" t="s">
        <v>36</v>
      </c>
      <c r="BS49" s="1026" t="s">
        <v>36</v>
      </c>
      <c r="BT49" s="1026" t="s">
        <v>36</v>
      </c>
      <c r="BU49" s="1026" t="s">
        <v>36</v>
      </c>
      <c r="BV49" s="1026" t="s">
        <v>36</v>
      </c>
      <c r="BW49" s="1026" t="s">
        <v>36</v>
      </c>
      <c r="BX49" s="1026" t="s">
        <v>36</v>
      </c>
      <c r="BY49" s="1085" t="s">
        <v>36</v>
      </c>
      <c r="BZ49" s="1085" t="s">
        <v>36</v>
      </c>
      <c r="CA49" s="1085" t="s">
        <v>36</v>
      </c>
      <c r="CB49" s="1085" t="s">
        <v>36</v>
      </c>
      <c r="CC49" s="1085" t="s">
        <v>36</v>
      </c>
      <c r="CD49" s="1085" t="s">
        <v>36</v>
      </c>
      <c r="CE49" s="1085" t="s">
        <v>36</v>
      </c>
      <c r="CF49" s="1085" t="s">
        <v>36</v>
      </c>
      <c r="CG49" s="1085" t="s">
        <v>36</v>
      </c>
      <c r="CH49" s="1085" t="s">
        <v>36</v>
      </c>
      <c r="CI49" s="1085" t="s">
        <v>36</v>
      </c>
      <c r="CJ49" s="1085" t="s">
        <v>36</v>
      </c>
      <c r="CK49" s="1085" t="s">
        <v>36</v>
      </c>
      <c r="CL49" s="1085" t="s">
        <v>36</v>
      </c>
      <c r="CM49" s="1499"/>
      <c r="CN49" s="1499"/>
      <c r="CO49" s="1499"/>
      <c r="CP49" s="1499"/>
      <c r="CQ49" s="1499"/>
      <c r="CR49" s="1499"/>
      <c r="CS49" s="1499"/>
      <c r="CT49" s="1499"/>
      <c r="CU49" s="1499"/>
      <c r="CV49" s="1499"/>
      <c r="CW49" s="1499"/>
      <c r="CX49" s="1499"/>
      <c r="CY49" s="1499"/>
      <c r="CZ49" s="1499"/>
    </row>
    <row r="50" s="130" customFormat="true" ht="15" customHeight="true" x14ac:dyDescent="0.2">
      <c r="A50" s="1716" t="s">
        <v>103</v>
      </c>
      <c r="B50" s="250" t="s">
        <v>101</v>
      </c>
      <c r="C50" s="959" t="s">
        <v>36</v>
      </c>
      <c r="D50" s="966" t="s">
        <v>36</v>
      </c>
      <c r="E50" s="966" t="s">
        <v>36</v>
      </c>
      <c r="F50" s="966" t="s">
        <v>36</v>
      </c>
      <c r="G50" s="973" t="s">
        <v>36</v>
      </c>
      <c r="H50" s="980" t="s">
        <v>36</v>
      </c>
      <c r="I50" s="966" t="s">
        <v>36</v>
      </c>
      <c r="J50" s="966" t="s">
        <v>36</v>
      </c>
      <c r="K50" s="966" t="s">
        <v>36</v>
      </c>
      <c r="L50" s="987" t="s">
        <v>36</v>
      </c>
      <c r="M50" s="994" t="s">
        <v>36</v>
      </c>
      <c r="N50" s="966" t="s">
        <v>36</v>
      </c>
      <c r="O50" s="966" t="s">
        <v>36</v>
      </c>
      <c r="P50" s="966" t="s">
        <v>36</v>
      </c>
      <c r="Q50" s="973" t="s">
        <v>36</v>
      </c>
      <c r="R50" s="980" t="s">
        <v>36</v>
      </c>
      <c r="S50" s="966" t="s">
        <v>36</v>
      </c>
      <c r="T50" s="966" t="s">
        <v>36</v>
      </c>
      <c r="U50" s="966" t="s">
        <v>36</v>
      </c>
      <c r="V50" s="966" t="s">
        <v>36</v>
      </c>
      <c r="W50" s="966" t="s">
        <v>36</v>
      </c>
      <c r="X50" s="966" t="s">
        <v>36</v>
      </c>
      <c r="Y50" s="1001" t="s">
        <v>36</v>
      </c>
      <c r="Z50" s="1001" t="s">
        <v>36</v>
      </c>
      <c r="AA50" s="1001" t="s">
        <v>36</v>
      </c>
      <c r="AB50" s="1001" t="s">
        <v>36</v>
      </c>
      <c r="AC50" s="1001" t="s">
        <v>36</v>
      </c>
      <c r="AD50" s="1001" t="s">
        <v>36</v>
      </c>
      <c r="AE50" s="1001" t="s">
        <v>36</v>
      </c>
      <c r="AF50" s="1001" t="s">
        <v>36</v>
      </c>
      <c r="AG50" s="1001" t="s">
        <v>36</v>
      </c>
      <c r="AH50" s="1001" t="s">
        <v>36</v>
      </c>
      <c r="AI50" s="1001" t="s">
        <v>36</v>
      </c>
      <c r="AJ50" s="1001" t="s">
        <v>36</v>
      </c>
      <c r="AK50" s="1001" t="s">
        <v>36</v>
      </c>
      <c r="AL50" s="1461" t="s">
        <v>36</v>
      </c>
      <c r="AM50" s="1490"/>
      <c r="AN50" s="1490"/>
      <c r="AO50" s="1490"/>
      <c r="AP50" s="1490"/>
      <c r="AQ50" s="1490"/>
      <c r="AR50" s="1490"/>
      <c r="AS50" s="1490"/>
      <c r="AT50" s="1490"/>
      <c r="AU50" s="1490"/>
      <c r="AV50" s="1490"/>
      <c r="AW50" s="1490"/>
      <c r="AX50" s="1490"/>
      <c r="AY50" s="1490"/>
      <c r="AZ50" s="215"/>
      <c r="BA50" s="1754" t="s">
        <v>103</v>
      </c>
      <c r="BB50" s="151" t="s">
        <v>101</v>
      </c>
      <c r="BC50" s="1007" t="s">
        <v>36</v>
      </c>
      <c r="BD50" s="1026" t="s">
        <v>36</v>
      </c>
      <c r="BE50" s="1026" t="s">
        <v>36</v>
      </c>
      <c r="BF50" s="1026" t="s">
        <v>36</v>
      </c>
      <c r="BG50" s="1046" t="s">
        <v>36</v>
      </c>
      <c r="BH50" s="1066" t="s">
        <v>36</v>
      </c>
      <c r="BI50" s="1026" t="s">
        <v>36</v>
      </c>
      <c r="BJ50" s="1026" t="s">
        <v>36</v>
      </c>
      <c r="BK50" s="1026" t="s">
        <v>36</v>
      </c>
      <c r="BL50" s="1046" t="s">
        <v>36</v>
      </c>
      <c r="BM50" s="1066" t="s">
        <v>36</v>
      </c>
      <c r="BN50" s="1026" t="s">
        <v>36</v>
      </c>
      <c r="BO50" s="1026" t="s">
        <v>36</v>
      </c>
      <c r="BP50" s="1026" t="s">
        <v>36</v>
      </c>
      <c r="BQ50" s="1046" t="s">
        <v>36</v>
      </c>
      <c r="BR50" s="1066" t="s">
        <v>36</v>
      </c>
      <c r="BS50" s="1026" t="s">
        <v>36</v>
      </c>
      <c r="BT50" s="1026" t="s">
        <v>36</v>
      </c>
      <c r="BU50" s="1026" t="s">
        <v>36</v>
      </c>
      <c r="BV50" s="1026" t="s">
        <v>36</v>
      </c>
      <c r="BW50" s="1026" t="s">
        <v>36</v>
      </c>
      <c r="BX50" s="1026" t="s">
        <v>36</v>
      </c>
      <c r="BY50" s="1085" t="s">
        <v>36</v>
      </c>
      <c r="BZ50" s="1085" t="s">
        <v>36</v>
      </c>
      <c r="CA50" s="1085" t="s">
        <v>36</v>
      </c>
      <c r="CB50" s="1085" t="s">
        <v>36</v>
      </c>
      <c r="CC50" s="1085" t="s">
        <v>36</v>
      </c>
      <c r="CD50" s="1085" t="s">
        <v>36</v>
      </c>
      <c r="CE50" s="1085" t="s">
        <v>36</v>
      </c>
      <c r="CF50" s="1085" t="s">
        <v>36</v>
      </c>
      <c r="CG50" s="1085" t="s">
        <v>36</v>
      </c>
      <c r="CH50" s="1085" t="s">
        <v>36</v>
      </c>
      <c r="CI50" s="1085" t="s">
        <v>36</v>
      </c>
      <c r="CJ50" s="1085" t="s">
        <v>36</v>
      </c>
      <c r="CK50" s="1085" t="s">
        <v>36</v>
      </c>
      <c r="CL50" s="1085" t="s">
        <v>36</v>
      </c>
      <c r="CM50" s="1499"/>
      <c r="CN50" s="1499"/>
      <c r="CO50" s="1499"/>
      <c r="CP50" s="1499"/>
      <c r="CQ50" s="1499"/>
      <c r="CR50" s="1499"/>
      <c r="CS50" s="1499"/>
      <c r="CT50" s="1499"/>
      <c r="CU50" s="1499"/>
      <c r="CV50" s="1499"/>
      <c r="CW50" s="1499"/>
      <c r="CX50" s="1499"/>
      <c r="CY50" s="1499"/>
      <c r="CZ50" s="1499"/>
    </row>
    <row r="51" s="130" customFormat="true" ht="15" customHeight="true" x14ac:dyDescent="0.2">
      <c r="A51" s="1716"/>
      <c r="B51" s="250" t="s">
        <v>100</v>
      </c>
      <c r="C51" s="959" t="s">
        <v>36</v>
      </c>
      <c r="D51" s="966" t="s">
        <v>36</v>
      </c>
      <c r="E51" s="966" t="s">
        <v>36</v>
      </c>
      <c r="F51" s="966" t="s">
        <v>36</v>
      </c>
      <c r="G51" s="973" t="s">
        <v>36</v>
      </c>
      <c r="H51" s="980" t="s">
        <v>36</v>
      </c>
      <c r="I51" s="966" t="s">
        <v>36</v>
      </c>
      <c r="J51" s="966" t="s">
        <v>36</v>
      </c>
      <c r="K51" s="966" t="s">
        <v>36</v>
      </c>
      <c r="L51" s="987" t="s">
        <v>36</v>
      </c>
      <c r="M51" s="994" t="s">
        <v>36</v>
      </c>
      <c r="N51" s="966" t="s">
        <v>36</v>
      </c>
      <c r="O51" s="966" t="s">
        <v>36</v>
      </c>
      <c r="P51" s="966" t="s">
        <v>36</v>
      </c>
      <c r="Q51" s="973" t="s">
        <v>36</v>
      </c>
      <c r="R51" s="980" t="s">
        <v>36</v>
      </c>
      <c r="S51" s="966" t="s">
        <v>36</v>
      </c>
      <c r="T51" s="966" t="s">
        <v>36</v>
      </c>
      <c r="U51" s="966" t="s">
        <v>36</v>
      </c>
      <c r="V51" s="966" t="s">
        <v>36</v>
      </c>
      <c r="W51" s="966" t="s">
        <v>36</v>
      </c>
      <c r="X51" s="966" t="s">
        <v>36</v>
      </c>
      <c r="Y51" s="1001" t="s">
        <v>36</v>
      </c>
      <c r="Z51" s="1001" t="s">
        <v>36</v>
      </c>
      <c r="AA51" s="1001" t="s">
        <v>36</v>
      </c>
      <c r="AB51" s="1001" t="s">
        <v>36</v>
      </c>
      <c r="AC51" s="1001" t="s">
        <v>36</v>
      </c>
      <c r="AD51" s="1001" t="s">
        <v>36</v>
      </c>
      <c r="AE51" s="1001" t="s">
        <v>36</v>
      </c>
      <c r="AF51" s="1001" t="s">
        <v>36</v>
      </c>
      <c r="AG51" s="1001" t="s">
        <v>36</v>
      </c>
      <c r="AH51" s="1001" t="s">
        <v>36</v>
      </c>
      <c r="AI51" s="1001" t="s">
        <v>36</v>
      </c>
      <c r="AJ51" s="1001" t="s">
        <v>36</v>
      </c>
      <c r="AK51" s="1001" t="s">
        <v>36</v>
      </c>
      <c r="AL51" s="1461" t="s">
        <v>36</v>
      </c>
      <c r="AM51" s="1490"/>
      <c r="AN51" s="1490"/>
      <c r="AO51" s="1490"/>
      <c r="AP51" s="1490"/>
      <c r="AQ51" s="1490"/>
      <c r="AR51" s="1490"/>
      <c r="AS51" s="1490"/>
      <c r="AT51" s="1490"/>
      <c r="AU51" s="1490"/>
      <c r="AV51" s="1490"/>
      <c r="AW51" s="1490"/>
      <c r="AX51" s="1490"/>
      <c r="AY51" s="1490"/>
      <c r="AZ51" s="215"/>
      <c r="BA51" s="1754"/>
      <c r="BB51" s="151" t="s">
        <v>100</v>
      </c>
      <c r="BC51" s="1007" t="s">
        <v>36</v>
      </c>
      <c r="BD51" s="1026" t="s">
        <v>36</v>
      </c>
      <c r="BE51" s="1026" t="s">
        <v>36</v>
      </c>
      <c r="BF51" s="1026" t="s">
        <v>36</v>
      </c>
      <c r="BG51" s="1046" t="s">
        <v>36</v>
      </c>
      <c r="BH51" s="1066" t="s">
        <v>36</v>
      </c>
      <c r="BI51" s="1026" t="s">
        <v>36</v>
      </c>
      <c r="BJ51" s="1026" t="s">
        <v>36</v>
      </c>
      <c r="BK51" s="1026" t="s">
        <v>36</v>
      </c>
      <c r="BL51" s="1046" t="s">
        <v>36</v>
      </c>
      <c r="BM51" s="1066" t="s">
        <v>36</v>
      </c>
      <c r="BN51" s="1026" t="s">
        <v>36</v>
      </c>
      <c r="BO51" s="1026" t="s">
        <v>36</v>
      </c>
      <c r="BP51" s="1026" t="s">
        <v>36</v>
      </c>
      <c r="BQ51" s="1046" t="s">
        <v>36</v>
      </c>
      <c r="BR51" s="1066" t="s">
        <v>36</v>
      </c>
      <c r="BS51" s="1026" t="s">
        <v>36</v>
      </c>
      <c r="BT51" s="1026" t="s">
        <v>36</v>
      </c>
      <c r="BU51" s="1026" t="s">
        <v>36</v>
      </c>
      <c r="BV51" s="1026" t="s">
        <v>36</v>
      </c>
      <c r="BW51" s="1026" t="s">
        <v>36</v>
      </c>
      <c r="BX51" s="1026" t="s">
        <v>36</v>
      </c>
      <c r="BY51" s="1085" t="s">
        <v>36</v>
      </c>
      <c r="BZ51" s="1085" t="s">
        <v>36</v>
      </c>
      <c r="CA51" s="1085" t="s">
        <v>36</v>
      </c>
      <c r="CB51" s="1085" t="s">
        <v>36</v>
      </c>
      <c r="CC51" s="1085" t="s">
        <v>36</v>
      </c>
      <c r="CD51" s="1085" t="s">
        <v>36</v>
      </c>
      <c r="CE51" s="1085" t="s">
        <v>36</v>
      </c>
      <c r="CF51" s="1085" t="s">
        <v>36</v>
      </c>
      <c r="CG51" s="1085" t="s">
        <v>36</v>
      </c>
      <c r="CH51" s="1085" t="s">
        <v>36</v>
      </c>
      <c r="CI51" s="1085" t="s">
        <v>36</v>
      </c>
      <c r="CJ51" s="1085" t="s">
        <v>36</v>
      </c>
      <c r="CK51" s="1085" t="s">
        <v>36</v>
      </c>
      <c r="CL51" s="1085" t="s">
        <v>36</v>
      </c>
      <c r="CM51" s="1499"/>
      <c r="CN51" s="1499"/>
      <c r="CO51" s="1499"/>
      <c r="CP51" s="1499"/>
      <c r="CQ51" s="1499"/>
      <c r="CR51" s="1499"/>
      <c r="CS51" s="1499"/>
      <c r="CT51" s="1499"/>
      <c r="CU51" s="1499"/>
      <c r="CV51" s="1499"/>
      <c r="CW51" s="1499"/>
      <c r="CX51" s="1499"/>
      <c r="CY51" s="1499"/>
      <c r="CZ51" s="1499"/>
    </row>
    <row r="52" s="130" customFormat="true" ht="15" customHeight="true" x14ac:dyDescent="0.2">
      <c r="A52" s="1716"/>
      <c r="B52" s="250" t="s">
        <v>69</v>
      </c>
      <c r="C52" s="959" t="s">
        <v>36</v>
      </c>
      <c r="D52" s="966" t="s">
        <v>36</v>
      </c>
      <c r="E52" s="966" t="s">
        <v>36</v>
      </c>
      <c r="F52" s="966" t="s">
        <v>36</v>
      </c>
      <c r="G52" s="973" t="s">
        <v>36</v>
      </c>
      <c r="H52" s="980" t="s">
        <v>36</v>
      </c>
      <c r="I52" s="966" t="s">
        <v>36</v>
      </c>
      <c r="J52" s="966" t="s">
        <v>36</v>
      </c>
      <c r="K52" s="966" t="s">
        <v>36</v>
      </c>
      <c r="L52" s="987" t="s">
        <v>36</v>
      </c>
      <c r="M52" s="994" t="s">
        <v>36</v>
      </c>
      <c r="N52" s="966" t="s">
        <v>36</v>
      </c>
      <c r="O52" s="966" t="s">
        <v>36</v>
      </c>
      <c r="P52" s="966" t="s">
        <v>36</v>
      </c>
      <c r="Q52" s="973" t="s">
        <v>36</v>
      </c>
      <c r="R52" s="980" t="s">
        <v>36</v>
      </c>
      <c r="S52" s="966" t="s">
        <v>36</v>
      </c>
      <c r="T52" s="966" t="s">
        <v>36</v>
      </c>
      <c r="U52" s="966" t="s">
        <v>36</v>
      </c>
      <c r="V52" s="966" t="s">
        <v>36</v>
      </c>
      <c r="W52" s="966" t="s">
        <v>36</v>
      </c>
      <c r="X52" s="966" t="s">
        <v>36</v>
      </c>
      <c r="Y52" s="1001" t="s">
        <v>36</v>
      </c>
      <c r="Z52" s="1001" t="s">
        <v>36</v>
      </c>
      <c r="AA52" s="1001" t="s">
        <v>36</v>
      </c>
      <c r="AB52" s="1001" t="s">
        <v>36</v>
      </c>
      <c r="AC52" s="1001" t="s">
        <v>36</v>
      </c>
      <c r="AD52" s="1001" t="s">
        <v>36</v>
      </c>
      <c r="AE52" s="1001" t="s">
        <v>36</v>
      </c>
      <c r="AF52" s="1001" t="s">
        <v>36</v>
      </c>
      <c r="AG52" s="1001" t="s">
        <v>36</v>
      </c>
      <c r="AH52" s="1001" t="s">
        <v>36</v>
      </c>
      <c r="AI52" s="1001" t="s">
        <v>36</v>
      </c>
      <c r="AJ52" s="1001" t="s">
        <v>36</v>
      </c>
      <c r="AK52" s="1001" t="s">
        <v>36</v>
      </c>
      <c r="AL52" s="1461" t="s">
        <v>36</v>
      </c>
      <c r="AM52" s="1490"/>
      <c r="AN52" s="1490"/>
      <c r="AO52" s="1490"/>
      <c r="AP52" s="1490"/>
      <c r="AQ52" s="1490"/>
      <c r="AR52" s="1490"/>
      <c r="AS52" s="1490"/>
      <c r="AT52" s="1490"/>
      <c r="AU52" s="1490"/>
      <c r="AV52" s="1490"/>
      <c r="AW52" s="1490"/>
      <c r="AX52" s="1490"/>
      <c r="AY52" s="1490"/>
      <c r="AZ52" s="215"/>
      <c r="BA52" s="1754"/>
      <c r="BB52" s="151" t="s">
        <v>69</v>
      </c>
      <c r="BC52" s="1007" t="s">
        <v>36</v>
      </c>
      <c r="BD52" s="1026" t="s">
        <v>36</v>
      </c>
      <c r="BE52" s="1026" t="s">
        <v>36</v>
      </c>
      <c r="BF52" s="1026" t="s">
        <v>36</v>
      </c>
      <c r="BG52" s="1046" t="s">
        <v>36</v>
      </c>
      <c r="BH52" s="1066" t="s">
        <v>36</v>
      </c>
      <c r="BI52" s="1026" t="s">
        <v>36</v>
      </c>
      <c r="BJ52" s="1026" t="s">
        <v>36</v>
      </c>
      <c r="BK52" s="1026" t="s">
        <v>36</v>
      </c>
      <c r="BL52" s="1046" t="s">
        <v>36</v>
      </c>
      <c r="BM52" s="1066" t="s">
        <v>36</v>
      </c>
      <c r="BN52" s="1026" t="s">
        <v>36</v>
      </c>
      <c r="BO52" s="1026" t="s">
        <v>36</v>
      </c>
      <c r="BP52" s="1026" t="s">
        <v>36</v>
      </c>
      <c r="BQ52" s="1046" t="s">
        <v>36</v>
      </c>
      <c r="BR52" s="1066" t="s">
        <v>36</v>
      </c>
      <c r="BS52" s="1026" t="s">
        <v>36</v>
      </c>
      <c r="BT52" s="1026" t="s">
        <v>36</v>
      </c>
      <c r="BU52" s="1026" t="s">
        <v>36</v>
      </c>
      <c r="BV52" s="1026" t="s">
        <v>36</v>
      </c>
      <c r="BW52" s="1026" t="s">
        <v>36</v>
      </c>
      <c r="BX52" s="1026" t="s">
        <v>36</v>
      </c>
      <c r="BY52" s="1085" t="s">
        <v>36</v>
      </c>
      <c r="BZ52" s="1085" t="s">
        <v>36</v>
      </c>
      <c r="CA52" s="1085" t="s">
        <v>36</v>
      </c>
      <c r="CB52" s="1085" t="s">
        <v>36</v>
      </c>
      <c r="CC52" s="1085" t="s">
        <v>36</v>
      </c>
      <c r="CD52" s="1085" t="s">
        <v>36</v>
      </c>
      <c r="CE52" s="1085" t="s">
        <v>36</v>
      </c>
      <c r="CF52" s="1085" t="s">
        <v>36</v>
      </c>
      <c r="CG52" s="1085" t="s">
        <v>36</v>
      </c>
      <c r="CH52" s="1085" t="s">
        <v>36</v>
      </c>
      <c r="CI52" s="1085" t="s">
        <v>36</v>
      </c>
      <c r="CJ52" s="1085" t="s">
        <v>36</v>
      </c>
      <c r="CK52" s="1085" t="s">
        <v>36</v>
      </c>
      <c r="CL52" s="1085" t="s">
        <v>36</v>
      </c>
      <c r="CM52" s="1499"/>
      <c r="CN52" s="1499"/>
      <c r="CO52" s="1499"/>
      <c r="CP52" s="1499"/>
      <c r="CQ52" s="1499"/>
      <c r="CR52" s="1499"/>
      <c r="CS52" s="1499"/>
      <c r="CT52" s="1499"/>
      <c r="CU52" s="1499"/>
      <c r="CV52" s="1499"/>
      <c r="CW52" s="1499"/>
      <c r="CX52" s="1499"/>
      <c r="CY52" s="1499"/>
      <c r="CZ52" s="1499"/>
    </row>
    <row r="53" s="130" customFormat="true" ht="15" customHeight="true" x14ac:dyDescent="0.2">
      <c r="A53" s="1716" t="s">
        <v>106</v>
      </c>
      <c r="B53" s="250" t="s">
        <v>101</v>
      </c>
      <c r="C53" s="959" t="s">
        <v>36</v>
      </c>
      <c r="D53" s="966" t="s">
        <v>36</v>
      </c>
      <c r="E53" s="966" t="s">
        <v>36</v>
      </c>
      <c r="F53" s="966" t="s">
        <v>36</v>
      </c>
      <c r="G53" s="973" t="s">
        <v>36</v>
      </c>
      <c r="H53" s="980" t="s">
        <v>36</v>
      </c>
      <c r="I53" s="966" t="s">
        <v>36</v>
      </c>
      <c r="J53" s="966" t="s">
        <v>36</v>
      </c>
      <c r="K53" s="966" t="s">
        <v>36</v>
      </c>
      <c r="L53" s="987" t="s">
        <v>36</v>
      </c>
      <c r="M53" s="994" t="s">
        <v>36</v>
      </c>
      <c r="N53" s="966" t="s">
        <v>36</v>
      </c>
      <c r="O53" s="966" t="s">
        <v>36</v>
      </c>
      <c r="P53" s="966" t="s">
        <v>36</v>
      </c>
      <c r="Q53" s="973" t="s">
        <v>36</v>
      </c>
      <c r="R53" s="980" t="s">
        <v>36</v>
      </c>
      <c r="S53" s="966" t="s">
        <v>36</v>
      </c>
      <c r="T53" s="966" t="s">
        <v>36</v>
      </c>
      <c r="U53" s="966" t="s">
        <v>36</v>
      </c>
      <c r="V53" s="966" t="s">
        <v>36</v>
      </c>
      <c r="W53" s="966" t="s">
        <v>36</v>
      </c>
      <c r="X53" s="966" t="s">
        <v>36</v>
      </c>
      <c r="Y53" s="1001" t="s">
        <v>36</v>
      </c>
      <c r="Z53" s="1001" t="s">
        <v>36</v>
      </c>
      <c r="AA53" s="1001" t="s">
        <v>36</v>
      </c>
      <c r="AB53" s="1001" t="s">
        <v>36</v>
      </c>
      <c r="AC53" s="1001" t="s">
        <v>36</v>
      </c>
      <c r="AD53" s="1001" t="s">
        <v>36</v>
      </c>
      <c r="AE53" s="1001" t="s">
        <v>36</v>
      </c>
      <c r="AF53" s="1001" t="s">
        <v>36</v>
      </c>
      <c r="AG53" s="1001" t="s">
        <v>36</v>
      </c>
      <c r="AH53" s="1001" t="s">
        <v>36</v>
      </c>
      <c r="AI53" s="1001" t="s">
        <v>36</v>
      </c>
      <c r="AJ53" s="1001" t="s">
        <v>36</v>
      </c>
      <c r="AK53" s="1001" t="s">
        <v>36</v>
      </c>
      <c r="AL53" s="1461" t="s">
        <v>36</v>
      </c>
      <c r="AM53" s="1490"/>
      <c r="AN53" s="1490"/>
      <c r="AO53" s="1490"/>
      <c r="AP53" s="1490"/>
      <c r="AQ53" s="1490"/>
      <c r="AR53" s="1490"/>
      <c r="AS53" s="1490"/>
      <c r="AT53" s="1490"/>
      <c r="AU53" s="1490"/>
      <c r="AV53" s="1490"/>
      <c r="AW53" s="1490"/>
      <c r="AX53" s="1490"/>
      <c r="AY53" s="1490"/>
      <c r="AZ53" s="215"/>
      <c r="BA53" s="1754" t="s">
        <v>106</v>
      </c>
      <c r="BB53" s="151" t="s">
        <v>101</v>
      </c>
      <c r="BC53" s="1007" t="s">
        <v>36</v>
      </c>
      <c r="BD53" s="1026" t="s">
        <v>36</v>
      </c>
      <c r="BE53" s="1026" t="s">
        <v>36</v>
      </c>
      <c r="BF53" s="1026" t="s">
        <v>36</v>
      </c>
      <c r="BG53" s="1046" t="s">
        <v>36</v>
      </c>
      <c r="BH53" s="1066" t="s">
        <v>36</v>
      </c>
      <c r="BI53" s="1026" t="s">
        <v>36</v>
      </c>
      <c r="BJ53" s="1026" t="s">
        <v>36</v>
      </c>
      <c r="BK53" s="1026" t="s">
        <v>36</v>
      </c>
      <c r="BL53" s="1046" t="s">
        <v>36</v>
      </c>
      <c r="BM53" s="1066" t="s">
        <v>36</v>
      </c>
      <c r="BN53" s="1026" t="s">
        <v>36</v>
      </c>
      <c r="BO53" s="1026" t="s">
        <v>36</v>
      </c>
      <c r="BP53" s="1026" t="s">
        <v>36</v>
      </c>
      <c r="BQ53" s="1046" t="s">
        <v>36</v>
      </c>
      <c r="BR53" s="1066" t="s">
        <v>36</v>
      </c>
      <c r="BS53" s="1026" t="s">
        <v>36</v>
      </c>
      <c r="BT53" s="1026" t="s">
        <v>36</v>
      </c>
      <c r="BU53" s="1026" t="s">
        <v>36</v>
      </c>
      <c r="BV53" s="1026" t="s">
        <v>36</v>
      </c>
      <c r="BW53" s="1026" t="s">
        <v>36</v>
      </c>
      <c r="BX53" s="1026" t="s">
        <v>36</v>
      </c>
      <c r="BY53" s="1085" t="s">
        <v>36</v>
      </c>
      <c r="BZ53" s="1085" t="s">
        <v>36</v>
      </c>
      <c r="CA53" s="1085" t="s">
        <v>36</v>
      </c>
      <c r="CB53" s="1085" t="s">
        <v>36</v>
      </c>
      <c r="CC53" s="1085" t="s">
        <v>36</v>
      </c>
      <c r="CD53" s="1085" t="s">
        <v>36</v>
      </c>
      <c r="CE53" s="1085" t="s">
        <v>36</v>
      </c>
      <c r="CF53" s="1085" t="s">
        <v>36</v>
      </c>
      <c r="CG53" s="1085" t="s">
        <v>36</v>
      </c>
      <c r="CH53" s="1085" t="s">
        <v>36</v>
      </c>
      <c r="CI53" s="1085" t="s">
        <v>36</v>
      </c>
      <c r="CJ53" s="1085" t="s">
        <v>36</v>
      </c>
      <c r="CK53" s="1085" t="s">
        <v>36</v>
      </c>
      <c r="CL53" s="1085" t="s">
        <v>36</v>
      </c>
      <c r="CM53" s="1499"/>
      <c r="CN53" s="1499"/>
      <c r="CO53" s="1499"/>
      <c r="CP53" s="1499"/>
      <c r="CQ53" s="1499"/>
      <c r="CR53" s="1499"/>
      <c r="CS53" s="1499"/>
      <c r="CT53" s="1499"/>
      <c r="CU53" s="1499"/>
      <c r="CV53" s="1499"/>
      <c r="CW53" s="1499"/>
      <c r="CX53" s="1499"/>
      <c r="CY53" s="1499"/>
      <c r="CZ53" s="1499"/>
    </row>
    <row r="54" s="130" customFormat="true" ht="15" customHeight="true" x14ac:dyDescent="0.2">
      <c r="A54" s="1716"/>
      <c r="B54" s="250" t="s">
        <v>100</v>
      </c>
      <c r="C54" s="959" t="s">
        <v>36</v>
      </c>
      <c r="D54" s="966" t="s">
        <v>36</v>
      </c>
      <c r="E54" s="966" t="s">
        <v>36</v>
      </c>
      <c r="F54" s="966" t="s">
        <v>36</v>
      </c>
      <c r="G54" s="973" t="s">
        <v>36</v>
      </c>
      <c r="H54" s="980" t="s">
        <v>36</v>
      </c>
      <c r="I54" s="966" t="s">
        <v>36</v>
      </c>
      <c r="J54" s="966" t="s">
        <v>36</v>
      </c>
      <c r="K54" s="966" t="s">
        <v>36</v>
      </c>
      <c r="L54" s="987" t="s">
        <v>36</v>
      </c>
      <c r="M54" s="994" t="s">
        <v>36</v>
      </c>
      <c r="N54" s="966" t="s">
        <v>36</v>
      </c>
      <c r="O54" s="966" t="s">
        <v>36</v>
      </c>
      <c r="P54" s="966" t="s">
        <v>36</v>
      </c>
      <c r="Q54" s="973" t="s">
        <v>36</v>
      </c>
      <c r="R54" s="980" t="s">
        <v>36</v>
      </c>
      <c r="S54" s="966" t="s">
        <v>36</v>
      </c>
      <c r="T54" s="966" t="s">
        <v>36</v>
      </c>
      <c r="U54" s="966" t="s">
        <v>36</v>
      </c>
      <c r="V54" s="966" t="s">
        <v>36</v>
      </c>
      <c r="W54" s="966" t="s">
        <v>36</v>
      </c>
      <c r="X54" s="966" t="s">
        <v>36</v>
      </c>
      <c r="Y54" s="1001" t="s">
        <v>36</v>
      </c>
      <c r="Z54" s="1001" t="s">
        <v>36</v>
      </c>
      <c r="AA54" s="1001" t="s">
        <v>36</v>
      </c>
      <c r="AB54" s="1001" t="s">
        <v>36</v>
      </c>
      <c r="AC54" s="1001" t="s">
        <v>36</v>
      </c>
      <c r="AD54" s="1001" t="s">
        <v>36</v>
      </c>
      <c r="AE54" s="1001" t="s">
        <v>36</v>
      </c>
      <c r="AF54" s="1001" t="s">
        <v>36</v>
      </c>
      <c r="AG54" s="1001" t="s">
        <v>36</v>
      </c>
      <c r="AH54" s="1001" t="s">
        <v>36</v>
      </c>
      <c r="AI54" s="1001" t="s">
        <v>36</v>
      </c>
      <c r="AJ54" s="1001" t="s">
        <v>36</v>
      </c>
      <c r="AK54" s="1001" t="s">
        <v>36</v>
      </c>
      <c r="AL54" s="1461" t="s">
        <v>36</v>
      </c>
      <c r="AM54" s="1490"/>
      <c r="AN54" s="1490"/>
      <c r="AO54" s="1490"/>
      <c r="AP54" s="1490"/>
      <c r="AQ54" s="1490"/>
      <c r="AR54" s="1490"/>
      <c r="AS54" s="1490"/>
      <c r="AT54" s="1490"/>
      <c r="AU54" s="1490"/>
      <c r="AV54" s="1490"/>
      <c r="AW54" s="1490"/>
      <c r="AX54" s="1490"/>
      <c r="AY54" s="1490"/>
      <c r="AZ54" s="215"/>
      <c r="BA54" s="1754"/>
      <c r="BB54" s="151" t="s">
        <v>100</v>
      </c>
      <c r="BC54" s="1007" t="s">
        <v>36</v>
      </c>
      <c r="BD54" s="1026" t="s">
        <v>36</v>
      </c>
      <c r="BE54" s="1026" t="s">
        <v>36</v>
      </c>
      <c r="BF54" s="1026" t="s">
        <v>36</v>
      </c>
      <c r="BG54" s="1046" t="s">
        <v>36</v>
      </c>
      <c r="BH54" s="1066" t="s">
        <v>36</v>
      </c>
      <c r="BI54" s="1026" t="s">
        <v>36</v>
      </c>
      <c r="BJ54" s="1026" t="s">
        <v>36</v>
      </c>
      <c r="BK54" s="1026" t="s">
        <v>36</v>
      </c>
      <c r="BL54" s="1046" t="s">
        <v>36</v>
      </c>
      <c r="BM54" s="1066" t="s">
        <v>36</v>
      </c>
      <c r="BN54" s="1026" t="s">
        <v>36</v>
      </c>
      <c r="BO54" s="1026" t="s">
        <v>36</v>
      </c>
      <c r="BP54" s="1026" t="s">
        <v>36</v>
      </c>
      <c r="BQ54" s="1046" t="s">
        <v>36</v>
      </c>
      <c r="BR54" s="1066" t="s">
        <v>36</v>
      </c>
      <c r="BS54" s="1026" t="s">
        <v>36</v>
      </c>
      <c r="BT54" s="1026" t="s">
        <v>36</v>
      </c>
      <c r="BU54" s="1026" t="s">
        <v>36</v>
      </c>
      <c r="BV54" s="1026" t="s">
        <v>36</v>
      </c>
      <c r="BW54" s="1026" t="s">
        <v>36</v>
      </c>
      <c r="BX54" s="1026" t="s">
        <v>36</v>
      </c>
      <c r="BY54" s="1085" t="s">
        <v>36</v>
      </c>
      <c r="BZ54" s="1085" t="s">
        <v>36</v>
      </c>
      <c r="CA54" s="1085" t="s">
        <v>36</v>
      </c>
      <c r="CB54" s="1085" t="s">
        <v>36</v>
      </c>
      <c r="CC54" s="1085" t="s">
        <v>36</v>
      </c>
      <c r="CD54" s="1085" t="s">
        <v>36</v>
      </c>
      <c r="CE54" s="1085" t="s">
        <v>36</v>
      </c>
      <c r="CF54" s="1085" t="s">
        <v>36</v>
      </c>
      <c r="CG54" s="1085" t="s">
        <v>36</v>
      </c>
      <c r="CH54" s="1085" t="s">
        <v>36</v>
      </c>
      <c r="CI54" s="1085" t="s">
        <v>36</v>
      </c>
      <c r="CJ54" s="1085" t="s">
        <v>36</v>
      </c>
      <c r="CK54" s="1085" t="s">
        <v>36</v>
      </c>
      <c r="CL54" s="1085" t="s">
        <v>36</v>
      </c>
      <c r="CM54" s="1499"/>
      <c r="CN54" s="1499"/>
      <c r="CO54" s="1499"/>
      <c r="CP54" s="1499"/>
      <c r="CQ54" s="1499"/>
      <c r="CR54" s="1499"/>
      <c r="CS54" s="1499"/>
      <c r="CT54" s="1499"/>
      <c r="CU54" s="1499"/>
      <c r="CV54" s="1499"/>
      <c r="CW54" s="1499"/>
      <c r="CX54" s="1499"/>
      <c r="CY54" s="1499"/>
      <c r="CZ54" s="1499"/>
    </row>
    <row r="55" s="130" customFormat="true" ht="15" customHeight="true" x14ac:dyDescent="0.2">
      <c r="A55" s="1755"/>
      <c r="B55" s="251" t="s">
        <v>69</v>
      </c>
      <c r="C55" s="961" t="s">
        <v>36</v>
      </c>
      <c r="D55" s="968" t="s">
        <v>36</v>
      </c>
      <c r="E55" s="968" t="s">
        <v>36</v>
      </c>
      <c r="F55" s="968" t="s">
        <v>36</v>
      </c>
      <c r="G55" s="975" t="s">
        <v>36</v>
      </c>
      <c r="H55" s="982" t="s">
        <v>36</v>
      </c>
      <c r="I55" s="968" t="s">
        <v>36</v>
      </c>
      <c r="J55" s="968" t="s">
        <v>36</v>
      </c>
      <c r="K55" s="968" t="s">
        <v>36</v>
      </c>
      <c r="L55" s="989" t="s">
        <v>36</v>
      </c>
      <c r="M55" s="996" t="s">
        <v>36</v>
      </c>
      <c r="N55" s="968" t="s">
        <v>36</v>
      </c>
      <c r="O55" s="968" t="s">
        <v>36</v>
      </c>
      <c r="P55" s="968" t="s">
        <v>36</v>
      </c>
      <c r="Q55" s="975" t="s">
        <v>36</v>
      </c>
      <c r="R55" s="1418" t="s">
        <v>36</v>
      </c>
      <c r="S55" s="1419" t="s">
        <v>36</v>
      </c>
      <c r="T55" s="1419" t="s">
        <v>36</v>
      </c>
      <c r="U55" s="1419" t="s">
        <v>36</v>
      </c>
      <c r="V55" s="1419" t="s">
        <v>36</v>
      </c>
      <c r="W55" s="1419" t="s">
        <v>36</v>
      </c>
      <c r="X55" s="1419" t="s">
        <v>36</v>
      </c>
      <c r="Y55" s="1419" t="s">
        <v>36</v>
      </c>
      <c r="Z55" s="1419" t="s">
        <v>36</v>
      </c>
      <c r="AA55" s="1419" t="s">
        <v>36</v>
      </c>
      <c r="AB55" s="1419" t="s">
        <v>36</v>
      </c>
      <c r="AC55" s="1419" t="s">
        <v>36</v>
      </c>
      <c r="AD55" s="1419" t="s">
        <v>36</v>
      </c>
      <c r="AE55" s="1419" t="s">
        <v>36</v>
      </c>
      <c r="AF55" s="1419" t="s">
        <v>36</v>
      </c>
      <c r="AG55" s="1419" t="s">
        <v>36</v>
      </c>
      <c r="AH55" s="1419" t="s">
        <v>36</v>
      </c>
      <c r="AI55" s="1419" t="s">
        <v>36</v>
      </c>
      <c r="AJ55" s="1419" t="s">
        <v>36</v>
      </c>
      <c r="AK55" s="1419" t="s">
        <v>36</v>
      </c>
      <c r="AL55" s="1463" t="s">
        <v>36</v>
      </c>
      <c r="AM55" s="1491"/>
      <c r="AN55" s="1491"/>
      <c r="AO55" s="1491"/>
      <c r="AP55" s="1491"/>
      <c r="AQ55" s="1491"/>
      <c r="AR55" s="1491"/>
      <c r="AS55" s="1491"/>
      <c r="AT55" s="1491"/>
      <c r="AU55" s="1491"/>
      <c r="AV55" s="1491"/>
      <c r="AW55" s="1491"/>
      <c r="AX55" s="1491"/>
      <c r="AY55" s="1491"/>
      <c r="AZ55" s="215"/>
      <c r="BA55" s="1756"/>
      <c r="BB55" s="152" t="s">
        <v>69</v>
      </c>
      <c r="BC55" s="1008" t="s">
        <v>36</v>
      </c>
      <c r="BD55" s="1027" t="s">
        <v>36</v>
      </c>
      <c r="BE55" s="1027" t="s">
        <v>36</v>
      </c>
      <c r="BF55" s="1027" t="s">
        <v>36</v>
      </c>
      <c r="BG55" s="1047" t="s">
        <v>36</v>
      </c>
      <c r="BH55" s="1067" t="s">
        <v>36</v>
      </c>
      <c r="BI55" s="1027" t="s">
        <v>36</v>
      </c>
      <c r="BJ55" s="1027" t="s">
        <v>36</v>
      </c>
      <c r="BK55" s="1027" t="s">
        <v>36</v>
      </c>
      <c r="BL55" s="1047" t="s">
        <v>36</v>
      </c>
      <c r="BM55" s="1067" t="s">
        <v>36</v>
      </c>
      <c r="BN55" s="1027" t="s">
        <v>36</v>
      </c>
      <c r="BO55" s="1027" t="s">
        <v>36</v>
      </c>
      <c r="BP55" s="1027" t="s">
        <v>36</v>
      </c>
      <c r="BQ55" s="1047" t="s">
        <v>36</v>
      </c>
      <c r="BR55" s="1420" t="s">
        <v>36</v>
      </c>
      <c r="BS55" s="1421" t="s">
        <v>36</v>
      </c>
      <c r="BT55" s="1421" t="s">
        <v>36</v>
      </c>
      <c r="BU55" s="1421" t="s">
        <v>36</v>
      </c>
      <c r="BV55" s="1421" t="s">
        <v>36</v>
      </c>
      <c r="BW55" s="1421" t="s">
        <v>36</v>
      </c>
      <c r="BX55" s="1421" t="s">
        <v>36</v>
      </c>
      <c r="BY55" s="1421" t="s">
        <v>36</v>
      </c>
      <c r="BZ55" s="1100" t="s">
        <v>36</v>
      </c>
      <c r="CA55" s="1100" t="s">
        <v>36</v>
      </c>
      <c r="CB55" s="1100" t="s">
        <v>36</v>
      </c>
      <c r="CC55" s="1100" t="s">
        <v>36</v>
      </c>
      <c r="CD55" s="1100" t="s">
        <v>36</v>
      </c>
      <c r="CE55" s="1100" t="s">
        <v>36</v>
      </c>
      <c r="CF55" s="1100" t="s">
        <v>36</v>
      </c>
      <c r="CG55" s="1100" t="s">
        <v>36</v>
      </c>
      <c r="CH55" s="1100" t="s">
        <v>36</v>
      </c>
      <c r="CI55" s="1100" t="s">
        <v>36</v>
      </c>
      <c r="CJ55" s="1100" t="s">
        <v>36</v>
      </c>
      <c r="CK55" s="1100" t="s">
        <v>36</v>
      </c>
      <c r="CL55" s="1100" t="s">
        <v>36</v>
      </c>
      <c r="CM55" s="1500"/>
      <c r="CN55" s="1500"/>
      <c r="CO55" s="1500"/>
      <c r="CP55" s="1500"/>
      <c r="CQ55" s="1500"/>
      <c r="CR55" s="1500"/>
      <c r="CS55" s="1500"/>
      <c r="CT55" s="1500"/>
      <c r="CU55" s="1500"/>
      <c r="CV55" s="1500"/>
      <c r="CW55" s="1500"/>
      <c r="CX55" s="1500"/>
      <c r="CY55" s="1500"/>
      <c r="CZ55" s="1500"/>
    </row>
    <row r="56" s="566" customFormat="true" ht="15" customHeight="true" x14ac:dyDescent="0.2">
      <c r="A56" s="132"/>
      <c r="B56" s="185"/>
      <c r="C56" s="1717" t="s">
        <v>115</v>
      </c>
      <c r="D56" s="1718"/>
      <c r="E56" s="1718"/>
      <c r="F56" s="1718"/>
      <c r="G56" s="1719"/>
      <c r="H56" s="1720" t="s">
        <v>39</v>
      </c>
      <c r="I56" s="1721"/>
      <c r="J56" s="1721"/>
      <c r="K56" s="1721"/>
      <c r="L56" s="1722"/>
      <c r="M56" s="1723" t="s">
        <v>38</v>
      </c>
      <c r="N56" s="1721"/>
      <c r="O56" s="1721"/>
      <c r="P56" s="1721"/>
      <c r="Q56" s="1722"/>
      <c r="R56" s="1410" t="s">
        <v>138</v>
      </c>
      <c r="S56" s="1447"/>
      <c r="T56" s="1447"/>
      <c r="U56" s="1447"/>
      <c r="V56" s="1447"/>
      <c r="W56" s="1447"/>
      <c r="X56" s="1447"/>
      <c r="Y56" s="1447"/>
      <c r="Z56" s="1447"/>
      <c r="AA56" s="1447"/>
      <c r="AB56" s="1447"/>
      <c r="AC56" s="1447"/>
      <c r="AD56" s="1447"/>
      <c r="AE56" s="1447"/>
      <c r="AF56" s="1447"/>
      <c r="AG56" s="1447"/>
      <c r="AH56" s="1447"/>
      <c r="AI56" s="1447"/>
      <c r="AJ56" s="1447"/>
      <c r="AK56" s="1447"/>
      <c r="AL56" s="1448"/>
      <c r="AM56" s="1226"/>
      <c r="AN56" s="1226"/>
      <c r="AO56" s="1226"/>
      <c r="AP56" s="1226"/>
      <c r="AQ56" s="1226"/>
      <c r="AR56" s="1226"/>
      <c r="AS56" s="1226"/>
      <c r="AT56" s="1226"/>
      <c r="AU56" s="1226"/>
      <c r="AV56" s="1226"/>
      <c r="AW56" s="1226"/>
      <c r="AX56" s="1226"/>
      <c r="AY56" s="1226"/>
      <c r="AZ56" s="570"/>
      <c r="BA56" s="217" t="s">
        <v>129</v>
      </c>
      <c r="BB56" s="115" t="s">
        <v>96</v>
      </c>
      <c r="BC56" s="1798" t="s">
        <v>115</v>
      </c>
      <c r="BD56" s="1799"/>
      <c r="BE56" s="1799"/>
      <c r="BF56" s="1799"/>
      <c r="BG56" s="1800"/>
      <c r="BH56" s="1801" t="s">
        <v>39</v>
      </c>
      <c r="BI56" s="1799"/>
      <c r="BJ56" s="1799"/>
      <c r="BK56" s="1799"/>
      <c r="BL56" s="1800"/>
      <c r="BM56" s="1801" t="s">
        <v>38</v>
      </c>
      <c r="BN56" s="1799"/>
      <c r="BO56" s="1799"/>
      <c r="BP56" s="1799"/>
      <c r="BQ56" s="1802"/>
      <c r="BR56" s="1414" t="s">
        <v>138</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566" customFormat="true" ht="12.75" x14ac:dyDescent="0.2">
      <c r="A57" s="186" t="s">
        <v>70</v>
      </c>
      <c r="B57" s="244"/>
      <c r="C57" s="275" t="s">
        <v>0</v>
      </c>
      <c r="D57" s="276" t="s">
        <v>1</v>
      </c>
      <c r="E57" s="276" t="s">
        <v>2</v>
      </c>
      <c r="F57" s="276" t="s">
        <v>3</v>
      </c>
      <c r="G57" s="277" t="s">
        <v>4</v>
      </c>
      <c r="H57" s="689" t="s">
        <v>0</v>
      </c>
      <c r="I57" s="635" t="s">
        <v>1</v>
      </c>
      <c r="J57" s="635" t="s">
        <v>2</v>
      </c>
      <c r="K57" s="635" t="s">
        <v>3</v>
      </c>
      <c r="L57" s="636" t="s">
        <v>4</v>
      </c>
      <c r="M57" s="677" t="s">
        <v>0</v>
      </c>
      <c r="N57" s="635" t="s">
        <v>1</v>
      </c>
      <c r="O57" s="635" t="s">
        <v>2</v>
      </c>
      <c r="P57" s="635" t="s">
        <v>3</v>
      </c>
      <c r="Q57" s="704" t="s">
        <v>4</v>
      </c>
      <c r="R57" s="689" t="s">
        <v>147</v>
      </c>
      <c r="S57" s="635" t="s">
        <v>148</v>
      </c>
      <c r="T57" s="635" t="s">
        <v>149</v>
      </c>
      <c r="U57" s="635" t="s">
        <v>150</v>
      </c>
      <c r="V57" s="635" t="s">
        <v>151</v>
      </c>
      <c r="W57" s="635" t="s">
        <v>152</v>
      </c>
      <c r="X57" s="635" t="s">
        <v>153</v>
      </c>
      <c r="Y57" s="635" t="s">
        <v>154</v>
      </c>
      <c r="Z57" s="635" t="s">
        <v>155</v>
      </c>
      <c r="AA57" s="635" t="s">
        <v>156</v>
      </c>
      <c r="AB57" s="635" t="s">
        <v>157</v>
      </c>
      <c r="AC57" s="635" t="s">
        <v>158</v>
      </c>
      <c r="AD57" s="635" t="s">
        <v>159</v>
      </c>
      <c r="AE57" s="635" t="s">
        <v>160</v>
      </c>
      <c r="AF57" s="635" t="s">
        <v>161</v>
      </c>
      <c r="AG57" s="635" t="s">
        <v>162</v>
      </c>
      <c r="AH57" s="635" t="s">
        <v>163</v>
      </c>
      <c r="AI57" s="635" t="s">
        <v>164</v>
      </c>
      <c r="AJ57" s="635" t="s">
        <v>165</v>
      </c>
      <c r="AK57" s="635" t="s">
        <v>166</v>
      </c>
      <c r="AL57" s="637" t="s">
        <v>167</v>
      </c>
      <c r="AM57" s="1226"/>
      <c r="AN57" s="1226"/>
      <c r="AO57" s="1226"/>
      <c r="AP57" s="1226"/>
      <c r="AQ57" s="1226"/>
      <c r="AR57" s="1226"/>
      <c r="AS57" s="1226"/>
      <c r="AT57" s="1226"/>
      <c r="AU57" s="1226"/>
      <c r="AV57" s="1226"/>
      <c r="AW57" s="1226"/>
      <c r="AX57" s="1226"/>
      <c r="AY57" s="1226"/>
      <c r="AZ57" s="570"/>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147</v>
      </c>
      <c r="BS57" s="170" t="s">
        <v>148</v>
      </c>
      <c r="BT57" s="170" t="s">
        <v>149</v>
      </c>
      <c r="BU57" s="170" t="s">
        <v>150</v>
      </c>
      <c r="BV57" s="170" t="s">
        <v>151</v>
      </c>
      <c r="BW57" s="170" t="s">
        <v>152</v>
      </c>
      <c r="BX57" s="170" t="s">
        <v>153</v>
      </c>
      <c r="BY57" s="171" t="s">
        <v>154</v>
      </c>
      <c r="BZ57" s="171" t="s">
        <v>155</v>
      </c>
      <c r="CA57" s="171" t="s">
        <v>156</v>
      </c>
      <c r="CB57" s="171" t="s">
        <v>157</v>
      </c>
      <c r="CC57" s="171" t="s">
        <v>158</v>
      </c>
      <c r="CD57" s="171" t="s">
        <v>159</v>
      </c>
      <c r="CE57" s="171" t="s">
        <v>160</v>
      </c>
      <c r="CF57" s="171" t="s">
        <v>161</v>
      </c>
      <c r="CG57" s="171" t="s">
        <v>162</v>
      </c>
      <c r="CH57" s="171" t="s">
        <v>163</v>
      </c>
      <c r="CI57" s="171" t="s">
        <v>164</v>
      </c>
      <c r="CJ57" s="171" t="s">
        <v>165</v>
      </c>
      <c r="CK57" s="171" t="s">
        <v>166</v>
      </c>
      <c r="CL57" s="171" t="s">
        <v>167</v>
      </c>
      <c r="CM57" s="1501"/>
      <c r="CN57" s="1501"/>
      <c r="CO57" s="1501"/>
      <c r="CP57" s="1501"/>
      <c r="CQ57" s="1501"/>
      <c r="CR57" s="1501"/>
      <c r="CS57" s="1501"/>
      <c r="CT57" s="1501"/>
      <c r="CU57" s="1501"/>
      <c r="CV57" s="1501"/>
      <c r="CW57" s="1501"/>
      <c r="CX57" s="1501"/>
      <c r="CY57" s="1501"/>
      <c r="CZ57" s="1501"/>
    </row>
    <row r="58" s="566" customFormat="true" ht="15" customHeight="true" x14ac:dyDescent="0.2">
      <c r="A58" s="1733" t="s">
        <v>169</v>
      </c>
      <c r="B58" s="932" t="s">
        <v>170</v>
      </c>
      <c r="C58" s="789">
        <v>2.5343515285069671</v>
      </c>
      <c r="D58" s="790">
        <v>14.869269449349979</v>
      </c>
      <c r="E58" s="790">
        <v>28.617103308353521</v>
      </c>
      <c r="F58" s="790">
        <v>47.524305575165222</v>
      </c>
      <c r="G58" s="791">
        <v>47.930427808416724</v>
      </c>
      <c r="H58" s="792">
        <v>45.622310769159796</v>
      </c>
      <c r="I58" s="790">
        <v>54.910802825283966</v>
      </c>
      <c r="J58" s="790">
        <v>52.053388024453085</v>
      </c>
      <c r="K58" s="790">
        <v>46.020472003856533</v>
      </c>
      <c r="L58" s="793">
        <v>46.601514837206267</v>
      </c>
      <c r="M58" s="794">
        <v>0.44927509352245326</v>
      </c>
      <c r="N58" s="790">
        <v>7.9735891965033456</v>
      </c>
      <c r="O58" s="790">
        <v>16.06075893109314</v>
      </c>
      <c r="P58" s="790">
        <v>26.597601868237824</v>
      </c>
      <c r="Q58" s="791">
        <v>44.325446934044443</v>
      </c>
      <c r="R58" s="792">
        <v>26.747211753312111</v>
      </c>
      <c r="S58" s="790">
        <v>96.192032723216073</v>
      </c>
      <c r="T58" s="790">
        <v>55.102371198969536</v>
      </c>
      <c r="U58" s="790">
        <v>42.855665888882328</v>
      </c>
      <c r="V58" s="790">
        <v>27.231186915219691</v>
      </c>
      <c r="W58" s="790">
        <v>0</v>
      </c>
      <c r="X58" s="790">
        <v>0</v>
      </c>
      <c r="Y58" s="790">
        <v>0</v>
      </c>
      <c r="Z58" s="790">
        <v>11.199210098579893</v>
      </c>
      <c r="AA58" s="790">
        <v>20.03571719500572</v>
      </c>
      <c r="AB58" s="790">
        <v>68.510651470680472</v>
      </c>
      <c r="AC58" s="790">
        <v>13.159104593298441</v>
      </c>
      <c r="AD58" s="790">
        <v>34.693039663001016</v>
      </c>
      <c r="AE58" s="790">
        <v>40.275751102577459</v>
      </c>
      <c r="AF58" s="790">
        <v>17.678329677949996</v>
      </c>
      <c r="AG58" s="790">
        <v>0</v>
      </c>
      <c r="AH58" s="790">
        <v>0</v>
      </c>
      <c r="AI58" s="790">
        <v>9.0963727012547491</v>
      </c>
      <c r="AJ58" s="790">
        <v>27.062045018115278</v>
      </c>
      <c r="AK58" s="790">
        <v>16.269421398675977</v>
      </c>
      <c r="AL58" s="1464">
        <v>27.077821222297743</v>
      </c>
      <c r="AM58" s="1226"/>
      <c r="AN58" s="1226"/>
      <c r="AO58" s="1226"/>
      <c r="AP58" s="1226"/>
      <c r="AQ58" s="1226"/>
      <c r="AR58" s="1226"/>
      <c r="AS58" s="1226"/>
      <c r="AT58" s="1226"/>
      <c r="AU58" s="1226"/>
      <c r="AV58" s="1226"/>
      <c r="AW58" s="1226"/>
      <c r="AX58" s="1226"/>
      <c r="AY58" s="1226"/>
      <c r="AZ58" s="570"/>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302"/>
      <c r="CF58" s="302"/>
      <c r="CG58" s="302"/>
      <c r="CH58" s="302"/>
      <c r="CI58" s="302"/>
      <c r="CJ58" s="302"/>
      <c r="CK58" s="302"/>
      <c r="CL58" s="302"/>
      <c r="CM58" s="1502"/>
      <c r="CN58" s="1502"/>
      <c r="CO58" s="1502"/>
      <c r="CP58" s="1502"/>
      <c r="CQ58" s="1502"/>
      <c r="CR58" s="1502"/>
      <c r="CS58" s="1502"/>
      <c r="CT58" s="1502"/>
      <c r="CU58" s="1502"/>
      <c r="CV58" s="1502"/>
      <c r="CW58" s="1502"/>
      <c r="CX58" s="1502"/>
      <c r="CY58" s="1502"/>
      <c r="CZ58" s="1502"/>
    </row>
    <row r="59" s="566" customFormat="true" ht="15" customHeight="true" x14ac:dyDescent="0.2">
      <c r="A59" s="1734"/>
      <c r="B59" s="933" t="s">
        <v>171</v>
      </c>
      <c r="C59" s="795">
        <v>4.7623059073173337</v>
      </c>
      <c r="D59" s="796">
        <v>6.5218699353862197</v>
      </c>
      <c r="E59" s="796">
        <v>9.7305159039320639</v>
      </c>
      <c r="F59" s="796">
        <v>5.20305389562236</v>
      </c>
      <c r="G59" s="797">
        <v>2.3188374690240914</v>
      </c>
      <c r="H59" s="798">
        <v>18.597110864650602</v>
      </c>
      <c r="I59" s="796">
        <v>3.4761694247762662</v>
      </c>
      <c r="J59" s="796">
        <v>1.1128817564895677</v>
      </c>
      <c r="K59" s="796">
        <v>2.4769737845277096</v>
      </c>
      <c r="L59" s="799">
        <v>0</v>
      </c>
      <c r="M59" s="800">
        <v>3.5231132438676189</v>
      </c>
      <c r="N59" s="796">
        <v>4.5482228874474329</v>
      </c>
      <c r="O59" s="796">
        <v>7.6974602090111848</v>
      </c>
      <c r="P59" s="796">
        <v>8.0349193765941838</v>
      </c>
      <c r="Q59" s="797">
        <v>6.0162515745381233</v>
      </c>
      <c r="R59" s="798">
        <v>3.1191866609448047</v>
      </c>
      <c r="S59" s="796">
        <v>0</v>
      </c>
      <c r="T59" s="796">
        <v>4.2010887566688808</v>
      </c>
      <c r="U59" s="796">
        <v>37.702138818059915</v>
      </c>
      <c r="V59" s="796">
        <v>21.614539079190582</v>
      </c>
      <c r="W59" s="796">
        <v>0</v>
      </c>
      <c r="X59" s="796">
        <v>0</v>
      </c>
      <c r="Y59" s="796">
        <v>1.9194133603167991</v>
      </c>
      <c r="Z59" s="796">
        <v>2.3178018271392267</v>
      </c>
      <c r="AA59" s="796">
        <v>3.7285471727760813</v>
      </c>
      <c r="AB59" s="796">
        <v>0.82771342458652764</v>
      </c>
      <c r="AC59" s="796">
        <v>2.7945312359860099</v>
      </c>
      <c r="AD59" s="796">
        <v>6.3331416482972598</v>
      </c>
      <c r="AE59" s="796">
        <v>4.5320792639104841</v>
      </c>
      <c r="AF59" s="796">
        <v>23.25260864081762</v>
      </c>
      <c r="AG59" s="796">
        <v>0</v>
      </c>
      <c r="AH59" s="796">
        <v>0</v>
      </c>
      <c r="AI59" s="796">
        <v>0</v>
      </c>
      <c r="AJ59" s="796">
        <v>3.2193946892216641</v>
      </c>
      <c r="AK59" s="796">
        <v>2.5962736944928659</v>
      </c>
      <c r="AL59" s="1465">
        <v>2.5568066570819568</v>
      </c>
      <c r="AM59" s="1226"/>
      <c r="AN59" s="1226"/>
      <c r="AO59" s="1226"/>
      <c r="AP59" s="1226"/>
      <c r="AQ59" s="1226"/>
      <c r="AR59" s="1226"/>
      <c r="AS59" s="1226"/>
      <c r="AT59" s="1226"/>
      <c r="AU59" s="1226"/>
      <c r="AV59" s="1226"/>
      <c r="AW59" s="1226"/>
      <c r="AX59" s="1226"/>
      <c r="AY59" s="1226"/>
      <c r="AZ59" s="570"/>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304"/>
      <c r="CF59" s="304"/>
      <c r="CG59" s="304"/>
      <c r="CH59" s="304"/>
      <c r="CI59" s="304"/>
      <c r="CJ59" s="304"/>
      <c r="CK59" s="304"/>
      <c r="CL59" s="304"/>
      <c r="CM59" s="1503"/>
      <c r="CN59" s="1503"/>
      <c r="CO59" s="1503"/>
      <c r="CP59" s="1503"/>
      <c r="CQ59" s="1503"/>
      <c r="CR59" s="1503"/>
      <c r="CS59" s="1503"/>
      <c r="CT59" s="1503"/>
      <c r="CU59" s="1503"/>
      <c r="CV59" s="1503"/>
      <c r="CW59" s="1503"/>
      <c r="CX59" s="1503"/>
      <c r="CY59" s="1503"/>
      <c r="CZ59" s="1503"/>
    </row>
    <row r="60" s="566" customFormat="true" ht="15" customHeight="true" x14ac:dyDescent="0.2">
      <c r="A60" s="1734"/>
      <c r="B60" s="933" t="s">
        <v>172</v>
      </c>
      <c r="C60" s="795">
        <v>1.3646399745644233</v>
      </c>
      <c r="D60" s="796">
        <v>3.7247622857790277</v>
      </c>
      <c r="E60" s="796">
        <v>2.982942245444002</v>
      </c>
      <c r="F60" s="796">
        <v>0.94939494048703488</v>
      </c>
      <c r="G60" s="797">
        <v>1.823515046823132</v>
      </c>
      <c r="H60" s="798">
        <v>3.7817059402427464</v>
      </c>
      <c r="I60" s="796">
        <v>0.70171077361333989</v>
      </c>
      <c r="J60" s="796">
        <v>0</v>
      </c>
      <c r="K60" s="796">
        <v>0.34465003004820244</v>
      </c>
      <c r="L60" s="799">
        <v>0</v>
      </c>
      <c r="M60" s="800">
        <v>0.50627036551939264</v>
      </c>
      <c r="N60" s="796">
        <v>2.5350215155355382</v>
      </c>
      <c r="O60" s="796">
        <v>4.1238715425810053</v>
      </c>
      <c r="P60" s="796">
        <v>2.815533407531511</v>
      </c>
      <c r="Q60" s="797">
        <v>3.5390925762573548</v>
      </c>
      <c r="R60" s="798">
        <v>0</v>
      </c>
      <c r="S60" s="796">
        <v>0</v>
      </c>
      <c r="T60" s="796">
        <v>0</v>
      </c>
      <c r="U60" s="796">
        <v>0</v>
      </c>
      <c r="V60" s="796">
        <v>2.1353025050265155</v>
      </c>
      <c r="W60" s="796">
        <v>0</v>
      </c>
      <c r="X60" s="796">
        <v>0</v>
      </c>
      <c r="Y60" s="796">
        <v>0.80817404644917845</v>
      </c>
      <c r="Z60" s="796">
        <v>0</v>
      </c>
      <c r="AA60" s="796">
        <v>0.24606004098014647</v>
      </c>
      <c r="AB60" s="796">
        <v>0</v>
      </c>
      <c r="AC60" s="796">
        <v>0</v>
      </c>
      <c r="AD60" s="796">
        <v>5.6756039149685522</v>
      </c>
      <c r="AE60" s="796">
        <v>3.565724544827134</v>
      </c>
      <c r="AF60" s="796">
        <v>3.5384404453418119</v>
      </c>
      <c r="AG60" s="796">
        <v>17.07767163423506</v>
      </c>
      <c r="AH60" s="796">
        <v>0</v>
      </c>
      <c r="AI60" s="796">
        <v>2.872688834486905</v>
      </c>
      <c r="AJ60" s="796">
        <v>0.67149647644794375</v>
      </c>
      <c r="AK60" s="796">
        <v>5.3922607501005677</v>
      </c>
      <c r="AL60" s="1465">
        <v>3.3574716066268606</v>
      </c>
      <c r="AM60" s="1226"/>
      <c r="AN60" s="1226"/>
      <c r="AO60" s="1226"/>
      <c r="AP60" s="1226"/>
      <c r="AQ60" s="1226"/>
      <c r="AR60" s="1226"/>
      <c r="AS60" s="1226"/>
      <c r="AT60" s="1226"/>
      <c r="AU60" s="1226"/>
      <c r="AV60" s="1226"/>
      <c r="AW60" s="1226"/>
      <c r="AX60" s="1226"/>
      <c r="AY60" s="1226"/>
      <c r="AZ60" s="570"/>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304"/>
      <c r="CF60" s="304"/>
      <c r="CG60" s="304"/>
      <c r="CH60" s="304"/>
      <c r="CI60" s="304"/>
      <c r="CJ60" s="304"/>
      <c r="CK60" s="304"/>
      <c r="CL60" s="304"/>
      <c r="CM60" s="1503"/>
      <c r="CN60" s="1503"/>
      <c r="CO60" s="1503"/>
      <c r="CP60" s="1503"/>
      <c r="CQ60" s="1503"/>
      <c r="CR60" s="1503"/>
      <c r="CS60" s="1503"/>
      <c r="CT60" s="1503"/>
      <c r="CU60" s="1503"/>
      <c r="CV60" s="1503"/>
      <c r="CW60" s="1503"/>
      <c r="CX60" s="1503"/>
      <c r="CY60" s="1503"/>
      <c r="CZ60" s="1503"/>
    </row>
    <row r="61" s="566" customFormat="true" ht="15" customHeight="true" x14ac:dyDescent="0.2">
      <c r="A61" s="1734"/>
      <c r="B61" s="933" t="s">
        <v>173</v>
      </c>
      <c r="C61" s="795">
        <v>1.3696688223455555</v>
      </c>
      <c r="D61" s="796">
        <v>5.697811909597748</v>
      </c>
      <c r="E61" s="796">
        <v>9.3064960297911767</v>
      </c>
      <c r="F61" s="796">
        <v>4.0700498764686346</v>
      </c>
      <c r="G61" s="797">
        <v>4.1827614878213861</v>
      </c>
      <c r="H61" s="798">
        <v>0.54798929846438771</v>
      </c>
      <c r="I61" s="796">
        <v>0.26090024722663818</v>
      </c>
      <c r="J61" s="796">
        <v>0.26122164377013357</v>
      </c>
      <c r="K61" s="796">
        <v>0.87838703944588625</v>
      </c>
      <c r="L61" s="799">
        <v>0</v>
      </c>
      <c r="M61" s="800">
        <v>1.5109359504828552</v>
      </c>
      <c r="N61" s="796">
        <v>3.4494182997769651</v>
      </c>
      <c r="O61" s="796">
        <v>7.2791241996173097</v>
      </c>
      <c r="P61" s="796">
        <v>11.153797000095404</v>
      </c>
      <c r="Q61" s="797">
        <v>11.297183232387169</v>
      </c>
      <c r="R61" s="798">
        <v>0</v>
      </c>
      <c r="S61" s="796">
        <v>0</v>
      </c>
      <c r="T61" s="796">
        <v>5.9212496207130263</v>
      </c>
      <c r="U61" s="796">
        <v>0</v>
      </c>
      <c r="V61" s="796">
        <v>4.9953172020534193</v>
      </c>
      <c r="W61" s="796">
        <v>1.8120123767103309</v>
      </c>
      <c r="X61" s="796">
        <v>0</v>
      </c>
      <c r="Y61" s="796">
        <v>0</v>
      </c>
      <c r="Z61" s="796">
        <v>22.717967125559941</v>
      </c>
      <c r="AA61" s="796">
        <v>2.7873893936155016</v>
      </c>
      <c r="AB61" s="796">
        <v>1.5263103955443722</v>
      </c>
      <c r="AC61" s="796">
        <v>0</v>
      </c>
      <c r="AD61" s="796">
        <v>0.24942235597387066</v>
      </c>
      <c r="AE61" s="796">
        <v>0.63001929626419617</v>
      </c>
      <c r="AF61" s="796">
        <v>0</v>
      </c>
      <c r="AG61" s="796">
        <v>0</v>
      </c>
      <c r="AH61" s="796">
        <v>59.676232935073713</v>
      </c>
      <c r="AI61" s="796">
        <v>11.627582662925766</v>
      </c>
      <c r="AJ61" s="796">
        <v>0.60229958918913162</v>
      </c>
      <c r="AK61" s="796">
        <v>42.293634735376386</v>
      </c>
      <c r="AL61" s="1465">
        <v>0.23686813251131683</v>
      </c>
      <c r="AM61" s="1226"/>
      <c r="AN61" s="1226"/>
      <c r="AO61" s="1226"/>
      <c r="AP61" s="1226"/>
      <c r="AQ61" s="1226"/>
      <c r="AR61" s="1226"/>
      <c r="AS61" s="1226"/>
      <c r="AT61" s="1226"/>
      <c r="AU61" s="1226"/>
      <c r="AV61" s="1226"/>
      <c r="AW61" s="1226"/>
      <c r="AX61" s="1226"/>
      <c r="AY61" s="1226"/>
      <c r="AZ61" s="570"/>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304"/>
      <c r="CF61" s="304"/>
      <c r="CG61" s="304"/>
      <c r="CH61" s="304"/>
      <c r="CI61" s="304"/>
      <c r="CJ61" s="304"/>
      <c r="CK61" s="304"/>
      <c r="CL61" s="304"/>
      <c r="CM61" s="1503"/>
      <c r="CN61" s="1503"/>
      <c r="CO61" s="1503"/>
      <c r="CP61" s="1503"/>
      <c r="CQ61" s="1503"/>
      <c r="CR61" s="1503"/>
      <c r="CS61" s="1503"/>
      <c r="CT61" s="1503"/>
      <c r="CU61" s="1503"/>
      <c r="CV61" s="1503"/>
      <c r="CW61" s="1503"/>
      <c r="CX61" s="1503"/>
      <c r="CY61" s="1503"/>
      <c r="CZ61" s="1503"/>
    </row>
    <row r="62" s="566" customFormat="true" ht="15" customHeight="true" x14ac:dyDescent="0.2">
      <c r="A62" s="1734"/>
      <c r="B62" s="933" t="s">
        <v>174</v>
      </c>
      <c r="C62" s="795">
        <v>14.285022207529336</v>
      </c>
      <c r="D62" s="796">
        <v>11.733789823235833</v>
      </c>
      <c r="E62" s="796">
        <v>4.9365106742117071</v>
      </c>
      <c r="F62" s="796">
        <v>1.4534761106455896</v>
      </c>
      <c r="G62" s="797">
        <v>1.9941685338047881</v>
      </c>
      <c r="H62" s="798">
        <v>0</v>
      </c>
      <c r="I62" s="796">
        <v>1.1933242833408686</v>
      </c>
      <c r="J62" s="796">
        <v>0</v>
      </c>
      <c r="K62" s="796">
        <v>0.72531769389861156</v>
      </c>
      <c r="L62" s="799">
        <v>2.1756574914708899</v>
      </c>
      <c r="M62" s="800">
        <v>17.890333069229364</v>
      </c>
      <c r="N62" s="796">
        <v>9.0927262426479452</v>
      </c>
      <c r="O62" s="796">
        <v>13.065052827404763</v>
      </c>
      <c r="P62" s="796">
        <v>4.650279616063373</v>
      </c>
      <c r="Q62" s="797">
        <v>3.1610209697963407</v>
      </c>
      <c r="R62" s="798">
        <v>0.77591064754560457</v>
      </c>
      <c r="S62" s="796">
        <v>0</v>
      </c>
      <c r="T62" s="796">
        <v>2.7402877291670005</v>
      </c>
      <c r="U62" s="796">
        <v>0</v>
      </c>
      <c r="V62" s="796">
        <v>8.5532199400801581</v>
      </c>
      <c r="W62" s="796">
        <v>45.710955897288905</v>
      </c>
      <c r="X62" s="796">
        <v>0</v>
      </c>
      <c r="Y62" s="796">
        <v>11.434402280922166</v>
      </c>
      <c r="Z62" s="796">
        <v>4.5188953241168726</v>
      </c>
      <c r="AA62" s="796">
        <v>11.403451059366008</v>
      </c>
      <c r="AB62" s="796">
        <v>0.58145157925499891</v>
      </c>
      <c r="AC62" s="796">
        <v>7.5176006314080555</v>
      </c>
      <c r="AD62" s="796">
        <v>2.7200019685528485</v>
      </c>
      <c r="AE62" s="796">
        <v>4.9145905163228161</v>
      </c>
      <c r="AF62" s="796">
        <v>23.223231478739606</v>
      </c>
      <c r="AG62" s="796">
        <v>23.523227112141928</v>
      </c>
      <c r="AH62" s="796">
        <v>5.2919294192129946</v>
      </c>
      <c r="AI62" s="796">
        <v>4.8533247282400103</v>
      </c>
      <c r="AJ62" s="796">
        <v>2.5753140239226164</v>
      </c>
      <c r="AK62" s="796">
        <v>0</v>
      </c>
      <c r="AL62" s="1465">
        <v>9.5132320605663416</v>
      </c>
      <c r="AM62" s="1226"/>
      <c r="AN62" s="1226"/>
      <c r="AO62" s="1226"/>
      <c r="AP62" s="1226"/>
      <c r="AQ62" s="1226"/>
      <c r="AR62" s="1226"/>
      <c r="AS62" s="1226"/>
      <c r="AT62" s="1226"/>
      <c r="AU62" s="1226"/>
      <c r="AV62" s="1226"/>
      <c r="AW62" s="1226"/>
      <c r="AX62" s="1226"/>
      <c r="AY62" s="1226"/>
      <c r="AZ62" s="570"/>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304"/>
      <c r="CF62" s="304"/>
      <c r="CG62" s="304"/>
      <c r="CH62" s="304"/>
      <c r="CI62" s="304"/>
      <c r="CJ62" s="304"/>
      <c r="CK62" s="304"/>
      <c r="CL62" s="304"/>
      <c r="CM62" s="1503"/>
      <c r="CN62" s="1503"/>
      <c r="CO62" s="1503"/>
      <c r="CP62" s="1503"/>
      <c r="CQ62" s="1503"/>
      <c r="CR62" s="1503"/>
      <c r="CS62" s="1503"/>
      <c r="CT62" s="1503"/>
      <c r="CU62" s="1503"/>
      <c r="CV62" s="1503"/>
      <c r="CW62" s="1503"/>
      <c r="CX62" s="1503"/>
      <c r="CY62" s="1503"/>
      <c r="CZ62" s="1503"/>
    </row>
    <row r="63" s="566" customFormat="true" ht="15" customHeight="true" x14ac:dyDescent="0.2">
      <c r="A63" s="1734"/>
      <c r="B63" s="933" t="s">
        <v>175</v>
      </c>
      <c r="C63" s="795">
        <v>33.167920457948682</v>
      </c>
      <c r="D63" s="796">
        <v>23.063019190772689</v>
      </c>
      <c r="E63" s="796">
        <v>10.399599669915661</v>
      </c>
      <c r="F63" s="796">
        <v>2.4170674341854284</v>
      </c>
      <c r="G63" s="797">
        <v>0.40391064005853244</v>
      </c>
      <c r="H63" s="798">
        <v>0</v>
      </c>
      <c r="I63" s="796">
        <v>0</v>
      </c>
      <c r="J63" s="796">
        <v>0</v>
      </c>
      <c r="K63" s="796">
        <v>0</v>
      </c>
      <c r="L63" s="799">
        <v>0</v>
      </c>
      <c r="M63" s="800">
        <v>31.844809427037536</v>
      </c>
      <c r="N63" s="796">
        <v>31.620014194641303</v>
      </c>
      <c r="O63" s="796">
        <v>19.999525492302521</v>
      </c>
      <c r="P63" s="796">
        <v>12.755086907297954</v>
      </c>
      <c r="Q63" s="797">
        <v>4.0753820763451802</v>
      </c>
      <c r="R63" s="798">
        <v>23.977713510852602</v>
      </c>
      <c r="S63" s="796">
        <v>0</v>
      </c>
      <c r="T63" s="796">
        <v>17.705792679226334</v>
      </c>
      <c r="U63" s="796">
        <v>1.7751882387028073</v>
      </c>
      <c r="V63" s="796">
        <v>12.548098754407642</v>
      </c>
      <c r="W63" s="796">
        <v>36.289279141738241</v>
      </c>
      <c r="X63" s="796">
        <v>0</v>
      </c>
      <c r="Y63" s="796">
        <v>13.626271763036124</v>
      </c>
      <c r="Z63" s="796">
        <v>24.217068064934644</v>
      </c>
      <c r="AA63" s="796">
        <v>12.940983011780153</v>
      </c>
      <c r="AB63" s="796">
        <v>0</v>
      </c>
      <c r="AC63" s="796">
        <v>34.972095277596182</v>
      </c>
      <c r="AD63" s="796">
        <v>15.71478270037553</v>
      </c>
      <c r="AE63" s="796">
        <v>5.3967541520183842</v>
      </c>
      <c r="AF63" s="796">
        <v>30.285423788384218</v>
      </c>
      <c r="AG63" s="796">
        <v>1.1168007529787649</v>
      </c>
      <c r="AH63" s="796">
        <v>17.417649443076876</v>
      </c>
      <c r="AI63" s="796">
        <v>12.608948858632345</v>
      </c>
      <c r="AJ63" s="796">
        <v>0</v>
      </c>
      <c r="AK63" s="796">
        <v>0</v>
      </c>
      <c r="AL63" s="1465">
        <v>21.53137001925635</v>
      </c>
      <c r="AM63" s="1226"/>
      <c r="AN63" s="1226"/>
      <c r="AO63" s="1226"/>
      <c r="AP63" s="1226"/>
      <c r="AQ63" s="1226"/>
      <c r="AR63" s="1226"/>
      <c r="AS63" s="1226"/>
      <c r="AT63" s="1226"/>
      <c r="AU63" s="1226"/>
      <c r="AV63" s="1226"/>
      <c r="AW63" s="1226"/>
      <c r="AX63" s="1226"/>
      <c r="AY63" s="1226"/>
      <c r="AZ63" s="570"/>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304"/>
      <c r="CF63" s="304"/>
      <c r="CG63" s="304"/>
      <c r="CH63" s="304"/>
      <c r="CI63" s="304"/>
      <c r="CJ63" s="304"/>
      <c r="CK63" s="304"/>
      <c r="CL63" s="304"/>
      <c r="CM63" s="1503"/>
      <c r="CN63" s="1503"/>
      <c r="CO63" s="1503"/>
      <c r="CP63" s="1503"/>
      <c r="CQ63" s="1503"/>
      <c r="CR63" s="1503"/>
      <c r="CS63" s="1503"/>
      <c r="CT63" s="1503"/>
      <c r="CU63" s="1503"/>
      <c r="CV63" s="1503"/>
      <c r="CW63" s="1503"/>
      <c r="CX63" s="1503"/>
      <c r="CY63" s="1503"/>
      <c r="CZ63" s="1503"/>
    </row>
    <row r="64" s="566" customFormat="true" ht="15" customHeight="true" x14ac:dyDescent="0.2">
      <c r="A64" s="1734"/>
      <c r="B64" s="933" t="s">
        <v>176</v>
      </c>
      <c r="C64" s="795">
        <v>4.6842001088304173</v>
      </c>
      <c r="D64" s="796">
        <v>3.7770680959941281</v>
      </c>
      <c r="E64" s="796">
        <v>2.6683548068507137</v>
      </c>
      <c r="F64" s="796">
        <v>0.55410596713202198</v>
      </c>
      <c r="G64" s="797">
        <v>0</v>
      </c>
      <c r="H64" s="798">
        <v>0</v>
      </c>
      <c r="I64" s="796">
        <v>0</v>
      </c>
      <c r="J64" s="796">
        <v>0</v>
      </c>
      <c r="K64" s="796">
        <v>0</v>
      </c>
      <c r="L64" s="799">
        <v>0</v>
      </c>
      <c r="M64" s="800">
        <v>4.84323224137946</v>
      </c>
      <c r="N64" s="796">
        <v>4.9732326472523631</v>
      </c>
      <c r="O64" s="796">
        <v>3.6111856198186647</v>
      </c>
      <c r="P64" s="796">
        <v>2.6443064311509459</v>
      </c>
      <c r="Q64" s="797">
        <v>0.80059514753396022</v>
      </c>
      <c r="R64" s="798">
        <v>0</v>
      </c>
      <c r="S64" s="796">
        <v>0</v>
      </c>
      <c r="T64" s="796">
        <v>0</v>
      </c>
      <c r="U64" s="796">
        <v>0</v>
      </c>
      <c r="V64" s="796">
        <v>1.1684612967436714</v>
      </c>
      <c r="W64" s="796">
        <v>0</v>
      </c>
      <c r="X64" s="796">
        <v>0</v>
      </c>
      <c r="Y64" s="796">
        <v>22.100027549568928</v>
      </c>
      <c r="Z64" s="796">
        <v>5.0954360150769977</v>
      </c>
      <c r="AA64" s="796">
        <v>1.4983709847219278</v>
      </c>
      <c r="AB64" s="796">
        <v>0</v>
      </c>
      <c r="AC64" s="796">
        <v>0</v>
      </c>
      <c r="AD64" s="796">
        <v>2.1154340018147799</v>
      </c>
      <c r="AE64" s="796">
        <v>0</v>
      </c>
      <c r="AF64" s="796">
        <v>0</v>
      </c>
      <c r="AG64" s="796">
        <v>37.053330424356524</v>
      </c>
      <c r="AH64" s="796">
        <v>0</v>
      </c>
      <c r="AI64" s="796">
        <v>0.92248809030165746</v>
      </c>
      <c r="AJ64" s="796">
        <v>0</v>
      </c>
      <c r="AK64" s="796">
        <v>0</v>
      </c>
      <c r="AL64" s="1465">
        <v>2.4751592831943925</v>
      </c>
      <c r="AM64" s="1226"/>
      <c r="AN64" s="1226"/>
      <c r="AO64" s="1226"/>
      <c r="AP64" s="1226"/>
      <c r="AQ64" s="1226"/>
      <c r="AR64" s="1226"/>
      <c r="AS64" s="1226"/>
      <c r="AT64" s="1226"/>
      <c r="AU64" s="1226"/>
      <c r="AV64" s="1226"/>
      <c r="AW64" s="1226"/>
      <c r="AX64" s="1226"/>
      <c r="AY64" s="1226"/>
      <c r="AZ64" s="570"/>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304"/>
      <c r="CF64" s="304"/>
      <c r="CG64" s="304"/>
      <c r="CH64" s="304"/>
      <c r="CI64" s="304"/>
      <c r="CJ64" s="304"/>
      <c r="CK64" s="304"/>
      <c r="CL64" s="304"/>
      <c r="CM64" s="1503"/>
      <c r="CN64" s="1503"/>
      <c r="CO64" s="1503"/>
      <c r="CP64" s="1503"/>
      <c r="CQ64" s="1503"/>
      <c r="CR64" s="1503"/>
      <c r="CS64" s="1503"/>
      <c r="CT64" s="1503"/>
      <c r="CU64" s="1503"/>
      <c r="CV64" s="1503"/>
      <c r="CW64" s="1503"/>
      <c r="CX64" s="1503"/>
      <c r="CY64" s="1503"/>
      <c r="CZ64" s="1503"/>
    </row>
    <row r="65" s="566" customFormat="true" ht="15" customHeight="true" x14ac:dyDescent="0.2">
      <c r="A65" s="1734"/>
      <c r="B65" s="933" t="s">
        <v>177</v>
      </c>
      <c r="C65" s="795">
        <v>18.61412216472587</v>
      </c>
      <c r="D65" s="796">
        <v>11.764301334942234</v>
      </c>
      <c r="E65" s="796">
        <v>7.6878834958760631</v>
      </c>
      <c r="F65" s="796">
        <v>1.181802863511662</v>
      </c>
      <c r="G65" s="797">
        <v>0.18056530496488915</v>
      </c>
      <c r="H65" s="798">
        <v>0</v>
      </c>
      <c r="I65" s="796">
        <v>0</v>
      </c>
      <c r="J65" s="796">
        <v>0</v>
      </c>
      <c r="K65" s="796">
        <v>0</v>
      </c>
      <c r="L65" s="799">
        <v>0</v>
      </c>
      <c r="M65" s="800">
        <v>22.254747500559503</v>
      </c>
      <c r="N65" s="796">
        <v>14.456756496825879</v>
      </c>
      <c r="O65" s="796">
        <v>7.8900458745806619</v>
      </c>
      <c r="P65" s="796">
        <v>10.352966316732285</v>
      </c>
      <c r="Q65" s="797">
        <v>1.9681896203430229</v>
      </c>
      <c r="R65" s="798">
        <v>0.82083859498547507</v>
      </c>
      <c r="S65" s="796">
        <v>0</v>
      </c>
      <c r="T65" s="796">
        <v>0.54811664196730481</v>
      </c>
      <c r="U65" s="796">
        <v>0</v>
      </c>
      <c r="V65" s="796">
        <v>5.5902731091480344</v>
      </c>
      <c r="W65" s="796">
        <v>1.312146893479895</v>
      </c>
      <c r="X65" s="796">
        <v>0</v>
      </c>
      <c r="Y65" s="796">
        <v>40.85403143059613</v>
      </c>
      <c r="Z65" s="796">
        <v>5.2587159517445938</v>
      </c>
      <c r="AA65" s="796">
        <v>32.308418275300582</v>
      </c>
      <c r="AB65" s="796">
        <v>0</v>
      </c>
      <c r="AC65" s="796">
        <v>1.5731401924903627</v>
      </c>
      <c r="AD65" s="796">
        <v>14.345454022856426</v>
      </c>
      <c r="AE65" s="796">
        <v>0.49816192172477386</v>
      </c>
      <c r="AF65" s="796">
        <v>0</v>
      </c>
      <c r="AG65" s="796">
        <v>5.2214926169253735</v>
      </c>
      <c r="AH65" s="796">
        <v>0</v>
      </c>
      <c r="AI65" s="796">
        <v>3.9796069475943789</v>
      </c>
      <c r="AJ65" s="796">
        <v>0</v>
      </c>
      <c r="AK65" s="796">
        <v>0</v>
      </c>
      <c r="AL65" s="1465">
        <v>3.7634431188431487</v>
      </c>
      <c r="AM65" s="1226"/>
      <c r="AN65" s="1226"/>
      <c r="AO65" s="1226"/>
      <c r="AP65" s="1226"/>
      <c r="AQ65" s="1226"/>
      <c r="AR65" s="1226"/>
      <c r="AS65" s="1226"/>
      <c r="AT65" s="1226"/>
      <c r="AU65" s="1226"/>
      <c r="AV65" s="1226"/>
      <c r="AW65" s="1226"/>
      <c r="AX65" s="1226"/>
      <c r="AY65" s="1226"/>
      <c r="AZ65" s="570"/>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304"/>
      <c r="CF65" s="304"/>
      <c r="CG65" s="304"/>
      <c r="CH65" s="304"/>
      <c r="CI65" s="304"/>
      <c r="CJ65" s="304"/>
      <c r="CK65" s="304"/>
      <c r="CL65" s="304"/>
      <c r="CM65" s="1503"/>
      <c r="CN65" s="1503"/>
      <c r="CO65" s="1503"/>
      <c r="CP65" s="1503"/>
      <c r="CQ65" s="1503"/>
      <c r="CR65" s="1503"/>
      <c r="CS65" s="1503"/>
      <c r="CT65" s="1503"/>
      <c r="CU65" s="1503"/>
      <c r="CV65" s="1503"/>
      <c r="CW65" s="1503"/>
      <c r="CX65" s="1503"/>
      <c r="CY65" s="1503"/>
      <c r="CZ65" s="1503"/>
    </row>
    <row r="66" s="566" customFormat="true" ht="15" customHeight="true" x14ac:dyDescent="0.2">
      <c r="A66" s="1734"/>
      <c r="B66" s="933" t="s">
        <v>178</v>
      </c>
      <c r="C66" s="795">
        <v>2.4276288061118669</v>
      </c>
      <c r="D66" s="796">
        <v>4.0887398594437458</v>
      </c>
      <c r="E66" s="796">
        <v>3.3111530324703145</v>
      </c>
      <c r="F66" s="796">
        <v>1.7715612637393903</v>
      </c>
      <c r="G66" s="797">
        <v>2.8545021887241226</v>
      </c>
      <c r="H66" s="798">
        <v>0</v>
      </c>
      <c r="I66" s="796">
        <v>0</v>
      </c>
      <c r="J66" s="796">
        <v>0</v>
      </c>
      <c r="K66" s="796">
        <v>0</v>
      </c>
      <c r="L66" s="799">
        <v>1.3511811012536821</v>
      </c>
      <c r="M66" s="800">
        <v>2.1396826072077779</v>
      </c>
      <c r="N66" s="796">
        <v>3.111643358914765</v>
      </c>
      <c r="O66" s="796">
        <v>5.5358263065694846</v>
      </c>
      <c r="P66" s="796">
        <v>3.4053783554550443</v>
      </c>
      <c r="Q66" s="797">
        <v>6.0811202700145115</v>
      </c>
      <c r="R66" s="798">
        <v>0</v>
      </c>
      <c r="S66" s="796">
        <v>0</v>
      </c>
      <c r="T66" s="796">
        <v>2.41584995402948</v>
      </c>
      <c r="U66" s="796">
        <v>0</v>
      </c>
      <c r="V66" s="796">
        <v>0</v>
      </c>
      <c r="W66" s="796">
        <v>0</v>
      </c>
      <c r="X66" s="796">
        <v>0</v>
      </c>
      <c r="Y66" s="796">
        <v>6.0249833833139892</v>
      </c>
      <c r="Z66" s="796">
        <v>9.7247051755194427</v>
      </c>
      <c r="AA66" s="796">
        <v>1.5765091012377193</v>
      </c>
      <c r="AB66" s="796">
        <v>9.8408542099278939</v>
      </c>
      <c r="AC66" s="796">
        <v>2.6962588544055386</v>
      </c>
      <c r="AD66" s="796">
        <v>7.407839754220745E-2</v>
      </c>
      <c r="AE66" s="796">
        <v>18.238359688486732</v>
      </c>
      <c r="AF66" s="796">
        <v>0</v>
      </c>
      <c r="AG66" s="796">
        <v>1.6131566431915496</v>
      </c>
      <c r="AH66" s="796">
        <v>0</v>
      </c>
      <c r="AI66" s="796">
        <v>2.8721739043252703</v>
      </c>
      <c r="AJ66" s="796">
        <v>0.92661475259866399</v>
      </c>
      <c r="AK66" s="796">
        <v>5.36436754870775</v>
      </c>
      <c r="AL66" s="1465">
        <v>4.0492980818979332</v>
      </c>
      <c r="AM66" s="1226"/>
      <c r="AN66" s="1226"/>
      <c r="AO66" s="1226"/>
      <c r="AP66" s="1226"/>
      <c r="AQ66" s="1226"/>
      <c r="AR66" s="1226"/>
      <c r="AS66" s="1226"/>
      <c r="AT66" s="1226"/>
      <c r="AU66" s="1226"/>
      <c r="AV66" s="1226"/>
      <c r="AW66" s="1226"/>
      <c r="AX66" s="1226"/>
      <c r="AY66" s="1226"/>
      <c r="AZ66" s="570"/>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304"/>
      <c r="CF66" s="304"/>
      <c r="CG66" s="304"/>
      <c r="CH66" s="304"/>
      <c r="CI66" s="304"/>
      <c r="CJ66" s="304"/>
      <c r="CK66" s="304"/>
      <c r="CL66" s="304"/>
      <c r="CM66" s="1503"/>
      <c r="CN66" s="1503"/>
      <c r="CO66" s="1503"/>
      <c r="CP66" s="1503"/>
      <c r="CQ66" s="1503"/>
      <c r="CR66" s="1503"/>
      <c r="CS66" s="1503"/>
      <c r="CT66" s="1503"/>
      <c r="CU66" s="1503"/>
      <c r="CV66" s="1503"/>
      <c r="CW66" s="1503"/>
      <c r="CX66" s="1503"/>
      <c r="CY66" s="1503"/>
      <c r="CZ66" s="1503"/>
    </row>
    <row r="67" s="566" customFormat="true" ht="15" customHeight="true" x14ac:dyDescent="0.2">
      <c r="A67" s="1734"/>
      <c r="B67" s="933" t="s">
        <v>179</v>
      </c>
      <c r="C67" s="795">
        <v>2.5459340895607472</v>
      </c>
      <c r="D67" s="796">
        <v>3.1977242092794698</v>
      </c>
      <c r="E67" s="796">
        <v>8.1185611049282738</v>
      </c>
      <c r="F67" s="796">
        <v>14.599159778437476</v>
      </c>
      <c r="G67" s="797">
        <v>10.82033649527739</v>
      </c>
      <c r="H67" s="798">
        <v>14.409047535683886</v>
      </c>
      <c r="I67" s="796">
        <v>15.791421996056531</v>
      </c>
      <c r="J67" s="796">
        <v>16.525533250832659</v>
      </c>
      <c r="K67" s="796">
        <v>15.545538652852567</v>
      </c>
      <c r="L67" s="799">
        <v>11.224632593136437</v>
      </c>
      <c r="M67" s="800">
        <v>2.6144641148425403</v>
      </c>
      <c r="N67" s="796">
        <v>2.5202884420049316</v>
      </c>
      <c r="O67" s="796">
        <v>3.9212850714921781</v>
      </c>
      <c r="P67" s="796">
        <v>6.7521789347584011</v>
      </c>
      <c r="Q67" s="797">
        <v>8.2809519255401991</v>
      </c>
      <c r="R67" s="798">
        <v>8.9549975458352389</v>
      </c>
      <c r="S67" s="796">
        <v>0</v>
      </c>
      <c r="T67" s="796">
        <v>1.487745171054113</v>
      </c>
      <c r="U67" s="796">
        <v>15.151784647600772</v>
      </c>
      <c r="V67" s="796">
        <v>1.9796629891045834</v>
      </c>
      <c r="W67" s="796">
        <v>14.109197116203887</v>
      </c>
      <c r="X67" s="796">
        <v>0</v>
      </c>
      <c r="Y67" s="796">
        <v>0</v>
      </c>
      <c r="Z67" s="796">
        <v>5.7885478646250714</v>
      </c>
      <c r="AA67" s="796">
        <v>0.8585539343010693</v>
      </c>
      <c r="AB67" s="796">
        <v>3.8175933761558554</v>
      </c>
      <c r="AC67" s="796">
        <v>10.056698676659817</v>
      </c>
      <c r="AD67" s="796">
        <v>9.9529870764746047</v>
      </c>
      <c r="AE67" s="796">
        <v>11.94407225189282</v>
      </c>
      <c r="AF67" s="796">
        <v>0</v>
      </c>
      <c r="AG67" s="796">
        <v>0</v>
      </c>
      <c r="AH67" s="796">
        <v>16.306470509246235</v>
      </c>
      <c r="AI67" s="796">
        <v>20.981133464977567</v>
      </c>
      <c r="AJ67" s="796">
        <v>15.028488216370986</v>
      </c>
      <c r="AK67" s="796">
        <v>19.248612968892512</v>
      </c>
      <c r="AL67" s="1465">
        <v>7.405686110966661</v>
      </c>
      <c r="AM67" s="1226"/>
      <c r="AN67" s="1226"/>
      <c r="AO67" s="1226"/>
      <c r="AP67" s="1226"/>
      <c r="AQ67" s="1226"/>
      <c r="AR67" s="1226"/>
      <c r="AS67" s="1226"/>
      <c r="AT67" s="1226"/>
      <c r="AU67" s="1226"/>
      <c r="AV67" s="1226"/>
      <c r="AW67" s="1226"/>
      <c r="AX67" s="1226"/>
      <c r="AY67" s="1226"/>
      <c r="AZ67" s="570"/>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304"/>
      <c r="CF67" s="304"/>
      <c r="CG67" s="304"/>
      <c r="CH67" s="304"/>
      <c r="CI67" s="304"/>
      <c r="CJ67" s="304"/>
      <c r="CK67" s="304"/>
      <c r="CL67" s="304"/>
      <c r="CM67" s="1503"/>
      <c r="CN67" s="1503"/>
      <c r="CO67" s="1503"/>
      <c r="CP67" s="1503"/>
      <c r="CQ67" s="1503"/>
      <c r="CR67" s="1503"/>
      <c r="CS67" s="1503"/>
      <c r="CT67" s="1503"/>
      <c r="CU67" s="1503"/>
      <c r="CV67" s="1503"/>
      <c r="CW67" s="1503"/>
      <c r="CX67" s="1503"/>
      <c r="CY67" s="1503"/>
      <c r="CZ67" s="1503"/>
    </row>
    <row r="68" s="566" customFormat="true" ht="15" customHeight="true" x14ac:dyDescent="0.2">
      <c r="A68" s="1734"/>
      <c r="B68" s="933" t="s">
        <v>180</v>
      </c>
      <c r="C68" s="795">
        <v>3.2357963582444103</v>
      </c>
      <c r="D68" s="796">
        <v>3.7525143402712553</v>
      </c>
      <c r="E68" s="796">
        <v>3.3881956282276611</v>
      </c>
      <c r="F68" s="796">
        <v>4.5061748064198897</v>
      </c>
      <c r="G68" s="797">
        <v>2.8630785388969437</v>
      </c>
      <c r="H68" s="798">
        <v>4.8896646766240597</v>
      </c>
      <c r="I68" s="796">
        <v>5.1790400887431352</v>
      </c>
      <c r="J68" s="796">
        <v>4.0056597329747028</v>
      </c>
      <c r="K68" s="796">
        <v>1.6313061317278124</v>
      </c>
      <c r="L68" s="799">
        <v>1.2730537396795574</v>
      </c>
      <c r="M68" s="800">
        <v>2.5121830967010093</v>
      </c>
      <c r="N68" s="796">
        <v>4.7330730355797472</v>
      </c>
      <c r="O68" s="796">
        <v>3.7715184413557208</v>
      </c>
      <c r="P68" s="796">
        <v>2.1646495225970468</v>
      </c>
      <c r="Q68" s="797">
        <v>4.9079516088622146</v>
      </c>
      <c r="R68" s="798">
        <v>35.604141286524182</v>
      </c>
      <c r="S68" s="796">
        <v>0</v>
      </c>
      <c r="T68" s="796">
        <v>2.8688218204100076</v>
      </c>
      <c r="U68" s="796">
        <v>0</v>
      </c>
      <c r="V68" s="796">
        <v>4.2698594911711627</v>
      </c>
      <c r="W68" s="796">
        <v>0</v>
      </c>
      <c r="X68" s="796">
        <v>0</v>
      </c>
      <c r="Y68" s="796">
        <v>0</v>
      </c>
      <c r="Z68" s="796">
        <v>4.4365544900050615</v>
      </c>
      <c r="AA68" s="796">
        <v>0.3290734346158089</v>
      </c>
      <c r="AB68" s="796">
        <v>1.2174482027918412</v>
      </c>
      <c r="AC68" s="796">
        <v>13.890555731600337</v>
      </c>
      <c r="AD68" s="796">
        <v>2.9820337092571902</v>
      </c>
      <c r="AE68" s="796">
        <v>1.888791246582245</v>
      </c>
      <c r="AF68" s="796">
        <v>2.0219659687667497</v>
      </c>
      <c r="AG68" s="796">
        <v>0</v>
      </c>
      <c r="AH68" s="796">
        <v>1.1805607948407921</v>
      </c>
      <c r="AI68" s="796">
        <v>6.4466903756026097</v>
      </c>
      <c r="AJ68" s="796">
        <v>2.9085831695932445</v>
      </c>
      <c r="AK68" s="796">
        <v>8.8354289037539413</v>
      </c>
      <c r="AL68" s="1465">
        <v>0.40420473838121573</v>
      </c>
      <c r="AM68" s="1226"/>
      <c r="AN68" s="1226"/>
      <c r="AO68" s="1226"/>
      <c r="AP68" s="1226"/>
      <c r="AQ68" s="1226"/>
      <c r="AR68" s="1226"/>
      <c r="AS68" s="1226"/>
      <c r="AT68" s="1226"/>
      <c r="AU68" s="1226"/>
      <c r="AV68" s="1226"/>
      <c r="AW68" s="1226"/>
      <c r="AX68" s="1226"/>
      <c r="AY68" s="1226"/>
      <c r="AZ68" s="570"/>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304"/>
      <c r="CF68" s="304"/>
      <c r="CG68" s="304"/>
      <c r="CH68" s="304"/>
      <c r="CI68" s="304"/>
      <c r="CJ68" s="304"/>
      <c r="CK68" s="304"/>
      <c r="CL68" s="304"/>
      <c r="CM68" s="1503"/>
      <c r="CN68" s="1503"/>
      <c r="CO68" s="1503"/>
      <c r="CP68" s="1503"/>
      <c r="CQ68" s="1503"/>
      <c r="CR68" s="1503"/>
      <c r="CS68" s="1503"/>
      <c r="CT68" s="1503"/>
      <c r="CU68" s="1503"/>
      <c r="CV68" s="1503"/>
      <c r="CW68" s="1503"/>
      <c r="CX68" s="1503"/>
      <c r="CY68" s="1503"/>
      <c r="CZ68" s="1503"/>
    </row>
    <row r="69" s="566" customFormat="true" ht="15" customHeight="true" x14ac:dyDescent="0.2">
      <c r="A69" s="1734"/>
      <c r="B69" s="933" t="s">
        <v>17</v>
      </c>
      <c r="C69" s="795">
        <v>8.83317384330085</v>
      </c>
      <c r="D69" s="796">
        <v>6.5083249883623333</v>
      </c>
      <c r="E69" s="796">
        <v>5.236399588542624</v>
      </c>
      <c r="F69" s="796">
        <v>1.0194687515075649</v>
      </c>
      <c r="G69" s="797">
        <v>0.35014084456225103</v>
      </c>
      <c r="H69" s="798">
        <v>0</v>
      </c>
      <c r="I69" s="796">
        <v>0</v>
      </c>
      <c r="J69" s="796">
        <v>0</v>
      </c>
      <c r="K69" s="796">
        <v>0</v>
      </c>
      <c r="L69" s="799">
        <v>0</v>
      </c>
      <c r="M69" s="800">
        <v>9.6233251494001486</v>
      </c>
      <c r="N69" s="796">
        <v>7.573547436403774</v>
      </c>
      <c r="O69" s="796">
        <v>6.6646547494885482</v>
      </c>
      <c r="P69" s="796">
        <v>5.850466376610906</v>
      </c>
      <c r="Q69" s="797">
        <v>1.978449403883777</v>
      </c>
      <c r="R69" s="798">
        <v>0</v>
      </c>
      <c r="S69" s="796">
        <v>0</v>
      </c>
      <c r="T69" s="796">
        <v>0</v>
      </c>
      <c r="U69" s="796">
        <v>0</v>
      </c>
      <c r="V69" s="796">
        <v>1.6044453145473963</v>
      </c>
      <c r="W69" s="796">
        <v>0</v>
      </c>
      <c r="X69" s="796">
        <v>0</v>
      </c>
      <c r="Y69" s="796">
        <v>3.2326961857967138</v>
      </c>
      <c r="Z69" s="796">
        <v>0</v>
      </c>
      <c r="AA69" s="796">
        <v>8.5379388761008528</v>
      </c>
      <c r="AB69" s="796">
        <v>0.79602382490235779</v>
      </c>
      <c r="AC69" s="796">
        <v>13.340014806555125</v>
      </c>
      <c r="AD69" s="796">
        <v>4.0196424065231007</v>
      </c>
      <c r="AE69" s="796">
        <v>5.7718570723907359</v>
      </c>
      <c r="AF69" s="796">
        <v>0</v>
      </c>
      <c r="AG69" s="796">
        <v>14.394320816170749</v>
      </c>
      <c r="AH69" s="796">
        <v>0</v>
      </c>
      <c r="AI69" s="796">
        <v>22.561649679720226</v>
      </c>
      <c r="AJ69" s="796">
        <v>0</v>
      </c>
      <c r="AK69" s="796">
        <v>0</v>
      </c>
      <c r="AL69" s="1465">
        <v>3.0624038605337742</v>
      </c>
      <c r="AM69" s="1226"/>
      <c r="AN69" s="1226"/>
      <c r="AO69" s="1226"/>
      <c r="AP69" s="1226"/>
      <c r="AQ69" s="1226"/>
      <c r="AR69" s="1226"/>
      <c r="AS69" s="1226"/>
      <c r="AT69" s="1226"/>
      <c r="AU69" s="1226"/>
      <c r="AV69" s="1226"/>
      <c r="AW69" s="1226"/>
      <c r="AX69" s="1226"/>
      <c r="AY69" s="1226"/>
      <c r="AZ69" s="570"/>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304"/>
      <c r="CF69" s="304"/>
      <c r="CG69" s="304"/>
      <c r="CH69" s="304"/>
      <c r="CI69" s="304"/>
      <c r="CJ69" s="304"/>
      <c r="CK69" s="304"/>
      <c r="CL69" s="304"/>
      <c r="CM69" s="1503"/>
      <c r="CN69" s="1503"/>
      <c r="CO69" s="1503"/>
      <c r="CP69" s="1503"/>
      <c r="CQ69" s="1503"/>
      <c r="CR69" s="1503"/>
      <c r="CS69" s="1503"/>
      <c r="CT69" s="1503"/>
      <c r="CU69" s="1503"/>
      <c r="CV69" s="1503"/>
      <c r="CW69" s="1503"/>
      <c r="CX69" s="1503"/>
      <c r="CY69" s="1503"/>
      <c r="CZ69" s="1503"/>
    </row>
    <row r="70" s="566" customFormat="true" ht="15" customHeight="true" x14ac:dyDescent="0.2">
      <c r="A70" s="1734"/>
      <c r="B70" s="933" t="s">
        <v>181</v>
      </c>
      <c r="C70" s="795">
        <v>0.26140522306562708</v>
      </c>
      <c r="D70" s="796">
        <v>0.31849513764254128</v>
      </c>
      <c r="E70" s="796">
        <v>1.6722990681071728</v>
      </c>
      <c r="F70" s="796">
        <v>12.788485630270324</v>
      </c>
      <c r="G70" s="797">
        <v>23.71633423731592</v>
      </c>
      <c r="H70" s="798">
        <v>7.2468363270961085</v>
      </c>
      <c r="I70" s="796">
        <v>15.377085631866736</v>
      </c>
      <c r="J70" s="796">
        <v>23.655453580374783</v>
      </c>
      <c r="K70" s="796">
        <v>30.685276928256833</v>
      </c>
      <c r="L70" s="799">
        <v>37.3739602372532</v>
      </c>
      <c r="M70" s="800">
        <v>0.28762814025046363</v>
      </c>
      <c r="N70" s="796">
        <v>0.20937312058763283</v>
      </c>
      <c r="O70" s="796">
        <v>2.7517713037749525E-2</v>
      </c>
      <c r="P70" s="796">
        <v>1.2379853472140843</v>
      </c>
      <c r="Q70" s="797">
        <v>3.442626620136191</v>
      </c>
      <c r="R70" s="798">
        <v>0</v>
      </c>
      <c r="S70" s="796">
        <v>1.2733199443842582</v>
      </c>
      <c r="T70" s="796">
        <v>5.7542686479551373</v>
      </c>
      <c r="U70" s="796">
        <v>2.5152224067541864</v>
      </c>
      <c r="V70" s="796">
        <v>3.7416260384174711</v>
      </c>
      <c r="W70" s="796">
        <v>0.33593326467152107</v>
      </c>
      <c r="X70" s="796">
        <v>100</v>
      </c>
      <c r="Y70" s="796">
        <v>0</v>
      </c>
      <c r="Z70" s="796">
        <v>0</v>
      </c>
      <c r="AA70" s="796">
        <v>0.39494626735748695</v>
      </c>
      <c r="AB70" s="796">
        <v>9.1104832939925391</v>
      </c>
      <c r="AC70" s="796">
        <v>0</v>
      </c>
      <c r="AD70" s="796">
        <v>0.7754854431139161</v>
      </c>
      <c r="AE70" s="796">
        <v>2.3438389430023014</v>
      </c>
      <c r="AF70" s="796">
        <v>0</v>
      </c>
      <c r="AG70" s="796">
        <v>0</v>
      </c>
      <c r="AH70" s="796">
        <v>0.12715689854942872</v>
      </c>
      <c r="AI70" s="796">
        <v>1.177339751938463</v>
      </c>
      <c r="AJ70" s="796">
        <v>47.005764064540422</v>
      </c>
      <c r="AK70" s="796">
        <v>0</v>
      </c>
      <c r="AL70" s="1465">
        <v>13.411888429747806</v>
      </c>
      <c r="AM70" s="1226"/>
      <c r="AN70" s="1226"/>
      <c r="AO70" s="1226"/>
      <c r="AP70" s="1226"/>
      <c r="AQ70" s="1226"/>
      <c r="AR70" s="1226"/>
      <c r="AS70" s="1226"/>
      <c r="AT70" s="1226"/>
      <c r="AU70" s="1226"/>
      <c r="AV70" s="1226"/>
      <c r="AW70" s="1226"/>
      <c r="AX70" s="1226"/>
      <c r="AY70" s="1226"/>
      <c r="AZ70" s="570"/>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304"/>
      <c r="CF70" s="304"/>
      <c r="CG70" s="304"/>
      <c r="CH70" s="304"/>
      <c r="CI70" s="304"/>
      <c r="CJ70" s="304"/>
      <c r="CK70" s="304"/>
      <c r="CL70" s="304"/>
      <c r="CM70" s="1503"/>
      <c r="CN70" s="1503"/>
      <c r="CO70" s="1503"/>
      <c r="CP70" s="1503"/>
      <c r="CQ70" s="1503"/>
      <c r="CR70" s="1503"/>
      <c r="CS70" s="1503"/>
      <c r="CT70" s="1503"/>
      <c r="CU70" s="1503"/>
      <c r="CV70" s="1503"/>
      <c r="CW70" s="1503"/>
      <c r="CX70" s="1503"/>
      <c r="CY70" s="1503"/>
      <c r="CZ70" s="1503"/>
    </row>
    <row r="71" s="566" customFormat="true" ht="15" customHeight="true" x14ac:dyDescent="0.2">
      <c r="A71" s="1734"/>
      <c r="B71" s="933" t="s">
        <v>47</v>
      </c>
      <c r="C71" s="795">
        <v>1.9138305079477842</v>
      </c>
      <c r="D71" s="796">
        <v>0.9630426566736483</v>
      </c>
      <c r="E71" s="796">
        <v>1.9439854433489754</v>
      </c>
      <c r="F71" s="796">
        <v>1.9618931064075498</v>
      </c>
      <c r="G71" s="797">
        <v>0.56142140430986298</v>
      </c>
      <c r="H71" s="798">
        <v>4.9053345880784249</v>
      </c>
      <c r="I71" s="796">
        <v>3.1095447290924585</v>
      </c>
      <c r="J71" s="796">
        <v>2.3858620111050031</v>
      </c>
      <c r="K71" s="796">
        <v>1.6920777353858039</v>
      </c>
      <c r="L71" s="799">
        <v>0</v>
      </c>
      <c r="M71" s="800">
        <v>0</v>
      </c>
      <c r="N71" s="796">
        <v>3.2030931258784867</v>
      </c>
      <c r="O71" s="796">
        <v>0.32433226552529276</v>
      </c>
      <c r="P71" s="796">
        <v>1.584850539661067</v>
      </c>
      <c r="Q71" s="797">
        <v>0.12573804031740862</v>
      </c>
      <c r="R71" s="798">
        <v>0</v>
      </c>
      <c r="S71" s="796">
        <v>2.5346473323996741</v>
      </c>
      <c r="T71" s="796">
        <v>1.2544077798392586</v>
      </c>
      <c r="U71" s="796">
        <v>0</v>
      </c>
      <c r="V71" s="796">
        <v>4.5303775508141273</v>
      </c>
      <c r="W71" s="796">
        <v>0.43047530990725275</v>
      </c>
      <c r="X71" s="796">
        <v>0</v>
      </c>
      <c r="Y71" s="796">
        <v>0</v>
      </c>
      <c r="Z71" s="796">
        <v>4.7250980626982129</v>
      </c>
      <c r="AA71" s="796">
        <v>3.3540412528409518</v>
      </c>
      <c r="AB71" s="796">
        <v>3.7714702221630931</v>
      </c>
      <c r="AC71" s="796">
        <v>0</v>
      </c>
      <c r="AD71" s="796">
        <v>0.34889269124856187</v>
      </c>
      <c r="AE71" s="796">
        <v>0</v>
      </c>
      <c r="AF71" s="796">
        <v>0</v>
      </c>
      <c r="AG71" s="796">
        <v>0</v>
      </c>
      <c r="AH71" s="796">
        <v>0</v>
      </c>
      <c r="AI71" s="796">
        <v>0</v>
      </c>
      <c r="AJ71" s="796">
        <v>0</v>
      </c>
      <c r="AK71" s="796">
        <v>0</v>
      </c>
      <c r="AL71" s="1465">
        <v>1.1543466780946083</v>
      </c>
      <c r="AM71" s="1226"/>
      <c r="AN71" s="1226"/>
      <c r="AO71" s="1226"/>
      <c r="AP71" s="1226"/>
      <c r="AQ71" s="1226"/>
      <c r="AR71" s="1226"/>
      <c r="AS71" s="1226"/>
      <c r="AT71" s="1226"/>
      <c r="AU71" s="1226"/>
      <c r="AV71" s="1226"/>
      <c r="AW71" s="1226"/>
      <c r="AX71" s="1226"/>
      <c r="AY71" s="1226"/>
      <c r="AZ71" s="570"/>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304"/>
      <c r="CF71" s="304"/>
      <c r="CG71" s="304"/>
      <c r="CH71" s="304"/>
      <c r="CI71" s="304"/>
      <c r="CJ71" s="304"/>
      <c r="CK71" s="304"/>
      <c r="CL71" s="304"/>
      <c r="CM71" s="1503"/>
      <c r="CN71" s="1503"/>
      <c r="CO71" s="1503"/>
      <c r="CP71" s="1503"/>
      <c r="CQ71" s="1503"/>
      <c r="CR71" s="1503"/>
      <c r="CS71" s="1503"/>
      <c r="CT71" s="1503"/>
      <c r="CU71" s="1503"/>
      <c r="CV71" s="1503"/>
      <c r="CW71" s="1503"/>
      <c r="CX71" s="1503"/>
      <c r="CY71" s="1503"/>
      <c r="CZ71" s="1503"/>
    </row>
    <row r="72" s="566" customFormat="true" ht="15" customHeight="true" x14ac:dyDescent="0.2">
      <c r="A72" s="1734"/>
      <c r="B72" s="933" t="s">
        <v>182</v>
      </c>
      <c r="C72" s="795">
        <v>0</v>
      </c>
      <c r="D72" s="796">
        <v>1.9266783269178762E-2</v>
      </c>
      <c r="E72" s="796">
        <v>0</v>
      </c>
      <c r="F72" s="796">
        <v>0</v>
      </c>
      <c r="G72" s="797">
        <v>0</v>
      </c>
      <c r="H72" s="798">
        <v>0</v>
      </c>
      <c r="I72" s="796">
        <v>0</v>
      </c>
      <c r="J72" s="796">
        <v>0</v>
      </c>
      <c r="K72" s="796">
        <v>0</v>
      </c>
      <c r="L72" s="799">
        <v>0</v>
      </c>
      <c r="M72" s="800">
        <v>0</v>
      </c>
      <c r="N72" s="796">
        <v>0</v>
      </c>
      <c r="O72" s="796">
        <v>2.7840756121883671E-2</v>
      </c>
      <c r="P72" s="796">
        <v>0</v>
      </c>
      <c r="Q72" s="797">
        <v>0</v>
      </c>
      <c r="R72" s="798">
        <v>0</v>
      </c>
      <c r="S72" s="796">
        <v>0</v>
      </c>
      <c r="T72" s="796">
        <v>0</v>
      </c>
      <c r="U72" s="796">
        <v>0</v>
      </c>
      <c r="V72" s="796">
        <v>3.7629814075597595E-2</v>
      </c>
      <c r="W72" s="796">
        <v>0</v>
      </c>
      <c r="X72" s="796">
        <v>0</v>
      </c>
      <c r="Y72" s="796">
        <v>0</v>
      </c>
      <c r="Z72" s="796">
        <v>0</v>
      </c>
      <c r="AA72" s="796">
        <v>0</v>
      </c>
      <c r="AB72" s="796">
        <v>0</v>
      </c>
      <c r="AC72" s="796">
        <v>0</v>
      </c>
      <c r="AD72" s="796">
        <v>0</v>
      </c>
      <c r="AE72" s="796">
        <v>0</v>
      </c>
      <c r="AF72" s="796">
        <v>0</v>
      </c>
      <c r="AG72" s="796">
        <v>0</v>
      </c>
      <c r="AH72" s="796">
        <v>0</v>
      </c>
      <c r="AI72" s="796">
        <v>0</v>
      </c>
      <c r="AJ72" s="796">
        <v>0</v>
      </c>
      <c r="AK72" s="796">
        <v>0</v>
      </c>
      <c r="AL72" s="1465">
        <v>0</v>
      </c>
      <c r="AM72" s="1226"/>
      <c r="AN72" s="1226"/>
      <c r="AO72" s="1226"/>
      <c r="AP72" s="1226"/>
      <c r="AQ72" s="1226"/>
      <c r="AR72" s="1226"/>
      <c r="AS72" s="1226"/>
      <c r="AT72" s="1226"/>
      <c r="AU72" s="1226"/>
      <c r="AV72" s="1226"/>
      <c r="AW72" s="1226"/>
      <c r="AX72" s="1226"/>
      <c r="AY72" s="1226"/>
      <c r="AZ72" s="570"/>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304"/>
      <c r="CF72" s="304"/>
      <c r="CG72" s="304"/>
      <c r="CH72" s="304"/>
      <c r="CI72" s="304"/>
      <c r="CJ72" s="304"/>
      <c r="CK72" s="304"/>
      <c r="CL72" s="304"/>
      <c r="CM72" s="1503"/>
      <c r="CN72" s="1503"/>
      <c r="CO72" s="1503"/>
      <c r="CP72" s="1503"/>
      <c r="CQ72" s="1503"/>
      <c r="CR72" s="1503"/>
      <c r="CS72" s="1503"/>
      <c r="CT72" s="1503"/>
      <c r="CU72" s="1503"/>
      <c r="CV72" s="1503"/>
      <c r="CW72" s="1503"/>
      <c r="CX72" s="1503"/>
      <c r="CY72" s="1503"/>
      <c r="CZ72" s="1503"/>
    </row>
    <row r="73" s="566" customFormat="true" ht="15" customHeight="true" x14ac:dyDescent="0.2">
      <c r="A73" s="714"/>
      <c r="B73" s="934"/>
      <c r="C73" s="795"/>
      <c r="D73" s="796"/>
      <c r="E73" s="796"/>
      <c r="F73" s="796"/>
      <c r="G73" s="797"/>
      <c r="H73" s="798"/>
      <c r="I73" s="796"/>
      <c r="J73" s="796"/>
      <c r="K73" s="796"/>
      <c r="L73" s="799"/>
      <c r="M73" s="800"/>
      <c r="N73" s="796"/>
      <c r="O73" s="796"/>
      <c r="P73" s="796"/>
      <c r="Q73" s="797"/>
      <c r="R73" s="798"/>
      <c r="S73" s="796"/>
      <c r="T73" s="796"/>
      <c r="U73" s="796"/>
      <c r="V73" s="796"/>
      <c r="W73" s="796"/>
      <c r="X73" s="796"/>
      <c r="Y73" s="796"/>
      <c r="Z73" s="796"/>
      <c r="AA73" s="796"/>
      <c r="AB73" s="796"/>
      <c r="AC73" s="796"/>
      <c r="AD73" s="796"/>
      <c r="AE73" s="796"/>
      <c r="AF73" s="796"/>
      <c r="AG73" s="796"/>
      <c r="AH73" s="796"/>
      <c r="AI73" s="796"/>
      <c r="AJ73" s="796"/>
      <c r="AK73" s="796"/>
      <c r="AL73" s="1465"/>
      <c r="AM73" s="1226"/>
      <c r="AN73" s="1226"/>
      <c r="AO73" s="1226"/>
      <c r="AP73" s="1226"/>
      <c r="AQ73" s="1226"/>
      <c r="AR73" s="1226"/>
      <c r="AS73" s="1226"/>
      <c r="AT73" s="1226"/>
      <c r="AU73" s="1226"/>
      <c r="AV73" s="1226"/>
      <c r="AW73" s="1226"/>
      <c r="AX73" s="1226"/>
      <c r="AY73" s="1226"/>
      <c r="AZ73" s="570"/>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304"/>
      <c r="CF73" s="304"/>
      <c r="CG73" s="304"/>
      <c r="CH73" s="304"/>
      <c r="CI73" s="304"/>
      <c r="CJ73" s="304"/>
      <c r="CK73" s="304"/>
      <c r="CL73" s="304"/>
      <c r="CM73" s="1503"/>
      <c r="CN73" s="1503"/>
      <c r="CO73" s="1503"/>
      <c r="CP73" s="1503"/>
      <c r="CQ73" s="1503"/>
      <c r="CR73" s="1503"/>
      <c r="CS73" s="1503"/>
      <c r="CT73" s="1503"/>
      <c r="CU73" s="1503"/>
      <c r="CV73" s="1503"/>
      <c r="CW73" s="1503"/>
      <c r="CX73" s="1503"/>
      <c r="CY73" s="1503"/>
      <c r="CZ73" s="1503"/>
    </row>
    <row r="74" s="566" customFormat="true" ht="15" customHeight="true" x14ac:dyDescent="0.2">
      <c r="A74" s="714"/>
      <c r="B74" s="934"/>
      <c r="C74" s="795"/>
      <c r="D74" s="796"/>
      <c r="E74" s="796"/>
      <c r="F74" s="796"/>
      <c r="G74" s="797"/>
      <c r="H74" s="798"/>
      <c r="I74" s="796"/>
      <c r="J74" s="796"/>
      <c r="K74" s="796"/>
      <c r="L74" s="799"/>
      <c r="M74" s="800"/>
      <c r="N74" s="796"/>
      <c r="O74" s="796"/>
      <c r="P74" s="796"/>
      <c r="Q74" s="797"/>
      <c r="R74" s="798"/>
      <c r="S74" s="796"/>
      <c r="T74" s="796"/>
      <c r="U74" s="796"/>
      <c r="V74" s="796"/>
      <c r="W74" s="796"/>
      <c r="X74" s="796"/>
      <c r="Y74" s="796"/>
      <c r="Z74" s="796"/>
      <c r="AA74" s="796"/>
      <c r="AB74" s="796"/>
      <c r="AC74" s="796"/>
      <c r="AD74" s="796"/>
      <c r="AE74" s="796"/>
      <c r="AF74" s="796"/>
      <c r="AG74" s="796"/>
      <c r="AH74" s="796"/>
      <c r="AI74" s="796"/>
      <c r="AJ74" s="796"/>
      <c r="AK74" s="796"/>
      <c r="AL74" s="1465"/>
      <c r="AM74" s="1226"/>
      <c r="AN74" s="1226"/>
      <c r="AO74" s="1226"/>
      <c r="AP74" s="1226"/>
      <c r="AQ74" s="1226"/>
      <c r="AR74" s="1226"/>
      <c r="AS74" s="1226"/>
      <c r="AT74" s="1226"/>
      <c r="AU74" s="1226"/>
      <c r="AV74" s="1226"/>
      <c r="AW74" s="1226"/>
      <c r="AX74" s="1226"/>
      <c r="AY74" s="1226"/>
      <c r="AZ74" s="570"/>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304"/>
      <c r="CF74" s="304"/>
      <c r="CG74" s="304"/>
      <c r="CH74" s="304"/>
      <c r="CI74" s="304"/>
      <c r="CJ74" s="304"/>
      <c r="CK74" s="304"/>
      <c r="CL74" s="304"/>
      <c r="CM74" s="1503"/>
      <c r="CN74" s="1503"/>
      <c r="CO74" s="1503"/>
      <c r="CP74" s="1503"/>
      <c r="CQ74" s="1503"/>
      <c r="CR74" s="1503"/>
      <c r="CS74" s="1503"/>
      <c r="CT74" s="1503"/>
      <c r="CU74" s="1503"/>
      <c r="CV74" s="1503"/>
      <c r="CW74" s="1503"/>
      <c r="CX74" s="1503"/>
      <c r="CY74" s="1503"/>
      <c r="CZ74" s="1503"/>
    </row>
    <row r="75" s="566" customFormat="true" ht="15" customHeight="true" x14ac:dyDescent="0.2">
      <c r="A75" s="714"/>
      <c r="B75" s="934"/>
      <c r="C75" s="795"/>
      <c r="D75" s="796"/>
      <c r="E75" s="796"/>
      <c r="F75" s="796"/>
      <c r="G75" s="797"/>
      <c r="H75" s="798"/>
      <c r="I75" s="796"/>
      <c r="J75" s="796"/>
      <c r="K75" s="796"/>
      <c r="L75" s="799"/>
      <c r="M75" s="800"/>
      <c r="N75" s="796"/>
      <c r="O75" s="796"/>
      <c r="P75" s="796"/>
      <c r="Q75" s="797"/>
      <c r="R75" s="798"/>
      <c r="S75" s="796"/>
      <c r="T75" s="796"/>
      <c r="U75" s="796"/>
      <c r="V75" s="796"/>
      <c r="W75" s="796"/>
      <c r="X75" s="796"/>
      <c r="Y75" s="796"/>
      <c r="Z75" s="796"/>
      <c r="AA75" s="796"/>
      <c r="AB75" s="796"/>
      <c r="AC75" s="796"/>
      <c r="AD75" s="796"/>
      <c r="AE75" s="796"/>
      <c r="AF75" s="796"/>
      <c r="AG75" s="796"/>
      <c r="AH75" s="796"/>
      <c r="AI75" s="796"/>
      <c r="AJ75" s="796"/>
      <c r="AK75" s="796"/>
      <c r="AL75" s="1465"/>
      <c r="AM75" s="1226"/>
      <c r="AN75" s="1226"/>
      <c r="AO75" s="1226"/>
      <c r="AP75" s="1226"/>
      <c r="AQ75" s="1226"/>
      <c r="AR75" s="1226"/>
      <c r="AS75" s="1226"/>
      <c r="AT75" s="1226"/>
      <c r="AU75" s="1226"/>
      <c r="AV75" s="1226"/>
      <c r="AW75" s="1226"/>
      <c r="AX75" s="1226"/>
      <c r="AY75" s="1226"/>
      <c r="AZ75" s="570"/>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304"/>
      <c r="CF75" s="304"/>
      <c r="CG75" s="304"/>
      <c r="CH75" s="304"/>
      <c r="CI75" s="304"/>
      <c r="CJ75" s="304"/>
      <c r="CK75" s="304"/>
      <c r="CL75" s="304"/>
      <c r="CM75" s="1503"/>
      <c r="CN75" s="1503"/>
      <c r="CO75" s="1503"/>
      <c r="CP75" s="1503"/>
      <c r="CQ75" s="1503"/>
      <c r="CR75" s="1503"/>
      <c r="CS75" s="1503"/>
      <c r="CT75" s="1503"/>
      <c r="CU75" s="1503"/>
      <c r="CV75" s="1503"/>
      <c r="CW75" s="1503"/>
      <c r="CX75" s="1503"/>
      <c r="CY75" s="1503"/>
      <c r="CZ75" s="1503"/>
    </row>
    <row r="76" s="566" customFormat="true" ht="15" customHeight="true" x14ac:dyDescent="0.2">
      <c r="A76" s="714"/>
      <c r="B76" s="934"/>
      <c r="C76" s="795"/>
      <c r="D76" s="796"/>
      <c r="E76" s="796"/>
      <c r="F76" s="796"/>
      <c r="G76" s="797"/>
      <c r="H76" s="798"/>
      <c r="I76" s="796"/>
      <c r="J76" s="796"/>
      <c r="K76" s="796"/>
      <c r="L76" s="799"/>
      <c r="M76" s="800"/>
      <c r="N76" s="796"/>
      <c r="O76" s="796"/>
      <c r="P76" s="796"/>
      <c r="Q76" s="797"/>
      <c r="R76" s="798"/>
      <c r="S76" s="796"/>
      <c r="T76" s="796"/>
      <c r="U76" s="796"/>
      <c r="V76" s="796"/>
      <c r="W76" s="796"/>
      <c r="X76" s="796"/>
      <c r="Y76" s="796"/>
      <c r="Z76" s="796"/>
      <c r="AA76" s="796"/>
      <c r="AB76" s="796"/>
      <c r="AC76" s="796"/>
      <c r="AD76" s="796"/>
      <c r="AE76" s="796"/>
      <c r="AF76" s="796"/>
      <c r="AG76" s="796"/>
      <c r="AH76" s="796"/>
      <c r="AI76" s="796"/>
      <c r="AJ76" s="796"/>
      <c r="AK76" s="796"/>
      <c r="AL76" s="1465"/>
      <c r="AM76" s="1226"/>
      <c r="AN76" s="1226"/>
      <c r="AO76" s="1226"/>
      <c r="AP76" s="1226"/>
      <c r="AQ76" s="1226"/>
      <c r="AR76" s="1226"/>
      <c r="AS76" s="1226"/>
      <c r="AT76" s="1226"/>
      <c r="AU76" s="1226"/>
      <c r="AV76" s="1226"/>
      <c r="AW76" s="1226"/>
      <c r="AX76" s="1226"/>
      <c r="AY76" s="1226"/>
      <c r="AZ76" s="570"/>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304"/>
      <c r="CF76" s="304"/>
      <c r="CG76" s="304"/>
      <c r="CH76" s="304"/>
      <c r="CI76" s="304"/>
      <c r="CJ76" s="304"/>
      <c r="CK76" s="304"/>
      <c r="CL76" s="304"/>
      <c r="CM76" s="1503"/>
      <c r="CN76" s="1503"/>
      <c r="CO76" s="1503"/>
      <c r="CP76" s="1503"/>
      <c r="CQ76" s="1503"/>
      <c r="CR76" s="1503"/>
      <c r="CS76" s="1503"/>
      <c r="CT76" s="1503"/>
      <c r="CU76" s="1503"/>
      <c r="CV76" s="1503"/>
      <c r="CW76" s="1503"/>
      <c r="CX76" s="1503"/>
      <c r="CY76" s="1503"/>
      <c r="CZ76" s="1503"/>
    </row>
    <row r="77" s="566" customFormat="true" ht="15" customHeight="true" x14ac:dyDescent="0.2">
      <c r="A77" s="714"/>
      <c r="B77" s="934"/>
      <c r="C77" s="795"/>
      <c r="D77" s="796"/>
      <c r="E77" s="796"/>
      <c r="F77" s="796"/>
      <c r="G77" s="797"/>
      <c r="H77" s="798"/>
      <c r="I77" s="796"/>
      <c r="J77" s="796"/>
      <c r="K77" s="796"/>
      <c r="L77" s="799"/>
      <c r="M77" s="800"/>
      <c r="N77" s="796"/>
      <c r="O77" s="796"/>
      <c r="P77" s="796"/>
      <c r="Q77" s="797"/>
      <c r="R77" s="798"/>
      <c r="S77" s="796"/>
      <c r="T77" s="796"/>
      <c r="U77" s="796"/>
      <c r="V77" s="796"/>
      <c r="W77" s="796"/>
      <c r="X77" s="796"/>
      <c r="Y77" s="796"/>
      <c r="Z77" s="796"/>
      <c r="AA77" s="796"/>
      <c r="AB77" s="796"/>
      <c r="AC77" s="796"/>
      <c r="AD77" s="796"/>
      <c r="AE77" s="796"/>
      <c r="AF77" s="796"/>
      <c r="AG77" s="796"/>
      <c r="AH77" s="796"/>
      <c r="AI77" s="796"/>
      <c r="AJ77" s="796"/>
      <c r="AK77" s="796"/>
      <c r="AL77" s="1465"/>
      <c r="AM77" s="1226"/>
      <c r="AN77" s="1226"/>
      <c r="AO77" s="1226"/>
      <c r="AP77" s="1226"/>
      <c r="AQ77" s="1226"/>
      <c r="AR77" s="1226"/>
      <c r="AS77" s="1226"/>
      <c r="AT77" s="1226"/>
      <c r="AU77" s="1226"/>
      <c r="AV77" s="1226"/>
      <c r="AW77" s="1226"/>
      <c r="AX77" s="1226"/>
      <c r="AY77" s="1226"/>
      <c r="AZ77" s="570"/>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304"/>
      <c r="CF77" s="304"/>
      <c r="CG77" s="304"/>
      <c r="CH77" s="304"/>
      <c r="CI77" s="304"/>
      <c r="CJ77" s="304"/>
      <c r="CK77" s="304"/>
      <c r="CL77" s="304"/>
      <c r="CM77" s="1503"/>
      <c r="CN77" s="1503"/>
      <c r="CO77" s="1503"/>
      <c r="CP77" s="1503"/>
      <c r="CQ77" s="1503"/>
      <c r="CR77" s="1503"/>
      <c r="CS77" s="1503"/>
      <c r="CT77" s="1503"/>
      <c r="CU77" s="1503"/>
      <c r="CV77" s="1503"/>
      <c r="CW77" s="1503"/>
      <c r="CX77" s="1503"/>
      <c r="CY77" s="1503"/>
      <c r="CZ77" s="1503"/>
    </row>
    <row r="78" s="566" customFormat="true" ht="15" customHeight="true" x14ac:dyDescent="0.2">
      <c r="A78" s="714"/>
      <c r="B78" s="934"/>
      <c r="C78" s="795"/>
      <c r="D78" s="796"/>
      <c r="E78" s="796"/>
      <c r="F78" s="796"/>
      <c r="G78" s="797"/>
      <c r="H78" s="798"/>
      <c r="I78" s="796"/>
      <c r="J78" s="796"/>
      <c r="K78" s="796"/>
      <c r="L78" s="799"/>
      <c r="M78" s="800"/>
      <c r="N78" s="796"/>
      <c r="O78" s="796"/>
      <c r="P78" s="796"/>
      <c r="Q78" s="797"/>
      <c r="R78" s="798"/>
      <c r="S78" s="796"/>
      <c r="T78" s="796"/>
      <c r="U78" s="796"/>
      <c r="V78" s="796"/>
      <c r="W78" s="796"/>
      <c r="X78" s="796"/>
      <c r="Y78" s="796"/>
      <c r="Z78" s="796"/>
      <c r="AA78" s="796"/>
      <c r="AB78" s="796"/>
      <c r="AC78" s="796"/>
      <c r="AD78" s="796"/>
      <c r="AE78" s="796"/>
      <c r="AF78" s="796"/>
      <c r="AG78" s="796"/>
      <c r="AH78" s="796"/>
      <c r="AI78" s="796"/>
      <c r="AJ78" s="796"/>
      <c r="AK78" s="796"/>
      <c r="AL78" s="1465"/>
      <c r="AM78" s="1226"/>
      <c r="AN78" s="1226"/>
      <c r="AO78" s="1226"/>
      <c r="AP78" s="1226"/>
      <c r="AQ78" s="1226"/>
      <c r="AR78" s="1226"/>
      <c r="AS78" s="1226"/>
      <c r="AT78" s="1226"/>
      <c r="AU78" s="1226"/>
      <c r="AV78" s="1226"/>
      <c r="AW78" s="1226"/>
      <c r="AX78" s="1226"/>
      <c r="AY78" s="1226"/>
      <c r="AZ78" s="570"/>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304"/>
      <c r="CF78" s="304"/>
      <c r="CG78" s="304"/>
      <c r="CH78" s="304"/>
      <c r="CI78" s="304"/>
      <c r="CJ78" s="304"/>
      <c r="CK78" s="304"/>
      <c r="CL78" s="304"/>
      <c r="CM78" s="1503"/>
      <c r="CN78" s="1503"/>
      <c r="CO78" s="1503"/>
      <c r="CP78" s="1503"/>
      <c r="CQ78" s="1503"/>
      <c r="CR78" s="1503"/>
      <c r="CS78" s="1503"/>
      <c r="CT78" s="1503"/>
      <c r="CU78" s="1503"/>
      <c r="CV78" s="1503"/>
      <c r="CW78" s="1503"/>
      <c r="CX78" s="1503"/>
      <c r="CY78" s="1503"/>
      <c r="CZ78" s="1503"/>
    </row>
    <row r="79" s="566" customFormat="true" ht="15" customHeight="true" x14ac:dyDescent="0.2">
      <c r="A79" s="714"/>
      <c r="B79" s="934"/>
      <c r="C79" s="795"/>
      <c r="D79" s="796"/>
      <c r="E79" s="796"/>
      <c r="F79" s="796"/>
      <c r="G79" s="797"/>
      <c r="H79" s="798"/>
      <c r="I79" s="796"/>
      <c r="J79" s="796"/>
      <c r="K79" s="796"/>
      <c r="L79" s="799"/>
      <c r="M79" s="800"/>
      <c r="N79" s="796"/>
      <c r="O79" s="796"/>
      <c r="P79" s="796"/>
      <c r="Q79" s="797"/>
      <c r="R79" s="798"/>
      <c r="S79" s="796"/>
      <c r="T79" s="796"/>
      <c r="U79" s="796"/>
      <c r="V79" s="796"/>
      <c r="W79" s="796"/>
      <c r="X79" s="796"/>
      <c r="Y79" s="796"/>
      <c r="Z79" s="796"/>
      <c r="AA79" s="796"/>
      <c r="AB79" s="796"/>
      <c r="AC79" s="796"/>
      <c r="AD79" s="796"/>
      <c r="AE79" s="796"/>
      <c r="AF79" s="796"/>
      <c r="AG79" s="796"/>
      <c r="AH79" s="796"/>
      <c r="AI79" s="796"/>
      <c r="AJ79" s="796"/>
      <c r="AK79" s="796"/>
      <c r="AL79" s="1465"/>
      <c r="AM79" s="1226"/>
      <c r="AN79" s="1226"/>
      <c r="AO79" s="1226"/>
      <c r="AP79" s="1226"/>
      <c r="AQ79" s="1226"/>
      <c r="AR79" s="1226"/>
      <c r="AS79" s="1226"/>
      <c r="AT79" s="1226"/>
      <c r="AU79" s="1226"/>
      <c r="AV79" s="1226"/>
      <c r="AW79" s="1226"/>
      <c r="AX79" s="1226"/>
      <c r="AY79" s="1226"/>
      <c r="AZ79" s="570"/>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304"/>
      <c r="CF79" s="304"/>
      <c r="CG79" s="304"/>
      <c r="CH79" s="304"/>
      <c r="CI79" s="304"/>
      <c r="CJ79" s="304"/>
      <c r="CK79" s="304"/>
      <c r="CL79" s="304"/>
      <c r="CM79" s="1503"/>
      <c r="CN79" s="1503"/>
      <c r="CO79" s="1503"/>
      <c r="CP79" s="1503"/>
      <c r="CQ79" s="1503"/>
      <c r="CR79" s="1503"/>
      <c r="CS79" s="1503"/>
      <c r="CT79" s="1503"/>
      <c r="CU79" s="1503"/>
      <c r="CV79" s="1503"/>
      <c r="CW79" s="1503"/>
      <c r="CX79" s="1503"/>
      <c r="CY79" s="1503"/>
      <c r="CZ79" s="1503"/>
    </row>
    <row r="80" s="566" customFormat="true" ht="15" customHeight="true" x14ac:dyDescent="0.2">
      <c r="A80" s="714"/>
      <c r="B80" s="934"/>
      <c r="C80" s="795"/>
      <c r="D80" s="796"/>
      <c r="E80" s="796"/>
      <c r="F80" s="796"/>
      <c r="G80" s="797"/>
      <c r="H80" s="798"/>
      <c r="I80" s="796"/>
      <c r="J80" s="796"/>
      <c r="K80" s="796"/>
      <c r="L80" s="799"/>
      <c r="M80" s="800"/>
      <c r="N80" s="796"/>
      <c r="O80" s="796"/>
      <c r="P80" s="796"/>
      <c r="Q80" s="797"/>
      <c r="R80" s="798"/>
      <c r="S80" s="796"/>
      <c r="T80" s="796"/>
      <c r="U80" s="796"/>
      <c r="V80" s="796"/>
      <c r="W80" s="796"/>
      <c r="X80" s="796"/>
      <c r="Y80" s="796"/>
      <c r="Z80" s="796"/>
      <c r="AA80" s="796"/>
      <c r="AB80" s="796"/>
      <c r="AC80" s="796"/>
      <c r="AD80" s="796"/>
      <c r="AE80" s="796"/>
      <c r="AF80" s="796"/>
      <c r="AG80" s="796"/>
      <c r="AH80" s="796"/>
      <c r="AI80" s="796"/>
      <c r="AJ80" s="796"/>
      <c r="AK80" s="796"/>
      <c r="AL80" s="1465"/>
      <c r="AM80" s="1226"/>
      <c r="AN80" s="1226"/>
      <c r="AO80" s="1226"/>
      <c r="AP80" s="1226"/>
      <c r="AQ80" s="1226"/>
      <c r="AR80" s="1226"/>
      <c r="AS80" s="1226"/>
      <c r="AT80" s="1226"/>
      <c r="AU80" s="1226"/>
      <c r="AV80" s="1226"/>
      <c r="AW80" s="1226"/>
      <c r="AX80" s="1226"/>
      <c r="AY80" s="1226"/>
      <c r="AZ80" s="570"/>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304"/>
      <c r="CF80" s="304"/>
      <c r="CG80" s="304"/>
      <c r="CH80" s="304"/>
      <c r="CI80" s="304"/>
      <c r="CJ80" s="304"/>
      <c r="CK80" s="304"/>
      <c r="CL80" s="304"/>
      <c r="CM80" s="1503"/>
      <c r="CN80" s="1503"/>
      <c r="CO80" s="1503"/>
      <c r="CP80" s="1503"/>
      <c r="CQ80" s="1503"/>
      <c r="CR80" s="1503"/>
      <c r="CS80" s="1503"/>
      <c r="CT80" s="1503"/>
      <c r="CU80" s="1503"/>
      <c r="CV80" s="1503"/>
      <c r="CW80" s="1503"/>
      <c r="CX80" s="1503"/>
      <c r="CY80" s="1503"/>
      <c r="CZ80" s="1503"/>
    </row>
    <row r="81" s="566" customFormat="true" ht="15" customHeight="true" x14ac:dyDescent="0.2">
      <c r="A81" s="714"/>
      <c r="B81" s="934"/>
      <c r="C81" s="795"/>
      <c r="D81" s="796"/>
      <c r="E81" s="796"/>
      <c r="F81" s="796"/>
      <c r="G81" s="797"/>
      <c r="H81" s="798"/>
      <c r="I81" s="796"/>
      <c r="J81" s="796"/>
      <c r="K81" s="796"/>
      <c r="L81" s="799"/>
      <c r="M81" s="800"/>
      <c r="N81" s="796"/>
      <c r="O81" s="796"/>
      <c r="P81" s="796"/>
      <c r="Q81" s="797"/>
      <c r="R81" s="798"/>
      <c r="S81" s="796"/>
      <c r="T81" s="796"/>
      <c r="U81" s="796"/>
      <c r="V81" s="796"/>
      <c r="W81" s="796"/>
      <c r="X81" s="796"/>
      <c r="Y81" s="796"/>
      <c r="Z81" s="796"/>
      <c r="AA81" s="796"/>
      <c r="AB81" s="796"/>
      <c r="AC81" s="796"/>
      <c r="AD81" s="796"/>
      <c r="AE81" s="796"/>
      <c r="AF81" s="796"/>
      <c r="AG81" s="796"/>
      <c r="AH81" s="796"/>
      <c r="AI81" s="796"/>
      <c r="AJ81" s="796"/>
      <c r="AK81" s="796"/>
      <c r="AL81" s="1465"/>
      <c r="AM81" s="1226"/>
      <c r="AN81" s="1226"/>
      <c r="AO81" s="1226"/>
      <c r="AP81" s="1226"/>
      <c r="AQ81" s="1226"/>
      <c r="AR81" s="1226"/>
      <c r="AS81" s="1226"/>
      <c r="AT81" s="1226"/>
      <c r="AU81" s="1226"/>
      <c r="AV81" s="1226"/>
      <c r="AW81" s="1226"/>
      <c r="AX81" s="1226"/>
      <c r="AY81" s="1226"/>
      <c r="AZ81" s="570"/>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304"/>
      <c r="CF81" s="304"/>
      <c r="CG81" s="304"/>
      <c r="CH81" s="304"/>
      <c r="CI81" s="304"/>
      <c r="CJ81" s="304"/>
      <c r="CK81" s="304"/>
      <c r="CL81" s="304"/>
      <c r="CM81" s="1503"/>
      <c r="CN81" s="1503"/>
      <c r="CO81" s="1503"/>
      <c r="CP81" s="1503"/>
      <c r="CQ81" s="1503"/>
      <c r="CR81" s="1503"/>
      <c r="CS81" s="1503"/>
      <c r="CT81" s="1503"/>
      <c r="CU81" s="1503"/>
      <c r="CV81" s="1503"/>
      <c r="CW81" s="1503"/>
      <c r="CX81" s="1503"/>
      <c r="CY81" s="1503"/>
      <c r="CZ81" s="1503"/>
    </row>
    <row r="82" s="566" customFormat="true" ht="15" customHeight="true" x14ac:dyDescent="0.2">
      <c r="A82" s="714"/>
      <c r="B82" s="934"/>
      <c r="C82" s="795"/>
      <c r="D82" s="796"/>
      <c r="E82" s="796"/>
      <c r="F82" s="796"/>
      <c r="G82" s="797"/>
      <c r="H82" s="798"/>
      <c r="I82" s="796"/>
      <c r="J82" s="796"/>
      <c r="K82" s="796"/>
      <c r="L82" s="799"/>
      <c r="M82" s="800"/>
      <c r="N82" s="796"/>
      <c r="O82" s="796"/>
      <c r="P82" s="796"/>
      <c r="Q82" s="797"/>
      <c r="R82" s="798"/>
      <c r="S82" s="796"/>
      <c r="T82" s="796"/>
      <c r="U82" s="796"/>
      <c r="V82" s="796"/>
      <c r="W82" s="796"/>
      <c r="X82" s="796"/>
      <c r="Y82" s="796"/>
      <c r="Z82" s="796"/>
      <c r="AA82" s="796"/>
      <c r="AB82" s="796"/>
      <c r="AC82" s="796"/>
      <c r="AD82" s="796"/>
      <c r="AE82" s="796"/>
      <c r="AF82" s="796"/>
      <c r="AG82" s="796"/>
      <c r="AH82" s="796"/>
      <c r="AI82" s="796"/>
      <c r="AJ82" s="796"/>
      <c r="AK82" s="796"/>
      <c r="AL82" s="1465"/>
      <c r="AM82" s="1226"/>
      <c r="AN82" s="1226"/>
      <c r="AO82" s="1226"/>
      <c r="AP82" s="1226"/>
      <c r="AQ82" s="1226"/>
      <c r="AR82" s="1226"/>
      <c r="AS82" s="1226"/>
      <c r="AT82" s="1226"/>
      <c r="AU82" s="1226"/>
      <c r="AV82" s="1226"/>
      <c r="AW82" s="1226"/>
      <c r="AX82" s="1226"/>
      <c r="AY82" s="1226"/>
      <c r="AZ82" s="570"/>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304"/>
      <c r="CF82" s="304"/>
      <c r="CG82" s="304"/>
      <c r="CH82" s="304"/>
      <c r="CI82" s="304"/>
      <c r="CJ82" s="304"/>
      <c r="CK82" s="304"/>
      <c r="CL82" s="304"/>
      <c r="CM82" s="1503"/>
      <c r="CN82" s="1503"/>
      <c r="CO82" s="1503"/>
      <c r="CP82" s="1503"/>
      <c r="CQ82" s="1503"/>
      <c r="CR82" s="1503"/>
      <c r="CS82" s="1503"/>
      <c r="CT82" s="1503"/>
      <c r="CU82" s="1503"/>
      <c r="CV82" s="1503"/>
      <c r="CW82" s="1503"/>
      <c r="CX82" s="1503"/>
      <c r="CY82" s="1503"/>
      <c r="CZ82" s="1503"/>
    </row>
    <row r="83" s="566" customFormat="true" ht="15" customHeight="true" x14ac:dyDescent="0.2">
      <c r="A83" s="714"/>
      <c r="B83" s="934"/>
      <c r="C83" s="795"/>
      <c r="D83" s="796"/>
      <c r="E83" s="796"/>
      <c r="F83" s="796"/>
      <c r="G83" s="797"/>
      <c r="H83" s="798"/>
      <c r="I83" s="796"/>
      <c r="J83" s="796"/>
      <c r="K83" s="796"/>
      <c r="L83" s="799"/>
      <c r="M83" s="800"/>
      <c r="N83" s="796"/>
      <c r="O83" s="796"/>
      <c r="P83" s="796"/>
      <c r="Q83" s="797"/>
      <c r="R83" s="798"/>
      <c r="S83" s="796"/>
      <c r="T83" s="796"/>
      <c r="U83" s="796"/>
      <c r="V83" s="796"/>
      <c r="W83" s="796"/>
      <c r="X83" s="796"/>
      <c r="Y83" s="796"/>
      <c r="Z83" s="796"/>
      <c r="AA83" s="796"/>
      <c r="AB83" s="796"/>
      <c r="AC83" s="796"/>
      <c r="AD83" s="796"/>
      <c r="AE83" s="796"/>
      <c r="AF83" s="796"/>
      <c r="AG83" s="796"/>
      <c r="AH83" s="796"/>
      <c r="AI83" s="796"/>
      <c r="AJ83" s="796"/>
      <c r="AK83" s="796"/>
      <c r="AL83" s="1465"/>
      <c r="AM83" s="1226"/>
      <c r="AN83" s="1226"/>
      <c r="AO83" s="1226"/>
      <c r="AP83" s="1226"/>
      <c r="AQ83" s="1226"/>
      <c r="AR83" s="1226"/>
      <c r="AS83" s="1226"/>
      <c r="AT83" s="1226"/>
      <c r="AU83" s="1226"/>
      <c r="AV83" s="1226"/>
      <c r="AW83" s="1226"/>
      <c r="AX83" s="1226"/>
      <c r="AY83" s="1226"/>
      <c r="AZ83" s="570"/>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304"/>
      <c r="CF83" s="304"/>
      <c r="CG83" s="304"/>
      <c r="CH83" s="304"/>
      <c r="CI83" s="304"/>
      <c r="CJ83" s="304"/>
      <c r="CK83" s="304"/>
      <c r="CL83" s="304"/>
      <c r="CM83" s="1503"/>
      <c r="CN83" s="1503"/>
      <c r="CO83" s="1503"/>
      <c r="CP83" s="1503"/>
      <c r="CQ83" s="1503"/>
      <c r="CR83" s="1503"/>
      <c r="CS83" s="1503"/>
      <c r="CT83" s="1503"/>
      <c r="CU83" s="1503"/>
      <c r="CV83" s="1503"/>
      <c r="CW83" s="1503"/>
      <c r="CX83" s="1503"/>
      <c r="CY83" s="1503"/>
      <c r="CZ83" s="1503"/>
    </row>
    <row r="84" s="566" customFormat="true" ht="15" customHeight="true" x14ac:dyDescent="0.2">
      <c r="A84" s="714"/>
      <c r="B84" s="934"/>
      <c r="C84" s="795"/>
      <c r="D84" s="796"/>
      <c r="E84" s="796"/>
      <c r="F84" s="796"/>
      <c r="G84" s="797"/>
      <c r="H84" s="798"/>
      <c r="I84" s="796"/>
      <c r="J84" s="796"/>
      <c r="K84" s="796"/>
      <c r="L84" s="799"/>
      <c r="M84" s="800"/>
      <c r="N84" s="796"/>
      <c r="O84" s="796"/>
      <c r="P84" s="796"/>
      <c r="Q84" s="797"/>
      <c r="R84" s="798"/>
      <c r="S84" s="796"/>
      <c r="T84" s="796"/>
      <c r="U84" s="796"/>
      <c r="V84" s="796"/>
      <c r="W84" s="796"/>
      <c r="X84" s="796"/>
      <c r="Y84" s="796"/>
      <c r="Z84" s="796"/>
      <c r="AA84" s="796"/>
      <c r="AB84" s="796"/>
      <c r="AC84" s="796"/>
      <c r="AD84" s="796"/>
      <c r="AE84" s="796"/>
      <c r="AF84" s="796"/>
      <c r="AG84" s="796"/>
      <c r="AH84" s="796"/>
      <c r="AI84" s="796"/>
      <c r="AJ84" s="796"/>
      <c r="AK84" s="796"/>
      <c r="AL84" s="1465"/>
      <c r="AM84" s="1226"/>
      <c r="AN84" s="1226"/>
      <c r="AO84" s="1226"/>
      <c r="AP84" s="1226"/>
      <c r="AQ84" s="1226"/>
      <c r="AR84" s="1226"/>
      <c r="AS84" s="1226"/>
      <c r="AT84" s="1226"/>
      <c r="AU84" s="1226"/>
      <c r="AV84" s="1226"/>
      <c r="AW84" s="1226"/>
      <c r="AX84" s="1226"/>
      <c r="AY84" s="1226"/>
      <c r="AZ84" s="570"/>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304"/>
      <c r="CF84" s="304"/>
      <c r="CG84" s="304"/>
      <c r="CH84" s="304"/>
      <c r="CI84" s="304"/>
      <c r="CJ84" s="304"/>
      <c r="CK84" s="304"/>
      <c r="CL84" s="304"/>
      <c r="CM84" s="1503"/>
      <c r="CN84" s="1503"/>
      <c r="CO84" s="1503"/>
      <c r="CP84" s="1503"/>
      <c r="CQ84" s="1503"/>
      <c r="CR84" s="1503"/>
      <c r="CS84" s="1503"/>
      <c r="CT84" s="1503"/>
      <c r="CU84" s="1503"/>
      <c r="CV84" s="1503"/>
      <c r="CW84" s="1503"/>
      <c r="CX84" s="1503"/>
      <c r="CY84" s="1503"/>
      <c r="CZ84" s="1503"/>
    </row>
    <row r="85" s="566" customFormat="true" ht="15" customHeight="true" x14ac:dyDescent="0.2">
      <c r="A85" s="714"/>
      <c r="B85" s="934"/>
      <c r="C85" s="795"/>
      <c r="D85" s="796"/>
      <c r="E85" s="796"/>
      <c r="F85" s="796"/>
      <c r="G85" s="797"/>
      <c r="H85" s="798"/>
      <c r="I85" s="796"/>
      <c r="J85" s="796"/>
      <c r="K85" s="796"/>
      <c r="L85" s="799"/>
      <c r="M85" s="800"/>
      <c r="N85" s="796"/>
      <c r="O85" s="796"/>
      <c r="P85" s="796"/>
      <c r="Q85" s="797"/>
      <c r="R85" s="798"/>
      <c r="S85" s="796"/>
      <c r="T85" s="796"/>
      <c r="U85" s="796"/>
      <c r="V85" s="796"/>
      <c r="W85" s="796"/>
      <c r="X85" s="796"/>
      <c r="Y85" s="796"/>
      <c r="Z85" s="796"/>
      <c r="AA85" s="796"/>
      <c r="AB85" s="796"/>
      <c r="AC85" s="796"/>
      <c r="AD85" s="796"/>
      <c r="AE85" s="796"/>
      <c r="AF85" s="796"/>
      <c r="AG85" s="796"/>
      <c r="AH85" s="796"/>
      <c r="AI85" s="796"/>
      <c r="AJ85" s="796"/>
      <c r="AK85" s="796"/>
      <c r="AL85" s="1465"/>
      <c r="AM85" s="1226"/>
      <c r="AN85" s="1226"/>
      <c r="AO85" s="1226"/>
      <c r="AP85" s="1226"/>
      <c r="AQ85" s="1226"/>
      <c r="AR85" s="1226"/>
      <c r="AS85" s="1226"/>
      <c r="AT85" s="1226"/>
      <c r="AU85" s="1226"/>
      <c r="AV85" s="1226"/>
      <c r="AW85" s="1226"/>
      <c r="AX85" s="1226"/>
      <c r="AY85" s="1226"/>
      <c r="AZ85" s="570"/>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304"/>
      <c r="CF85" s="304"/>
      <c r="CG85" s="304"/>
      <c r="CH85" s="304"/>
      <c r="CI85" s="304"/>
      <c r="CJ85" s="304"/>
      <c r="CK85" s="304"/>
      <c r="CL85" s="304"/>
      <c r="CM85" s="1503"/>
      <c r="CN85" s="1503"/>
      <c r="CO85" s="1503"/>
      <c r="CP85" s="1503"/>
      <c r="CQ85" s="1503"/>
      <c r="CR85" s="1503"/>
      <c r="CS85" s="1503"/>
      <c r="CT85" s="1503"/>
      <c r="CU85" s="1503"/>
      <c r="CV85" s="1503"/>
      <c r="CW85" s="1503"/>
      <c r="CX85" s="1503"/>
      <c r="CY85" s="1503"/>
      <c r="CZ85" s="1503"/>
    </row>
    <row r="86" s="566" customFormat="true" ht="15" customHeight="true" x14ac:dyDescent="0.2">
      <c r="A86" s="714"/>
      <c r="B86" s="934"/>
      <c r="C86" s="795"/>
      <c r="D86" s="796"/>
      <c r="E86" s="796"/>
      <c r="F86" s="796"/>
      <c r="G86" s="797"/>
      <c r="H86" s="798"/>
      <c r="I86" s="796"/>
      <c r="J86" s="796"/>
      <c r="K86" s="796"/>
      <c r="L86" s="799"/>
      <c r="M86" s="800"/>
      <c r="N86" s="796"/>
      <c r="O86" s="796"/>
      <c r="P86" s="796"/>
      <c r="Q86" s="797"/>
      <c r="R86" s="798"/>
      <c r="S86" s="796"/>
      <c r="T86" s="796"/>
      <c r="U86" s="796"/>
      <c r="V86" s="796"/>
      <c r="W86" s="796"/>
      <c r="X86" s="796"/>
      <c r="Y86" s="796"/>
      <c r="Z86" s="796"/>
      <c r="AA86" s="796"/>
      <c r="AB86" s="796"/>
      <c r="AC86" s="796"/>
      <c r="AD86" s="796"/>
      <c r="AE86" s="796"/>
      <c r="AF86" s="796"/>
      <c r="AG86" s="796"/>
      <c r="AH86" s="796"/>
      <c r="AI86" s="796"/>
      <c r="AJ86" s="796"/>
      <c r="AK86" s="796"/>
      <c r="AL86" s="1465"/>
      <c r="AM86" s="1226"/>
      <c r="AN86" s="1226"/>
      <c r="AO86" s="1226"/>
      <c r="AP86" s="1226"/>
      <c r="AQ86" s="1226"/>
      <c r="AR86" s="1226"/>
      <c r="AS86" s="1226"/>
      <c r="AT86" s="1226"/>
      <c r="AU86" s="1226"/>
      <c r="AV86" s="1226"/>
      <c r="AW86" s="1226"/>
      <c r="AX86" s="1226"/>
      <c r="AY86" s="1226"/>
      <c r="AZ86" s="570"/>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304"/>
      <c r="CF86" s="304"/>
      <c r="CG86" s="304"/>
      <c r="CH86" s="304"/>
      <c r="CI86" s="304"/>
      <c r="CJ86" s="304"/>
      <c r="CK86" s="304"/>
      <c r="CL86" s="304"/>
      <c r="CM86" s="1503"/>
      <c r="CN86" s="1503"/>
      <c r="CO86" s="1503"/>
      <c r="CP86" s="1503"/>
      <c r="CQ86" s="1503"/>
      <c r="CR86" s="1503"/>
      <c r="CS86" s="1503"/>
      <c r="CT86" s="1503"/>
      <c r="CU86" s="1503"/>
      <c r="CV86" s="1503"/>
      <c r="CW86" s="1503"/>
      <c r="CX86" s="1503"/>
      <c r="CY86" s="1503"/>
      <c r="CZ86" s="1503"/>
    </row>
    <row r="87" s="566" customFormat="true" ht="15" customHeight="true" x14ac:dyDescent="0.2">
      <c r="A87" s="715"/>
      <c r="B87" s="935"/>
      <c r="C87" s="801"/>
      <c r="D87" s="802"/>
      <c r="E87" s="802"/>
      <c r="F87" s="802"/>
      <c r="G87" s="803"/>
      <c r="H87" s="804"/>
      <c r="I87" s="802"/>
      <c r="J87" s="802"/>
      <c r="K87" s="802"/>
      <c r="L87" s="805"/>
      <c r="M87" s="806"/>
      <c r="N87" s="802"/>
      <c r="O87" s="802"/>
      <c r="P87" s="802"/>
      <c r="Q87" s="803"/>
      <c r="R87" s="804"/>
      <c r="S87" s="802"/>
      <c r="T87" s="802"/>
      <c r="U87" s="802"/>
      <c r="V87" s="802"/>
      <c r="W87" s="802"/>
      <c r="X87" s="802"/>
      <c r="Y87" s="802"/>
      <c r="Z87" s="802"/>
      <c r="AA87" s="802"/>
      <c r="AB87" s="802"/>
      <c r="AC87" s="802"/>
      <c r="AD87" s="802"/>
      <c r="AE87" s="802"/>
      <c r="AF87" s="802"/>
      <c r="AG87" s="802"/>
      <c r="AH87" s="802"/>
      <c r="AI87" s="802"/>
      <c r="AJ87" s="802"/>
      <c r="AK87" s="802"/>
      <c r="AL87" s="1466"/>
      <c r="AM87" s="1226"/>
      <c r="AN87" s="1226"/>
      <c r="AO87" s="1226"/>
      <c r="AP87" s="1226"/>
      <c r="AQ87" s="1226"/>
      <c r="AR87" s="1226"/>
      <c r="AS87" s="1226"/>
      <c r="AT87" s="1226"/>
      <c r="AU87" s="1226"/>
      <c r="AV87" s="1226"/>
      <c r="AW87" s="1226"/>
      <c r="AX87" s="1226"/>
      <c r="AY87" s="1226"/>
      <c r="AZ87" s="570"/>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304"/>
      <c r="CF87" s="304"/>
      <c r="CG87" s="304"/>
      <c r="CH87" s="304"/>
      <c r="CI87" s="304"/>
      <c r="CJ87" s="304"/>
      <c r="CK87" s="304"/>
      <c r="CL87" s="304"/>
      <c r="CM87" s="1503"/>
      <c r="CN87" s="1503"/>
      <c r="CO87" s="1503"/>
      <c r="CP87" s="1503"/>
      <c r="CQ87" s="1503"/>
      <c r="CR87" s="1503"/>
      <c r="CS87" s="1503"/>
      <c r="CT87" s="1503"/>
      <c r="CU87" s="1503"/>
      <c r="CV87" s="1503"/>
      <c r="CW87" s="1503"/>
      <c r="CX87" s="1503"/>
      <c r="CY87" s="1503"/>
      <c r="CZ87" s="1503"/>
    </row>
    <row r="88" s="567" customFormat="true" ht="15" customHeight="true" x14ac:dyDescent="0.2">
      <c r="A88" s="716"/>
      <c r="B88" s="733"/>
      <c r="C88" s="807"/>
      <c r="D88" s="808"/>
      <c r="E88" s="808"/>
      <c r="F88" s="808"/>
      <c r="G88" s="809"/>
      <c r="H88" s="810"/>
      <c r="I88" s="808"/>
      <c r="J88" s="808"/>
      <c r="K88" s="808"/>
      <c r="L88" s="811"/>
      <c r="M88" s="812"/>
      <c r="N88" s="808"/>
      <c r="O88" s="808"/>
      <c r="P88" s="808"/>
      <c r="Q88" s="809"/>
      <c r="R88" s="810"/>
      <c r="S88" s="808"/>
      <c r="T88" s="808"/>
      <c r="U88" s="808"/>
      <c r="V88" s="808"/>
      <c r="W88" s="808"/>
      <c r="X88" s="808"/>
      <c r="Y88" s="808"/>
      <c r="Z88" s="808"/>
      <c r="AA88" s="808"/>
      <c r="AB88" s="813"/>
      <c r="AC88" s="814"/>
      <c r="AD88" s="814"/>
      <c r="AE88" s="814"/>
      <c r="AF88" s="814"/>
      <c r="AG88" s="814"/>
      <c r="AH88" s="814"/>
      <c r="AI88" s="814"/>
      <c r="AJ88" s="814"/>
      <c r="AK88" s="814"/>
      <c r="AL88" s="825"/>
      <c r="AM88" s="547"/>
      <c r="AN88" s="547"/>
      <c r="AO88" s="547"/>
      <c r="AP88" s="547"/>
      <c r="AQ88" s="547"/>
      <c r="AR88" s="547"/>
      <c r="AS88" s="547"/>
      <c r="AT88" s="547"/>
      <c r="AU88" s="547"/>
      <c r="AV88" s="547"/>
      <c r="AW88" s="547"/>
      <c r="AX88" s="547"/>
      <c r="AY88" s="54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304"/>
      <c r="CF88" s="304"/>
      <c r="CG88" s="304"/>
      <c r="CH88" s="304"/>
      <c r="CI88" s="304"/>
      <c r="CJ88" s="304"/>
      <c r="CK88" s="304"/>
      <c r="CL88" s="304"/>
      <c r="CM88" s="1503"/>
      <c r="CN88" s="1503"/>
      <c r="CO88" s="1503"/>
      <c r="CP88" s="1503"/>
      <c r="CQ88" s="1503"/>
      <c r="CR88" s="1503"/>
      <c r="CS88" s="1503"/>
      <c r="CT88" s="1503"/>
      <c r="CU88" s="1503"/>
      <c r="CV88" s="1503"/>
      <c r="CW88" s="1503"/>
      <c r="CX88" s="1503"/>
      <c r="CY88" s="1503"/>
      <c r="CZ88" s="1503"/>
    </row>
    <row r="89" s="567" customFormat="true" ht="15" customHeight="true" x14ac:dyDescent="0.2">
      <c r="A89" s="716"/>
      <c r="B89" s="733"/>
      <c r="C89" s="807"/>
      <c r="D89" s="808"/>
      <c r="E89" s="808"/>
      <c r="F89" s="808"/>
      <c r="G89" s="809"/>
      <c r="H89" s="810"/>
      <c r="I89" s="808"/>
      <c r="J89" s="808"/>
      <c r="K89" s="808"/>
      <c r="L89" s="811"/>
      <c r="M89" s="812"/>
      <c r="N89" s="808"/>
      <c r="O89" s="808"/>
      <c r="P89" s="808"/>
      <c r="Q89" s="809"/>
      <c r="R89" s="810"/>
      <c r="S89" s="808"/>
      <c r="T89" s="808"/>
      <c r="U89" s="808"/>
      <c r="V89" s="808"/>
      <c r="W89" s="808"/>
      <c r="X89" s="808"/>
      <c r="Y89" s="808"/>
      <c r="Z89" s="808"/>
      <c r="AA89" s="808"/>
      <c r="AB89" s="813"/>
      <c r="AC89" s="814"/>
      <c r="AD89" s="814"/>
      <c r="AE89" s="814"/>
      <c r="AF89" s="814"/>
      <c r="AG89" s="814"/>
      <c r="AH89" s="814"/>
      <c r="AI89" s="814"/>
      <c r="AJ89" s="814"/>
      <c r="AK89" s="814"/>
      <c r="AL89" s="825"/>
      <c r="AM89" s="547"/>
      <c r="AN89" s="547"/>
      <c r="AO89" s="547"/>
      <c r="AP89" s="547"/>
      <c r="AQ89" s="547"/>
      <c r="AR89" s="547"/>
      <c r="AS89" s="547"/>
      <c r="AT89" s="547"/>
      <c r="AU89" s="547"/>
      <c r="AV89" s="547"/>
      <c r="AW89" s="547"/>
      <c r="AX89" s="547"/>
      <c r="AY89" s="54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304"/>
      <c r="CF89" s="304"/>
      <c r="CG89" s="304"/>
      <c r="CH89" s="304"/>
      <c r="CI89" s="304"/>
      <c r="CJ89" s="304"/>
      <c r="CK89" s="304"/>
      <c r="CL89" s="304"/>
      <c r="CM89" s="1503"/>
      <c r="CN89" s="1503"/>
      <c r="CO89" s="1503"/>
      <c r="CP89" s="1503"/>
      <c r="CQ89" s="1503"/>
      <c r="CR89" s="1503"/>
      <c r="CS89" s="1503"/>
      <c r="CT89" s="1503"/>
      <c r="CU89" s="1503"/>
      <c r="CV89" s="1503"/>
      <c r="CW89" s="1503"/>
      <c r="CX89" s="1503"/>
      <c r="CY89" s="1503"/>
      <c r="CZ89" s="1503"/>
    </row>
    <row r="90" s="567" customFormat="true" ht="15" customHeight="true" x14ac:dyDescent="0.2">
      <c r="A90" s="717"/>
      <c r="B90" s="734"/>
      <c r="C90" s="816"/>
      <c r="D90" s="817"/>
      <c r="E90" s="817"/>
      <c r="F90" s="817"/>
      <c r="G90" s="818"/>
      <c r="H90" s="819"/>
      <c r="I90" s="817"/>
      <c r="J90" s="817"/>
      <c r="K90" s="817"/>
      <c r="L90" s="820"/>
      <c r="M90" s="821"/>
      <c r="N90" s="817"/>
      <c r="O90" s="817"/>
      <c r="P90" s="817"/>
      <c r="Q90" s="818"/>
      <c r="R90" s="819"/>
      <c r="S90" s="817"/>
      <c r="T90" s="817"/>
      <c r="U90" s="817"/>
      <c r="V90" s="817"/>
      <c r="W90" s="817"/>
      <c r="X90" s="817"/>
      <c r="Y90" s="817"/>
      <c r="Z90" s="817"/>
      <c r="AA90" s="817"/>
      <c r="AB90" s="822"/>
      <c r="AC90" s="814"/>
      <c r="AD90" s="814"/>
      <c r="AE90" s="814"/>
      <c r="AF90" s="814"/>
      <c r="AG90" s="814"/>
      <c r="AH90" s="814"/>
      <c r="AI90" s="814"/>
      <c r="AJ90" s="814"/>
      <c r="AK90" s="814"/>
      <c r="AL90" s="825"/>
      <c r="AM90" s="547"/>
      <c r="AN90" s="547"/>
      <c r="AO90" s="547"/>
      <c r="AP90" s="547"/>
      <c r="AQ90" s="547"/>
      <c r="AR90" s="547"/>
      <c r="AS90" s="547"/>
      <c r="AT90" s="547"/>
      <c r="AU90" s="547"/>
      <c r="AV90" s="547"/>
      <c r="AW90" s="547"/>
      <c r="AX90" s="547"/>
      <c r="AY90" s="54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304"/>
      <c r="CF90" s="304"/>
      <c r="CG90" s="304"/>
      <c r="CH90" s="304"/>
      <c r="CI90" s="304"/>
      <c r="CJ90" s="304"/>
      <c r="CK90" s="304"/>
      <c r="CL90" s="304"/>
      <c r="CM90" s="1503"/>
      <c r="CN90" s="1503"/>
      <c r="CO90" s="1503"/>
      <c r="CP90" s="1503"/>
      <c r="CQ90" s="1503"/>
      <c r="CR90" s="1503"/>
      <c r="CS90" s="1503"/>
      <c r="CT90" s="1503"/>
      <c r="CU90" s="1503"/>
      <c r="CV90" s="1503"/>
      <c r="CW90" s="1503"/>
      <c r="CX90" s="1503"/>
      <c r="CY90" s="1503"/>
      <c r="CZ90" s="1503"/>
    </row>
    <row r="91" s="567" customFormat="true" ht="15" customHeight="true" x14ac:dyDescent="0.2">
      <c r="A91" s="647"/>
      <c r="B91" s="735"/>
      <c r="C91" s="823"/>
      <c r="D91" s="814"/>
      <c r="E91" s="814"/>
      <c r="F91" s="814"/>
      <c r="G91" s="815"/>
      <c r="H91" s="824"/>
      <c r="I91" s="814"/>
      <c r="J91" s="814"/>
      <c r="K91" s="814"/>
      <c r="L91" s="825"/>
      <c r="M91" s="823"/>
      <c r="N91" s="814"/>
      <c r="O91" s="814"/>
      <c r="P91" s="814"/>
      <c r="Q91" s="815"/>
      <c r="R91" s="824"/>
      <c r="S91" s="814"/>
      <c r="T91" s="814"/>
      <c r="U91" s="814"/>
      <c r="V91" s="814"/>
      <c r="W91" s="814"/>
      <c r="X91" s="814"/>
      <c r="Y91" s="814"/>
      <c r="Z91" s="814"/>
      <c r="AA91" s="814"/>
      <c r="AB91" s="814"/>
      <c r="AC91" s="814"/>
      <c r="AD91" s="814"/>
      <c r="AE91" s="814"/>
      <c r="AF91" s="814"/>
      <c r="AG91" s="814"/>
      <c r="AH91" s="814"/>
      <c r="AI91" s="814"/>
      <c r="AJ91" s="814"/>
      <c r="AK91" s="814"/>
      <c r="AL91" s="825"/>
      <c r="AM91" s="547"/>
      <c r="AN91" s="547"/>
      <c r="AO91" s="547"/>
      <c r="AP91" s="547"/>
      <c r="AQ91" s="547"/>
      <c r="AR91" s="547"/>
      <c r="AS91" s="547"/>
      <c r="AT91" s="547"/>
      <c r="AU91" s="547"/>
      <c r="AV91" s="547"/>
      <c r="AW91" s="547"/>
      <c r="AX91" s="547"/>
      <c r="AY91" s="54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304"/>
      <c r="CF91" s="304"/>
      <c r="CG91" s="304"/>
      <c r="CH91" s="304"/>
      <c r="CI91" s="304"/>
      <c r="CJ91" s="304"/>
      <c r="CK91" s="304"/>
      <c r="CL91" s="304"/>
      <c r="CM91" s="1503"/>
      <c r="CN91" s="1503"/>
      <c r="CO91" s="1503"/>
      <c r="CP91" s="1503"/>
      <c r="CQ91" s="1503"/>
      <c r="CR91" s="1503"/>
      <c r="CS91" s="1503"/>
      <c r="CT91" s="1503"/>
      <c r="CU91" s="1503"/>
      <c r="CV91" s="1503"/>
      <c r="CW91" s="1503"/>
      <c r="CX91" s="1503"/>
      <c r="CY91" s="1503"/>
      <c r="CZ91" s="1503"/>
    </row>
    <row r="92" s="567" customFormat="true" ht="15" customHeight="true" x14ac:dyDescent="0.2">
      <c r="A92" s="647"/>
      <c r="B92" s="735"/>
      <c r="C92" s="823"/>
      <c r="D92" s="814"/>
      <c r="E92" s="814"/>
      <c r="F92" s="814"/>
      <c r="G92" s="815"/>
      <c r="H92" s="824"/>
      <c r="I92" s="814"/>
      <c r="J92" s="814"/>
      <c r="K92" s="814"/>
      <c r="L92" s="825"/>
      <c r="M92" s="823"/>
      <c r="N92" s="814"/>
      <c r="O92" s="814"/>
      <c r="P92" s="814"/>
      <c r="Q92" s="815"/>
      <c r="R92" s="824"/>
      <c r="S92" s="814"/>
      <c r="T92" s="814"/>
      <c r="U92" s="814"/>
      <c r="V92" s="814"/>
      <c r="W92" s="814"/>
      <c r="X92" s="814"/>
      <c r="Y92" s="814"/>
      <c r="Z92" s="814"/>
      <c r="AA92" s="814"/>
      <c r="AB92" s="814"/>
      <c r="AC92" s="814"/>
      <c r="AD92" s="814"/>
      <c r="AE92" s="814"/>
      <c r="AF92" s="814"/>
      <c r="AG92" s="814"/>
      <c r="AH92" s="814"/>
      <c r="AI92" s="814"/>
      <c r="AJ92" s="814"/>
      <c r="AK92" s="814"/>
      <c r="AL92" s="825"/>
      <c r="AM92" s="547"/>
      <c r="AN92" s="547"/>
      <c r="AO92" s="547"/>
      <c r="AP92" s="547"/>
      <c r="AQ92" s="547"/>
      <c r="AR92" s="547"/>
      <c r="AS92" s="547"/>
      <c r="AT92" s="547"/>
      <c r="AU92" s="547"/>
      <c r="AV92" s="547"/>
      <c r="AW92" s="547"/>
      <c r="AX92" s="547"/>
      <c r="AY92" s="54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304"/>
      <c r="CF92" s="304"/>
      <c r="CG92" s="304"/>
      <c r="CH92" s="304"/>
      <c r="CI92" s="304"/>
      <c r="CJ92" s="304"/>
      <c r="CK92" s="304"/>
      <c r="CL92" s="304"/>
      <c r="CM92" s="1503"/>
      <c r="CN92" s="1503"/>
      <c r="CO92" s="1503"/>
      <c r="CP92" s="1503"/>
      <c r="CQ92" s="1503"/>
      <c r="CR92" s="1503"/>
      <c r="CS92" s="1503"/>
      <c r="CT92" s="1503"/>
      <c r="CU92" s="1503"/>
      <c r="CV92" s="1503"/>
      <c r="CW92" s="1503"/>
      <c r="CX92" s="1503"/>
      <c r="CY92" s="1503"/>
      <c r="CZ92" s="1503"/>
    </row>
    <row r="93" s="567" customFormat="true" ht="15" customHeight="true" x14ac:dyDescent="0.2">
      <c r="A93" s="718"/>
      <c r="B93" s="736"/>
      <c r="C93" s="650"/>
      <c r="D93" s="651"/>
      <c r="E93" s="651"/>
      <c r="F93" s="651"/>
      <c r="G93" s="700"/>
      <c r="H93" s="690"/>
      <c r="I93" s="651"/>
      <c r="J93" s="651"/>
      <c r="K93" s="651"/>
      <c r="L93" s="667"/>
      <c r="M93" s="650"/>
      <c r="N93" s="651"/>
      <c r="O93" s="651"/>
      <c r="P93" s="651"/>
      <c r="Q93" s="700"/>
      <c r="R93" s="690"/>
      <c r="S93" s="651"/>
      <c r="T93" s="651"/>
      <c r="U93" s="651"/>
      <c r="V93" s="651"/>
      <c r="W93" s="651"/>
      <c r="X93" s="651"/>
      <c r="Y93" s="651"/>
      <c r="Z93" s="651"/>
      <c r="AA93" s="651"/>
      <c r="AB93" s="651"/>
      <c r="AC93" s="814"/>
      <c r="AD93" s="814"/>
      <c r="AE93" s="814"/>
      <c r="AF93" s="814"/>
      <c r="AG93" s="814"/>
      <c r="AH93" s="814"/>
      <c r="AI93" s="814"/>
      <c r="AJ93" s="814"/>
      <c r="AK93" s="814"/>
      <c r="AL93" s="825"/>
      <c r="AM93" s="547"/>
      <c r="AN93" s="547"/>
      <c r="AO93" s="547"/>
      <c r="AP93" s="547"/>
      <c r="AQ93" s="547"/>
      <c r="AR93" s="547"/>
      <c r="AS93" s="547"/>
      <c r="AT93" s="547"/>
      <c r="AU93" s="547"/>
      <c r="AV93" s="547"/>
      <c r="AW93" s="547"/>
      <c r="AX93" s="547"/>
      <c r="AY93" s="54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304"/>
      <c r="CF93" s="304"/>
      <c r="CG93" s="304"/>
      <c r="CH93" s="304"/>
      <c r="CI93" s="304"/>
      <c r="CJ93" s="304"/>
      <c r="CK93" s="304"/>
      <c r="CL93" s="304"/>
      <c r="CM93" s="1503"/>
      <c r="CN93" s="1503"/>
      <c r="CO93" s="1503"/>
      <c r="CP93" s="1503"/>
      <c r="CQ93" s="1503"/>
      <c r="CR93" s="1503"/>
      <c r="CS93" s="1503"/>
      <c r="CT93" s="1503"/>
      <c r="CU93" s="1503"/>
      <c r="CV93" s="1503"/>
      <c r="CW93" s="1503"/>
      <c r="CX93" s="1503"/>
      <c r="CY93" s="1503"/>
      <c r="CZ93" s="1503"/>
    </row>
    <row r="94" s="567" customFormat="true" ht="15" customHeight="true" x14ac:dyDescent="0.2">
      <c r="A94" s="926"/>
      <c r="B94" s="736"/>
      <c r="C94" s="650"/>
      <c r="D94" s="652"/>
      <c r="E94" s="652"/>
      <c r="F94" s="652"/>
      <c r="G94" s="701"/>
      <c r="H94" s="690"/>
      <c r="I94" s="652"/>
      <c r="J94" s="652"/>
      <c r="K94" s="652"/>
      <c r="L94" s="668"/>
      <c r="M94" s="650"/>
      <c r="N94" s="652"/>
      <c r="O94" s="652"/>
      <c r="P94" s="652"/>
      <c r="Q94" s="701"/>
      <c r="R94" s="690"/>
      <c r="S94" s="652"/>
      <c r="T94" s="652"/>
      <c r="U94" s="652"/>
      <c r="V94" s="652"/>
      <c r="W94" s="652"/>
      <c r="X94" s="652"/>
      <c r="Y94" s="652"/>
      <c r="Z94" s="652"/>
      <c r="AA94" s="652"/>
      <c r="AB94" s="652"/>
      <c r="AC94" s="814"/>
      <c r="AD94" s="814"/>
      <c r="AE94" s="814"/>
      <c r="AF94" s="814"/>
      <c r="AG94" s="814"/>
      <c r="AH94" s="814"/>
      <c r="AI94" s="814"/>
      <c r="AJ94" s="814"/>
      <c r="AK94" s="814"/>
      <c r="AL94" s="825"/>
      <c r="AM94" s="547"/>
      <c r="AN94" s="547"/>
      <c r="AO94" s="547"/>
      <c r="AP94" s="547"/>
      <c r="AQ94" s="547"/>
      <c r="AR94" s="547"/>
      <c r="AS94" s="547"/>
      <c r="AT94" s="547"/>
      <c r="AU94" s="547"/>
      <c r="AV94" s="547"/>
      <c r="AW94" s="547"/>
      <c r="AX94" s="547"/>
      <c r="AY94" s="54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304"/>
      <c r="CF94" s="304"/>
      <c r="CG94" s="304"/>
      <c r="CH94" s="304"/>
      <c r="CI94" s="304"/>
      <c r="CJ94" s="304"/>
      <c r="CK94" s="304"/>
      <c r="CL94" s="304"/>
      <c r="CM94" s="1503"/>
      <c r="CN94" s="1503"/>
      <c r="CO94" s="1503"/>
      <c r="CP94" s="1503"/>
      <c r="CQ94" s="1503"/>
      <c r="CR94" s="1503"/>
      <c r="CS94" s="1503"/>
      <c r="CT94" s="1503"/>
      <c r="CU94" s="1503"/>
      <c r="CV94" s="1503"/>
      <c r="CW94" s="1503"/>
      <c r="CX94" s="1503"/>
      <c r="CY94" s="1503"/>
      <c r="CZ94" s="1503"/>
    </row>
    <row r="95" s="567" customFormat="true" ht="15" customHeight="true" x14ac:dyDescent="0.2">
      <c r="A95" s="718"/>
      <c r="B95" s="737"/>
      <c r="C95" s="826"/>
      <c r="D95" s="827"/>
      <c r="E95" s="827"/>
      <c r="F95" s="827"/>
      <c r="G95" s="828"/>
      <c r="H95" s="829"/>
      <c r="I95" s="827"/>
      <c r="J95" s="827"/>
      <c r="K95" s="827"/>
      <c r="L95" s="830"/>
      <c r="M95" s="826"/>
      <c r="N95" s="827"/>
      <c r="O95" s="827"/>
      <c r="P95" s="827"/>
      <c r="Q95" s="828"/>
      <c r="R95" s="829"/>
      <c r="S95" s="827"/>
      <c r="T95" s="827"/>
      <c r="U95" s="827"/>
      <c r="V95" s="827"/>
      <c r="W95" s="827"/>
      <c r="X95" s="827"/>
      <c r="Y95" s="827"/>
      <c r="Z95" s="827"/>
      <c r="AA95" s="827"/>
      <c r="AB95" s="827"/>
      <c r="AC95" s="814"/>
      <c r="AD95" s="814"/>
      <c r="AE95" s="814"/>
      <c r="AF95" s="814"/>
      <c r="AG95" s="814"/>
      <c r="AH95" s="814"/>
      <c r="AI95" s="814"/>
      <c r="AJ95" s="814"/>
      <c r="AK95" s="814"/>
      <c r="AL95" s="825"/>
      <c r="AM95" s="547"/>
      <c r="AN95" s="547"/>
      <c r="AO95" s="547"/>
      <c r="AP95" s="547"/>
      <c r="AQ95" s="547"/>
      <c r="AR95" s="547"/>
      <c r="AS95" s="547"/>
      <c r="AT95" s="547"/>
      <c r="AU95" s="547"/>
      <c r="AV95" s="547"/>
      <c r="AW95" s="547"/>
      <c r="AX95" s="547"/>
      <c r="AY95" s="54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304"/>
      <c r="CF95" s="304"/>
      <c r="CG95" s="304"/>
      <c r="CH95" s="304"/>
      <c r="CI95" s="304"/>
      <c r="CJ95" s="304"/>
      <c r="CK95" s="304"/>
      <c r="CL95" s="304"/>
      <c r="CM95" s="1503"/>
      <c r="CN95" s="1503"/>
      <c r="CO95" s="1503"/>
      <c r="CP95" s="1503"/>
      <c r="CQ95" s="1503"/>
      <c r="CR95" s="1503"/>
      <c r="CS95" s="1503"/>
      <c r="CT95" s="1503"/>
      <c r="CU95" s="1503"/>
      <c r="CV95" s="1503"/>
      <c r="CW95" s="1503"/>
      <c r="CX95" s="1503"/>
      <c r="CY95" s="1503"/>
      <c r="CZ95" s="1503"/>
    </row>
    <row r="96" s="131" customFormat="true" ht="15" customHeight="true" x14ac:dyDescent="0.2">
      <c r="A96" s="926"/>
      <c r="B96" s="737"/>
      <c r="C96" s="826"/>
      <c r="D96" s="827"/>
      <c r="E96" s="827"/>
      <c r="F96" s="827"/>
      <c r="G96" s="828"/>
      <c r="H96" s="829"/>
      <c r="I96" s="827"/>
      <c r="J96" s="827"/>
      <c r="K96" s="827"/>
      <c r="L96" s="830"/>
      <c r="M96" s="826"/>
      <c r="N96" s="827"/>
      <c r="O96" s="827"/>
      <c r="P96" s="827"/>
      <c r="Q96" s="828"/>
      <c r="R96" s="829"/>
      <c r="S96" s="827"/>
      <c r="T96" s="827"/>
      <c r="U96" s="827"/>
      <c r="V96" s="827"/>
      <c r="W96" s="827"/>
      <c r="X96" s="827"/>
      <c r="Y96" s="827"/>
      <c r="Z96" s="827"/>
      <c r="AA96" s="827"/>
      <c r="AB96" s="827"/>
      <c r="AC96" s="814"/>
      <c r="AD96" s="814"/>
      <c r="AE96" s="814"/>
      <c r="AF96" s="814"/>
      <c r="AG96" s="814"/>
      <c r="AH96" s="814"/>
      <c r="AI96" s="814"/>
      <c r="AJ96" s="814"/>
      <c r="AK96" s="814"/>
      <c r="AL96" s="825"/>
      <c r="AM96" s="547"/>
      <c r="AN96" s="547"/>
      <c r="AO96" s="547"/>
      <c r="AP96" s="547"/>
      <c r="AQ96" s="547"/>
      <c r="AR96" s="547"/>
      <c r="AS96" s="547"/>
      <c r="AT96" s="547"/>
      <c r="AU96" s="547"/>
      <c r="AV96" s="547"/>
      <c r="AW96" s="547"/>
      <c r="AX96" s="547"/>
      <c r="AY96" s="54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304"/>
      <c r="CF96" s="304"/>
      <c r="CG96" s="304"/>
      <c r="CH96" s="304"/>
      <c r="CI96" s="304"/>
      <c r="CJ96" s="304"/>
      <c r="CK96" s="304"/>
      <c r="CL96" s="304"/>
      <c r="CM96" s="1503"/>
      <c r="CN96" s="1503"/>
      <c r="CO96" s="1503"/>
      <c r="CP96" s="1503"/>
      <c r="CQ96" s="1503"/>
      <c r="CR96" s="1503"/>
      <c r="CS96" s="1503"/>
      <c r="CT96" s="1503"/>
      <c r="CU96" s="1503"/>
      <c r="CV96" s="1503"/>
      <c r="CW96" s="1503"/>
      <c r="CX96" s="1503"/>
      <c r="CY96" s="1503"/>
      <c r="CZ96" s="1503"/>
    </row>
    <row r="97" s="131" customFormat="true" ht="15" customHeight="true" x14ac:dyDescent="0.2">
      <c r="A97" s="718"/>
      <c r="B97" s="737"/>
      <c r="C97" s="826"/>
      <c r="D97" s="827"/>
      <c r="E97" s="827"/>
      <c r="F97" s="827"/>
      <c r="G97" s="828"/>
      <c r="H97" s="829"/>
      <c r="I97" s="827"/>
      <c r="J97" s="827"/>
      <c r="K97" s="827"/>
      <c r="L97" s="830"/>
      <c r="M97" s="826"/>
      <c r="N97" s="827"/>
      <c r="O97" s="827"/>
      <c r="P97" s="827"/>
      <c r="Q97" s="828"/>
      <c r="R97" s="829"/>
      <c r="S97" s="827"/>
      <c r="T97" s="827"/>
      <c r="U97" s="827"/>
      <c r="V97" s="827"/>
      <c r="W97" s="827"/>
      <c r="X97" s="827"/>
      <c r="Y97" s="827"/>
      <c r="Z97" s="827"/>
      <c r="AA97" s="827"/>
      <c r="AB97" s="827"/>
      <c r="AC97" s="814"/>
      <c r="AD97" s="814"/>
      <c r="AE97" s="814"/>
      <c r="AF97" s="814"/>
      <c r="AG97" s="814"/>
      <c r="AH97" s="814"/>
      <c r="AI97" s="814"/>
      <c r="AJ97" s="814"/>
      <c r="AK97" s="814"/>
      <c r="AL97" s="825"/>
      <c r="AM97" s="547"/>
      <c r="AN97" s="547"/>
      <c r="AO97" s="547"/>
      <c r="AP97" s="547"/>
      <c r="AQ97" s="547"/>
      <c r="AR97" s="547"/>
      <c r="AS97" s="547"/>
      <c r="AT97" s="547"/>
      <c r="AU97" s="547"/>
      <c r="AV97" s="547"/>
      <c r="AW97" s="547"/>
      <c r="AX97" s="547"/>
      <c r="AY97" s="54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304"/>
      <c r="CF97" s="304"/>
      <c r="CG97" s="304"/>
      <c r="CH97" s="304"/>
      <c r="CI97" s="304"/>
      <c r="CJ97" s="304"/>
      <c r="CK97" s="304"/>
      <c r="CL97" s="304"/>
      <c r="CM97" s="1503"/>
      <c r="CN97" s="1503"/>
      <c r="CO97" s="1503"/>
      <c r="CP97" s="1503"/>
      <c r="CQ97" s="1503"/>
      <c r="CR97" s="1503"/>
      <c r="CS97" s="1503"/>
      <c r="CT97" s="1503"/>
      <c r="CU97" s="1503"/>
      <c r="CV97" s="1503"/>
      <c r="CW97" s="1503"/>
      <c r="CX97" s="1503"/>
      <c r="CY97" s="1503"/>
      <c r="CZ97" s="1503"/>
    </row>
    <row r="98" s="131" customFormat="true" ht="15" customHeight="true" x14ac:dyDescent="0.2">
      <c r="A98" s="926"/>
      <c r="B98" s="737"/>
      <c r="C98" s="826"/>
      <c r="D98" s="827"/>
      <c r="E98" s="827"/>
      <c r="F98" s="827"/>
      <c r="G98" s="828"/>
      <c r="H98" s="829"/>
      <c r="I98" s="827"/>
      <c r="J98" s="827"/>
      <c r="K98" s="827"/>
      <c r="L98" s="830"/>
      <c r="M98" s="826"/>
      <c r="N98" s="827"/>
      <c r="O98" s="827"/>
      <c r="P98" s="827"/>
      <c r="Q98" s="828"/>
      <c r="R98" s="829"/>
      <c r="S98" s="827"/>
      <c r="T98" s="827"/>
      <c r="U98" s="827"/>
      <c r="V98" s="827"/>
      <c r="W98" s="827"/>
      <c r="X98" s="827"/>
      <c r="Y98" s="827"/>
      <c r="Z98" s="827"/>
      <c r="AA98" s="827"/>
      <c r="AB98" s="827"/>
      <c r="AC98" s="814"/>
      <c r="AD98" s="814"/>
      <c r="AE98" s="814"/>
      <c r="AF98" s="814"/>
      <c r="AG98" s="814"/>
      <c r="AH98" s="814"/>
      <c r="AI98" s="814"/>
      <c r="AJ98" s="814"/>
      <c r="AK98" s="814"/>
      <c r="AL98" s="825"/>
      <c r="AM98" s="547"/>
      <c r="AN98" s="547"/>
      <c r="AO98" s="547"/>
      <c r="AP98" s="547"/>
      <c r="AQ98" s="547"/>
      <c r="AR98" s="547"/>
      <c r="AS98" s="547"/>
      <c r="AT98" s="547"/>
      <c r="AU98" s="547"/>
      <c r="AV98" s="547"/>
      <c r="AW98" s="547"/>
      <c r="AX98" s="547"/>
      <c r="AY98" s="54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304"/>
      <c r="CF98" s="304"/>
      <c r="CG98" s="304"/>
      <c r="CH98" s="304"/>
      <c r="CI98" s="304"/>
      <c r="CJ98" s="304"/>
      <c r="CK98" s="304"/>
      <c r="CL98" s="304"/>
      <c r="CM98" s="1503"/>
      <c r="CN98" s="1503"/>
      <c r="CO98" s="1503"/>
      <c r="CP98" s="1503"/>
      <c r="CQ98" s="1503"/>
      <c r="CR98" s="1503"/>
      <c r="CS98" s="1503"/>
      <c r="CT98" s="1503"/>
      <c r="CU98" s="1503"/>
      <c r="CV98" s="1503"/>
      <c r="CW98" s="1503"/>
      <c r="CX98" s="1503"/>
      <c r="CY98" s="1503"/>
      <c r="CZ98" s="1503"/>
    </row>
    <row r="99" s="131" customFormat="true" ht="15" customHeight="true" x14ac:dyDescent="0.2">
      <c r="A99" s="926"/>
      <c r="B99" s="737"/>
      <c r="C99" s="826"/>
      <c r="D99" s="827"/>
      <c r="E99" s="827"/>
      <c r="F99" s="827"/>
      <c r="G99" s="828"/>
      <c r="H99" s="829"/>
      <c r="I99" s="827"/>
      <c r="J99" s="827"/>
      <c r="K99" s="827"/>
      <c r="L99" s="830"/>
      <c r="M99" s="826"/>
      <c r="N99" s="827"/>
      <c r="O99" s="827"/>
      <c r="P99" s="827"/>
      <c r="Q99" s="828"/>
      <c r="R99" s="829"/>
      <c r="S99" s="827"/>
      <c r="T99" s="827"/>
      <c r="U99" s="827"/>
      <c r="V99" s="827"/>
      <c r="W99" s="827"/>
      <c r="X99" s="827"/>
      <c r="Y99" s="827"/>
      <c r="Z99" s="827"/>
      <c r="AA99" s="827"/>
      <c r="AB99" s="827"/>
      <c r="AC99" s="814"/>
      <c r="AD99" s="814"/>
      <c r="AE99" s="814"/>
      <c r="AF99" s="814"/>
      <c r="AG99" s="814"/>
      <c r="AH99" s="814"/>
      <c r="AI99" s="814"/>
      <c r="AJ99" s="814"/>
      <c r="AK99" s="814"/>
      <c r="AL99" s="825"/>
      <c r="AM99" s="547"/>
      <c r="AN99" s="547"/>
      <c r="AO99" s="547"/>
      <c r="AP99" s="547"/>
      <c r="AQ99" s="547"/>
      <c r="AR99" s="547"/>
      <c r="AS99" s="547"/>
      <c r="AT99" s="547"/>
      <c r="AU99" s="547"/>
      <c r="AV99" s="547"/>
      <c r="AW99" s="547"/>
      <c r="AX99" s="547"/>
      <c r="AY99" s="54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304"/>
      <c r="CF99" s="304"/>
      <c r="CG99" s="304"/>
      <c r="CH99" s="304"/>
      <c r="CI99" s="304"/>
      <c r="CJ99" s="304"/>
      <c r="CK99" s="304"/>
      <c r="CL99" s="304"/>
      <c r="CM99" s="1503"/>
      <c r="CN99" s="1503"/>
      <c r="CO99" s="1503"/>
      <c r="CP99" s="1503"/>
      <c r="CQ99" s="1503"/>
      <c r="CR99" s="1503"/>
      <c r="CS99" s="1503"/>
      <c r="CT99" s="1503"/>
      <c r="CU99" s="1503"/>
      <c r="CV99" s="1503"/>
      <c r="CW99" s="1503"/>
      <c r="CX99" s="1503"/>
      <c r="CY99" s="1503"/>
      <c r="CZ99" s="1503"/>
    </row>
    <row r="100" s="131" customFormat="true" ht="15" customHeight="true" x14ac:dyDescent="0.2">
      <c r="A100" s="926"/>
      <c r="B100" s="737"/>
      <c r="C100" s="826"/>
      <c r="D100" s="827"/>
      <c r="E100" s="827"/>
      <c r="F100" s="827"/>
      <c r="G100" s="828"/>
      <c r="H100" s="829"/>
      <c r="I100" s="827"/>
      <c r="J100" s="827"/>
      <c r="K100" s="827"/>
      <c r="L100" s="830"/>
      <c r="M100" s="826"/>
      <c r="N100" s="827"/>
      <c r="O100" s="827"/>
      <c r="P100" s="827"/>
      <c r="Q100" s="828"/>
      <c r="R100" s="829"/>
      <c r="S100" s="827"/>
      <c r="T100" s="827"/>
      <c r="U100" s="827"/>
      <c r="V100" s="827"/>
      <c r="W100" s="827"/>
      <c r="X100" s="827"/>
      <c r="Y100" s="827"/>
      <c r="Z100" s="827"/>
      <c r="AA100" s="827"/>
      <c r="AB100" s="827"/>
      <c r="AC100" s="814"/>
      <c r="AD100" s="814"/>
      <c r="AE100" s="814"/>
      <c r="AF100" s="814"/>
      <c r="AG100" s="814"/>
      <c r="AH100" s="814"/>
      <c r="AI100" s="814"/>
      <c r="AJ100" s="814"/>
      <c r="AK100" s="814"/>
      <c r="AL100" s="825"/>
      <c r="AM100" s="547"/>
      <c r="AN100" s="547"/>
      <c r="AO100" s="547"/>
      <c r="AP100" s="547"/>
      <c r="AQ100" s="547"/>
      <c r="AR100" s="547"/>
      <c r="AS100" s="547"/>
      <c r="AT100" s="547"/>
      <c r="AU100" s="547"/>
      <c r="AV100" s="547"/>
      <c r="AW100" s="547"/>
      <c r="AX100" s="547"/>
      <c r="AY100" s="54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304"/>
      <c r="CF100" s="304"/>
      <c r="CG100" s="304"/>
      <c r="CH100" s="304"/>
      <c r="CI100" s="304"/>
      <c r="CJ100" s="304"/>
      <c r="CK100" s="304"/>
      <c r="CL100" s="304"/>
      <c r="CM100" s="1503"/>
      <c r="CN100" s="1503"/>
      <c r="CO100" s="1503"/>
      <c r="CP100" s="1503"/>
      <c r="CQ100" s="1503"/>
      <c r="CR100" s="1503"/>
      <c r="CS100" s="1503"/>
      <c r="CT100" s="1503"/>
      <c r="CU100" s="1503"/>
      <c r="CV100" s="1503"/>
      <c r="CW100" s="1503"/>
      <c r="CX100" s="1503"/>
      <c r="CY100" s="1503"/>
      <c r="CZ100" s="1503"/>
    </row>
    <row r="101" s="131" customFormat="true" ht="15" customHeight="true" x14ac:dyDescent="0.2">
      <c r="A101" s="718"/>
      <c r="B101" s="737"/>
      <c r="C101" s="826"/>
      <c r="D101" s="827"/>
      <c r="E101" s="827"/>
      <c r="F101" s="827"/>
      <c r="G101" s="828"/>
      <c r="H101" s="829"/>
      <c r="I101" s="827"/>
      <c r="J101" s="827"/>
      <c r="K101" s="827"/>
      <c r="L101" s="830"/>
      <c r="M101" s="826"/>
      <c r="N101" s="827"/>
      <c r="O101" s="827"/>
      <c r="P101" s="827"/>
      <c r="Q101" s="828"/>
      <c r="R101" s="829"/>
      <c r="S101" s="827"/>
      <c r="T101" s="827"/>
      <c r="U101" s="827"/>
      <c r="V101" s="827"/>
      <c r="W101" s="827"/>
      <c r="X101" s="827"/>
      <c r="Y101" s="827"/>
      <c r="Z101" s="827"/>
      <c r="AA101" s="827"/>
      <c r="AB101" s="827"/>
      <c r="AC101" s="814"/>
      <c r="AD101" s="814"/>
      <c r="AE101" s="814"/>
      <c r="AF101" s="814"/>
      <c r="AG101" s="814"/>
      <c r="AH101" s="814"/>
      <c r="AI101" s="814"/>
      <c r="AJ101" s="814"/>
      <c r="AK101" s="814"/>
      <c r="AL101" s="825"/>
      <c r="AM101" s="547"/>
      <c r="AN101" s="547"/>
      <c r="AO101" s="547"/>
      <c r="AP101" s="547"/>
      <c r="AQ101" s="547"/>
      <c r="AR101" s="547"/>
      <c r="AS101" s="547"/>
      <c r="AT101" s="547"/>
      <c r="AU101" s="547"/>
      <c r="AV101" s="547"/>
      <c r="AW101" s="547"/>
      <c r="AX101" s="547"/>
      <c r="AY101" s="54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304"/>
      <c r="CF101" s="304"/>
      <c r="CG101" s="304"/>
      <c r="CH101" s="304"/>
      <c r="CI101" s="304"/>
      <c r="CJ101" s="304"/>
      <c r="CK101" s="304"/>
      <c r="CL101" s="304"/>
      <c r="CM101" s="1503"/>
      <c r="CN101" s="1503"/>
      <c r="CO101" s="1503"/>
      <c r="CP101" s="1503"/>
      <c r="CQ101" s="1503"/>
      <c r="CR101" s="1503"/>
      <c r="CS101" s="1503"/>
      <c r="CT101" s="1503"/>
      <c r="CU101" s="1503"/>
      <c r="CV101" s="1503"/>
      <c r="CW101" s="1503"/>
      <c r="CX101" s="1503"/>
      <c r="CY101" s="1503"/>
      <c r="CZ101" s="1503"/>
    </row>
    <row r="102" s="131" customFormat="true" ht="15" customHeight="true" x14ac:dyDescent="0.2">
      <c r="A102" s="926"/>
      <c r="B102" s="737"/>
      <c r="C102" s="826"/>
      <c r="D102" s="827"/>
      <c r="E102" s="827"/>
      <c r="F102" s="827"/>
      <c r="G102" s="828"/>
      <c r="H102" s="829"/>
      <c r="I102" s="827"/>
      <c r="J102" s="827"/>
      <c r="K102" s="827"/>
      <c r="L102" s="830"/>
      <c r="M102" s="826"/>
      <c r="N102" s="827"/>
      <c r="O102" s="827"/>
      <c r="P102" s="827"/>
      <c r="Q102" s="828"/>
      <c r="R102" s="829"/>
      <c r="S102" s="827"/>
      <c r="T102" s="827"/>
      <c r="U102" s="827"/>
      <c r="V102" s="827"/>
      <c r="W102" s="827"/>
      <c r="X102" s="827"/>
      <c r="Y102" s="827"/>
      <c r="Z102" s="827"/>
      <c r="AA102" s="827"/>
      <c r="AB102" s="827"/>
      <c r="AC102" s="814"/>
      <c r="AD102" s="814"/>
      <c r="AE102" s="814"/>
      <c r="AF102" s="814"/>
      <c r="AG102" s="814"/>
      <c r="AH102" s="814"/>
      <c r="AI102" s="814"/>
      <c r="AJ102" s="814"/>
      <c r="AK102" s="814"/>
      <c r="AL102" s="825"/>
      <c r="AM102" s="547"/>
      <c r="AN102" s="547"/>
      <c r="AO102" s="547"/>
      <c r="AP102" s="547"/>
      <c r="AQ102" s="547"/>
      <c r="AR102" s="547"/>
      <c r="AS102" s="547"/>
      <c r="AT102" s="547"/>
      <c r="AU102" s="547"/>
      <c r="AV102" s="547"/>
      <c r="AW102" s="547"/>
      <c r="AX102" s="547"/>
      <c r="AY102" s="54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304"/>
      <c r="CF102" s="304"/>
      <c r="CG102" s="304"/>
      <c r="CH102" s="304"/>
      <c r="CI102" s="304"/>
      <c r="CJ102" s="304"/>
      <c r="CK102" s="304"/>
      <c r="CL102" s="304"/>
      <c r="CM102" s="1503"/>
      <c r="CN102" s="1503"/>
      <c r="CO102" s="1503"/>
      <c r="CP102" s="1503"/>
      <c r="CQ102" s="1503"/>
      <c r="CR102" s="1503"/>
      <c r="CS102" s="1503"/>
      <c r="CT102" s="1503"/>
      <c r="CU102" s="1503"/>
      <c r="CV102" s="1503"/>
      <c r="CW102" s="1503"/>
      <c r="CX102" s="1503"/>
      <c r="CY102" s="1503"/>
      <c r="CZ102" s="1503"/>
    </row>
    <row r="103" s="131" customFormat="true" ht="15" customHeight="true" x14ac:dyDescent="0.2">
      <c r="A103" s="926"/>
      <c r="B103" s="737"/>
      <c r="C103" s="826"/>
      <c r="D103" s="827"/>
      <c r="E103" s="827"/>
      <c r="F103" s="827"/>
      <c r="G103" s="828"/>
      <c r="H103" s="829"/>
      <c r="I103" s="827"/>
      <c r="J103" s="827"/>
      <c r="K103" s="827"/>
      <c r="L103" s="830"/>
      <c r="M103" s="826"/>
      <c r="N103" s="827"/>
      <c r="O103" s="827"/>
      <c r="P103" s="827"/>
      <c r="Q103" s="828"/>
      <c r="R103" s="829"/>
      <c r="S103" s="827"/>
      <c r="T103" s="827"/>
      <c r="U103" s="827"/>
      <c r="V103" s="827"/>
      <c r="W103" s="827"/>
      <c r="X103" s="827"/>
      <c r="Y103" s="827"/>
      <c r="Z103" s="827"/>
      <c r="AA103" s="827"/>
      <c r="AB103" s="827"/>
      <c r="AC103" s="814"/>
      <c r="AD103" s="814"/>
      <c r="AE103" s="814"/>
      <c r="AF103" s="814"/>
      <c r="AG103" s="814"/>
      <c r="AH103" s="814"/>
      <c r="AI103" s="814"/>
      <c r="AJ103" s="814"/>
      <c r="AK103" s="814"/>
      <c r="AL103" s="825"/>
      <c r="AM103" s="547"/>
      <c r="AN103" s="547"/>
      <c r="AO103" s="547"/>
      <c r="AP103" s="547"/>
      <c r="AQ103" s="547"/>
      <c r="AR103" s="547"/>
      <c r="AS103" s="547"/>
      <c r="AT103" s="547"/>
      <c r="AU103" s="547"/>
      <c r="AV103" s="547"/>
      <c r="AW103" s="547"/>
      <c r="AX103" s="547"/>
      <c r="AY103" s="54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304"/>
      <c r="CF103" s="304"/>
      <c r="CG103" s="304"/>
      <c r="CH103" s="304"/>
      <c r="CI103" s="304"/>
      <c r="CJ103" s="304"/>
      <c r="CK103" s="304"/>
      <c r="CL103" s="304"/>
      <c r="CM103" s="1503"/>
      <c r="CN103" s="1503"/>
      <c r="CO103" s="1503"/>
      <c r="CP103" s="1503"/>
      <c r="CQ103" s="1503"/>
      <c r="CR103" s="1503"/>
      <c r="CS103" s="1503"/>
      <c r="CT103" s="1503"/>
      <c r="CU103" s="1503"/>
      <c r="CV103" s="1503"/>
      <c r="CW103" s="1503"/>
      <c r="CX103" s="1503"/>
      <c r="CY103" s="1503"/>
      <c r="CZ103" s="1503"/>
    </row>
    <row r="104" s="131" customFormat="true" ht="15" customHeight="true" x14ac:dyDescent="0.2">
      <c r="A104" s="926"/>
      <c r="B104" s="737"/>
      <c r="C104" s="826"/>
      <c r="D104" s="827"/>
      <c r="E104" s="827"/>
      <c r="F104" s="827"/>
      <c r="G104" s="828"/>
      <c r="H104" s="829"/>
      <c r="I104" s="827"/>
      <c r="J104" s="827"/>
      <c r="K104" s="827"/>
      <c r="L104" s="830"/>
      <c r="M104" s="826"/>
      <c r="N104" s="827"/>
      <c r="O104" s="827"/>
      <c r="P104" s="827"/>
      <c r="Q104" s="828"/>
      <c r="R104" s="829"/>
      <c r="S104" s="827"/>
      <c r="T104" s="827"/>
      <c r="U104" s="827"/>
      <c r="V104" s="827"/>
      <c r="W104" s="827"/>
      <c r="X104" s="827"/>
      <c r="Y104" s="827"/>
      <c r="Z104" s="827"/>
      <c r="AA104" s="827"/>
      <c r="AB104" s="827"/>
      <c r="AC104" s="814"/>
      <c r="AD104" s="814"/>
      <c r="AE104" s="814"/>
      <c r="AF104" s="814"/>
      <c r="AG104" s="814"/>
      <c r="AH104" s="814"/>
      <c r="AI104" s="814"/>
      <c r="AJ104" s="814"/>
      <c r="AK104" s="814"/>
      <c r="AL104" s="825"/>
      <c r="AM104" s="547"/>
      <c r="AN104" s="547"/>
      <c r="AO104" s="547"/>
      <c r="AP104" s="547"/>
      <c r="AQ104" s="547"/>
      <c r="AR104" s="547"/>
      <c r="AS104" s="547"/>
      <c r="AT104" s="547"/>
      <c r="AU104" s="547"/>
      <c r="AV104" s="547"/>
      <c r="AW104" s="547"/>
      <c r="AX104" s="547"/>
      <c r="AY104" s="54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304"/>
      <c r="CF104" s="304"/>
      <c r="CG104" s="304"/>
      <c r="CH104" s="304"/>
      <c r="CI104" s="304"/>
      <c r="CJ104" s="304"/>
      <c r="CK104" s="304"/>
      <c r="CL104" s="304"/>
      <c r="CM104" s="1503"/>
      <c r="CN104" s="1503"/>
      <c r="CO104" s="1503"/>
      <c r="CP104" s="1503"/>
      <c r="CQ104" s="1503"/>
      <c r="CR104" s="1503"/>
      <c r="CS104" s="1503"/>
      <c r="CT104" s="1503"/>
      <c r="CU104" s="1503"/>
      <c r="CV104" s="1503"/>
      <c r="CW104" s="1503"/>
      <c r="CX104" s="1503"/>
      <c r="CY104" s="1503"/>
      <c r="CZ104" s="1503"/>
    </row>
    <row r="105" s="131" customFormat="true" ht="15" customHeight="true" x14ac:dyDescent="0.2">
      <c r="A105" s="731"/>
      <c r="B105" s="738"/>
      <c r="C105" s="831"/>
      <c r="D105" s="832"/>
      <c r="E105" s="832"/>
      <c r="F105" s="832"/>
      <c r="G105" s="833"/>
      <c r="H105" s="834"/>
      <c r="I105" s="832"/>
      <c r="J105" s="832"/>
      <c r="K105" s="832"/>
      <c r="L105" s="835"/>
      <c r="M105" s="831"/>
      <c r="N105" s="832"/>
      <c r="O105" s="832"/>
      <c r="P105" s="832"/>
      <c r="Q105" s="833"/>
      <c r="R105" s="834"/>
      <c r="S105" s="832"/>
      <c r="T105" s="832"/>
      <c r="U105" s="832"/>
      <c r="V105" s="832"/>
      <c r="W105" s="832"/>
      <c r="X105" s="832"/>
      <c r="Y105" s="832"/>
      <c r="Z105" s="832"/>
      <c r="AA105" s="832"/>
      <c r="AB105" s="832"/>
      <c r="AC105" s="836"/>
      <c r="AD105" s="836"/>
      <c r="AE105" s="836"/>
      <c r="AF105" s="836"/>
      <c r="AG105" s="836"/>
      <c r="AH105" s="836"/>
      <c r="AI105" s="836"/>
      <c r="AJ105" s="836"/>
      <c r="AK105" s="836"/>
      <c r="AL105" s="1287"/>
      <c r="AM105" s="547"/>
      <c r="AN105" s="547"/>
      <c r="AO105" s="547"/>
      <c r="AP105" s="547"/>
      <c r="AQ105" s="547"/>
      <c r="AR105" s="547"/>
      <c r="AS105" s="547"/>
      <c r="AT105" s="547"/>
      <c r="AU105" s="547"/>
      <c r="AV105" s="547"/>
      <c r="AW105" s="547"/>
      <c r="AX105" s="547"/>
      <c r="AY105" s="54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333"/>
      <c r="CF105" s="333"/>
      <c r="CG105" s="333"/>
      <c r="CH105" s="333"/>
      <c r="CI105" s="333"/>
      <c r="CJ105" s="333"/>
      <c r="CK105" s="333"/>
      <c r="CL105" s="333"/>
      <c r="CM105" s="1503"/>
      <c r="CN105" s="1503"/>
      <c r="CO105" s="1503"/>
      <c r="CP105" s="1503"/>
      <c r="CQ105" s="1503"/>
      <c r="CR105" s="1503"/>
      <c r="CS105" s="1503"/>
      <c r="CT105" s="1503"/>
      <c r="CU105" s="1503"/>
      <c r="CV105" s="1503"/>
      <c r="CW105" s="1503"/>
      <c r="CX105" s="1503"/>
      <c r="CY105" s="1503"/>
      <c r="CZ105" s="1503"/>
    </row>
    <row r="106" s="131" customFormat="true" ht="250.15" customHeight="true" x14ac:dyDescent="0.2">
      <c r="A106" s="399"/>
      <c r="B106" s="582"/>
      <c r="C106" s="583"/>
      <c r="D106" s="583"/>
      <c r="E106" s="583"/>
      <c r="F106" s="583"/>
      <c r="G106" s="583"/>
      <c r="H106" s="583"/>
      <c r="I106" s="583"/>
      <c r="J106" s="583"/>
      <c r="K106" s="583"/>
      <c r="L106" s="583"/>
      <c r="M106" s="583"/>
      <c r="N106" s="583"/>
      <c r="O106" s="583"/>
      <c r="P106" s="583"/>
      <c r="Q106" s="583"/>
      <c r="R106" s="583"/>
      <c r="S106" s="583"/>
      <c r="T106" s="583"/>
      <c r="U106" s="583"/>
      <c r="V106" s="583"/>
      <c r="W106" s="583"/>
      <c r="X106" s="583"/>
      <c r="Y106" s="583"/>
      <c r="Z106" s="583"/>
      <c r="AA106" s="583"/>
      <c r="AB106" s="583"/>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99"/>
      <c r="CF106" s="299"/>
      <c r="CG106" s="299"/>
      <c r="CH106" s="299"/>
      <c r="CI106" s="299"/>
      <c r="CJ106" s="299"/>
      <c r="CK106" s="299"/>
      <c r="CL106" s="299"/>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686" t="str">
        <f>A1026</f>
        <v>Yemen</v>
      </c>
      <c r="B108" s="1687"/>
      <c r="C108" s="113"/>
      <c r="D108" s="113"/>
      <c r="E108" s="113"/>
      <c r="F108" s="113"/>
      <c r="G108" s="113"/>
      <c r="H108" s="113"/>
      <c r="I108" s="113"/>
      <c r="J108" s="113"/>
      <c r="K108" s="113"/>
      <c r="L108" s="113"/>
      <c r="M108" s="113"/>
      <c r="N108" s="113"/>
      <c r="O108" s="113"/>
      <c r="P108" s="113"/>
      <c r="Q108" s="113"/>
      <c r="R108" s="113"/>
      <c r="S108" s="113"/>
      <c r="T108" s="113"/>
      <c r="U108" s="113"/>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98</v>
      </c>
      <c r="B112" s="222"/>
      <c r="C112" s="113"/>
      <c r="D112" s="113"/>
      <c r="E112" s="113"/>
      <c r="F112" s="113"/>
      <c r="G112" s="113"/>
      <c r="H112" s="113"/>
      <c r="I112" s="113"/>
      <c r="J112" s="113"/>
      <c r="K112" s="113"/>
      <c r="L112" s="113"/>
      <c r="M112" s="113"/>
      <c r="N112" s="113"/>
      <c r="O112" s="113"/>
      <c r="P112" s="113"/>
      <c r="Q112" s="113"/>
      <c r="R112" s="113"/>
      <c r="S112" s="113"/>
      <c r="T112" s="113"/>
      <c r="U112" s="113"/>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MICS06</v>
      </c>
      <c r="C115" s="113"/>
      <c r="D115" s="113"/>
      <c r="E115" s="113"/>
      <c r="F115" s="113"/>
      <c r="G115" s="113"/>
      <c r="H115" s="113"/>
      <c r="I115" s="113"/>
      <c r="J115" s="113"/>
      <c r="K115" s="113"/>
      <c r="L115" s="113"/>
      <c r="M115" s="113"/>
      <c r="N115" s="113"/>
      <c r="O115" s="113"/>
      <c r="P115" s="113"/>
      <c r="Q115" s="113"/>
      <c r="R115" s="113"/>
      <c r="S115" s="113"/>
      <c r="T115" s="113"/>
      <c r="U115" s="113"/>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75" t="str">
        <f>B1030</f>
        <v/>
      </c>
      <c r="B116" s="576"/>
      <c r="C116" s="113"/>
      <c r="D116" s="113"/>
      <c r="E116" s="113"/>
      <c r="F116" s="113"/>
      <c r="G116" s="113"/>
      <c r="H116" s="113"/>
      <c r="I116" s="113"/>
      <c r="J116" s="113"/>
      <c r="K116" s="113"/>
      <c r="L116" s="113"/>
      <c r="M116" s="113"/>
      <c r="N116" s="113"/>
      <c r="O116" s="113"/>
      <c r="P116" s="113"/>
      <c r="Q116" s="113"/>
      <c r="R116" s="113"/>
      <c r="S116" s="113"/>
      <c r="T116" s="113"/>
      <c r="U116" s="113"/>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75" t="str">
        <f>B1029</f>
        <v/>
      </c>
      <c r="B117" s="577"/>
      <c r="C117" s="113"/>
      <c r="D117" s="113"/>
      <c r="E117" s="113"/>
      <c r="F117" s="113"/>
      <c r="G117" s="113"/>
      <c r="H117" s="113"/>
      <c r="I117" s="113"/>
      <c r="J117" s="113"/>
      <c r="K117" s="113"/>
      <c r="L117" s="113"/>
      <c r="M117" s="113"/>
      <c r="N117" s="113"/>
      <c r="O117" s="113"/>
      <c r="P117" s="113"/>
      <c r="Q117" s="113"/>
      <c r="R117" s="113"/>
      <c r="S117" s="113"/>
      <c r="T117" s="113"/>
      <c r="U117" s="113"/>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78"/>
      <c r="B118" s="576"/>
      <c r="C118" s="113"/>
      <c r="D118" s="113"/>
      <c r="E118" s="113"/>
      <c r="F118" s="113"/>
      <c r="G118" s="113"/>
      <c r="H118" s="113"/>
      <c r="I118" s="113"/>
      <c r="J118" s="113"/>
      <c r="K118" s="113"/>
      <c r="L118" s="113"/>
      <c r="M118" s="113"/>
      <c r="N118" s="113"/>
      <c r="O118" s="113"/>
      <c r="P118" s="113"/>
      <c r="Q118" s="113"/>
      <c r="R118" s="113"/>
      <c r="S118" s="113"/>
      <c r="T118" s="113"/>
      <c r="U118" s="113"/>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79"/>
      <c r="B119" s="580"/>
      <c r="C119" s="113"/>
      <c r="D119" s="113"/>
      <c r="E119" s="113"/>
      <c r="F119" s="113"/>
      <c r="G119" s="113"/>
      <c r="H119" s="113"/>
      <c r="I119" s="113"/>
      <c r="J119" s="113"/>
      <c r="K119" s="113"/>
      <c r="L119" s="113"/>
      <c r="M119" s="113"/>
      <c r="N119" s="113"/>
      <c r="O119" s="113"/>
      <c r="P119" s="113"/>
      <c r="Q119" s="113"/>
      <c r="R119" s="113"/>
      <c r="S119" s="113"/>
      <c r="T119" s="113"/>
      <c r="U119" s="113"/>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566" customFormat="true" ht="15" customHeight="true" x14ac:dyDescent="0.2">
      <c r="A120" s="116" t="s">
        <v>99</v>
      </c>
      <c r="B120" s="207"/>
      <c r="C120" s="1727" t="s">
        <v>115</v>
      </c>
      <c r="D120" s="1728"/>
      <c r="E120" s="1728"/>
      <c r="F120" s="1728"/>
      <c r="G120" s="1729"/>
      <c r="H120" s="1730" t="s">
        <v>39</v>
      </c>
      <c r="I120" s="1731"/>
      <c r="J120" s="1731"/>
      <c r="K120" s="1731"/>
      <c r="L120" s="1732"/>
      <c r="M120" s="1737" t="s">
        <v>38</v>
      </c>
      <c r="N120" s="1738"/>
      <c r="O120" s="1738"/>
      <c r="P120" s="1738"/>
      <c r="Q120" s="1739"/>
      <c r="R120" s="1411" t="s">
        <v>138</v>
      </c>
      <c r="S120" s="1449"/>
      <c r="T120" s="1449"/>
      <c r="U120" s="1449"/>
      <c r="V120" s="1449"/>
      <c r="W120" s="1449"/>
      <c r="X120" s="1449"/>
      <c r="Y120" s="1449"/>
      <c r="Z120" s="1449"/>
      <c r="AA120" s="1449"/>
      <c r="AB120" s="1449"/>
      <c r="AC120" s="1449"/>
      <c r="AD120" s="1449"/>
      <c r="AE120" s="1449"/>
      <c r="AF120" s="1449"/>
      <c r="AG120" s="1449"/>
      <c r="AH120" s="1449"/>
      <c r="AI120" s="1449"/>
      <c r="AJ120" s="1449"/>
      <c r="AK120" s="1449"/>
      <c r="AL120" s="1450"/>
      <c r="AM120" s="1226"/>
      <c r="AN120" s="1226"/>
      <c r="AO120" s="1226"/>
      <c r="AP120" s="1226"/>
      <c r="AQ120" s="1226"/>
      <c r="AR120" s="1226"/>
      <c r="AS120" s="1226"/>
      <c r="AT120" s="1226"/>
      <c r="AU120" s="1226"/>
      <c r="AV120" s="1226"/>
      <c r="AW120" s="1226"/>
      <c r="AX120" s="1226"/>
      <c r="AY120" s="1226"/>
      <c r="AZ120" s="570"/>
      <c r="BA120" s="217" t="s">
        <v>129</v>
      </c>
      <c r="BB120" s="116" t="s">
        <v>99</v>
      </c>
      <c r="BC120" s="1750" t="s">
        <v>115</v>
      </c>
      <c r="BD120" s="1751"/>
      <c r="BE120" s="1751"/>
      <c r="BF120" s="1751"/>
      <c r="BG120" s="1752"/>
      <c r="BH120" s="1753" t="s">
        <v>39</v>
      </c>
      <c r="BI120" s="1751"/>
      <c r="BJ120" s="1751"/>
      <c r="BK120" s="1751"/>
      <c r="BL120" s="1752"/>
      <c r="BM120" s="1753" t="s">
        <v>38</v>
      </c>
      <c r="BN120" s="1751"/>
      <c r="BO120" s="1751"/>
      <c r="BP120" s="1751"/>
      <c r="BQ120" s="1774"/>
      <c r="BR120" s="1428" t="s">
        <v>138</v>
      </c>
      <c r="BS120" s="1429"/>
      <c r="BT120" s="1429"/>
      <c r="BU120" s="1429"/>
      <c r="BV120" s="1429"/>
      <c r="BW120" s="1429"/>
      <c r="BX120" s="1429"/>
      <c r="BY120" s="1430"/>
      <c r="BZ120" s="313"/>
      <c r="CA120" s="313"/>
      <c r="CB120" s="313"/>
      <c r="CC120" s="313"/>
      <c r="CD120" s="313"/>
      <c r="CE120" s="313"/>
      <c r="CF120" s="313"/>
      <c r="CG120" s="313"/>
      <c r="CH120" s="313"/>
      <c r="CI120" s="313"/>
      <c r="CJ120" s="313"/>
      <c r="CK120" s="313"/>
      <c r="CL120" s="313"/>
      <c r="CM120" s="215"/>
      <c r="CN120" s="215"/>
      <c r="CO120" s="215"/>
      <c r="CP120" s="215"/>
      <c r="CQ120" s="215"/>
      <c r="CR120" s="215"/>
      <c r="CS120" s="215"/>
      <c r="CT120" s="215"/>
      <c r="CU120" s="215"/>
      <c r="CV120" s="215"/>
      <c r="CW120" s="215"/>
      <c r="CX120" s="215"/>
      <c r="CY120" s="215"/>
      <c r="CZ120" s="215"/>
    </row>
    <row r="121" s="566" customFormat="true" ht="12.75" x14ac:dyDescent="0.2">
      <c r="A121" s="187" t="s">
        <v>88</v>
      </c>
      <c r="B121" s="245"/>
      <c r="C121" s="279" t="s">
        <v>0</v>
      </c>
      <c r="D121" s="280" t="s">
        <v>1</v>
      </c>
      <c r="E121" s="280" t="s">
        <v>2</v>
      </c>
      <c r="F121" s="280" t="s">
        <v>3</v>
      </c>
      <c r="G121" s="281" t="s">
        <v>4</v>
      </c>
      <c r="H121" s="691" t="s">
        <v>0</v>
      </c>
      <c r="I121" s="638" t="s">
        <v>1</v>
      </c>
      <c r="J121" s="638" t="s">
        <v>2</v>
      </c>
      <c r="K121" s="638" t="s">
        <v>3</v>
      </c>
      <c r="L121" s="639" t="s">
        <v>4</v>
      </c>
      <c r="M121" s="678" t="s">
        <v>0</v>
      </c>
      <c r="N121" s="638" t="s">
        <v>1</v>
      </c>
      <c r="O121" s="638" t="s">
        <v>2</v>
      </c>
      <c r="P121" s="638" t="s">
        <v>3</v>
      </c>
      <c r="Q121" s="709" t="s">
        <v>4</v>
      </c>
      <c r="R121" s="691" t="s">
        <v>147</v>
      </c>
      <c r="S121" s="638" t="s">
        <v>148</v>
      </c>
      <c r="T121" s="638" t="s">
        <v>149</v>
      </c>
      <c r="U121" s="638" t="s">
        <v>150</v>
      </c>
      <c r="V121" s="638" t="s">
        <v>151</v>
      </c>
      <c r="W121" s="638" t="s">
        <v>152</v>
      </c>
      <c r="X121" s="638" t="s">
        <v>153</v>
      </c>
      <c r="Y121" s="638" t="s">
        <v>154</v>
      </c>
      <c r="Z121" s="638" t="s">
        <v>155</v>
      </c>
      <c r="AA121" s="638" t="s">
        <v>156</v>
      </c>
      <c r="AB121" s="638" t="s">
        <v>157</v>
      </c>
      <c r="AC121" s="638" t="s">
        <v>158</v>
      </c>
      <c r="AD121" s="638" t="s">
        <v>159</v>
      </c>
      <c r="AE121" s="638" t="s">
        <v>160</v>
      </c>
      <c r="AF121" s="638" t="s">
        <v>161</v>
      </c>
      <c r="AG121" s="638" t="s">
        <v>162</v>
      </c>
      <c r="AH121" s="638" t="s">
        <v>163</v>
      </c>
      <c r="AI121" s="638" t="s">
        <v>164</v>
      </c>
      <c r="AJ121" s="638" t="s">
        <v>165</v>
      </c>
      <c r="AK121" s="638" t="s">
        <v>166</v>
      </c>
      <c r="AL121" s="640" t="s">
        <v>167</v>
      </c>
      <c r="AM121" s="1226"/>
      <c r="AN121" s="1226"/>
      <c r="AO121" s="1226"/>
      <c r="AP121" s="1226"/>
      <c r="AQ121" s="1226"/>
      <c r="AR121" s="1226"/>
      <c r="AS121" s="1226"/>
      <c r="AT121" s="1226"/>
      <c r="AU121" s="1226"/>
      <c r="AV121" s="1226"/>
      <c r="AW121" s="1226"/>
      <c r="AX121" s="1226"/>
      <c r="AY121" s="1226"/>
      <c r="AZ121" s="570"/>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147</v>
      </c>
      <c r="BS121" s="172" t="s">
        <v>148</v>
      </c>
      <c r="BT121" s="172" t="s">
        <v>149</v>
      </c>
      <c r="BU121" s="172" t="s">
        <v>150</v>
      </c>
      <c r="BV121" s="172" t="s">
        <v>151</v>
      </c>
      <c r="BW121" s="172" t="s">
        <v>152</v>
      </c>
      <c r="BX121" s="172" t="s">
        <v>153</v>
      </c>
      <c r="BY121" s="173" t="s">
        <v>154</v>
      </c>
      <c r="BZ121" s="173" t="s">
        <v>155</v>
      </c>
      <c r="CA121" s="173" t="s">
        <v>156</v>
      </c>
      <c r="CB121" s="173" t="s">
        <v>157</v>
      </c>
      <c r="CC121" s="173" t="s">
        <v>158</v>
      </c>
      <c r="CD121" s="173" t="s">
        <v>159</v>
      </c>
      <c r="CE121" s="173" t="s">
        <v>160</v>
      </c>
      <c r="CF121" s="173" t="s">
        <v>161</v>
      </c>
      <c r="CG121" s="173" t="s">
        <v>162</v>
      </c>
      <c r="CH121" s="173" t="s">
        <v>163</v>
      </c>
      <c r="CI121" s="173" t="s">
        <v>164</v>
      </c>
      <c r="CJ121" s="173" t="s">
        <v>165</v>
      </c>
      <c r="CK121" s="173" t="s">
        <v>166</v>
      </c>
      <c r="CL121" s="173" t="s">
        <v>167</v>
      </c>
      <c r="CM121" s="1504"/>
      <c r="CN121" s="1504"/>
      <c r="CO121" s="1504"/>
      <c r="CP121" s="1504"/>
      <c r="CQ121" s="1504"/>
      <c r="CR121" s="1504"/>
      <c r="CS121" s="1504"/>
      <c r="CT121" s="1504"/>
      <c r="CU121" s="1504"/>
      <c r="CV121" s="1504"/>
      <c r="CW121" s="1504"/>
      <c r="CX121" s="1504"/>
      <c r="CY121" s="1504"/>
      <c r="CZ121" s="1504"/>
    </row>
    <row r="122" s="566" customFormat="true" ht="15" customHeight="true" x14ac:dyDescent="0.2">
      <c r="A122" s="1740" t="s">
        <v>18</v>
      </c>
      <c r="B122" s="936" t="s">
        <v>14</v>
      </c>
      <c r="C122" s="838">
        <v>9.0343888725650494</v>
      </c>
      <c r="D122" s="839">
        <v>28.891743246967984</v>
      </c>
      <c r="E122" s="839">
        <v>49.692229489861475</v>
      </c>
      <c r="F122" s="839">
        <v>82.622587759865098</v>
      </c>
      <c r="G122" s="840">
        <v>90.596425003257337</v>
      </c>
      <c r="H122" s="841">
        <v>79.504882634450297</v>
      </c>
      <c r="I122" s="839">
        <v>93.772105591445907</v>
      </c>
      <c r="J122" s="839">
        <v>92.738798234473308</v>
      </c>
      <c r="K122" s="839">
        <v>96.945136108031164</v>
      </c>
      <c r="L122" s="842">
        <v>100</v>
      </c>
      <c r="M122" s="843">
        <v>6.0785042741396209</v>
      </c>
      <c r="N122" s="839">
        <v>18.821465166808832</v>
      </c>
      <c r="O122" s="839">
        <v>33.264461631247769</v>
      </c>
      <c r="P122" s="839">
        <v>42.373228450318088</v>
      </c>
      <c r="Q122" s="840">
        <v>70.564540513171963</v>
      </c>
      <c r="R122" s="841">
        <v>75.093138924728748</v>
      </c>
      <c r="S122" s="839">
        <v>85.89251695118304</v>
      </c>
      <c r="T122" s="839">
        <v>37.239951838536442</v>
      </c>
      <c r="U122" s="839">
        <v>72.956587231233001</v>
      </c>
      <c r="V122" s="839">
        <v>55.847721410572746</v>
      </c>
      <c r="W122" s="839">
        <v>14.098227562848592</v>
      </c>
      <c r="X122" s="839">
        <v>97.584541062801947</v>
      </c>
      <c r="Y122" s="839">
        <v>14.851947209473874</v>
      </c>
      <c r="Z122" s="839">
        <v>39.94528161935208</v>
      </c>
      <c r="AA122" s="839">
        <v>26.732848530963789</v>
      </c>
      <c r="AB122" s="839">
        <v>67.125438098670557</v>
      </c>
      <c r="AC122" s="839">
        <v>21.552225579309621</v>
      </c>
      <c r="AD122" s="839">
        <v>46.490592539182657</v>
      </c>
      <c r="AE122" s="839">
        <v>45.846604516434041</v>
      </c>
      <c r="AF122" s="839">
        <v>45.999725789443552</v>
      </c>
      <c r="AG122" s="839">
        <v>9.0037837545801036</v>
      </c>
      <c r="AH122" s="839">
        <v>43.401637259560118</v>
      </c>
      <c r="AI122" s="839">
        <v>52.071539735394559</v>
      </c>
      <c r="AJ122" s="839">
        <v>98.835124954659065</v>
      </c>
      <c r="AK122" s="839">
        <v>65.980339319779475</v>
      </c>
      <c r="AL122" s="1467">
        <v>60.800527859154464</v>
      </c>
      <c r="AM122" s="1226"/>
      <c r="AN122" s="1226"/>
      <c r="AO122" s="1226"/>
      <c r="AP122" s="1226"/>
      <c r="AQ122" s="1226"/>
      <c r="AR122" s="1226"/>
      <c r="AS122" s="1226"/>
      <c r="AT122" s="1226"/>
      <c r="AU122" s="1226"/>
      <c r="AV122" s="1226"/>
      <c r="AW122" s="1226"/>
      <c r="AX122" s="1226"/>
      <c r="AY122" s="1226"/>
      <c r="AZ122" s="570"/>
      <c r="BA122" s="1775" t="s">
        <v>18</v>
      </c>
      <c r="BB122" s="155" t="s">
        <v>14</v>
      </c>
      <c r="BC122" s="368">
        <v>471.34238064945237</v>
      </c>
      <c r="BD122" s="372">
        <v>1506.495375259085</v>
      </c>
      <c r="BE122" s="372">
        <v>2593.6222609007805</v>
      </c>
      <c r="BF122" s="372">
        <v>4313.4756294732042</v>
      </c>
      <c r="BG122" s="376">
        <v>4725.8481415458073</v>
      </c>
      <c r="BH122" s="380">
        <v>1274.0748096808463</v>
      </c>
      <c r="BI122" s="372">
        <v>1507.8466873361258</v>
      </c>
      <c r="BJ122" s="372">
        <v>1489.3964511350928</v>
      </c>
      <c r="BK122" s="372">
        <v>1553.7176424689571</v>
      </c>
      <c r="BL122" s="376">
        <v>1602.8949948259997</v>
      </c>
      <c r="BM122" s="380">
        <v>219.79147020711102</v>
      </c>
      <c r="BN122" s="372">
        <v>679.12942470539338</v>
      </c>
      <c r="BO122" s="372">
        <v>1200.3357501181226</v>
      </c>
      <c r="BP122" s="372">
        <v>1533.8621349841733</v>
      </c>
      <c r="BQ122" s="376">
        <v>2549.7344223665077</v>
      </c>
      <c r="BR122" s="380">
        <v>387.54386348925874</v>
      </c>
      <c r="BS122" s="372">
        <v>733.52566558647106</v>
      </c>
      <c r="BT122" s="372">
        <v>253.33060878428037</v>
      </c>
      <c r="BU122" s="372">
        <v>399.2962905008435</v>
      </c>
      <c r="BV122" s="372">
        <v>1490.9966035573229</v>
      </c>
      <c r="BW122" s="372">
        <v>64.544314591555889</v>
      </c>
      <c r="BX122" s="372">
        <v>81.962576707595815</v>
      </c>
      <c r="BY122" s="384">
        <v>108.56878755822299</v>
      </c>
      <c r="BZ122" s="384">
        <v>310.64345266899772</v>
      </c>
      <c r="CA122" s="384">
        <v>703.96765449772067</v>
      </c>
      <c r="CB122" s="384">
        <v>939.48208564409833</v>
      </c>
      <c r="CC122" s="384">
        <v>342.76546072192332</v>
      </c>
      <c r="CD122" s="384">
        <v>1518.2511306519223</v>
      </c>
      <c r="CE122" s="384">
        <v>407.77857356891582</v>
      </c>
      <c r="CF122" s="384">
        <v>99.163957964149418</v>
      </c>
      <c r="CG122" s="384">
        <v>41.251239865683814</v>
      </c>
      <c r="CH122" s="384">
        <v>338.92278447889407</v>
      </c>
      <c r="CI122" s="384">
        <v>630.92539587717579</v>
      </c>
      <c r="CJ122" s="384">
        <v>2310.0997884789676</v>
      </c>
      <c r="CK122" s="384">
        <v>294.0461449875495</v>
      </c>
      <c r="CL122" s="384">
        <v>2153.7174076467804</v>
      </c>
      <c r="CM122" s="1505"/>
      <c r="CN122" s="1505"/>
      <c r="CO122" s="1505"/>
      <c r="CP122" s="1505"/>
      <c r="CQ122" s="1505"/>
      <c r="CR122" s="1505"/>
      <c r="CS122" s="1505"/>
      <c r="CT122" s="1505"/>
      <c r="CU122" s="1505"/>
      <c r="CV122" s="1505"/>
      <c r="CW122" s="1505"/>
      <c r="CX122" s="1505"/>
      <c r="CY122" s="1505"/>
      <c r="CZ122" s="1506"/>
    </row>
    <row r="123" s="566" customFormat="true" ht="15" customHeight="true" x14ac:dyDescent="0.2">
      <c r="A123" s="1741"/>
      <c r="B123" s="937" t="s">
        <v>52</v>
      </c>
      <c r="C123" s="844">
        <v>90.965611127434983</v>
      </c>
      <c r="D123" s="845">
        <v>71.108256753031924</v>
      </c>
      <c r="E123" s="845">
        <v>50.307770510138447</v>
      </c>
      <c r="F123" s="845">
        <v>17.377412240134895</v>
      </c>
      <c r="G123" s="846">
        <v>9.4035749967427282</v>
      </c>
      <c r="H123" s="847">
        <v>20.495117365549699</v>
      </c>
      <c r="I123" s="845">
        <v>6.2278944085540768</v>
      </c>
      <c r="J123" s="845">
        <v>7.2612017655266579</v>
      </c>
      <c r="K123" s="845">
        <v>3.0548638919688371</v>
      </c>
      <c r="L123" s="848">
        <v>0</v>
      </c>
      <c r="M123" s="849">
        <v>93.921495725860368</v>
      </c>
      <c r="N123" s="845">
        <v>81.178534833191122</v>
      </c>
      <c r="O123" s="845">
        <v>66.735538368752316</v>
      </c>
      <c r="P123" s="845">
        <v>57.626771549681962</v>
      </c>
      <c r="Q123" s="846">
        <v>29.435459486827909</v>
      </c>
      <c r="R123" s="847">
        <v>24.906861075271284</v>
      </c>
      <c r="S123" s="845">
        <v>14.107483048816974</v>
      </c>
      <c r="T123" s="845">
        <v>62.760048161463644</v>
      </c>
      <c r="U123" s="845">
        <v>27.043412768766984</v>
      </c>
      <c r="V123" s="845">
        <v>44.152278589427297</v>
      </c>
      <c r="W123" s="845">
        <v>85.901772437151408</v>
      </c>
      <c r="X123" s="845">
        <v>2.4154589371980673</v>
      </c>
      <c r="Y123" s="845">
        <v>85.148052790526137</v>
      </c>
      <c r="Z123" s="845">
        <v>60.054718380647913</v>
      </c>
      <c r="AA123" s="845">
        <v>73.267151469036236</v>
      </c>
      <c r="AB123" s="845">
        <v>32.874561901329422</v>
      </c>
      <c r="AC123" s="845">
        <v>78.447774420690322</v>
      </c>
      <c r="AD123" s="845">
        <v>53.509407460817251</v>
      </c>
      <c r="AE123" s="845">
        <v>54.153395483566037</v>
      </c>
      <c r="AF123" s="845">
        <v>54.000274210556434</v>
      </c>
      <c r="AG123" s="845">
        <v>90.996216245419888</v>
      </c>
      <c r="AH123" s="845">
        <v>56.598362740439903</v>
      </c>
      <c r="AI123" s="845">
        <v>47.928460264605377</v>
      </c>
      <c r="AJ123" s="845">
        <v>1.1648750453409309</v>
      </c>
      <c r="AK123" s="845">
        <v>34.01966068022049</v>
      </c>
      <c r="AL123" s="1468">
        <v>39.199472140845607</v>
      </c>
      <c r="AM123" s="1226"/>
      <c r="AN123" s="1226"/>
      <c r="AO123" s="1226"/>
      <c r="AP123" s="1226"/>
      <c r="AQ123" s="1226"/>
      <c r="AR123" s="1226"/>
      <c r="AS123" s="1226"/>
      <c r="AT123" s="1226"/>
      <c r="AU123" s="1226"/>
      <c r="AV123" s="1226"/>
      <c r="AW123" s="1226"/>
      <c r="AX123" s="1226"/>
      <c r="AY123" s="1226"/>
      <c r="AZ123" s="570"/>
      <c r="BA123" s="1776"/>
      <c r="BB123" s="156" t="s">
        <v>52</v>
      </c>
      <c r="BC123" s="369">
        <v>4745.8603244586866</v>
      </c>
      <c r="BD123" s="373">
        <v>3707.7811132916063</v>
      </c>
      <c r="BE123" s="373">
        <v>2625.7496359265615</v>
      </c>
      <c r="BF123" s="373">
        <v>907.22218019831269</v>
      </c>
      <c r="BG123" s="377">
        <v>490.52561865046488</v>
      </c>
      <c r="BH123" s="381">
        <v>328.43659271794968</v>
      </c>
      <c r="BI123" s="373">
        <v>100.14395958998372</v>
      </c>
      <c r="BJ123" s="373">
        <v>116.61578914585441</v>
      </c>
      <c r="BK123" s="373">
        <v>48.959608649207539</v>
      </c>
      <c r="BL123" s="377">
        <v>0</v>
      </c>
      <c r="BM123" s="381">
        <v>3396.0893500497982</v>
      </c>
      <c r="BN123" s="373">
        <v>2929.1413378865664</v>
      </c>
      <c r="BO123" s="373">
        <v>2408.1271296495133</v>
      </c>
      <c r="BP123" s="373">
        <v>2086.0228515530275</v>
      </c>
      <c r="BQ123" s="377">
        <v>1063.6022532837178</v>
      </c>
      <c r="BR123" s="381">
        <v>128.54038740045561</v>
      </c>
      <c r="BS123" s="373">
        <v>120.47849172954989</v>
      </c>
      <c r="BT123" s="373">
        <v>426.93506363834183</v>
      </c>
      <c r="BU123" s="373">
        <v>148.01041017484698</v>
      </c>
      <c r="BV123" s="373">
        <v>1178.757087190492</v>
      </c>
      <c r="BW123" s="373">
        <v>393.27433178667371</v>
      </c>
      <c r="BX123" s="373">
        <v>2.0287766511781138</v>
      </c>
      <c r="BY123" s="385">
        <v>622.43830549802169</v>
      </c>
      <c r="BZ123" s="385">
        <v>467.02900344031633</v>
      </c>
      <c r="CA123" s="385">
        <v>1929.3755662306578</v>
      </c>
      <c r="CB123" s="385">
        <v>460.10965223493525</v>
      </c>
      <c r="CC123" s="385">
        <v>1247.6292735044196</v>
      </c>
      <c r="CD123" s="385">
        <v>1747.4657546992939</v>
      </c>
      <c r="CE123" s="385">
        <v>481.66259196548049</v>
      </c>
      <c r="CF123" s="385">
        <v>116.41114876160954</v>
      </c>
      <c r="CG123" s="385">
        <v>416.90325373485234</v>
      </c>
      <c r="CH123" s="385">
        <v>441.97583105487666</v>
      </c>
      <c r="CI123" s="385">
        <v>580.7257269497469</v>
      </c>
      <c r="CJ123" s="385">
        <v>27.22693573849385</v>
      </c>
      <c r="CK123" s="385">
        <v>151.61107353997139</v>
      </c>
      <c r="CL123" s="385">
        <v>1388.550206601418</v>
      </c>
      <c r="CM123" s="1507"/>
      <c r="CN123" s="1507"/>
      <c r="CO123" s="1507"/>
      <c r="CP123" s="1507"/>
      <c r="CQ123" s="1507"/>
      <c r="CR123" s="1507"/>
      <c r="CS123" s="1507"/>
      <c r="CT123" s="1507"/>
      <c r="CU123" s="1507"/>
      <c r="CV123" s="1507"/>
      <c r="CW123" s="1507"/>
      <c r="CX123" s="1507"/>
      <c r="CY123" s="1507"/>
      <c r="CZ123" s="1508"/>
    </row>
    <row r="124" s="566" customFormat="true" ht="15" customHeight="true" x14ac:dyDescent="0.2">
      <c r="A124" s="1741" t="s">
        <v>51</v>
      </c>
      <c r="B124" s="937" t="s">
        <v>15</v>
      </c>
      <c r="C124" s="844">
        <v>7.884066995293491</v>
      </c>
      <c r="D124" s="845">
        <v>26.040803400279273</v>
      </c>
      <c r="E124" s="845">
        <v>47.520540464470749</v>
      </c>
      <c r="F124" s="845">
        <v>79.625054880474494</v>
      </c>
      <c r="G124" s="846">
        <v>89.255065267043392</v>
      </c>
      <c r="H124" s="847">
        <v>77.322047859473074</v>
      </c>
      <c r="I124" s="845">
        <v>89.81918369853328</v>
      </c>
      <c r="J124" s="845">
        <v>89.919947306482044</v>
      </c>
      <c r="K124" s="845">
        <v>96.945136108031164</v>
      </c>
      <c r="L124" s="848">
        <v>99.728042813566148</v>
      </c>
      <c r="M124" s="849">
        <v>5.3908871239152054</v>
      </c>
      <c r="N124" s="845">
        <v>16.687585663561119</v>
      </c>
      <c r="O124" s="845">
        <v>30.787658577072929</v>
      </c>
      <c r="P124" s="845">
        <v>39.71245362681077</v>
      </c>
      <c r="Q124" s="846">
        <v>67.429776513321499</v>
      </c>
      <c r="R124" s="847">
        <v>69.606412648595779</v>
      </c>
      <c r="S124" s="845">
        <v>85.094123641736871</v>
      </c>
      <c r="T124" s="845">
        <v>37.239951838536442</v>
      </c>
      <c r="U124" s="845">
        <v>68.283680785119799</v>
      </c>
      <c r="V124" s="845">
        <v>52.076000121930143</v>
      </c>
      <c r="W124" s="845">
        <v>13.036013410983916</v>
      </c>
      <c r="X124" s="845">
        <v>95.652173913043484</v>
      </c>
      <c r="Y124" s="845">
        <v>13.943879441712658</v>
      </c>
      <c r="Z124" s="845">
        <v>33.232618481182676</v>
      </c>
      <c r="AA124" s="845">
        <v>26.437576481787605</v>
      </c>
      <c r="AB124" s="845">
        <v>63.828693545710848</v>
      </c>
      <c r="AC124" s="845">
        <v>18.644714486935861</v>
      </c>
      <c r="AD124" s="845">
        <v>44.906572918518265</v>
      </c>
      <c r="AE124" s="845">
        <v>41.858127389059533</v>
      </c>
      <c r="AF124" s="845">
        <v>41.955793851910059</v>
      </c>
      <c r="AG124" s="845">
        <v>9.0037837545801036</v>
      </c>
      <c r="AH124" s="845">
        <v>41.054911601705214</v>
      </c>
      <c r="AI124" s="845">
        <v>50.515940156148318</v>
      </c>
      <c r="AJ124" s="845">
        <v>98.041028843256413</v>
      </c>
      <c r="AK124" s="845">
        <v>64.875910706810231</v>
      </c>
      <c r="AL124" s="1468">
        <v>58.960330828944542</v>
      </c>
      <c r="AM124" s="1226"/>
      <c r="AN124" s="1226"/>
      <c r="AO124" s="1226"/>
      <c r="AP124" s="1226"/>
      <c r="AQ124" s="1226"/>
      <c r="AR124" s="1226"/>
      <c r="AS124" s="1226"/>
      <c r="AT124" s="1226"/>
      <c r="AU124" s="1226"/>
      <c r="AV124" s="1226"/>
      <c r="AW124" s="1226"/>
      <c r="AX124" s="1226"/>
      <c r="AY124" s="1226"/>
      <c r="AZ124" s="570"/>
      <c r="BA124" s="1776" t="s">
        <v>51</v>
      </c>
      <c r="BB124" s="156" t="s">
        <v>15</v>
      </c>
      <c r="BC124" s="369">
        <v>411.32775655098987</v>
      </c>
      <c r="BD124" s="373">
        <v>1357.8394891304722</v>
      </c>
      <c r="BE124" s="373">
        <v>2477.1563696294525</v>
      </c>
      <c r="BF124" s="373">
        <v>4156.9834960946755</v>
      </c>
      <c r="BG124" s="377">
        <v>4655.8778042361064</v>
      </c>
      <c r="BH124" s="381">
        <v>1239.0946335163103</v>
      </c>
      <c r="BI124" s="373">
        <v>1444.2840730177961</v>
      </c>
      <c r="BJ124" s="373">
        <v>1444.1253601962799</v>
      </c>
      <c r="BK124" s="373">
        <v>1553.7176424689571</v>
      </c>
      <c r="BL124" s="377">
        <v>1598.5358066965819</v>
      </c>
      <c r="BM124" s="381">
        <v>194.92805355534924</v>
      </c>
      <c r="BN124" s="373">
        <v>602.13327448076359</v>
      </c>
      <c r="BO124" s="373">
        <v>1110.9612313032726</v>
      </c>
      <c r="BP124" s="373">
        <v>1434.9399953415457</v>
      </c>
      <c r="BQ124" s="377">
        <v>2436.464845064831</v>
      </c>
      <c r="BR124" s="381">
        <v>359.22773328870881</v>
      </c>
      <c r="BS124" s="373">
        <v>726.70735353206783</v>
      </c>
      <c r="BT124" s="373">
        <v>253.33060878428037</v>
      </c>
      <c r="BU124" s="373">
        <v>373.72116040495962</v>
      </c>
      <c r="BV124" s="373">
        <v>1390.300935249066</v>
      </c>
      <c r="BW124" s="373">
        <v>59.681300139851032</v>
      </c>
      <c r="BX124" s="373">
        <v>80.339555386653316</v>
      </c>
      <c r="BY124" s="385">
        <v>101.93074776613102</v>
      </c>
      <c r="BZ124" s="385">
        <v>258.44092037205115</v>
      </c>
      <c r="CA124" s="385">
        <v>696.19212800803405</v>
      </c>
      <c r="CB124" s="385">
        <v>893.34112126189711</v>
      </c>
      <c r="CC124" s="385">
        <v>296.52455741176419</v>
      </c>
      <c r="CD124" s="385">
        <v>1463.5756470527963</v>
      </c>
      <c r="CE124" s="385">
        <v>372.30341612012319</v>
      </c>
      <c r="CF124" s="385">
        <v>90.446247373894536</v>
      </c>
      <c r="CG124" s="385">
        <v>41.251239865683814</v>
      </c>
      <c r="CH124" s="385">
        <v>320.59723630632936</v>
      </c>
      <c r="CI124" s="385">
        <v>612.07695610854785</v>
      </c>
      <c r="CJ124" s="385">
        <v>2291.5391678511819</v>
      </c>
      <c r="CK124" s="385">
        <v>289.12417915036872</v>
      </c>
      <c r="CL124" s="385">
        <v>2088.5327042072972</v>
      </c>
      <c r="CM124" s="1507"/>
      <c r="CN124" s="1507"/>
      <c r="CO124" s="1507"/>
      <c r="CP124" s="1507"/>
      <c r="CQ124" s="1507"/>
      <c r="CR124" s="1507"/>
      <c r="CS124" s="1507"/>
      <c r="CT124" s="1507"/>
      <c r="CU124" s="1507"/>
      <c r="CV124" s="1507"/>
      <c r="CW124" s="1507"/>
      <c r="CX124" s="1507"/>
      <c r="CY124" s="1507"/>
      <c r="CZ124" s="1508"/>
    </row>
    <row r="125" s="566" customFormat="true" ht="15" customHeight="true" x14ac:dyDescent="0.2">
      <c r="A125" s="1741"/>
      <c r="B125" s="937" t="s">
        <v>16</v>
      </c>
      <c r="C125" s="844">
        <v>1.1503218772715609</v>
      </c>
      <c r="D125" s="845">
        <v>2.8509398466886999</v>
      </c>
      <c r="E125" s="845">
        <v>2.1083794723508036</v>
      </c>
      <c r="F125" s="845">
        <v>2.9975328793907057</v>
      </c>
      <c r="G125" s="846">
        <v>1.3413597362139646</v>
      </c>
      <c r="H125" s="847">
        <v>2.1828347749772039</v>
      </c>
      <c r="I125" s="845">
        <v>3.9529218929126335</v>
      </c>
      <c r="J125" s="845">
        <v>2.8188509279912393</v>
      </c>
      <c r="K125" s="845">
        <v>0</v>
      </c>
      <c r="L125" s="848">
        <v>0.27195718643386124</v>
      </c>
      <c r="M125" s="849">
        <v>0.68761715022441428</v>
      </c>
      <c r="N125" s="845">
        <v>2.133879503247714</v>
      </c>
      <c r="O125" s="845">
        <v>2.4768030541748307</v>
      </c>
      <c r="P125" s="845">
        <v>2.5561527081536548</v>
      </c>
      <c r="Q125" s="846">
        <v>3.1347639998504713</v>
      </c>
      <c r="R125" s="847">
        <v>5.4867262761329538</v>
      </c>
      <c r="S125" s="845">
        <v>0.79839330944616349</v>
      </c>
      <c r="T125" s="845">
        <v>0</v>
      </c>
      <c r="U125" s="845">
        <v>4.6729064461132115</v>
      </c>
      <c r="V125" s="845">
        <v>3.7717212886425906</v>
      </c>
      <c r="W125" s="845">
        <v>1.0622141518646766</v>
      </c>
      <c r="X125" s="845">
        <v>1.932367149758454</v>
      </c>
      <c r="Y125" s="845">
        <v>0.90806776776121212</v>
      </c>
      <c r="Z125" s="845">
        <v>6.7126631381693835</v>
      </c>
      <c r="AA125" s="845">
        <v>0.29527204917617578</v>
      </c>
      <c r="AB125" s="845">
        <v>3.2967445529597161</v>
      </c>
      <c r="AC125" s="845">
        <v>2.9075110923737544</v>
      </c>
      <c r="AD125" s="845">
        <v>1.4763158006004942</v>
      </c>
      <c r="AE125" s="845">
        <v>3.9884771273745172</v>
      </c>
      <c r="AF125" s="845">
        <v>4.0439319375334994</v>
      </c>
      <c r="AG125" s="845">
        <v>0</v>
      </c>
      <c r="AH125" s="845">
        <v>2.346725657854897</v>
      </c>
      <c r="AI125" s="845">
        <v>1.5555995792462509</v>
      </c>
      <c r="AJ125" s="845">
        <v>0.79409611140265446</v>
      </c>
      <c r="AK125" s="845">
        <v>1.1044286129692427</v>
      </c>
      <c r="AL125" s="1468">
        <v>1.8401970302099189</v>
      </c>
      <c r="AM125" s="1226"/>
      <c r="AN125" s="1226"/>
      <c r="AO125" s="1226"/>
      <c r="AP125" s="1226"/>
      <c r="AQ125" s="1226"/>
      <c r="AR125" s="1226"/>
      <c r="AS125" s="1226"/>
      <c r="AT125" s="1226"/>
      <c r="AU125" s="1226"/>
      <c r="AV125" s="1226"/>
      <c r="AW125" s="1226"/>
      <c r="AX125" s="1226"/>
      <c r="AY125" s="1226"/>
      <c r="AZ125" s="570"/>
      <c r="BA125" s="1776"/>
      <c r="BB125" s="156" t="s">
        <v>16</v>
      </c>
      <c r="BC125" s="369">
        <v>60.01462409846259</v>
      </c>
      <c r="BD125" s="373">
        <v>148.65588612861214</v>
      </c>
      <c r="BE125" s="373">
        <v>109.9058552045436</v>
      </c>
      <c r="BF125" s="373">
        <v>156.49213337853413</v>
      </c>
      <c r="BG125" s="377">
        <v>69.97033730970314</v>
      </c>
      <c r="BH125" s="381">
        <v>34.980176164535798</v>
      </c>
      <c r="BI125" s="373">
        <v>63.562614318329686</v>
      </c>
      <c r="BJ125" s="373">
        <v>45.271090938812385</v>
      </c>
      <c r="BK125" s="373">
        <v>0</v>
      </c>
      <c r="BL125" s="377">
        <v>4.3591881294179746</v>
      </c>
      <c r="BM125" s="381">
        <v>24.863416651761735</v>
      </c>
      <c r="BN125" s="373">
        <v>76.996150224629844</v>
      </c>
      <c r="BO125" s="373">
        <v>89.374518814849779</v>
      </c>
      <c r="BP125" s="373">
        <v>92.362103575841161</v>
      </c>
      <c r="BQ125" s="377">
        <v>113.2695773016772</v>
      </c>
      <c r="BR125" s="381">
        <v>28.316130200549868</v>
      </c>
      <c r="BS125" s="373">
        <v>6.818312054403199</v>
      </c>
      <c r="BT125" s="373">
        <v>0</v>
      </c>
      <c r="BU125" s="373">
        <v>25.575130095883885</v>
      </c>
      <c r="BV125" s="373">
        <v>100.69566830825657</v>
      </c>
      <c r="BW125" s="373">
        <v>4.8630144517048546</v>
      </c>
      <c r="BX125" s="373">
        <v>1.6230213209424911</v>
      </c>
      <c r="BY125" s="385">
        <v>6.6380397920919672</v>
      </c>
      <c r="BZ125" s="385">
        <v>52.202532296946401</v>
      </c>
      <c r="CA125" s="385">
        <v>7.7755264896865874</v>
      </c>
      <c r="CB125" s="385">
        <v>46.140964382201282</v>
      </c>
      <c r="CC125" s="385">
        <v>46.240903310159041</v>
      </c>
      <c r="CD125" s="385">
        <v>48.115447532339317</v>
      </c>
      <c r="CE125" s="385">
        <v>35.475157448792686</v>
      </c>
      <c r="CF125" s="385">
        <v>8.7177105902548941</v>
      </c>
      <c r="CG125" s="385">
        <v>0</v>
      </c>
      <c r="CH125" s="385">
        <v>18.325548172564663</v>
      </c>
      <c r="CI125" s="385">
        <v>18.848439768628097</v>
      </c>
      <c r="CJ125" s="385">
        <v>18.560620627785909</v>
      </c>
      <c r="CK125" s="385">
        <v>4.9219658371808066</v>
      </c>
      <c r="CL125" s="385">
        <v>65.184703439483044</v>
      </c>
      <c r="CM125" s="1507"/>
      <c r="CN125" s="1507"/>
      <c r="CO125" s="1507"/>
      <c r="CP125" s="1507"/>
      <c r="CQ125" s="1507"/>
      <c r="CR125" s="1507"/>
      <c r="CS125" s="1507"/>
      <c r="CT125" s="1507"/>
      <c r="CU125" s="1507"/>
      <c r="CV125" s="1507"/>
      <c r="CW125" s="1507"/>
      <c r="CX125" s="1507"/>
      <c r="CY125" s="1507"/>
      <c r="CZ125" s="1508"/>
    </row>
    <row r="126" s="566" customFormat="true" ht="15" customHeight="true" x14ac:dyDescent="0.2">
      <c r="A126" s="1741"/>
      <c r="B126" s="937" t="s">
        <v>22</v>
      </c>
      <c r="C126" s="844">
        <v>26.162454353356342</v>
      </c>
      <c r="D126" s="845">
        <v>39.927578146096749</v>
      </c>
      <c r="E126" s="845">
        <v>40.682741488663019</v>
      </c>
      <c r="F126" s="845">
        <v>16.893865026955886</v>
      </c>
      <c r="G126" s="846">
        <v>8.4020011356256195</v>
      </c>
      <c r="H126" s="847">
        <v>17.219682040000773</v>
      </c>
      <c r="I126" s="845">
        <v>6.1834877300701621</v>
      </c>
      <c r="J126" s="845">
        <v>7.2612017655266579</v>
      </c>
      <c r="K126" s="845">
        <v>3.0548638919688371</v>
      </c>
      <c r="L126" s="848">
        <v>0</v>
      </c>
      <c r="M126" s="849">
        <v>20.821814051648918</v>
      </c>
      <c r="N126" s="845">
        <v>35.542531617205654</v>
      </c>
      <c r="O126" s="845">
        <v>44.501973596486529</v>
      </c>
      <c r="P126" s="845">
        <v>47.570485849401088</v>
      </c>
      <c r="Q126" s="846">
        <v>27.310655558973224</v>
      </c>
      <c r="R126" s="847">
        <v>24.777542634013681</v>
      </c>
      <c r="S126" s="845">
        <v>14.107483048816974</v>
      </c>
      <c r="T126" s="845">
        <v>33.953903666655201</v>
      </c>
      <c r="U126" s="845">
        <v>25.761737133149225</v>
      </c>
      <c r="V126" s="845">
        <v>17.88145644661299</v>
      </c>
      <c r="W126" s="845">
        <v>24.834591263479492</v>
      </c>
      <c r="X126" s="845">
        <v>2.4154589371980673</v>
      </c>
      <c r="Y126" s="845">
        <v>22.174431601661734</v>
      </c>
      <c r="Z126" s="845">
        <v>60.054718380647913</v>
      </c>
      <c r="AA126" s="845">
        <v>26.787504754471435</v>
      </c>
      <c r="AB126" s="845">
        <v>29.830641544194279</v>
      </c>
      <c r="AC126" s="845">
        <v>13.097686268550335</v>
      </c>
      <c r="AD126" s="845">
        <v>34.176050654010083</v>
      </c>
      <c r="AE126" s="845">
        <v>41.639920590195281</v>
      </c>
      <c r="AF126" s="845">
        <v>19.177667476646214</v>
      </c>
      <c r="AG126" s="845">
        <v>57.392460553923485</v>
      </c>
      <c r="AH126" s="845">
        <v>56.598362740439903</v>
      </c>
      <c r="AI126" s="845">
        <v>15.864635834190368</v>
      </c>
      <c r="AJ126" s="845">
        <v>1.117610556638319</v>
      </c>
      <c r="AK126" s="845">
        <v>33.388558615666639</v>
      </c>
      <c r="AL126" s="1468">
        <v>31.517844753043068</v>
      </c>
      <c r="AM126" s="1226"/>
      <c r="AN126" s="1226"/>
      <c r="AO126" s="1226"/>
      <c r="AP126" s="1226"/>
      <c r="AQ126" s="1226"/>
      <c r="AR126" s="1226"/>
      <c r="AS126" s="1226"/>
      <c r="AT126" s="1226"/>
      <c r="AU126" s="1226"/>
      <c r="AV126" s="1226"/>
      <c r="AW126" s="1226"/>
      <c r="AX126" s="1226"/>
      <c r="AY126" s="1226"/>
      <c r="AZ126" s="570"/>
      <c r="BA126" s="1776"/>
      <c r="BB126" s="156" t="s">
        <v>22</v>
      </c>
      <c r="BC126" s="369">
        <v>1364.9482762459886</v>
      </c>
      <c r="BD126" s="373">
        <v>2081.9343197196285</v>
      </c>
      <c r="BE126" s="373">
        <v>2120.7147736035831</v>
      </c>
      <c r="BF126" s="373">
        <v>881.97764143114853</v>
      </c>
      <c r="BG126" s="377">
        <v>438.27978257016736</v>
      </c>
      <c r="BH126" s="381">
        <v>275.94736814782999</v>
      </c>
      <c r="BI126" s="373">
        <v>99.429904353351816</v>
      </c>
      <c r="BJ126" s="373">
        <v>116.61578914585441</v>
      </c>
      <c r="BK126" s="373">
        <v>48.959608649207539</v>
      </c>
      <c r="BL126" s="377">
        <v>0</v>
      </c>
      <c r="BM126" s="381">
        <v>752.89198072313127</v>
      </c>
      <c r="BN126" s="373">
        <v>1282.4707766286353</v>
      </c>
      <c r="BO126" s="373">
        <v>1605.8371979932094</v>
      </c>
      <c r="BP126" s="373">
        <v>1718.8762342564066</v>
      </c>
      <c r="BQ126" s="377">
        <v>986.8259336728878</v>
      </c>
      <c r="BR126" s="381">
        <v>127.87299529162907</v>
      </c>
      <c r="BS126" s="373">
        <v>120.47849172954989</v>
      </c>
      <c r="BT126" s="373">
        <v>230.97675109170117</v>
      </c>
      <c r="BU126" s="373">
        <v>140.99571354018326</v>
      </c>
      <c r="BV126" s="373">
        <v>477.39084344291314</v>
      </c>
      <c r="BW126" s="373">
        <v>113.69738955602787</v>
      </c>
      <c r="BX126" s="373">
        <v>2.0287766511781138</v>
      </c>
      <c r="BY126" s="385">
        <v>162.09666785305271</v>
      </c>
      <c r="BZ126" s="385">
        <v>467.02900344031633</v>
      </c>
      <c r="CA126" s="385">
        <v>705.40694045416558</v>
      </c>
      <c r="CB126" s="385">
        <v>417.50719440885382</v>
      </c>
      <c r="CC126" s="385">
        <v>208.30491272051145</v>
      </c>
      <c r="CD126" s="385">
        <v>1113.8510957050869</v>
      </c>
      <c r="CE126" s="385">
        <v>370.36259502502969</v>
      </c>
      <c r="CF126" s="385">
        <v>41.342277130291244</v>
      </c>
      <c r="CG126" s="385">
        <v>262.94613701571564</v>
      </c>
      <c r="CH126" s="385">
        <v>441.97583105487666</v>
      </c>
      <c r="CI126" s="385">
        <v>192.22403821737007</v>
      </c>
      <c r="CJ126" s="385">
        <v>26.12221021298296</v>
      </c>
      <c r="CK126" s="385">
        <v>148.79852163301092</v>
      </c>
      <c r="CL126" s="385">
        <v>1116.4464073960689</v>
      </c>
      <c r="CM126" s="1507"/>
      <c r="CN126" s="1507"/>
      <c r="CO126" s="1507"/>
      <c r="CP126" s="1507"/>
      <c r="CQ126" s="1507"/>
      <c r="CR126" s="1507"/>
      <c r="CS126" s="1507"/>
      <c r="CT126" s="1507"/>
      <c r="CU126" s="1507"/>
      <c r="CV126" s="1507"/>
      <c r="CW126" s="1507"/>
      <c r="CX126" s="1507"/>
      <c r="CY126" s="1507"/>
      <c r="CZ126" s="1508"/>
    </row>
    <row r="127" s="566" customFormat="true" ht="15" customHeight="true" x14ac:dyDescent="0.2">
      <c r="A127" s="1741"/>
      <c r="B127" s="937" t="s">
        <v>19</v>
      </c>
      <c r="C127" s="844">
        <v>64.803156774078374</v>
      </c>
      <c r="D127" s="845">
        <v>31.180678606935292</v>
      </c>
      <c r="E127" s="845">
        <v>9.6883385745153934</v>
      </c>
      <c r="F127" s="845">
        <v>0.48354721317900967</v>
      </c>
      <c r="G127" s="846">
        <v>1.0015738611171108</v>
      </c>
      <c r="H127" s="847">
        <v>3.2754353255489268</v>
      </c>
      <c r="I127" s="845">
        <v>4.4406678483915725E-2</v>
      </c>
      <c r="J127" s="845">
        <v>0</v>
      </c>
      <c r="K127" s="845">
        <v>0</v>
      </c>
      <c r="L127" s="848">
        <v>0</v>
      </c>
      <c r="M127" s="849">
        <v>73.099681674211411</v>
      </c>
      <c r="N127" s="845">
        <v>45.636003215985632</v>
      </c>
      <c r="O127" s="845">
        <v>22.233564772265822</v>
      </c>
      <c r="P127" s="845">
        <v>10.160907815634532</v>
      </c>
      <c r="Q127" s="846">
        <v>2.1248039278546829</v>
      </c>
      <c r="R127" s="847">
        <v>0.12931844125760075</v>
      </c>
      <c r="S127" s="845">
        <v>0</v>
      </c>
      <c r="T127" s="845">
        <v>28.806144494808432</v>
      </c>
      <c r="U127" s="845">
        <v>1.2816756356177597</v>
      </c>
      <c r="V127" s="845">
        <v>26.27082214281431</v>
      </c>
      <c r="W127" s="845">
        <v>61.067181173671933</v>
      </c>
      <c r="X127" s="845">
        <v>0</v>
      </c>
      <c r="Y127" s="845">
        <v>62.973621188864435</v>
      </c>
      <c r="Z127" s="845">
        <v>0</v>
      </c>
      <c r="AA127" s="845">
        <v>46.479646714564772</v>
      </c>
      <c r="AB127" s="845">
        <v>3.0439203571351396</v>
      </c>
      <c r="AC127" s="845">
        <v>65.350088152139946</v>
      </c>
      <c r="AD127" s="845">
        <v>19.441060626871028</v>
      </c>
      <c r="AE127" s="845">
        <v>12.513474893370761</v>
      </c>
      <c r="AF127" s="845">
        <v>34.822606733910234</v>
      </c>
      <c r="AG127" s="845">
        <v>33.603755691496353</v>
      </c>
      <c r="AH127" s="845">
        <v>0</v>
      </c>
      <c r="AI127" s="845">
        <v>32.063824430415011</v>
      </c>
      <c r="AJ127" s="845">
        <v>4.7264488702611948E-2</v>
      </c>
      <c r="AK127" s="845">
        <v>0.63110206455385287</v>
      </c>
      <c r="AL127" s="1468">
        <v>7.6816273878025729</v>
      </c>
      <c r="AM127" s="1226"/>
      <c r="AN127" s="1226"/>
      <c r="AO127" s="1226"/>
      <c r="AP127" s="1226"/>
      <c r="AQ127" s="1226"/>
      <c r="AR127" s="1226"/>
      <c r="AS127" s="1226"/>
      <c r="AT127" s="1226"/>
      <c r="AU127" s="1226"/>
      <c r="AV127" s="1226"/>
      <c r="AW127" s="1226"/>
      <c r="AX127" s="1226"/>
      <c r="AY127" s="1226"/>
      <c r="AZ127" s="570"/>
      <c r="BA127" s="1776"/>
      <c r="BB127" s="156" t="s">
        <v>19</v>
      </c>
      <c r="BC127" s="369">
        <v>3380.9120482126846</v>
      </c>
      <c r="BD127" s="373">
        <v>1625.8467935719837</v>
      </c>
      <c r="BE127" s="373">
        <v>505.034862322979</v>
      </c>
      <c r="BF127" s="373">
        <v>25.244538767164222</v>
      </c>
      <c r="BG127" s="377">
        <v>52.245836080297593</v>
      </c>
      <c r="BH127" s="381">
        <v>52.489224570119674</v>
      </c>
      <c r="BI127" s="373">
        <v>0.71405523663191406</v>
      </c>
      <c r="BJ127" s="373">
        <v>0</v>
      </c>
      <c r="BK127" s="373">
        <v>0</v>
      </c>
      <c r="BL127" s="377">
        <v>0</v>
      </c>
      <c r="BM127" s="381">
        <v>2643.1973693266655</v>
      </c>
      <c r="BN127" s="373">
        <v>1646.6705612579367</v>
      </c>
      <c r="BO127" s="373">
        <v>802.28993165630527</v>
      </c>
      <c r="BP127" s="373">
        <v>367.14661729662078</v>
      </c>
      <c r="BQ127" s="377">
        <v>76.776319610829901</v>
      </c>
      <c r="BR127" s="381">
        <v>0.66739210882654398</v>
      </c>
      <c r="BS127" s="373">
        <v>0</v>
      </c>
      <c r="BT127" s="373">
        <v>195.95831254664057</v>
      </c>
      <c r="BU127" s="373">
        <v>7.0146966346637463</v>
      </c>
      <c r="BV127" s="373">
        <v>701.36624374757901</v>
      </c>
      <c r="BW127" s="373">
        <v>279.5769422306459</v>
      </c>
      <c r="BX127" s="373">
        <v>0</v>
      </c>
      <c r="BY127" s="385">
        <v>460.34163764496918</v>
      </c>
      <c r="BZ127" s="385">
        <v>0</v>
      </c>
      <c r="CA127" s="385">
        <v>1223.9686257764918</v>
      </c>
      <c r="CB127" s="385">
        <v>42.602457826081398</v>
      </c>
      <c r="CC127" s="385">
        <v>1039.3243607839074</v>
      </c>
      <c r="CD127" s="385">
        <v>633.61465899420625</v>
      </c>
      <c r="CE127" s="385">
        <v>111.29999694045087</v>
      </c>
      <c r="CF127" s="385">
        <v>75.068871631318316</v>
      </c>
      <c r="CG127" s="385">
        <v>153.95711671913648</v>
      </c>
      <c r="CH127" s="385">
        <v>0</v>
      </c>
      <c r="CI127" s="385">
        <v>388.50168873237686</v>
      </c>
      <c r="CJ127" s="385">
        <v>1.1047255255108921</v>
      </c>
      <c r="CK127" s="385">
        <v>2.812551906960461</v>
      </c>
      <c r="CL127" s="385">
        <v>272.10379920535019</v>
      </c>
      <c r="CM127" s="1507"/>
      <c r="CN127" s="1507"/>
      <c r="CO127" s="1507"/>
      <c r="CP127" s="1507"/>
      <c r="CQ127" s="1507"/>
      <c r="CR127" s="1507"/>
      <c r="CS127" s="1507"/>
      <c r="CT127" s="1507"/>
      <c r="CU127" s="1507"/>
      <c r="CV127" s="1507"/>
      <c r="CW127" s="1507"/>
      <c r="CX127" s="1507"/>
      <c r="CY127" s="1507"/>
      <c r="CZ127" s="1508"/>
    </row>
    <row r="128" s="566" customFormat="true" ht="15" customHeight="true" x14ac:dyDescent="0.2">
      <c r="A128" s="1741" t="s">
        <v>184</v>
      </c>
      <c r="B128" s="937" t="s">
        <v>50</v>
      </c>
      <c r="C128" s="844">
        <v>12.732702715119688</v>
      </c>
      <c r="D128" s="845">
        <v>9.867662959340084</v>
      </c>
      <c r="E128" s="845">
        <v>4.2482880446215789</v>
      </c>
      <c r="F128" s="845">
        <v>3.6279823237959543</v>
      </c>
      <c r="G128" s="846">
        <v>1.4805879328745444</v>
      </c>
      <c r="H128" s="847">
        <v>2.7455354975033432</v>
      </c>
      <c r="I128" s="845">
        <v>4.2154560441833873</v>
      </c>
      <c r="J128" s="845">
        <v>3.0395594741957765</v>
      </c>
      <c r="K128" s="845">
        <v>0</v>
      </c>
      <c r="L128" s="848">
        <v>0.27195718643386124</v>
      </c>
      <c r="M128" s="849">
        <v>11.312275507476594</v>
      </c>
      <c r="N128" s="845">
        <v>11.337478163021842</v>
      </c>
      <c r="O128" s="845">
        <v>7.4457932962552027</v>
      </c>
      <c r="P128" s="845">
        <v>6.0474023862935251</v>
      </c>
      <c r="Q128" s="846">
        <v>4.4424068761070146</v>
      </c>
      <c r="R128" s="847">
        <v>7.3065613645911034</v>
      </c>
      <c r="S128" s="845">
        <v>0.92952603764065944</v>
      </c>
      <c r="T128" s="845">
        <v>0</v>
      </c>
      <c r="U128" s="845">
        <v>6.4050507616298171</v>
      </c>
      <c r="V128" s="845">
        <v>6.753581333988949</v>
      </c>
      <c r="W128" s="845">
        <v>7.5343808087181481</v>
      </c>
      <c r="X128" s="845">
        <v>1.98019801980198</v>
      </c>
      <c r="Y128" s="845">
        <v>6.1141327460547865</v>
      </c>
      <c r="Z128" s="845">
        <v>16.804645920727054</v>
      </c>
      <c r="AA128" s="845">
        <v>1.1045289424887579</v>
      </c>
      <c r="AB128" s="845">
        <v>4.9113192350621091</v>
      </c>
      <c r="AC128" s="845">
        <v>13.490537585895529</v>
      </c>
      <c r="AD128" s="845">
        <v>3.1828888656345486</v>
      </c>
      <c r="AE128" s="845">
        <v>8.6996129145067194</v>
      </c>
      <c r="AF128" s="845">
        <v>8.791208791208792</v>
      </c>
      <c r="AG128" s="845">
        <v>0</v>
      </c>
      <c r="AH128" s="845">
        <v>5.4069979983024306</v>
      </c>
      <c r="AI128" s="845">
        <v>2.9874276565493303</v>
      </c>
      <c r="AJ128" s="845">
        <v>0.80345536241993798</v>
      </c>
      <c r="AK128" s="845">
        <v>1.6738753155186619</v>
      </c>
      <c r="AL128" s="1468">
        <v>3.0266135755807402</v>
      </c>
      <c r="AM128" s="1226"/>
      <c r="AN128" s="1226"/>
      <c r="AO128" s="1226"/>
      <c r="AP128" s="1226"/>
      <c r="AQ128" s="1226"/>
      <c r="AR128" s="1226"/>
      <c r="AS128" s="1226"/>
      <c r="AT128" s="1226"/>
      <c r="AU128" s="1226"/>
      <c r="AV128" s="1226"/>
      <c r="AW128" s="1226"/>
      <c r="AX128" s="1226"/>
      <c r="AY128" s="1226"/>
      <c r="AZ128" s="570"/>
      <c r="BA128" s="1776" t="s">
        <v>109</v>
      </c>
      <c r="BB128" s="156" t="s">
        <v>50</v>
      </c>
      <c r="BC128" s="1009" t="s">
        <v>36</v>
      </c>
      <c r="BD128" s="1028" t="s">
        <v>36</v>
      </c>
      <c r="BE128" s="1028" t="s">
        <v>36</v>
      </c>
      <c r="BF128" s="1028" t="s">
        <v>36</v>
      </c>
      <c r="BG128" s="1048" t="s">
        <v>36</v>
      </c>
      <c r="BH128" s="1068" t="s">
        <v>36</v>
      </c>
      <c r="BI128" s="1028" t="s">
        <v>36</v>
      </c>
      <c r="BJ128" s="1028" t="s">
        <v>36</v>
      </c>
      <c r="BK128" s="1028" t="s">
        <v>36</v>
      </c>
      <c r="BL128" s="1048" t="s">
        <v>36</v>
      </c>
      <c r="BM128" s="1068" t="s">
        <v>36</v>
      </c>
      <c r="BN128" s="1028" t="s">
        <v>36</v>
      </c>
      <c r="BO128" s="1028" t="s">
        <v>36</v>
      </c>
      <c r="BP128" s="1028" t="s">
        <v>36</v>
      </c>
      <c r="BQ128" s="1048" t="s">
        <v>36</v>
      </c>
      <c r="BR128" s="1068" t="s">
        <v>36</v>
      </c>
      <c r="BS128" s="1028" t="s">
        <v>36</v>
      </c>
      <c r="BT128" s="1028" t="s">
        <v>36</v>
      </c>
      <c r="BU128" s="1028" t="s">
        <v>36</v>
      </c>
      <c r="BV128" s="1028" t="s">
        <v>36</v>
      </c>
      <c r="BW128" s="1028" t="s">
        <v>36</v>
      </c>
      <c r="BX128" s="1028" t="s">
        <v>36</v>
      </c>
      <c r="BY128" s="1086" t="s">
        <v>36</v>
      </c>
      <c r="BZ128" s="1086" t="s">
        <v>36</v>
      </c>
      <c r="CA128" s="1086" t="s">
        <v>36</v>
      </c>
      <c r="CB128" s="1086" t="s">
        <v>36</v>
      </c>
      <c r="CC128" s="1086" t="s">
        <v>36</v>
      </c>
      <c r="CD128" s="1086" t="s">
        <v>36</v>
      </c>
      <c r="CE128" s="1086" t="s">
        <v>36</v>
      </c>
      <c r="CF128" s="1086" t="s">
        <v>36</v>
      </c>
      <c r="CG128" s="1086" t="s">
        <v>36</v>
      </c>
      <c r="CH128" s="1086" t="s">
        <v>36</v>
      </c>
      <c r="CI128" s="1086" t="s">
        <v>36</v>
      </c>
      <c r="CJ128" s="1086" t="s">
        <v>36</v>
      </c>
      <c r="CK128" s="1086" t="s">
        <v>36</v>
      </c>
      <c r="CL128" s="1086" t="s">
        <v>36</v>
      </c>
      <c r="CM128" s="1508"/>
      <c r="CN128" s="1508"/>
      <c r="CO128" s="1508"/>
      <c r="CP128" s="1508"/>
      <c r="CQ128" s="1508"/>
      <c r="CR128" s="1508"/>
      <c r="CS128" s="1508"/>
      <c r="CT128" s="1508"/>
      <c r="CU128" s="1508"/>
      <c r="CV128" s="1508"/>
      <c r="CW128" s="1508"/>
      <c r="CX128" s="1508"/>
      <c r="CY128" s="1508"/>
      <c r="CZ128" s="1508"/>
    </row>
    <row r="129" s="566" customFormat="true" ht="15" customHeight="true" x14ac:dyDescent="0.2">
      <c r="A129" s="1742"/>
      <c r="B129" s="938" t="s">
        <v>49</v>
      </c>
      <c r="C129" s="850">
        <v>87.267297284880328</v>
      </c>
      <c r="D129" s="851">
        <v>90.132337040659877</v>
      </c>
      <c r="E129" s="851">
        <v>95.751711955378497</v>
      </c>
      <c r="F129" s="851">
        <v>96.372017676204166</v>
      </c>
      <c r="G129" s="852">
        <v>98.519412067125501</v>
      </c>
      <c r="H129" s="853">
        <v>97.254464502496646</v>
      </c>
      <c r="I129" s="851">
        <v>95.784543955816616</v>
      </c>
      <c r="J129" s="851">
        <v>96.960440525804188</v>
      </c>
      <c r="K129" s="851">
        <v>100</v>
      </c>
      <c r="L129" s="854">
        <v>99.728042813566148</v>
      </c>
      <c r="M129" s="855">
        <v>88.687724492523387</v>
      </c>
      <c r="N129" s="851">
        <v>88.662521836978172</v>
      </c>
      <c r="O129" s="851">
        <v>92.554206703744782</v>
      </c>
      <c r="P129" s="851">
        <v>93.952597613706473</v>
      </c>
      <c r="Q129" s="852">
        <v>95.557593123893</v>
      </c>
      <c r="R129" s="853">
        <v>92.693438635408882</v>
      </c>
      <c r="S129" s="851">
        <v>99.070473962359344</v>
      </c>
      <c r="T129" s="851">
        <v>100</v>
      </c>
      <c r="U129" s="851">
        <v>93.594949238370191</v>
      </c>
      <c r="V129" s="851">
        <v>93.246418666011024</v>
      </c>
      <c r="W129" s="851">
        <v>92.465619191281846</v>
      </c>
      <c r="X129" s="851">
        <v>98.019801980198011</v>
      </c>
      <c r="Y129" s="851">
        <v>93.885867253945207</v>
      </c>
      <c r="Z129" s="851">
        <v>83.195354079272889</v>
      </c>
      <c r="AA129" s="851">
        <v>98.895471057511244</v>
      </c>
      <c r="AB129" s="851">
        <v>95.088680764937891</v>
      </c>
      <c r="AC129" s="851">
        <v>86.509462414104448</v>
      </c>
      <c r="AD129" s="851">
        <v>96.817111134365447</v>
      </c>
      <c r="AE129" s="851">
        <v>91.300387085493298</v>
      </c>
      <c r="AF129" s="851">
        <v>91.208791208791212</v>
      </c>
      <c r="AG129" s="851">
        <v>100</v>
      </c>
      <c r="AH129" s="851">
        <v>94.593002001697556</v>
      </c>
      <c r="AI129" s="851">
        <v>97.012572343450699</v>
      </c>
      <c r="AJ129" s="851">
        <v>99.196544637580061</v>
      </c>
      <c r="AK129" s="851">
        <v>98.326124684481357</v>
      </c>
      <c r="AL129" s="1469">
        <v>96.973386424419246</v>
      </c>
      <c r="AM129" s="1226"/>
      <c r="AN129" s="1226"/>
      <c r="AO129" s="1226"/>
      <c r="AP129" s="1226"/>
      <c r="AQ129" s="1226"/>
      <c r="AR129" s="1226"/>
      <c r="AS129" s="1226"/>
      <c r="AT129" s="1226"/>
      <c r="AU129" s="1226"/>
      <c r="AV129" s="1226"/>
      <c r="AW129" s="1226"/>
      <c r="AX129" s="1226"/>
      <c r="AY129" s="1226"/>
      <c r="AZ129" s="570"/>
      <c r="BA129" s="1777"/>
      <c r="BB129" s="157" t="s">
        <v>49</v>
      </c>
      <c r="BC129" s="1010" t="s">
        <v>36</v>
      </c>
      <c r="BD129" s="1029" t="s">
        <v>36</v>
      </c>
      <c r="BE129" s="1029" t="s">
        <v>36</v>
      </c>
      <c r="BF129" s="1029" t="s">
        <v>36</v>
      </c>
      <c r="BG129" s="1049" t="s">
        <v>36</v>
      </c>
      <c r="BH129" s="1069" t="s">
        <v>36</v>
      </c>
      <c r="BI129" s="1029" t="s">
        <v>36</v>
      </c>
      <c r="BJ129" s="1029" t="s">
        <v>36</v>
      </c>
      <c r="BK129" s="1029" t="s">
        <v>36</v>
      </c>
      <c r="BL129" s="1049" t="s">
        <v>36</v>
      </c>
      <c r="BM129" s="1069" t="s">
        <v>36</v>
      </c>
      <c r="BN129" s="1029" t="s">
        <v>36</v>
      </c>
      <c r="BO129" s="1029" t="s">
        <v>36</v>
      </c>
      <c r="BP129" s="1029" t="s">
        <v>36</v>
      </c>
      <c r="BQ129" s="1049" t="s">
        <v>36</v>
      </c>
      <c r="BR129" s="1069" t="s">
        <v>36</v>
      </c>
      <c r="BS129" s="1029" t="s">
        <v>36</v>
      </c>
      <c r="BT129" s="1029" t="s">
        <v>36</v>
      </c>
      <c r="BU129" s="1029" t="s">
        <v>36</v>
      </c>
      <c r="BV129" s="1029" t="s">
        <v>36</v>
      </c>
      <c r="BW129" s="1029" t="s">
        <v>36</v>
      </c>
      <c r="BX129" s="1029" t="s">
        <v>36</v>
      </c>
      <c r="BY129" s="1087" t="s">
        <v>36</v>
      </c>
      <c r="BZ129" s="1087" t="s">
        <v>36</v>
      </c>
      <c r="CA129" s="1087" t="s">
        <v>36</v>
      </c>
      <c r="CB129" s="1087" t="s">
        <v>36</v>
      </c>
      <c r="CC129" s="1087" t="s">
        <v>36</v>
      </c>
      <c r="CD129" s="1087" t="s">
        <v>36</v>
      </c>
      <c r="CE129" s="1087" t="s">
        <v>36</v>
      </c>
      <c r="CF129" s="1087" t="s">
        <v>36</v>
      </c>
      <c r="CG129" s="1087" t="s">
        <v>36</v>
      </c>
      <c r="CH129" s="1087" t="s">
        <v>36</v>
      </c>
      <c r="CI129" s="1087" t="s">
        <v>36</v>
      </c>
      <c r="CJ129" s="1087" t="s">
        <v>36</v>
      </c>
      <c r="CK129" s="1087" t="s">
        <v>36</v>
      </c>
      <c r="CL129" s="1087" t="s">
        <v>36</v>
      </c>
      <c r="CM129" s="1509"/>
      <c r="CN129" s="1509"/>
      <c r="CO129" s="1509"/>
      <c r="CP129" s="1509"/>
      <c r="CQ129" s="1509"/>
      <c r="CR129" s="1509"/>
      <c r="CS129" s="1509"/>
      <c r="CT129" s="1509"/>
      <c r="CU129" s="1509"/>
      <c r="CV129" s="1509"/>
      <c r="CW129" s="1509"/>
      <c r="CX129" s="1509"/>
      <c r="CY129" s="1509"/>
      <c r="CZ129" s="1509"/>
    </row>
    <row r="130" s="131" customFormat="true" ht="15" customHeight="true" x14ac:dyDescent="0.2">
      <c r="A130" s="1713" t="s">
        <v>48</v>
      </c>
      <c r="B130" s="248" t="s">
        <v>43</v>
      </c>
      <c r="C130" s="254">
        <f>(C158+C159)/(C158+C159+C160)*100</f>
        <v>15.753684255514976</v>
      </c>
      <c r="D130" s="255">
        <f t="shared" ref="D130:AL130" si="3">(D158+D159)/(D158+D159+D160)*100</f>
        <v>36.695200307977252</v>
      </c>
      <c r="E130" s="255">
        <f t="shared" si="3"/>
        <v>51.14122022365509</v>
      </c>
      <c r="F130" s="255">
        <f t="shared" si="3"/>
        <v>60.743174948857984</v>
      </c>
      <c r="G130" s="256">
        <f t="shared" si="3"/>
        <v>91.784434300784255</v>
      </c>
      <c r="H130" s="257">
        <f t="shared" si="3"/>
        <v>26.120989536329198</v>
      </c>
      <c r="I130" s="255">
        <f t="shared" si="3"/>
        <v>67.396309817249829</v>
      </c>
      <c r="J130" s="255">
        <f t="shared" si="3"/>
        <v>100</v>
      </c>
      <c r="K130" s="255">
        <f t="shared" si="3"/>
        <v>68.589299330128057</v>
      </c>
      <c r="L130" s="258">
        <f t="shared" si="3"/>
        <v>100</v>
      </c>
      <c r="M130" s="254">
        <f t="shared" si="3"/>
        <v>19.012702265827965</v>
      </c>
      <c r="N130" s="255">
        <f t="shared" si="3"/>
        <v>27.296855258288833</v>
      </c>
      <c r="O130" s="255">
        <f t="shared" si="3"/>
        <v>42.952846618028723</v>
      </c>
      <c r="P130" s="255">
        <f t="shared" si="3"/>
        <v>49.3775276515141</v>
      </c>
      <c r="Q130" s="256">
        <f t="shared" si="3"/>
        <v>77.615640728376775</v>
      </c>
      <c r="R130" s="257">
        <f t="shared" si="3"/>
        <v>12.752971461654115</v>
      </c>
      <c r="S130" s="767">
        <v>50</v>
      </c>
      <c r="T130" s="255">
        <f t="shared" si="3"/>
        <v>77.064440225175943</v>
      </c>
      <c r="U130" s="255">
        <f t="shared" si="3"/>
        <v>100</v>
      </c>
      <c r="V130" s="255">
        <f t="shared" si="3"/>
        <v>25.466623529301419</v>
      </c>
      <c r="W130" s="255">
        <f t="shared" si="3"/>
        <v>0</v>
      </c>
      <c r="X130" s="255">
        <f t="shared" si="3"/>
        <v>0</v>
      </c>
      <c r="Y130" s="255">
        <f t="shared" si="3"/>
        <v>67.981051610102412</v>
      </c>
      <c r="Z130" s="255">
        <f t="shared" si="3"/>
        <v>27.258949687800332</v>
      </c>
      <c r="AA130" s="255">
        <f t="shared" si="3"/>
        <v>70.512056374296122</v>
      </c>
      <c r="AB130" s="255">
        <f t="shared" si="3"/>
        <v>100</v>
      </c>
      <c r="AC130" s="255">
        <f t="shared" si="3"/>
        <v>57.245452833316989</v>
      </c>
      <c r="AD130" s="255">
        <f t="shared" si="3"/>
        <v>21.931129986420505</v>
      </c>
      <c r="AE130" s="255">
        <f t="shared" si="3"/>
        <v>95.557193941250077</v>
      </c>
      <c r="AF130" s="255">
        <f t="shared" si="3"/>
        <v>0</v>
      </c>
      <c r="AG130" s="255">
        <f t="shared" si="3"/>
        <v>70.270270270270274</v>
      </c>
      <c r="AH130" s="255">
        <f t="shared" si="3"/>
        <v>58.057218479211691</v>
      </c>
      <c r="AI130" s="255">
        <f t="shared" si="3"/>
        <v>0</v>
      </c>
      <c r="AJ130" s="255">
        <f t="shared" si="3"/>
        <v>16.666666666666664</v>
      </c>
      <c r="AK130" s="767">
        <v>50</v>
      </c>
      <c r="AL130" s="258">
        <f t="shared" si="3"/>
        <v>34.883381649572684</v>
      </c>
      <c r="AM130" s="1489"/>
      <c r="AN130" s="1489"/>
      <c r="AO130" s="1489"/>
      <c r="AP130" s="1489"/>
      <c r="AQ130" s="1489"/>
      <c r="AR130" s="1489"/>
      <c r="AS130" s="1489"/>
      <c r="AT130" s="1489"/>
      <c r="AU130" s="1489"/>
      <c r="AV130" s="1489"/>
      <c r="AW130" s="1489"/>
      <c r="AX130" s="1489"/>
      <c r="AY130" s="1489"/>
      <c r="AZ130" s="581"/>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1714"/>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263"/>
      <c r="AF131" s="263"/>
      <c r="AG131" s="263"/>
      <c r="AH131" s="263"/>
      <c r="AI131" s="263"/>
      <c r="AJ131" s="263"/>
      <c r="AK131" s="263"/>
      <c r="AL131" s="263"/>
      <c r="AM131" s="1489"/>
      <c r="AN131" s="1489"/>
      <c r="AO131" s="1489"/>
      <c r="AP131" s="1489"/>
      <c r="AQ131" s="1489"/>
      <c r="AR131" s="1489"/>
      <c r="AS131" s="1489"/>
      <c r="AT131" s="1489"/>
      <c r="AU131" s="1489"/>
      <c r="AV131" s="1489"/>
      <c r="AW131" s="1489"/>
      <c r="AX131" s="1489"/>
      <c r="AY131" s="1489"/>
      <c r="AZ131" s="581"/>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1715"/>
      <c r="B132" s="241" t="s">
        <v>47</v>
      </c>
      <c r="C132" s="264"/>
      <c r="D132" s="265"/>
      <c r="E132" s="265"/>
      <c r="F132" s="265"/>
      <c r="G132" s="266"/>
      <c r="H132" s="267"/>
      <c r="I132" s="265"/>
      <c r="J132" s="265"/>
      <c r="K132" s="265"/>
      <c r="L132" s="268"/>
      <c r="M132" s="264"/>
      <c r="N132" s="265"/>
      <c r="O132" s="265"/>
      <c r="P132" s="265"/>
      <c r="Q132" s="266"/>
      <c r="R132" s="1415"/>
      <c r="S132" s="1416"/>
      <c r="T132" s="1416"/>
      <c r="U132" s="1416"/>
      <c r="V132" s="1416"/>
      <c r="W132" s="1416"/>
      <c r="X132" s="1416"/>
      <c r="Y132" s="1416"/>
      <c r="Z132" s="1416"/>
      <c r="AA132" s="1416"/>
      <c r="AB132" s="1417"/>
      <c r="AC132" s="1417"/>
      <c r="AD132" s="1417"/>
      <c r="AE132" s="1417"/>
      <c r="AF132" s="1417"/>
      <c r="AG132" s="1417"/>
      <c r="AH132" s="1417"/>
      <c r="AI132" s="1417"/>
      <c r="AJ132" s="1417"/>
      <c r="AK132" s="1417"/>
      <c r="AL132" s="1417"/>
      <c r="AM132" s="1489"/>
      <c r="AN132" s="1489"/>
      <c r="AO132" s="1489"/>
      <c r="AP132" s="1489"/>
      <c r="AQ132" s="1489"/>
      <c r="AR132" s="1489"/>
      <c r="AS132" s="1489"/>
      <c r="AT132" s="1489"/>
      <c r="AU132" s="1489"/>
      <c r="AV132" s="1489"/>
      <c r="AW132" s="1489"/>
      <c r="AX132" s="1489"/>
      <c r="AY132" s="1489"/>
      <c r="AZ132" s="581"/>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566" customFormat="true" ht="15" customHeight="true" x14ac:dyDescent="0.2">
      <c r="A133" s="130"/>
      <c r="B133" s="188"/>
      <c r="C133" s="1671" t="s">
        <v>115</v>
      </c>
      <c r="D133" s="1672"/>
      <c r="E133" s="1672"/>
      <c r="F133" s="1672"/>
      <c r="G133" s="1673"/>
      <c r="H133" s="1674" t="s">
        <v>39</v>
      </c>
      <c r="I133" s="1675"/>
      <c r="J133" s="1675"/>
      <c r="K133" s="1675"/>
      <c r="L133" s="1676"/>
      <c r="M133" s="1735" t="s">
        <v>38</v>
      </c>
      <c r="N133" s="1675"/>
      <c r="O133" s="1675"/>
      <c r="P133" s="1675"/>
      <c r="Q133" s="1676"/>
      <c r="R133" s="1412" t="s">
        <v>138</v>
      </c>
      <c r="S133" s="1451"/>
      <c r="T133" s="1451"/>
      <c r="U133" s="1451"/>
      <c r="V133" s="1451"/>
      <c r="W133" s="1451"/>
      <c r="X133" s="1451"/>
      <c r="Y133" s="1451"/>
      <c r="Z133" s="1451"/>
      <c r="AA133" s="1451"/>
      <c r="AB133" s="1451"/>
      <c r="AC133" s="1451"/>
      <c r="AD133" s="1451"/>
      <c r="AE133" s="1451"/>
      <c r="AF133" s="1451"/>
      <c r="AG133" s="1451"/>
      <c r="AH133" s="1451"/>
      <c r="AI133" s="1451"/>
      <c r="AJ133" s="1451"/>
      <c r="AK133" s="1451"/>
      <c r="AL133" s="1452"/>
      <c r="AM133" s="1226"/>
      <c r="AN133" s="1226"/>
      <c r="AO133" s="1226"/>
      <c r="AP133" s="1226"/>
      <c r="AQ133" s="1226"/>
      <c r="AR133" s="1226"/>
      <c r="AS133" s="1226"/>
      <c r="AT133" s="1226"/>
      <c r="AU133" s="1226"/>
      <c r="AV133" s="1226"/>
      <c r="AW133" s="1226"/>
      <c r="AX133" s="1226"/>
      <c r="AY133" s="1226"/>
      <c r="AZ133" s="570"/>
      <c r="BA133" s="217" t="s">
        <v>129</v>
      </c>
      <c r="BB133" s="116" t="s">
        <v>99</v>
      </c>
      <c r="BC133" s="1778" t="s">
        <v>115</v>
      </c>
      <c r="BD133" s="1779"/>
      <c r="BE133" s="1779"/>
      <c r="BF133" s="1779"/>
      <c r="BG133" s="1780"/>
      <c r="BH133" s="1781" t="s">
        <v>39</v>
      </c>
      <c r="BI133" s="1779"/>
      <c r="BJ133" s="1779"/>
      <c r="BK133" s="1779"/>
      <c r="BL133" s="1780"/>
      <c r="BM133" s="1781" t="s">
        <v>38</v>
      </c>
      <c r="BN133" s="1779"/>
      <c r="BO133" s="1779"/>
      <c r="BP133" s="1779"/>
      <c r="BQ133" s="1782"/>
      <c r="BR133" s="1431" t="s">
        <v>138</v>
      </c>
      <c r="BS133" s="1432"/>
      <c r="BT133" s="1432"/>
      <c r="BU133" s="1432"/>
      <c r="BV133" s="1432"/>
      <c r="BW133" s="1432"/>
      <c r="BX133" s="1432"/>
      <c r="BY133" s="1433"/>
      <c r="BZ133" s="313"/>
      <c r="CA133" s="313"/>
      <c r="CB133" s="313"/>
      <c r="CC133" s="313"/>
      <c r="CD133" s="313"/>
      <c r="CE133" s="313"/>
      <c r="CF133" s="313"/>
      <c r="CG133" s="313"/>
      <c r="CH133" s="313"/>
      <c r="CI133" s="313"/>
      <c r="CJ133" s="313"/>
      <c r="CK133" s="313"/>
      <c r="CL133" s="313"/>
      <c r="CM133" s="215"/>
      <c r="CN133" s="215"/>
      <c r="CO133" s="215"/>
      <c r="CP133" s="215"/>
      <c r="CQ133" s="215"/>
      <c r="CR133" s="215"/>
      <c r="CS133" s="215"/>
      <c r="CT133" s="215"/>
      <c r="CU133" s="215"/>
      <c r="CV133" s="215"/>
      <c r="CW133" s="215"/>
      <c r="CX133" s="215"/>
      <c r="CY133" s="215"/>
      <c r="CZ133" s="215"/>
    </row>
    <row r="134" s="566" customFormat="true" ht="12.75" x14ac:dyDescent="0.2">
      <c r="A134" s="189" t="s">
        <v>70</v>
      </c>
      <c r="B134" s="246"/>
      <c r="C134" s="282" t="s">
        <v>0</v>
      </c>
      <c r="D134" s="283" t="s">
        <v>1</v>
      </c>
      <c r="E134" s="283" t="s">
        <v>2</v>
      </c>
      <c r="F134" s="283" t="s">
        <v>3</v>
      </c>
      <c r="G134" s="284" t="s">
        <v>4</v>
      </c>
      <c r="H134" s="692" t="s">
        <v>0</v>
      </c>
      <c r="I134" s="641" t="s">
        <v>1</v>
      </c>
      <c r="J134" s="641" t="s">
        <v>2</v>
      </c>
      <c r="K134" s="641" t="s">
        <v>3</v>
      </c>
      <c r="L134" s="642" t="s">
        <v>4</v>
      </c>
      <c r="M134" s="679" t="s">
        <v>0</v>
      </c>
      <c r="N134" s="641" t="s">
        <v>1</v>
      </c>
      <c r="O134" s="641" t="s">
        <v>2</v>
      </c>
      <c r="P134" s="641" t="s">
        <v>3</v>
      </c>
      <c r="Q134" s="710" t="s">
        <v>4</v>
      </c>
      <c r="R134" s="692" t="s">
        <v>147</v>
      </c>
      <c r="S134" s="641" t="s">
        <v>148</v>
      </c>
      <c r="T134" s="641" t="s">
        <v>149</v>
      </c>
      <c r="U134" s="641" t="s">
        <v>150</v>
      </c>
      <c r="V134" s="641" t="s">
        <v>151</v>
      </c>
      <c r="W134" s="641" t="s">
        <v>152</v>
      </c>
      <c r="X134" s="641" t="s">
        <v>153</v>
      </c>
      <c r="Y134" s="641" t="s">
        <v>154</v>
      </c>
      <c r="Z134" s="641" t="s">
        <v>155</v>
      </c>
      <c r="AA134" s="641" t="s">
        <v>156</v>
      </c>
      <c r="AB134" s="641" t="s">
        <v>157</v>
      </c>
      <c r="AC134" s="641" t="s">
        <v>158</v>
      </c>
      <c r="AD134" s="641" t="s">
        <v>159</v>
      </c>
      <c r="AE134" s="641" t="s">
        <v>160</v>
      </c>
      <c r="AF134" s="641" t="s">
        <v>161</v>
      </c>
      <c r="AG134" s="641" t="s">
        <v>162</v>
      </c>
      <c r="AH134" s="641" t="s">
        <v>163</v>
      </c>
      <c r="AI134" s="641" t="s">
        <v>164</v>
      </c>
      <c r="AJ134" s="641" t="s">
        <v>165</v>
      </c>
      <c r="AK134" s="641" t="s">
        <v>166</v>
      </c>
      <c r="AL134" s="643" t="s">
        <v>167</v>
      </c>
      <c r="AM134" s="1226"/>
      <c r="AN134" s="1226"/>
      <c r="AO134" s="1226"/>
      <c r="AP134" s="1226"/>
      <c r="AQ134" s="1226"/>
      <c r="AR134" s="1226"/>
      <c r="AS134" s="1226"/>
      <c r="AT134" s="1226"/>
      <c r="AU134" s="1226"/>
      <c r="AV134" s="1226"/>
      <c r="AW134" s="1226"/>
      <c r="AX134" s="1226"/>
      <c r="AY134" s="1226"/>
      <c r="AZ134" s="570"/>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147</v>
      </c>
      <c r="BS134" s="174" t="s">
        <v>148</v>
      </c>
      <c r="BT134" s="174" t="s">
        <v>149</v>
      </c>
      <c r="BU134" s="174" t="s">
        <v>150</v>
      </c>
      <c r="BV134" s="174" t="s">
        <v>151</v>
      </c>
      <c r="BW134" s="174" t="s">
        <v>152</v>
      </c>
      <c r="BX134" s="174" t="s">
        <v>153</v>
      </c>
      <c r="BY134" s="175" t="s">
        <v>154</v>
      </c>
      <c r="BZ134" s="175" t="s">
        <v>155</v>
      </c>
      <c r="CA134" s="175" t="s">
        <v>156</v>
      </c>
      <c r="CB134" s="175" t="s">
        <v>157</v>
      </c>
      <c r="CC134" s="175" t="s">
        <v>158</v>
      </c>
      <c r="CD134" s="175" t="s">
        <v>159</v>
      </c>
      <c r="CE134" s="175" t="s">
        <v>160</v>
      </c>
      <c r="CF134" s="175" t="s">
        <v>161</v>
      </c>
      <c r="CG134" s="175" t="s">
        <v>162</v>
      </c>
      <c r="CH134" s="175" t="s">
        <v>163</v>
      </c>
      <c r="CI134" s="175" t="s">
        <v>164</v>
      </c>
      <c r="CJ134" s="175" t="s">
        <v>165</v>
      </c>
      <c r="CK134" s="175" t="s">
        <v>166</v>
      </c>
      <c r="CL134" s="175" t="s">
        <v>167</v>
      </c>
      <c r="CM134" s="1510"/>
      <c r="CN134" s="1510"/>
      <c r="CO134" s="1510"/>
      <c r="CP134" s="1510"/>
      <c r="CQ134" s="1510"/>
      <c r="CR134" s="1510"/>
      <c r="CS134" s="1510"/>
      <c r="CT134" s="1510"/>
      <c r="CU134" s="1510"/>
      <c r="CV134" s="1510"/>
      <c r="CW134" s="1510"/>
      <c r="CX134" s="1510"/>
      <c r="CY134" s="1510"/>
      <c r="CZ134" s="1510"/>
    </row>
    <row r="135" s="566" customFormat="true" ht="15" customHeight="true" x14ac:dyDescent="0.2">
      <c r="A135" s="1736" t="s">
        <v>46</v>
      </c>
      <c r="B135" s="939" t="s">
        <v>45</v>
      </c>
      <c r="C135" s="856">
        <v>0</v>
      </c>
      <c r="D135" s="857">
        <v>0.33155094627356746</v>
      </c>
      <c r="E135" s="857">
        <v>4.1686452947901511</v>
      </c>
      <c r="F135" s="857">
        <v>24.177453587535471</v>
      </c>
      <c r="G135" s="858">
        <v>36.833379267188974</v>
      </c>
      <c r="H135" s="859">
        <v>20.652900237574887</v>
      </c>
      <c r="I135" s="857">
        <v>37.809007972728779</v>
      </c>
      <c r="J135" s="857">
        <v>41.662442720105439</v>
      </c>
      <c r="K135" s="857">
        <v>53.174531418971348</v>
      </c>
      <c r="L135" s="860">
        <v>55.815814697721102</v>
      </c>
      <c r="M135" s="861">
        <v>0</v>
      </c>
      <c r="N135" s="857">
        <v>0</v>
      </c>
      <c r="O135" s="857">
        <v>9.0897929192621227E-2</v>
      </c>
      <c r="P135" s="857">
        <v>0.27069030930950222</v>
      </c>
      <c r="Q135" s="858">
        <v>1.3966472616019694</v>
      </c>
      <c r="R135" s="859">
        <v>23.347096529463617</v>
      </c>
      <c r="S135" s="857">
        <v>80.512388387454862</v>
      </c>
      <c r="T135" s="857">
        <v>12.596053552235695</v>
      </c>
      <c r="U135" s="857">
        <v>7.1393206456677847</v>
      </c>
      <c r="V135" s="857">
        <v>8.971754791496112</v>
      </c>
      <c r="W135" s="857">
        <v>0</v>
      </c>
      <c r="X135" s="857">
        <v>0</v>
      </c>
      <c r="Y135" s="857">
        <v>0</v>
      </c>
      <c r="Z135" s="857">
        <v>0</v>
      </c>
      <c r="AA135" s="857">
        <v>3.4061379964959273</v>
      </c>
      <c r="AB135" s="857">
        <v>11.993331950103062</v>
      </c>
      <c r="AC135" s="857">
        <v>3.8811818257786594</v>
      </c>
      <c r="AD135" s="857">
        <v>3.0679612315852784</v>
      </c>
      <c r="AE135" s="857">
        <v>1.1078415978447851</v>
      </c>
      <c r="AF135" s="857">
        <v>0</v>
      </c>
      <c r="AG135" s="857">
        <v>0</v>
      </c>
      <c r="AH135" s="857">
        <v>0</v>
      </c>
      <c r="AI135" s="857">
        <v>0.48385678981220864</v>
      </c>
      <c r="AJ135" s="857">
        <v>54.378252635108126</v>
      </c>
      <c r="AK135" s="857">
        <v>0</v>
      </c>
      <c r="AL135" s="1470">
        <v>15.242374527976946</v>
      </c>
      <c r="AM135" s="1226"/>
      <c r="AN135" s="1226"/>
      <c r="AO135" s="1226"/>
      <c r="AP135" s="1226"/>
      <c r="AQ135" s="1226"/>
      <c r="AR135" s="1226"/>
      <c r="AS135" s="1226"/>
      <c r="AT135" s="1226"/>
      <c r="AU135" s="1226"/>
      <c r="AV135" s="1226"/>
      <c r="AW135" s="1226"/>
      <c r="AX135" s="1226"/>
      <c r="AY135" s="1226"/>
      <c r="AZ135" s="570"/>
      <c r="BA135" s="1783" t="s">
        <v>46</v>
      </c>
      <c r="BB135" s="158" t="s">
        <v>45</v>
      </c>
      <c r="BC135" s="1011" t="s">
        <v>36</v>
      </c>
      <c r="BD135" s="1030" t="s">
        <v>36</v>
      </c>
      <c r="BE135" s="1030" t="s">
        <v>36</v>
      </c>
      <c r="BF135" s="1030" t="s">
        <v>36</v>
      </c>
      <c r="BG135" s="1050" t="s">
        <v>36</v>
      </c>
      <c r="BH135" s="1070" t="s">
        <v>36</v>
      </c>
      <c r="BI135" s="1030" t="s">
        <v>36</v>
      </c>
      <c r="BJ135" s="1030" t="s">
        <v>36</v>
      </c>
      <c r="BK135" s="1030" t="s">
        <v>36</v>
      </c>
      <c r="BL135" s="1050" t="s">
        <v>36</v>
      </c>
      <c r="BM135" s="1070" t="s">
        <v>36</v>
      </c>
      <c r="BN135" s="1030" t="s">
        <v>36</v>
      </c>
      <c r="BO135" s="1030" t="s">
        <v>36</v>
      </c>
      <c r="BP135" s="1030" t="s">
        <v>36</v>
      </c>
      <c r="BQ135" s="1050" t="s">
        <v>36</v>
      </c>
      <c r="BR135" s="1070" t="s">
        <v>36</v>
      </c>
      <c r="BS135" s="1030" t="s">
        <v>36</v>
      </c>
      <c r="BT135" s="1030" t="s">
        <v>36</v>
      </c>
      <c r="BU135" s="1030" t="s">
        <v>36</v>
      </c>
      <c r="BV135" s="1030" t="s">
        <v>36</v>
      </c>
      <c r="BW135" s="1030" t="s">
        <v>36</v>
      </c>
      <c r="BX135" s="1030" t="s">
        <v>36</v>
      </c>
      <c r="BY135" s="1088" t="s">
        <v>36</v>
      </c>
      <c r="BZ135" s="1088" t="s">
        <v>36</v>
      </c>
      <c r="CA135" s="1088" t="s">
        <v>36</v>
      </c>
      <c r="CB135" s="1088" t="s">
        <v>36</v>
      </c>
      <c r="CC135" s="1088" t="s">
        <v>36</v>
      </c>
      <c r="CD135" s="1088" t="s">
        <v>36</v>
      </c>
      <c r="CE135" s="1088" t="s">
        <v>36</v>
      </c>
      <c r="CF135" s="1088" t="s">
        <v>36</v>
      </c>
      <c r="CG135" s="1088" t="s">
        <v>36</v>
      </c>
      <c r="CH135" s="1088" t="s">
        <v>36</v>
      </c>
      <c r="CI135" s="1088" t="s">
        <v>36</v>
      </c>
      <c r="CJ135" s="1088" t="s">
        <v>36</v>
      </c>
      <c r="CK135" s="1088" t="s">
        <v>36</v>
      </c>
      <c r="CL135" s="1088" t="s">
        <v>36</v>
      </c>
      <c r="CM135" s="1511"/>
      <c r="CN135" s="1511"/>
      <c r="CO135" s="1511"/>
      <c r="CP135" s="1511"/>
      <c r="CQ135" s="1511"/>
      <c r="CR135" s="1511"/>
      <c r="CS135" s="1511"/>
      <c r="CT135" s="1511"/>
      <c r="CU135" s="1511"/>
      <c r="CV135" s="1511"/>
      <c r="CW135" s="1511"/>
      <c r="CX135" s="1511"/>
      <c r="CY135" s="1511"/>
      <c r="CZ135" s="1511"/>
    </row>
    <row r="136" s="566" customFormat="true" ht="15" customHeight="true" x14ac:dyDescent="0.2">
      <c r="A136" s="1669"/>
      <c r="B136" s="940" t="s">
        <v>44</v>
      </c>
      <c r="C136" s="862">
        <v>0</v>
      </c>
      <c r="D136" s="863">
        <v>0.63361047505812762</v>
      </c>
      <c r="E136" s="863">
        <v>0.77525335566119979</v>
      </c>
      <c r="F136" s="863">
        <v>3.2186227070772353</v>
      </c>
      <c r="G136" s="864">
        <v>2.0170146356837266</v>
      </c>
      <c r="H136" s="865">
        <v>1.4174747380528638</v>
      </c>
      <c r="I136" s="863">
        <v>3.3167165269042309</v>
      </c>
      <c r="J136" s="863">
        <v>2.8140162930268837</v>
      </c>
      <c r="K136" s="863">
        <v>2.5937835262188886</v>
      </c>
      <c r="L136" s="866">
        <v>1.2605568563692213</v>
      </c>
      <c r="M136" s="867">
        <v>0</v>
      </c>
      <c r="N136" s="863">
        <v>0.31360951237327228</v>
      </c>
      <c r="O136" s="863">
        <v>0.43989932024843559</v>
      </c>
      <c r="P136" s="863">
        <v>0.98824219350420117</v>
      </c>
      <c r="Q136" s="864">
        <v>2.7888881156857299</v>
      </c>
      <c r="R136" s="865">
        <v>0</v>
      </c>
      <c r="S136" s="863">
        <v>0</v>
      </c>
      <c r="T136" s="863">
        <v>1.0496711293529748</v>
      </c>
      <c r="U136" s="863">
        <v>4.0031885844686501</v>
      </c>
      <c r="V136" s="863">
        <v>0.63592998161490999</v>
      </c>
      <c r="W136" s="863">
        <v>1.0622141518646766</v>
      </c>
      <c r="X136" s="863">
        <v>94.20289855072464</v>
      </c>
      <c r="Y136" s="863">
        <v>0</v>
      </c>
      <c r="Z136" s="863">
        <v>0</v>
      </c>
      <c r="AA136" s="863">
        <v>0</v>
      </c>
      <c r="AB136" s="863">
        <v>10.559901967079774</v>
      </c>
      <c r="AC136" s="863">
        <v>0.66265580244122213</v>
      </c>
      <c r="AD136" s="863">
        <v>0.89339122164953155</v>
      </c>
      <c r="AE136" s="863">
        <v>0</v>
      </c>
      <c r="AF136" s="863">
        <v>0</v>
      </c>
      <c r="AG136" s="863">
        <v>0</v>
      </c>
      <c r="AH136" s="863">
        <v>1.2292917557975462</v>
      </c>
      <c r="AI136" s="863">
        <v>1.1914383055061004</v>
      </c>
      <c r="AJ136" s="863">
        <v>0</v>
      </c>
      <c r="AK136" s="863">
        <v>0</v>
      </c>
      <c r="AL136" s="1471">
        <v>0.14657901856758565</v>
      </c>
      <c r="AM136" s="1226"/>
      <c r="AN136" s="1226"/>
      <c r="AO136" s="1226"/>
      <c r="AP136" s="1226"/>
      <c r="AQ136" s="1226"/>
      <c r="AR136" s="1226"/>
      <c r="AS136" s="1226"/>
      <c r="AT136" s="1226"/>
      <c r="AU136" s="1226"/>
      <c r="AV136" s="1226"/>
      <c r="AW136" s="1226"/>
      <c r="AX136" s="1226"/>
      <c r="AY136" s="1226"/>
      <c r="AZ136" s="570"/>
      <c r="BA136" s="1743"/>
      <c r="BB136" s="159" t="s">
        <v>44</v>
      </c>
      <c r="BC136" s="1012" t="s">
        <v>36</v>
      </c>
      <c r="BD136" s="1031" t="s">
        <v>36</v>
      </c>
      <c r="BE136" s="1031" t="s">
        <v>36</v>
      </c>
      <c r="BF136" s="1031" t="s">
        <v>36</v>
      </c>
      <c r="BG136" s="1051" t="s">
        <v>36</v>
      </c>
      <c r="BH136" s="1071" t="s">
        <v>36</v>
      </c>
      <c r="BI136" s="1031" t="s">
        <v>36</v>
      </c>
      <c r="BJ136" s="1031" t="s">
        <v>36</v>
      </c>
      <c r="BK136" s="1031" t="s">
        <v>36</v>
      </c>
      <c r="BL136" s="1051" t="s">
        <v>36</v>
      </c>
      <c r="BM136" s="1071" t="s">
        <v>36</v>
      </c>
      <c r="BN136" s="1031" t="s">
        <v>36</v>
      </c>
      <c r="BO136" s="1031" t="s">
        <v>36</v>
      </c>
      <c r="BP136" s="1031" t="s">
        <v>36</v>
      </c>
      <c r="BQ136" s="1051" t="s">
        <v>36</v>
      </c>
      <c r="BR136" s="1071" t="s">
        <v>36</v>
      </c>
      <c r="BS136" s="1031" t="s">
        <v>36</v>
      </c>
      <c r="BT136" s="1031" t="s">
        <v>36</v>
      </c>
      <c r="BU136" s="1031" t="s">
        <v>36</v>
      </c>
      <c r="BV136" s="1031" t="s">
        <v>36</v>
      </c>
      <c r="BW136" s="1031" t="s">
        <v>36</v>
      </c>
      <c r="BX136" s="1031" t="s">
        <v>36</v>
      </c>
      <c r="BY136" s="1089" t="s">
        <v>36</v>
      </c>
      <c r="BZ136" s="1089" t="s">
        <v>36</v>
      </c>
      <c r="CA136" s="1089" t="s">
        <v>36</v>
      </c>
      <c r="CB136" s="1089" t="s">
        <v>36</v>
      </c>
      <c r="CC136" s="1089" t="s">
        <v>36</v>
      </c>
      <c r="CD136" s="1089" t="s">
        <v>36</v>
      </c>
      <c r="CE136" s="1089" t="s">
        <v>36</v>
      </c>
      <c r="CF136" s="1089" t="s">
        <v>36</v>
      </c>
      <c r="CG136" s="1089" t="s">
        <v>36</v>
      </c>
      <c r="CH136" s="1089" t="s">
        <v>36</v>
      </c>
      <c r="CI136" s="1089" t="s">
        <v>36</v>
      </c>
      <c r="CJ136" s="1089" t="s">
        <v>36</v>
      </c>
      <c r="CK136" s="1089" t="s">
        <v>36</v>
      </c>
      <c r="CL136" s="1089" t="s">
        <v>36</v>
      </c>
      <c r="CM136" s="1512"/>
      <c r="CN136" s="1512"/>
      <c r="CO136" s="1512"/>
      <c r="CP136" s="1512"/>
      <c r="CQ136" s="1512"/>
      <c r="CR136" s="1512"/>
      <c r="CS136" s="1512"/>
      <c r="CT136" s="1512"/>
      <c r="CU136" s="1512"/>
      <c r="CV136" s="1512"/>
      <c r="CW136" s="1512"/>
      <c r="CX136" s="1512"/>
      <c r="CY136" s="1512"/>
      <c r="CZ136" s="1512"/>
    </row>
    <row r="137" s="566" customFormat="true" ht="15" customHeight="true" x14ac:dyDescent="0.2">
      <c r="A137" s="1669"/>
      <c r="B137" s="940" t="s">
        <v>43</v>
      </c>
      <c r="C137" s="862">
        <v>9.0343888725650494</v>
      </c>
      <c r="D137" s="863">
        <v>27.926581825636287</v>
      </c>
      <c r="E137" s="863">
        <v>44.748330839410158</v>
      </c>
      <c r="F137" s="863">
        <v>55.226511465252436</v>
      </c>
      <c r="G137" s="864">
        <v>51.746031100384627</v>
      </c>
      <c r="H137" s="865">
        <v>57.434507658822589</v>
      </c>
      <c r="I137" s="863">
        <v>52.646381091812856</v>
      </c>
      <c r="J137" s="863">
        <v>48.262339221340952</v>
      </c>
      <c r="K137" s="863">
        <v>41.176821162840902</v>
      </c>
      <c r="L137" s="866">
        <v>42.923628445909721</v>
      </c>
      <c r="M137" s="867">
        <v>6.0785042741396209</v>
      </c>
      <c r="N137" s="863">
        <v>18.507855654435559</v>
      </c>
      <c r="O137" s="863">
        <v>32.733664381806719</v>
      </c>
      <c r="P137" s="863">
        <v>41.114295947504367</v>
      </c>
      <c r="Q137" s="864">
        <v>66.379005135884213</v>
      </c>
      <c r="R137" s="865">
        <v>51.746042395265121</v>
      </c>
      <c r="S137" s="863">
        <v>5.3801285637281833</v>
      </c>
      <c r="T137" s="863">
        <v>23.594227156947774</v>
      </c>
      <c r="U137" s="863">
        <v>61.814078001096597</v>
      </c>
      <c r="V137" s="863">
        <v>46.240036637461706</v>
      </c>
      <c r="W137" s="863">
        <v>13.036013410983916</v>
      </c>
      <c r="X137" s="863">
        <v>3.3816425120772946</v>
      </c>
      <c r="Y137" s="863">
        <v>14.851947209473874</v>
      </c>
      <c r="Z137" s="863">
        <v>39.94528161935208</v>
      </c>
      <c r="AA137" s="863">
        <v>23.32671053446785</v>
      </c>
      <c r="AB137" s="863">
        <v>44.57220418148772</v>
      </c>
      <c r="AC137" s="863">
        <v>17.008387951089738</v>
      </c>
      <c r="AD137" s="863">
        <v>42.529240085947833</v>
      </c>
      <c r="AE137" s="863">
        <v>44.738762918589259</v>
      </c>
      <c r="AF137" s="863">
        <v>45.999725789443552</v>
      </c>
      <c r="AG137" s="863">
        <v>9.0037837545801036</v>
      </c>
      <c r="AH137" s="863">
        <v>42.172345503762564</v>
      </c>
      <c r="AI137" s="863">
        <v>50.396244640076262</v>
      </c>
      <c r="AJ137" s="863">
        <v>44.456872319550918</v>
      </c>
      <c r="AK137" s="863">
        <v>65.980339319779475</v>
      </c>
      <c r="AL137" s="1471">
        <v>45.411574312609915</v>
      </c>
      <c r="AM137" s="1226"/>
      <c r="AN137" s="1226"/>
      <c r="AO137" s="1226"/>
      <c r="AP137" s="1226"/>
      <c r="AQ137" s="1226"/>
      <c r="AR137" s="1226"/>
      <c r="AS137" s="1226"/>
      <c r="AT137" s="1226"/>
      <c r="AU137" s="1226"/>
      <c r="AV137" s="1226"/>
      <c r="AW137" s="1226"/>
      <c r="AX137" s="1226"/>
      <c r="AY137" s="1226"/>
      <c r="AZ137" s="570"/>
      <c r="BA137" s="1743"/>
      <c r="BB137" s="159" t="s">
        <v>43</v>
      </c>
      <c r="BC137" s="1012" t="s">
        <v>36</v>
      </c>
      <c r="BD137" s="1031" t="s">
        <v>36</v>
      </c>
      <c r="BE137" s="1031" t="s">
        <v>36</v>
      </c>
      <c r="BF137" s="1031" t="s">
        <v>36</v>
      </c>
      <c r="BG137" s="1051" t="s">
        <v>36</v>
      </c>
      <c r="BH137" s="1071" t="s">
        <v>36</v>
      </c>
      <c r="BI137" s="1031" t="s">
        <v>36</v>
      </c>
      <c r="BJ137" s="1031" t="s">
        <v>36</v>
      </c>
      <c r="BK137" s="1031" t="s">
        <v>36</v>
      </c>
      <c r="BL137" s="1051" t="s">
        <v>36</v>
      </c>
      <c r="BM137" s="1071" t="s">
        <v>36</v>
      </c>
      <c r="BN137" s="1031" t="s">
        <v>36</v>
      </c>
      <c r="BO137" s="1031" t="s">
        <v>36</v>
      </c>
      <c r="BP137" s="1031" t="s">
        <v>36</v>
      </c>
      <c r="BQ137" s="1051" t="s">
        <v>36</v>
      </c>
      <c r="BR137" s="1071" t="s">
        <v>36</v>
      </c>
      <c r="BS137" s="1031" t="s">
        <v>36</v>
      </c>
      <c r="BT137" s="1031" t="s">
        <v>36</v>
      </c>
      <c r="BU137" s="1031" t="s">
        <v>36</v>
      </c>
      <c r="BV137" s="1031" t="s">
        <v>36</v>
      </c>
      <c r="BW137" s="1031" t="s">
        <v>36</v>
      </c>
      <c r="BX137" s="1031" t="s">
        <v>36</v>
      </c>
      <c r="BY137" s="1089" t="s">
        <v>36</v>
      </c>
      <c r="BZ137" s="1089" t="s">
        <v>36</v>
      </c>
      <c r="CA137" s="1089" t="s">
        <v>36</v>
      </c>
      <c r="CB137" s="1089" t="s">
        <v>36</v>
      </c>
      <c r="CC137" s="1089" t="s">
        <v>36</v>
      </c>
      <c r="CD137" s="1089" t="s">
        <v>36</v>
      </c>
      <c r="CE137" s="1089" t="s">
        <v>36</v>
      </c>
      <c r="CF137" s="1089" t="s">
        <v>36</v>
      </c>
      <c r="CG137" s="1089" t="s">
        <v>36</v>
      </c>
      <c r="CH137" s="1089" t="s">
        <v>36</v>
      </c>
      <c r="CI137" s="1089" t="s">
        <v>36</v>
      </c>
      <c r="CJ137" s="1089" t="s">
        <v>36</v>
      </c>
      <c r="CK137" s="1089" t="s">
        <v>36</v>
      </c>
      <c r="CL137" s="1089" t="s">
        <v>36</v>
      </c>
      <c r="CM137" s="1512"/>
      <c r="CN137" s="1512"/>
      <c r="CO137" s="1512"/>
      <c r="CP137" s="1512"/>
      <c r="CQ137" s="1512"/>
      <c r="CR137" s="1512"/>
      <c r="CS137" s="1512"/>
      <c r="CT137" s="1512"/>
      <c r="CU137" s="1512"/>
      <c r="CV137" s="1512"/>
      <c r="CW137" s="1512"/>
      <c r="CX137" s="1512"/>
      <c r="CY137" s="1512"/>
      <c r="CZ137" s="1512"/>
    </row>
    <row r="138" s="566" customFormat="true" ht="15" customHeight="true" x14ac:dyDescent="0.2">
      <c r="A138" s="1669"/>
      <c r="B138" s="940" t="s">
        <v>42</v>
      </c>
      <c r="C138" s="862">
        <v>26.162454353356342</v>
      </c>
      <c r="D138" s="863">
        <v>39.927578146096749</v>
      </c>
      <c r="E138" s="863">
        <v>40.631608851108759</v>
      </c>
      <c r="F138" s="863">
        <v>16.893865026955886</v>
      </c>
      <c r="G138" s="864">
        <v>8.4020011356256195</v>
      </c>
      <c r="H138" s="865">
        <v>17.219682040000773</v>
      </c>
      <c r="I138" s="863">
        <v>6.1834877300701621</v>
      </c>
      <c r="J138" s="863">
        <v>7.2612017655266579</v>
      </c>
      <c r="K138" s="863">
        <v>3.0548638919688371</v>
      </c>
      <c r="L138" s="866">
        <v>0</v>
      </c>
      <c r="M138" s="867">
        <v>20.821814051648918</v>
      </c>
      <c r="N138" s="863">
        <v>35.542531617205654</v>
      </c>
      <c r="O138" s="863">
        <v>44.501973596486529</v>
      </c>
      <c r="P138" s="863">
        <v>47.48427755713567</v>
      </c>
      <c r="Q138" s="864">
        <v>27.310655558973224</v>
      </c>
      <c r="R138" s="865">
        <v>24.777542634013681</v>
      </c>
      <c r="S138" s="863">
        <v>14.107483048816974</v>
      </c>
      <c r="T138" s="863">
        <v>33.953903666655201</v>
      </c>
      <c r="U138" s="863">
        <v>25.761737133149225</v>
      </c>
      <c r="V138" s="863">
        <v>17.88145644661299</v>
      </c>
      <c r="W138" s="863">
        <v>24.834591263479492</v>
      </c>
      <c r="X138" s="863">
        <v>2.4154589371980673</v>
      </c>
      <c r="Y138" s="863">
        <v>22.174431601661734</v>
      </c>
      <c r="Z138" s="863">
        <v>60.054718380647913</v>
      </c>
      <c r="AA138" s="863">
        <v>26.787504754471435</v>
      </c>
      <c r="AB138" s="863">
        <v>29.830641544194279</v>
      </c>
      <c r="AC138" s="863">
        <v>13.097686268550335</v>
      </c>
      <c r="AD138" s="863">
        <v>34.10739922684067</v>
      </c>
      <c r="AE138" s="863">
        <v>41.639920590195281</v>
      </c>
      <c r="AF138" s="863">
        <v>19.177667476646214</v>
      </c>
      <c r="AG138" s="863">
        <v>57.392460553923485</v>
      </c>
      <c r="AH138" s="863">
        <v>56.598362740439903</v>
      </c>
      <c r="AI138" s="863">
        <v>15.864635834190368</v>
      </c>
      <c r="AJ138" s="863">
        <v>1.117610556638319</v>
      </c>
      <c r="AK138" s="863">
        <v>33.388558615666639</v>
      </c>
      <c r="AL138" s="1471">
        <v>31.517844753043068</v>
      </c>
      <c r="AM138" s="1226"/>
      <c r="AN138" s="1226"/>
      <c r="AO138" s="1226"/>
      <c r="AP138" s="1226"/>
      <c r="AQ138" s="1226"/>
      <c r="AR138" s="1226"/>
      <c r="AS138" s="1226"/>
      <c r="AT138" s="1226"/>
      <c r="AU138" s="1226"/>
      <c r="AV138" s="1226"/>
      <c r="AW138" s="1226"/>
      <c r="AX138" s="1226"/>
      <c r="AY138" s="1226"/>
      <c r="AZ138" s="570"/>
      <c r="BA138" s="1743"/>
      <c r="BB138" s="159" t="s">
        <v>42</v>
      </c>
      <c r="BC138" s="1012" t="s">
        <v>36</v>
      </c>
      <c r="BD138" s="1031" t="s">
        <v>36</v>
      </c>
      <c r="BE138" s="1031" t="s">
        <v>36</v>
      </c>
      <c r="BF138" s="1031" t="s">
        <v>36</v>
      </c>
      <c r="BG138" s="1051" t="s">
        <v>36</v>
      </c>
      <c r="BH138" s="1071" t="s">
        <v>36</v>
      </c>
      <c r="BI138" s="1031" t="s">
        <v>36</v>
      </c>
      <c r="BJ138" s="1031" t="s">
        <v>36</v>
      </c>
      <c r="BK138" s="1031" t="s">
        <v>36</v>
      </c>
      <c r="BL138" s="1051" t="s">
        <v>36</v>
      </c>
      <c r="BM138" s="1071" t="s">
        <v>36</v>
      </c>
      <c r="BN138" s="1031" t="s">
        <v>36</v>
      </c>
      <c r="BO138" s="1031" t="s">
        <v>36</v>
      </c>
      <c r="BP138" s="1031" t="s">
        <v>36</v>
      </c>
      <c r="BQ138" s="1051" t="s">
        <v>36</v>
      </c>
      <c r="BR138" s="1071" t="s">
        <v>36</v>
      </c>
      <c r="BS138" s="1031" t="s">
        <v>36</v>
      </c>
      <c r="BT138" s="1031" t="s">
        <v>36</v>
      </c>
      <c r="BU138" s="1031" t="s">
        <v>36</v>
      </c>
      <c r="BV138" s="1031" t="s">
        <v>36</v>
      </c>
      <c r="BW138" s="1031" t="s">
        <v>36</v>
      </c>
      <c r="BX138" s="1031" t="s">
        <v>36</v>
      </c>
      <c r="BY138" s="1089" t="s">
        <v>36</v>
      </c>
      <c r="BZ138" s="1089" t="s">
        <v>36</v>
      </c>
      <c r="CA138" s="1089" t="s">
        <v>36</v>
      </c>
      <c r="CB138" s="1089" t="s">
        <v>36</v>
      </c>
      <c r="CC138" s="1089" t="s">
        <v>36</v>
      </c>
      <c r="CD138" s="1089" t="s">
        <v>36</v>
      </c>
      <c r="CE138" s="1089" t="s">
        <v>36</v>
      </c>
      <c r="CF138" s="1089" t="s">
        <v>36</v>
      </c>
      <c r="CG138" s="1089" t="s">
        <v>36</v>
      </c>
      <c r="CH138" s="1089" t="s">
        <v>36</v>
      </c>
      <c r="CI138" s="1089" t="s">
        <v>36</v>
      </c>
      <c r="CJ138" s="1089" t="s">
        <v>36</v>
      </c>
      <c r="CK138" s="1089" t="s">
        <v>36</v>
      </c>
      <c r="CL138" s="1089" t="s">
        <v>36</v>
      </c>
      <c r="CM138" s="1512"/>
      <c r="CN138" s="1512"/>
      <c r="CO138" s="1512"/>
      <c r="CP138" s="1512"/>
      <c r="CQ138" s="1512"/>
      <c r="CR138" s="1512"/>
      <c r="CS138" s="1512"/>
      <c r="CT138" s="1512"/>
      <c r="CU138" s="1512"/>
      <c r="CV138" s="1512"/>
      <c r="CW138" s="1512"/>
      <c r="CX138" s="1512"/>
      <c r="CY138" s="1512"/>
      <c r="CZ138" s="1512"/>
    </row>
    <row r="139" s="566" customFormat="true" ht="15" customHeight="true" x14ac:dyDescent="0.2">
      <c r="A139" s="1669"/>
      <c r="B139" s="940" t="s">
        <v>19</v>
      </c>
      <c r="C139" s="862">
        <v>64.803156774078374</v>
      </c>
      <c r="D139" s="863">
        <v>31.180678606935292</v>
      </c>
      <c r="E139" s="863">
        <v>9.6761616590297024</v>
      </c>
      <c r="F139" s="863">
        <v>0.48354721317900967</v>
      </c>
      <c r="G139" s="864">
        <v>1.0015738611171108</v>
      </c>
      <c r="H139" s="865">
        <v>3.2754353255489268</v>
      </c>
      <c r="I139" s="863">
        <v>4.4406678483915725E-2</v>
      </c>
      <c r="J139" s="863">
        <v>0</v>
      </c>
      <c r="K139" s="863">
        <v>0</v>
      </c>
      <c r="L139" s="866">
        <v>0</v>
      </c>
      <c r="M139" s="867">
        <v>73.099681674211411</v>
      </c>
      <c r="N139" s="863">
        <v>45.636003215985632</v>
      </c>
      <c r="O139" s="863">
        <v>22.233564772265822</v>
      </c>
      <c r="P139" s="863">
        <v>10.142493992546298</v>
      </c>
      <c r="Q139" s="864">
        <v>2.1248039278546829</v>
      </c>
      <c r="R139" s="865">
        <v>0.12931844125760075</v>
      </c>
      <c r="S139" s="863">
        <v>0</v>
      </c>
      <c r="T139" s="863">
        <v>28.806144494808432</v>
      </c>
      <c r="U139" s="863">
        <v>1.2816756356177597</v>
      </c>
      <c r="V139" s="863">
        <v>26.27082214281431</v>
      </c>
      <c r="W139" s="863">
        <v>61.067181173671933</v>
      </c>
      <c r="X139" s="863">
        <v>0</v>
      </c>
      <c r="Y139" s="863">
        <v>62.973621188864435</v>
      </c>
      <c r="Z139" s="863">
        <v>0</v>
      </c>
      <c r="AA139" s="863">
        <v>46.479646714564772</v>
      </c>
      <c r="AB139" s="863">
        <v>3.0439203571351396</v>
      </c>
      <c r="AC139" s="863">
        <v>65.350088152139946</v>
      </c>
      <c r="AD139" s="863">
        <v>19.402008233976552</v>
      </c>
      <c r="AE139" s="863">
        <v>12.513474893370761</v>
      </c>
      <c r="AF139" s="863">
        <v>34.822606733910234</v>
      </c>
      <c r="AG139" s="863">
        <v>33.603755691496353</v>
      </c>
      <c r="AH139" s="863">
        <v>0</v>
      </c>
      <c r="AI139" s="863">
        <v>32.063824430415011</v>
      </c>
      <c r="AJ139" s="863">
        <v>4.7264488702611948E-2</v>
      </c>
      <c r="AK139" s="863">
        <v>0.63110206455385287</v>
      </c>
      <c r="AL139" s="1471">
        <v>7.6816273878025729</v>
      </c>
      <c r="AM139" s="1226"/>
      <c r="AN139" s="1226"/>
      <c r="AO139" s="1226"/>
      <c r="AP139" s="1226"/>
      <c r="AQ139" s="1226"/>
      <c r="AR139" s="1226"/>
      <c r="AS139" s="1226"/>
      <c r="AT139" s="1226"/>
      <c r="AU139" s="1226"/>
      <c r="AV139" s="1226"/>
      <c r="AW139" s="1226"/>
      <c r="AX139" s="1226"/>
      <c r="AY139" s="1226"/>
      <c r="AZ139" s="570"/>
      <c r="BA139" s="1743"/>
      <c r="BB139" s="159" t="s">
        <v>19</v>
      </c>
      <c r="BC139" s="1012" t="s">
        <v>36</v>
      </c>
      <c r="BD139" s="1031" t="s">
        <v>36</v>
      </c>
      <c r="BE139" s="1031" t="s">
        <v>36</v>
      </c>
      <c r="BF139" s="1031" t="s">
        <v>36</v>
      </c>
      <c r="BG139" s="1051" t="s">
        <v>36</v>
      </c>
      <c r="BH139" s="1071" t="s">
        <v>36</v>
      </c>
      <c r="BI139" s="1031" t="s">
        <v>36</v>
      </c>
      <c r="BJ139" s="1031" t="s">
        <v>36</v>
      </c>
      <c r="BK139" s="1031" t="s">
        <v>36</v>
      </c>
      <c r="BL139" s="1051" t="s">
        <v>36</v>
      </c>
      <c r="BM139" s="1071" t="s">
        <v>36</v>
      </c>
      <c r="BN139" s="1031" t="s">
        <v>36</v>
      </c>
      <c r="BO139" s="1031" t="s">
        <v>36</v>
      </c>
      <c r="BP139" s="1031" t="s">
        <v>36</v>
      </c>
      <c r="BQ139" s="1051" t="s">
        <v>36</v>
      </c>
      <c r="BR139" s="1071" t="s">
        <v>36</v>
      </c>
      <c r="BS139" s="1031" t="s">
        <v>36</v>
      </c>
      <c r="BT139" s="1031" t="s">
        <v>36</v>
      </c>
      <c r="BU139" s="1031" t="s">
        <v>36</v>
      </c>
      <c r="BV139" s="1031" t="s">
        <v>36</v>
      </c>
      <c r="BW139" s="1031" t="s">
        <v>36</v>
      </c>
      <c r="BX139" s="1031" t="s">
        <v>36</v>
      </c>
      <c r="BY139" s="1089" t="s">
        <v>36</v>
      </c>
      <c r="BZ139" s="1089" t="s">
        <v>36</v>
      </c>
      <c r="CA139" s="1089" t="s">
        <v>36</v>
      </c>
      <c r="CB139" s="1089" t="s">
        <v>36</v>
      </c>
      <c r="CC139" s="1089" t="s">
        <v>36</v>
      </c>
      <c r="CD139" s="1089" t="s">
        <v>36</v>
      </c>
      <c r="CE139" s="1089" t="s">
        <v>36</v>
      </c>
      <c r="CF139" s="1089" t="s">
        <v>36</v>
      </c>
      <c r="CG139" s="1089" t="s">
        <v>36</v>
      </c>
      <c r="CH139" s="1089" t="s">
        <v>36</v>
      </c>
      <c r="CI139" s="1089" t="s">
        <v>36</v>
      </c>
      <c r="CJ139" s="1089" t="s">
        <v>36</v>
      </c>
      <c r="CK139" s="1089" t="s">
        <v>36</v>
      </c>
      <c r="CL139" s="1089" t="s">
        <v>36</v>
      </c>
      <c r="CM139" s="1512"/>
      <c r="CN139" s="1512"/>
      <c r="CO139" s="1512"/>
      <c r="CP139" s="1512"/>
      <c r="CQ139" s="1512"/>
      <c r="CR139" s="1512"/>
      <c r="CS139" s="1512"/>
      <c r="CT139" s="1512"/>
      <c r="CU139" s="1512"/>
      <c r="CV139" s="1512"/>
      <c r="CW139" s="1512"/>
      <c r="CX139" s="1512"/>
      <c r="CY139" s="1512"/>
      <c r="CZ139" s="1512"/>
    </row>
    <row r="140" s="130" customFormat="true" ht="15" customHeight="true" x14ac:dyDescent="0.2">
      <c r="A140" s="1726" t="s">
        <v>107</v>
      </c>
      <c r="B140" s="252" t="s">
        <v>65</v>
      </c>
      <c r="C140" s="962" t="s">
        <v>36</v>
      </c>
      <c r="D140" s="969" t="s">
        <v>36</v>
      </c>
      <c r="E140" s="969" t="s">
        <v>36</v>
      </c>
      <c r="F140" s="969" t="s">
        <v>36</v>
      </c>
      <c r="G140" s="976" t="s">
        <v>36</v>
      </c>
      <c r="H140" s="983" t="s">
        <v>36</v>
      </c>
      <c r="I140" s="969" t="s">
        <v>36</v>
      </c>
      <c r="J140" s="969" t="s">
        <v>36</v>
      </c>
      <c r="K140" s="969" t="s">
        <v>36</v>
      </c>
      <c r="L140" s="990" t="s">
        <v>36</v>
      </c>
      <c r="M140" s="997" t="s">
        <v>36</v>
      </c>
      <c r="N140" s="969" t="s">
        <v>36</v>
      </c>
      <c r="O140" s="969" t="s">
        <v>36</v>
      </c>
      <c r="P140" s="969" t="s">
        <v>36</v>
      </c>
      <c r="Q140" s="976" t="s">
        <v>36</v>
      </c>
      <c r="R140" s="983" t="s">
        <v>36</v>
      </c>
      <c r="S140" s="969" t="s">
        <v>36</v>
      </c>
      <c r="T140" s="969" t="s">
        <v>36</v>
      </c>
      <c r="U140" s="969" t="s">
        <v>36</v>
      </c>
      <c r="V140" s="969" t="s">
        <v>36</v>
      </c>
      <c r="W140" s="969" t="s">
        <v>36</v>
      </c>
      <c r="X140" s="969" t="s">
        <v>36</v>
      </c>
      <c r="Y140" s="1002" t="s">
        <v>36</v>
      </c>
      <c r="Z140" s="1002" t="s">
        <v>36</v>
      </c>
      <c r="AA140" s="1002" t="s">
        <v>36</v>
      </c>
      <c r="AB140" s="1002" t="s">
        <v>36</v>
      </c>
      <c r="AC140" s="1002" t="s">
        <v>36</v>
      </c>
      <c r="AD140" s="1002" t="s">
        <v>36</v>
      </c>
      <c r="AE140" s="1002" t="s">
        <v>36</v>
      </c>
      <c r="AF140" s="1002" t="s">
        <v>36</v>
      </c>
      <c r="AG140" s="1002" t="s">
        <v>36</v>
      </c>
      <c r="AH140" s="1002" t="s">
        <v>36</v>
      </c>
      <c r="AI140" s="1002" t="s">
        <v>36</v>
      </c>
      <c r="AJ140" s="1002" t="s">
        <v>36</v>
      </c>
      <c r="AK140" s="1002" t="s">
        <v>36</v>
      </c>
      <c r="AL140" s="1472" t="s">
        <v>36</v>
      </c>
      <c r="AM140" s="1492"/>
      <c r="AN140" s="1492"/>
      <c r="AO140" s="1492"/>
      <c r="AP140" s="1492"/>
      <c r="AQ140" s="1492"/>
      <c r="AR140" s="1492"/>
      <c r="AS140" s="1492"/>
      <c r="AT140" s="1492"/>
      <c r="AU140" s="1492"/>
      <c r="AV140" s="1492"/>
      <c r="AW140" s="1492"/>
      <c r="AX140" s="1492"/>
      <c r="AY140" s="1492"/>
      <c r="AZ140" s="215"/>
      <c r="BA140" s="1743" t="s">
        <v>107</v>
      </c>
      <c r="BB140" s="159" t="s">
        <v>65</v>
      </c>
      <c r="BC140" s="1012" t="s">
        <v>36</v>
      </c>
      <c r="BD140" s="1031" t="s">
        <v>36</v>
      </c>
      <c r="BE140" s="1031" t="s">
        <v>36</v>
      </c>
      <c r="BF140" s="1031" t="s">
        <v>36</v>
      </c>
      <c r="BG140" s="1051" t="s">
        <v>36</v>
      </c>
      <c r="BH140" s="1071" t="s">
        <v>36</v>
      </c>
      <c r="BI140" s="1031" t="s">
        <v>36</v>
      </c>
      <c r="BJ140" s="1031" t="s">
        <v>36</v>
      </c>
      <c r="BK140" s="1031" t="s">
        <v>36</v>
      </c>
      <c r="BL140" s="1051" t="s">
        <v>36</v>
      </c>
      <c r="BM140" s="1071" t="s">
        <v>36</v>
      </c>
      <c r="BN140" s="1031" t="s">
        <v>36</v>
      </c>
      <c r="BO140" s="1031" t="s">
        <v>36</v>
      </c>
      <c r="BP140" s="1031" t="s">
        <v>36</v>
      </c>
      <c r="BQ140" s="1051" t="s">
        <v>36</v>
      </c>
      <c r="BR140" s="1071" t="s">
        <v>36</v>
      </c>
      <c r="BS140" s="1031" t="s">
        <v>36</v>
      </c>
      <c r="BT140" s="1031" t="s">
        <v>36</v>
      </c>
      <c r="BU140" s="1031" t="s">
        <v>36</v>
      </c>
      <c r="BV140" s="1031" t="s">
        <v>36</v>
      </c>
      <c r="BW140" s="1031" t="s">
        <v>36</v>
      </c>
      <c r="BX140" s="1031" t="s">
        <v>36</v>
      </c>
      <c r="BY140" s="1089" t="s">
        <v>36</v>
      </c>
      <c r="BZ140" s="1089" t="s">
        <v>36</v>
      </c>
      <c r="CA140" s="1089" t="s">
        <v>36</v>
      </c>
      <c r="CB140" s="1089" t="s">
        <v>36</v>
      </c>
      <c r="CC140" s="1089" t="s">
        <v>36</v>
      </c>
      <c r="CD140" s="1089" t="s">
        <v>36</v>
      </c>
      <c r="CE140" s="1089" t="s">
        <v>36</v>
      </c>
      <c r="CF140" s="1089" t="s">
        <v>36</v>
      </c>
      <c r="CG140" s="1089" t="s">
        <v>36</v>
      </c>
      <c r="CH140" s="1089" t="s">
        <v>36</v>
      </c>
      <c r="CI140" s="1089" t="s">
        <v>36</v>
      </c>
      <c r="CJ140" s="1089" t="s">
        <v>36</v>
      </c>
      <c r="CK140" s="1089" t="s">
        <v>36</v>
      </c>
      <c r="CL140" s="1089" t="s">
        <v>36</v>
      </c>
      <c r="CM140" s="1512"/>
      <c r="CN140" s="1512"/>
      <c r="CO140" s="1512"/>
      <c r="CP140" s="1512"/>
      <c r="CQ140" s="1512"/>
      <c r="CR140" s="1512"/>
      <c r="CS140" s="1512"/>
      <c r="CT140" s="1512"/>
      <c r="CU140" s="1512"/>
      <c r="CV140" s="1512"/>
      <c r="CW140" s="1512"/>
      <c r="CX140" s="1512"/>
      <c r="CY140" s="1512"/>
      <c r="CZ140" s="1512"/>
    </row>
    <row r="141" s="130" customFormat="true" ht="15" customHeight="true" x14ac:dyDescent="0.2">
      <c r="A141" s="1726"/>
      <c r="B141" s="252" t="s">
        <v>66</v>
      </c>
      <c r="C141" s="962" t="s">
        <v>36</v>
      </c>
      <c r="D141" s="969" t="s">
        <v>36</v>
      </c>
      <c r="E141" s="969" t="s">
        <v>36</v>
      </c>
      <c r="F141" s="969" t="s">
        <v>36</v>
      </c>
      <c r="G141" s="976" t="s">
        <v>36</v>
      </c>
      <c r="H141" s="983" t="s">
        <v>36</v>
      </c>
      <c r="I141" s="969" t="s">
        <v>36</v>
      </c>
      <c r="J141" s="969" t="s">
        <v>36</v>
      </c>
      <c r="K141" s="969" t="s">
        <v>36</v>
      </c>
      <c r="L141" s="990" t="s">
        <v>36</v>
      </c>
      <c r="M141" s="997" t="s">
        <v>36</v>
      </c>
      <c r="N141" s="969" t="s">
        <v>36</v>
      </c>
      <c r="O141" s="969" t="s">
        <v>36</v>
      </c>
      <c r="P141" s="969" t="s">
        <v>36</v>
      </c>
      <c r="Q141" s="976" t="s">
        <v>36</v>
      </c>
      <c r="R141" s="983" t="s">
        <v>36</v>
      </c>
      <c r="S141" s="969" t="s">
        <v>36</v>
      </c>
      <c r="T141" s="969" t="s">
        <v>36</v>
      </c>
      <c r="U141" s="969" t="s">
        <v>36</v>
      </c>
      <c r="V141" s="969" t="s">
        <v>36</v>
      </c>
      <c r="W141" s="969" t="s">
        <v>36</v>
      </c>
      <c r="X141" s="969" t="s">
        <v>36</v>
      </c>
      <c r="Y141" s="1002" t="s">
        <v>36</v>
      </c>
      <c r="Z141" s="1002" t="s">
        <v>36</v>
      </c>
      <c r="AA141" s="1002" t="s">
        <v>36</v>
      </c>
      <c r="AB141" s="1002" t="s">
        <v>36</v>
      </c>
      <c r="AC141" s="1002" t="s">
        <v>36</v>
      </c>
      <c r="AD141" s="1002" t="s">
        <v>36</v>
      </c>
      <c r="AE141" s="1002" t="s">
        <v>36</v>
      </c>
      <c r="AF141" s="1002" t="s">
        <v>36</v>
      </c>
      <c r="AG141" s="1002" t="s">
        <v>36</v>
      </c>
      <c r="AH141" s="1002" t="s">
        <v>36</v>
      </c>
      <c r="AI141" s="1002" t="s">
        <v>36</v>
      </c>
      <c r="AJ141" s="1002" t="s">
        <v>36</v>
      </c>
      <c r="AK141" s="1002" t="s">
        <v>36</v>
      </c>
      <c r="AL141" s="1472" t="s">
        <v>36</v>
      </c>
      <c r="AM141" s="1492"/>
      <c r="AN141" s="1492"/>
      <c r="AO141" s="1492"/>
      <c r="AP141" s="1492"/>
      <c r="AQ141" s="1492"/>
      <c r="AR141" s="1492"/>
      <c r="AS141" s="1492"/>
      <c r="AT141" s="1492"/>
      <c r="AU141" s="1492"/>
      <c r="AV141" s="1492"/>
      <c r="AW141" s="1492"/>
      <c r="AX141" s="1492"/>
      <c r="AY141" s="1492"/>
      <c r="AZ141" s="215"/>
      <c r="BA141" s="1743"/>
      <c r="BB141" s="159" t="s">
        <v>66</v>
      </c>
      <c r="BC141" s="1012" t="s">
        <v>36</v>
      </c>
      <c r="BD141" s="1031" t="s">
        <v>36</v>
      </c>
      <c r="BE141" s="1031" t="s">
        <v>36</v>
      </c>
      <c r="BF141" s="1031" t="s">
        <v>36</v>
      </c>
      <c r="BG141" s="1051" t="s">
        <v>36</v>
      </c>
      <c r="BH141" s="1071" t="s">
        <v>36</v>
      </c>
      <c r="BI141" s="1031" t="s">
        <v>36</v>
      </c>
      <c r="BJ141" s="1031" t="s">
        <v>36</v>
      </c>
      <c r="BK141" s="1031" t="s">
        <v>36</v>
      </c>
      <c r="BL141" s="1051" t="s">
        <v>36</v>
      </c>
      <c r="BM141" s="1071" t="s">
        <v>36</v>
      </c>
      <c r="BN141" s="1031" t="s">
        <v>36</v>
      </c>
      <c r="BO141" s="1031" t="s">
        <v>36</v>
      </c>
      <c r="BP141" s="1031" t="s">
        <v>36</v>
      </c>
      <c r="BQ141" s="1051" t="s">
        <v>36</v>
      </c>
      <c r="BR141" s="1071" t="s">
        <v>36</v>
      </c>
      <c r="BS141" s="1031" t="s">
        <v>36</v>
      </c>
      <c r="BT141" s="1031" t="s">
        <v>36</v>
      </c>
      <c r="BU141" s="1031" t="s">
        <v>36</v>
      </c>
      <c r="BV141" s="1031" t="s">
        <v>36</v>
      </c>
      <c r="BW141" s="1031" t="s">
        <v>36</v>
      </c>
      <c r="BX141" s="1031" t="s">
        <v>36</v>
      </c>
      <c r="BY141" s="1089" t="s">
        <v>36</v>
      </c>
      <c r="BZ141" s="1089" t="s">
        <v>36</v>
      </c>
      <c r="CA141" s="1089" t="s">
        <v>36</v>
      </c>
      <c r="CB141" s="1089" t="s">
        <v>36</v>
      </c>
      <c r="CC141" s="1089" t="s">
        <v>36</v>
      </c>
      <c r="CD141" s="1089" t="s">
        <v>36</v>
      </c>
      <c r="CE141" s="1089" t="s">
        <v>36</v>
      </c>
      <c r="CF141" s="1089" t="s">
        <v>36</v>
      </c>
      <c r="CG141" s="1089" t="s">
        <v>36</v>
      </c>
      <c r="CH141" s="1089" t="s">
        <v>36</v>
      </c>
      <c r="CI141" s="1089" t="s">
        <v>36</v>
      </c>
      <c r="CJ141" s="1089" t="s">
        <v>36</v>
      </c>
      <c r="CK141" s="1089" t="s">
        <v>36</v>
      </c>
      <c r="CL141" s="1089" t="s">
        <v>36</v>
      </c>
      <c r="CM141" s="1512"/>
      <c r="CN141" s="1512"/>
      <c r="CO141" s="1512"/>
      <c r="CP141" s="1512"/>
      <c r="CQ141" s="1512"/>
      <c r="CR141" s="1512"/>
      <c r="CS141" s="1512"/>
      <c r="CT141" s="1512"/>
      <c r="CU141" s="1512"/>
      <c r="CV141" s="1512"/>
      <c r="CW141" s="1512"/>
      <c r="CX141" s="1512"/>
      <c r="CY141" s="1512"/>
      <c r="CZ141" s="1512"/>
    </row>
    <row r="142" s="130" customFormat="true" ht="15" customHeight="true" x14ac:dyDescent="0.2">
      <c r="A142" s="1726"/>
      <c r="B142" s="252" t="s">
        <v>67</v>
      </c>
      <c r="C142" s="962" t="s">
        <v>36</v>
      </c>
      <c r="D142" s="969" t="s">
        <v>36</v>
      </c>
      <c r="E142" s="969" t="s">
        <v>36</v>
      </c>
      <c r="F142" s="969" t="s">
        <v>36</v>
      </c>
      <c r="G142" s="976" t="s">
        <v>36</v>
      </c>
      <c r="H142" s="983" t="s">
        <v>36</v>
      </c>
      <c r="I142" s="969" t="s">
        <v>36</v>
      </c>
      <c r="J142" s="969" t="s">
        <v>36</v>
      </c>
      <c r="K142" s="969" t="s">
        <v>36</v>
      </c>
      <c r="L142" s="990" t="s">
        <v>36</v>
      </c>
      <c r="M142" s="997" t="s">
        <v>36</v>
      </c>
      <c r="N142" s="969" t="s">
        <v>36</v>
      </c>
      <c r="O142" s="969" t="s">
        <v>36</v>
      </c>
      <c r="P142" s="969" t="s">
        <v>36</v>
      </c>
      <c r="Q142" s="976" t="s">
        <v>36</v>
      </c>
      <c r="R142" s="983" t="s">
        <v>36</v>
      </c>
      <c r="S142" s="969" t="s">
        <v>36</v>
      </c>
      <c r="T142" s="969" t="s">
        <v>36</v>
      </c>
      <c r="U142" s="969" t="s">
        <v>36</v>
      </c>
      <c r="V142" s="969" t="s">
        <v>36</v>
      </c>
      <c r="W142" s="969" t="s">
        <v>36</v>
      </c>
      <c r="X142" s="969" t="s">
        <v>36</v>
      </c>
      <c r="Y142" s="1002" t="s">
        <v>36</v>
      </c>
      <c r="Z142" s="1002" t="s">
        <v>36</v>
      </c>
      <c r="AA142" s="1002" t="s">
        <v>36</v>
      </c>
      <c r="AB142" s="1002" t="s">
        <v>36</v>
      </c>
      <c r="AC142" s="1002" t="s">
        <v>36</v>
      </c>
      <c r="AD142" s="1002" t="s">
        <v>36</v>
      </c>
      <c r="AE142" s="1002" t="s">
        <v>36</v>
      </c>
      <c r="AF142" s="1002" t="s">
        <v>36</v>
      </c>
      <c r="AG142" s="1002" t="s">
        <v>36</v>
      </c>
      <c r="AH142" s="1002" t="s">
        <v>36</v>
      </c>
      <c r="AI142" s="1002" t="s">
        <v>36</v>
      </c>
      <c r="AJ142" s="1002" t="s">
        <v>36</v>
      </c>
      <c r="AK142" s="1002" t="s">
        <v>36</v>
      </c>
      <c r="AL142" s="1472" t="s">
        <v>36</v>
      </c>
      <c r="AM142" s="1492"/>
      <c r="AN142" s="1492"/>
      <c r="AO142" s="1492"/>
      <c r="AP142" s="1492"/>
      <c r="AQ142" s="1492"/>
      <c r="AR142" s="1492"/>
      <c r="AS142" s="1492"/>
      <c r="AT142" s="1492"/>
      <c r="AU142" s="1492"/>
      <c r="AV142" s="1492"/>
      <c r="AW142" s="1492"/>
      <c r="AX142" s="1492"/>
      <c r="AY142" s="1492"/>
      <c r="AZ142" s="215"/>
      <c r="BA142" s="1743"/>
      <c r="BB142" s="159" t="s">
        <v>67</v>
      </c>
      <c r="BC142" s="1012" t="s">
        <v>36</v>
      </c>
      <c r="BD142" s="1031" t="s">
        <v>36</v>
      </c>
      <c r="BE142" s="1031" t="s">
        <v>36</v>
      </c>
      <c r="BF142" s="1031" t="s">
        <v>36</v>
      </c>
      <c r="BG142" s="1051" t="s">
        <v>36</v>
      </c>
      <c r="BH142" s="1071" t="s">
        <v>36</v>
      </c>
      <c r="BI142" s="1031" t="s">
        <v>36</v>
      </c>
      <c r="BJ142" s="1031" t="s">
        <v>36</v>
      </c>
      <c r="BK142" s="1031" t="s">
        <v>36</v>
      </c>
      <c r="BL142" s="1051" t="s">
        <v>36</v>
      </c>
      <c r="BM142" s="1071" t="s">
        <v>36</v>
      </c>
      <c r="BN142" s="1031" t="s">
        <v>36</v>
      </c>
      <c r="BO142" s="1031" t="s">
        <v>36</v>
      </c>
      <c r="BP142" s="1031" t="s">
        <v>36</v>
      </c>
      <c r="BQ142" s="1051" t="s">
        <v>36</v>
      </c>
      <c r="BR142" s="1071" t="s">
        <v>36</v>
      </c>
      <c r="BS142" s="1031" t="s">
        <v>36</v>
      </c>
      <c r="BT142" s="1031" t="s">
        <v>36</v>
      </c>
      <c r="BU142" s="1031" t="s">
        <v>36</v>
      </c>
      <c r="BV142" s="1031" t="s">
        <v>36</v>
      </c>
      <c r="BW142" s="1031" t="s">
        <v>36</v>
      </c>
      <c r="BX142" s="1031" t="s">
        <v>36</v>
      </c>
      <c r="BY142" s="1089" t="s">
        <v>36</v>
      </c>
      <c r="BZ142" s="1089" t="s">
        <v>36</v>
      </c>
      <c r="CA142" s="1089" t="s">
        <v>36</v>
      </c>
      <c r="CB142" s="1089" t="s">
        <v>36</v>
      </c>
      <c r="CC142" s="1089" t="s">
        <v>36</v>
      </c>
      <c r="CD142" s="1089" t="s">
        <v>36</v>
      </c>
      <c r="CE142" s="1089" t="s">
        <v>36</v>
      </c>
      <c r="CF142" s="1089" t="s">
        <v>36</v>
      </c>
      <c r="CG142" s="1089" t="s">
        <v>36</v>
      </c>
      <c r="CH142" s="1089" t="s">
        <v>36</v>
      </c>
      <c r="CI142" s="1089" t="s">
        <v>36</v>
      </c>
      <c r="CJ142" s="1089" t="s">
        <v>36</v>
      </c>
      <c r="CK142" s="1089" t="s">
        <v>36</v>
      </c>
      <c r="CL142" s="1089" t="s">
        <v>36</v>
      </c>
      <c r="CM142" s="1512"/>
      <c r="CN142" s="1512"/>
      <c r="CO142" s="1512"/>
      <c r="CP142" s="1512"/>
      <c r="CQ142" s="1512"/>
      <c r="CR142" s="1512"/>
      <c r="CS142" s="1512"/>
      <c r="CT142" s="1512"/>
      <c r="CU142" s="1512"/>
      <c r="CV142" s="1512"/>
      <c r="CW142" s="1512"/>
      <c r="CX142" s="1512"/>
      <c r="CY142" s="1512"/>
      <c r="CZ142" s="1512"/>
    </row>
    <row r="143" s="130" customFormat="true" ht="15" customHeight="true" x14ac:dyDescent="0.2">
      <c r="A143" s="1726"/>
      <c r="B143" s="252" t="s">
        <v>68</v>
      </c>
      <c r="C143" s="962" t="s">
        <v>36</v>
      </c>
      <c r="D143" s="969" t="s">
        <v>36</v>
      </c>
      <c r="E143" s="969" t="s">
        <v>36</v>
      </c>
      <c r="F143" s="969" t="s">
        <v>36</v>
      </c>
      <c r="G143" s="976" t="s">
        <v>36</v>
      </c>
      <c r="H143" s="983" t="s">
        <v>36</v>
      </c>
      <c r="I143" s="969" t="s">
        <v>36</v>
      </c>
      <c r="J143" s="969" t="s">
        <v>36</v>
      </c>
      <c r="K143" s="969" t="s">
        <v>36</v>
      </c>
      <c r="L143" s="990" t="s">
        <v>36</v>
      </c>
      <c r="M143" s="997" t="s">
        <v>36</v>
      </c>
      <c r="N143" s="969" t="s">
        <v>36</v>
      </c>
      <c r="O143" s="969" t="s">
        <v>36</v>
      </c>
      <c r="P143" s="969" t="s">
        <v>36</v>
      </c>
      <c r="Q143" s="976" t="s">
        <v>36</v>
      </c>
      <c r="R143" s="983" t="s">
        <v>36</v>
      </c>
      <c r="S143" s="969" t="s">
        <v>36</v>
      </c>
      <c r="T143" s="969" t="s">
        <v>36</v>
      </c>
      <c r="U143" s="969" t="s">
        <v>36</v>
      </c>
      <c r="V143" s="969" t="s">
        <v>36</v>
      </c>
      <c r="W143" s="969" t="s">
        <v>36</v>
      </c>
      <c r="X143" s="969" t="s">
        <v>36</v>
      </c>
      <c r="Y143" s="1002" t="s">
        <v>36</v>
      </c>
      <c r="Z143" s="1002" t="s">
        <v>36</v>
      </c>
      <c r="AA143" s="1002" t="s">
        <v>36</v>
      </c>
      <c r="AB143" s="1002" t="s">
        <v>36</v>
      </c>
      <c r="AC143" s="1002" t="s">
        <v>36</v>
      </c>
      <c r="AD143" s="1002" t="s">
        <v>36</v>
      </c>
      <c r="AE143" s="1002" t="s">
        <v>36</v>
      </c>
      <c r="AF143" s="1002" t="s">
        <v>36</v>
      </c>
      <c r="AG143" s="1002" t="s">
        <v>36</v>
      </c>
      <c r="AH143" s="1002" t="s">
        <v>36</v>
      </c>
      <c r="AI143" s="1002" t="s">
        <v>36</v>
      </c>
      <c r="AJ143" s="1002" t="s">
        <v>36</v>
      </c>
      <c r="AK143" s="1002" t="s">
        <v>36</v>
      </c>
      <c r="AL143" s="1472" t="s">
        <v>36</v>
      </c>
      <c r="AM143" s="1492"/>
      <c r="AN143" s="1492"/>
      <c r="AO143" s="1492"/>
      <c r="AP143" s="1492"/>
      <c r="AQ143" s="1492"/>
      <c r="AR143" s="1492"/>
      <c r="AS143" s="1492"/>
      <c r="AT143" s="1492"/>
      <c r="AU143" s="1492"/>
      <c r="AV143" s="1492"/>
      <c r="AW143" s="1492"/>
      <c r="AX143" s="1492"/>
      <c r="AY143" s="1492"/>
      <c r="AZ143" s="215"/>
      <c r="BA143" s="1743"/>
      <c r="BB143" s="159" t="s">
        <v>68</v>
      </c>
      <c r="BC143" s="1012" t="s">
        <v>36</v>
      </c>
      <c r="BD143" s="1031" t="s">
        <v>36</v>
      </c>
      <c r="BE143" s="1031" t="s">
        <v>36</v>
      </c>
      <c r="BF143" s="1031" t="s">
        <v>36</v>
      </c>
      <c r="BG143" s="1051" t="s">
        <v>36</v>
      </c>
      <c r="BH143" s="1071" t="s">
        <v>36</v>
      </c>
      <c r="BI143" s="1031" t="s">
        <v>36</v>
      </c>
      <c r="BJ143" s="1031" t="s">
        <v>36</v>
      </c>
      <c r="BK143" s="1031" t="s">
        <v>36</v>
      </c>
      <c r="BL143" s="1051" t="s">
        <v>36</v>
      </c>
      <c r="BM143" s="1071" t="s">
        <v>36</v>
      </c>
      <c r="BN143" s="1031" t="s">
        <v>36</v>
      </c>
      <c r="BO143" s="1031" t="s">
        <v>36</v>
      </c>
      <c r="BP143" s="1031" t="s">
        <v>36</v>
      </c>
      <c r="BQ143" s="1051" t="s">
        <v>36</v>
      </c>
      <c r="BR143" s="1071" t="s">
        <v>36</v>
      </c>
      <c r="BS143" s="1031" t="s">
        <v>36</v>
      </c>
      <c r="BT143" s="1031" t="s">
        <v>36</v>
      </c>
      <c r="BU143" s="1031" t="s">
        <v>36</v>
      </c>
      <c r="BV143" s="1031" t="s">
        <v>36</v>
      </c>
      <c r="BW143" s="1031" t="s">
        <v>36</v>
      </c>
      <c r="BX143" s="1031" t="s">
        <v>36</v>
      </c>
      <c r="BY143" s="1089" t="s">
        <v>36</v>
      </c>
      <c r="BZ143" s="1089" t="s">
        <v>36</v>
      </c>
      <c r="CA143" s="1089" t="s">
        <v>36</v>
      </c>
      <c r="CB143" s="1089" t="s">
        <v>36</v>
      </c>
      <c r="CC143" s="1089" t="s">
        <v>36</v>
      </c>
      <c r="CD143" s="1089" t="s">
        <v>36</v>
      </c>
      <c r="CE143" s="1089" t="s">
        <v>36</v>
      </c>
      <c r="CF143" s="1089" t="s">
        <v>36</v>
      </c>
      <c r="CG143" s="1089" t="s">
        <v>36</v>
      </c>
      <c r="CH143" s="1089" t="s">
        <v>36</v>
      </c>
      <c r="CI143" s="1089" t="s">
        <v>36</v>
      </c>
      <c r="CJ143" s="1089" t="s">
        <v>36</v>
      </c>
      <c r="CK143" s="1089" t="s">
        <v>36</v>
      </c>
      <c r="CL143" s="1089" t="s">
        <v>36</v>
      </c>
      <c r="CM143" s="1512"/>
      <c r="CN143" s="1512"/>
      <c r="CO143" s="1512"/>
      <c r="CP143" s="1512"/>
      <c r="CQ143" s="1512"/>
      <c r="CR143" s="1512"/>
      <c r="CS143" s="1512"/>
      <c r="CT143" s="1512"/>
      <c r="CU143" s="1512"/>
      <c r="CV143" s="1512"/>
      <c r="CW143" s="1512"/>
      <c r="CX143" s="1512"/>
      <c r="CY143" s="1512"/>
      <c r="CZ143" s="1512"/>
    </row>
    <row r="144" s="130" customFormat="true" ht="15" customHeight="true" x14ac:dyDescent="0.2">
      <c r="A144" s="1726" t="s">
        <v>108</v>
      </c>
      <c r="B144" s="252" t="s">
        <v>65</v>
      </c>
      <c r="C144" s="962" t="s">
        <v>36</v>
      </c>
      <c r="D144" s="969" t="s">
        <v>36</v>
      </c>
      <c r="E144" s="969" t="s">
        <v>36</v>
      </c>
      <c r="F144" s="969" t="s">
        <v>36</v>
      </c>
      <c r="G144" s="976" t="s">
        <v>36</v>
      </c>
      <c r="H144" s="983" t="s">
        <v>36</v>
      </c>
      <c r="I144" s="969" t="s">
        <v>36</v>
      </c>
      <c r="J144" s="969" t="s">
        <v>36</v>
      </c>
      <c r="K144" s="969" t="s">
        <v>36</v>
      </c>
      <c r="L144" s="990" t="s">
        <v>36</v>
      </c>
      <c r="M144" s="997" t="s">
        <v>36</v>
      </c>
      <c r="N144" s="969" t="s">
        <v>36</v>
      </c>
      <c r="O144" s="969" t="s">
        <v>36</v>
      </c>
      <c r="P144" s="969" t="s">
        <v>36</v>
      </c>
      <c r="Q144" s="976" t="s">
        <v>36</v>
      </c>
      <c r="R144" s="983" t="s">
        <v>36</v>
      </c>
      <c r="S144" s="969" t="s">
        <v>36</v>
      </c>
      <c r="T144" s="969" t="s">
        <v>36</v>
      </c>
      <c r="U144" s="969" t="s">
        <v>36</v>
      </c>
      <c r="V144" s="969" t="s">
        <v>36</v>
      </c>
      <c r="W144" s="969" t="s">
        <v>36</v>
      </c>
      <c r="X144" s="969" t="s">
        <v>36</v>
      </c>
      <c r="Y144" s="1002" t="s">
        <v>36</v>
      </c>
      <c r="Z144" s="1002" t="s">
        <v>36</v>
      </c>
      <c r="AA144" s="1002" t="s">
        <v>36</v>
      </c>
      <c r="AB144" s="1002" t="s">
        <v>36</v>
      </c>
      <c r="AC144" s="1002" t="s">
        <v>36</v>
      </c>
      <c r="AD144" s="1002" t="s">
        <v>36</v>
      </c>
      <c r="AE144" s="1002" t="s">
        <v>36</v>
      </c>
      <c r="AF144" s="1002" t="s">
        <v>36</v>
      </c>
      <c r="AG144" s="1002" t="s">
        <v>36</v>
      </c>
      <c r="AH144" s="1002" t="s">
        <v>36</v>
      </c>
      <c r="AI144" s="1002" t="s">
        <v>36</v>
      </c>
      <c r="AJ144" s="1002" t="s">
        <v>36</v>
      </c>
      <c r="AK144" s="1002" t="s">
        <v>36</v>
      </c>
      <c r="AL144" s="1472" t="s">
        <v>36</v>
      </c>
      <c r="AM144" s="1492"/>
      <c r="AN144" s="1492"/>
      <c r="AO144" s="1492"/>
      <c r="AP144" s="1492"/>
      <c r="AQ144" s="1492"/>
      <c r="AR144" s="1492"/>
      <c r="AS144" s="1492"/>
      <c r="AT144" s="1492"/>
      <c r="AU144" s="1492"/>
      <c r="AV144" s="1492"/>
      <c r="AW144" s="1492"/>
      <c r="AX144" s="1492"/>
      <c r="AY144" s="1492"/>
      <c r="AZ144" s="215"/>
      <c r="BA144" s="1743" t="s">
        <v>108</v>
      </c>
      <c r="BB144" s="159" t="s">
        <v>65</v>
      </c>
      <c r="BC144" s="1012" t="s">
        <v>36</v>
      </c>
      <c r="BD144" s="1031" t="s">
        <v>36</v>
      </c>
      <c r="BE144" s="1031" t="s">
        <v>36</v>
      </c>
      <c r="BF144" s="1031" t="s">
        <v>36</v>
      </c>
      <c r="BG144" s="1051" t="s">
        <v>36</v>
      </c>
      <c r="BH144" s="1071" t="s">
        <v>36</v>
      </c>
      <c r="BI144" s="1031" t="s">
        <v>36</v>
      </c>
      <c r="BJ144" s="1031" t="s">
        <v>36</v>
      </c>
      <c r="BK144" s="1031" t="s">
        <v>36</v>
      </c>
      <c r="BL144" s="1051" t="s">
        <v>36</v>
      </c>
      <c r="BM144" s="1071" t="s">
        <v>36</v>
      </c>
      <c r="BN144" s="1031" t="s">
        <v>36</v>
      </c>
      <c r="BO144" s="1031" t="s">
        <v>36</v>
      </c>
      <c r="BP144" s="1031" t="s">
        <v>36</v>
      </c>
      <c r="BQ144" s="1051" t="s">
        <v>36</v>
      </c>
      <c r="BR144" s="1071" t="s">
        <v>36</v>
      </c>
      <c r="BS144" s="1031" t="s">
        <v>36</v>
      </c>
      <c r="BT144" s="1031" t="s">
        <v>36</v>
      </c>
      <c r="BU144" s="1031" t="s">
        <v>36</v>
      </c>
      <c r="BV144" s="1031" t="s">
        <v>36</v>
      </c>
      <c r="BW144" s="1031" t="s">
        <v>36</v>
      </c>
      <c r="BX144" s="1031" t="s">
        <v>36</v>
      </c>
      <c r="BY144" s="1089" t="s">
        <v>36</v>
      </c>
      <c r="BZ144" s="1089" t="s">
        <v>36</v>
      </c>
      <c r="CA144" s="1089" t="s">
        <v>36</v>
      </c>
      <c r="CB144" s="1089" t="s">
        <v>36</v>
      </c>
      <c r="CC144" s="1089" t="s">
        <v>36</v>
      </c>
      <c r="CD144" s="1089" t="s">
        <v>36</v>
      </c>
      <c r="CE144" s="1089" t="s">
        <v>36</v>
      </c>
      <c r="CF144" s="1089" t="s">
        <v>36</v>
      </c>
      <c r="CG144" s="1089" t="s">
        <v>36</v>
      </c>
      <c r="CH144" s="1089" t="s">
        <v>36</v>
      </c>
      <c r="CI144" s="1089" t="s">
        <v>36</v>
      </c>
      <c r="CJ144" s="1089" t="s">
        <v>36</v>
      </c>
      <c r="CK144" s="1089" t="s">
        <v>36</v>
      </c>
      <c r="CL144" s="1089" t="s">
        <v>36</v>
      </c>
      <c r="CM144" s="1512"/>
      <c r="CN144" s="1512"/>
      <c r="CO144" s="1512"/>
      <c r="CP144" s="1512"/>
      <c r="CQ144" s="1512"/>
      <c r="CR144" s="1512"/>
      <c r="CS144" s="1512"/>
      <c r="CT144" s="1512"/>
      <c r="CU144" s="1512"/>
      <c r="CV144" s="1512"/>
      <c r="CW144" s="1512"/>
      <c r="CX144" s="1512"/>
      <c r="CY144" s="1512"/>
      <c r="CZ144" s="1512"/>
    </row>
    <row r="145" s="130" customFormat="true" ht="15" customHeight="true" x14ac:dyDescent="0.2">
      <c r="A145" s="1726"/>
      <c r="B145" s="252" t="s">
        <v>66</v>
      </c>
      <c r="C145" s="962" t="s">
        <v>36</v>
      </c>
      <c r="D145" s="969" t="s">
        <v>36</v>
      </c>
      <c r="E145" s="969" t="s">
        <v>36</v>
      </c>
      <c r="F145" s="969" t="s">
        <v>36</v>
      </c>
      <c r="G145" s="976" t="s">
        <v>36</v>
      </c>
      <c r="H145" s="983" t="s">
        <v>36</v>
      </c>
      <c r="I145" s="969" t="s">
        <v>36</v>
      </c>
      <c r="J145" s="969" t="s">
        <v>36</v>
      </c>
      <c r="K145" s="969" t="s">
        <v>36</v>
      </c>
      <c r="L145" s="990" t="s">
        <v>36</v>
      </c>
      <c r="M145" s="997" t="s">
        <v>36</v>
      </c>
      <c r="N145" s="969" t="s">
        <v>36</v>
      </c>
      <c r="O145" s="969" t="s">
        <v>36</v>
      </c>
      <c r="P145" s="969" t="s">
        <v>36</v>
      </c>
      <c r="Q145" s="976" t="s">
        <v>36</v>
      </c>
      <c r="R145" s="983" t="s">
        <v>36</v>
      </c>
      <c r="S145" s="969" t="s">
        <v>36</v>
      </c>
      <c r="T145" s="969" t="s">
        <v>36</v>
      </c>
      <c r="U145" s="969" t="s">
        <v>36</v>
      </c>
      <c r="V145" s="969" t="s">
        <v>36</v>
      </c>
      <c r="W145" s="969" t="s">
        <v>36</v>
      </c>
      <c r="X145" s="969" t="s">
        <v>36</v>
      </c>
      <c r="Y145" s="1002" t="s">
        <v>36</v>
      </c>
      <c r="Z145" s="1002" t="s">
        <v>36</v>
      </c>
      <c r="AA145" s="1002" t="s">
        <v>36</v>
      </c>
      <c r="AB145" s="1002" t="s">
        <v>36</v>
      </c>
      <c r="AC145" s="1002" t="s">
        <v>36</v>
      </c>
      <c r="AD145" s="1002" t="s">
        <v>36</v>
      </c>
      <c r="AE145" s="1002" t="s">
        <v>36</v>
      </c>
      <c r="AF145" s="1002" t="s">
        <v>36</v>
      </c>
      <c r="AG145" s="1002" t="s">
        <v>36</v>
      </c>
      <c r="AH145" s="1002" t="s">
        <v>36</v>
      </c>
      <c r="AI145" s="1002" t="s">
        <v>36</v>
      </c>
      <c r="AJ145" s="1002" t="s">
        <v>36</v>
      </c>
      <c r="AK145" s="1002" t="s">
        <v>36</v>
      </c>
      <c r="AL145" s="1472" t="s">
        <v>36</v>
      </c>
      <c r="AM145" s="1492"/>
      <c r="AN145" s="1492"/>
      <c r="AO145" s="1492"/>
      <c r="AP145" s="1492"/>
      <c r="AQ145" s="1492"/>
      <c r="AR145" s="1492"/>
      <c r="AS145" s="1492"/>
      <c r="AT145" s="1492"/>
      <c r="AU145" s="1492"/>
      <c r="AV145" s="1492"/>
      <c r="AW145" s="1492"/>
      <c r="AX145" s="1492"/>
      <c r="AY145" s="1492"/>
      <c r="AZ145" s="215"/>
      <c r="BA145" s="1743"/>
      <c r="BB145" s="159" t="s">
        <v>66</v>
      </c>
      <c r="BC145" s="1012" t="s">
        <v>36</v>
      </c>
      <c r="BD145" s="1031" t="s">
        <v>36</v>
      </c>
      <c r="BE145" s="1031" t="s">
        <v>36</v>
      </c>
      <c r="BF145" s="1031" t="s">
        <v>36</v>
      </c>
      <c r="BG145" s="1051" t="s">
        <v>36</v>
      </c>
      <c r="BH145" s="1071" t="s">
        <v>36</v>
      </c>
      <c r="BI145" s="1031" t="s">
        <v>36</v>
      </c>
      <c r="BJ145" s="1031" t="s">
        <v>36</v>
      </c>
      <c r="BK145" s="1031" t="s">
        <v>36</v>
      </c>
      <c r="BL145" s="1051" t="s">
        <v>36</v>
      </c>
      <c r="BM145" s="1071" t="s">
        <v>36</v>
      </c>
      <c r="BN145" s="1031" t="s">
        <v>36</v>
      </c>
      <c r="BO145" s="1031" t="s">
        <v>36</v>
      </c>
      <c r="BP145" s="1031" t="s">
        <v>36</v>
      </c>
      <c r="BQ145" s="1051" t="s">
        <v>36</v>
      </c>
      <c r="BR145" s="1071" t="s">
        <v>36</v>
      </c>
      <c r="BS145" s="1031" t="s">
        <v>36</v>
      </c>
      <c r="BT145" s="1031" t="s">
        <v>36</v>
      </c>
      <c r="BU145" s="1031" t="s">
        <v>36</v>
      </c>
      <c r="BV145" s="1031" t="s">
        <v>36</v>
      </c>
      <c r="BW145" s="1031" t="s">
        <v>36</v>
      </c>
      <c r="BX145" s="1031" t="s">
        <v>36</v>
      </c>
      <c r="BY145" s="1089" t="s">
        <v>36</v>
      </c>
      <c r="BZ145" s="1089" t="s">
        <v>36</v>
      </c>
      <c r="CA145" s="1089" t="s">
        <v>36</v>
      </c>
      <c r="CB145" s="1089" t="s">
        <v>36</v>
      </c>
      <c r="CC145" s="1089" t="s">
        <v>36</v>
      </c>
      <c r="CD145" s="1089" t="s">
        <v>36</v>
      </c>
      <c r="CE145" s="1089" t="s">
        <v>36</v>
      </c>
      <c r="CF145" s="1089" t="s">
        <v>36</v>
      </c>
      <c r="CG145" s="1089" t="s">
        <v>36</v>
      </c>
      <c r="CH145" s="1089" t="s">
        <v>36</v>
      </c>
      <c r="CI145" s="1089" t="s">
        <v>36</v>
      </c>
      <c r="CJ145" s="1089" t="s">
        <v>36</v>
      </c>
      <c r="CK145" s="1089" t="s">
        <v>36</v>
      </c>
      <c r="CL145" s="1089" t="s">
        <v>36</v>
      </c>
      <c r="CM145" s="1512"/>
      <c r="CN145" s="1512"/>
      <c r="CO145" s="1512"/>
      <c r="CP145" s="1512"/>
      <c r="CQ145" s="1512"/>
      <c r="CR145" s="1512"/>
      <c r="CS145" s="1512"/>
      <c r="CT145" s="1512"/>
      <c r="CU145" s="1512"/>
      <c r="CV145" s="1512"/>
      <c r="CW145" s="1512"/>
      <c r="CX145" s="1512"/>
      <c r="CY145" s="1512"/>
      <c r="CZ145" s="1512"/>
    </row>
    <row r="146" s="130" customFormat="true" ht="15" customHeight="true" x14ac:dyDescent="0.2">
      <c r="A146" s="1726"/>
      <c r="B146" s="252" t="s">
        <v>67</v>
      </c>
      <c r="C146" s="962" t="s">
        <v>36</v>
      </c>
      <c r="D146" s="969" t="s">
        <v>36</v>
      </c>
      <c r="E146" s="969" t="s">
        <v>36</v>
      </c>
      <c r="F146" s="969" t="s">
        <v>36</v>
      </c>
      <c r="G146" s="976" t="s">
        <v>36</v>
      </c>
      <c r="H146" s="983" t="s">
        <v>36</v>
      </c>
      <c r="I146" s="969" t="s">
        <v>36</v>
      </c>
      <c r="J146" s="969" t="s">
        <v>36</v>
      </c>
      <c r="K146" s="969" t="s">
        <v>36</v>
      </c>
      <c r="L146" s="990" t="s">
        <v>36</v>
      </c>
      <c r="M146" s="997" t="s">
        <v>36</v>
      </c>
      <c r="N146" s="969" t="s">
        <v>36</v>
      </c>
      <c r="O146" s="969" t="s">
        <v>36</v>
      </c>
      <c r="P146" s="969" t="s">
        <v>36</v>
      </c>
      <c r="Q146" s="976" t="s">
        <v>36</v>
      </c>
      <c r="R146" s="983" t="s">
        <v>36</v>
      </c>
      <c r="S146" s="969" t="s">
        <v>36</v>
      </c>
      <c r="T146" s="969" t="s">
        <v>36</v>
      </c>
      <c r="U146" s="969" t="s">
        <v>36</v>
      </c>
      <c r="V146" s="969" t="s">
        <v>36</v>
      </c>
      <c r="W146" s="969" t="s">
        <v>36</v>
      </c>
      <c r="X146" s="969" t="s">
        <v>36</v>
      </c>
      <c r="Y146" s="1002" t="s">
        <v>36</v>
      </c>
      <c r="Z146" s="1002" t="s">
        <v>36</v>
      </c>
      <c r="AA146" s="1002" t="s">
        <v>36</v>
      </c>
      <c r="AB146" s="1002" t="s">
        <v>36</v>
      </c>
      <c r="AC146" s="1002" t="s">
        <v>36</v>
      </c>
      <c r="AD146" s="1002" t="s">
        <v>36</v>
      </c>
      <c r="AE146" s="1002" t="s">
        <v>36</v>
      </c>
      <c r="AF146" s="1002" t="s">
        <v>36</v>
      </c>
      <c r="AG146" s="1002" t="s">
        <v>36</v>
      </c>
      <c r="AH146" s="1002" t="s">
        <v>36</v>
      </c>
      <c r="AI146" s="1002" t="s">
        <v>36</v>
      </c>
      <c r="AJ146" s="1002" t="s">
        <v>36</v>
      </c>
      <c r="AK146" s="1002" t="s">
        <v>36</v>
      </c>
      <c r="AL146" s="1472" t="s">
        <v>36</v>
      </c>
      <c r="AM146" s="1492"/>
      <c r="AN146" s="1492"/>
      <c r="AO146" s="1492"/>
      <c r="AP146" s="1492"/>
      <c r="AQ146" s="1492"/>
      <c r="AR146" s="1492"/>
      <c r="AS146" s="1492"/>
      <c r="AT146" s="1492"/>
      <c r="AU146" s="1492"/>
      <c r="AV146" s="1492"/>
      <c r="AW146" s="1492"/>
      <c r="AX146" s="1492"/>
      <c r="AY146" s="1492"/>
      <c r="AZ146" s="215"/>
      <c r="BA146" s="1743"/>
      <c r="BB146" s="159" t="s">
        <v>67</v>
      </c>
      <c r="BC146" s="1012" t="s">
        <v>36</v>
      </c>
      <c r="BD146" s="1031" t="s">
        <v>36</v>
      </c>
      <c r="BE146" s="1031" t="s">
        <v>36</v>
      </c>
      <c r="BF146" s="1031" t="s">
        <v>36</v>
      </c>
      <c r="BG146" s="1051" t="s">
        <v>36</v>
      </c>
      <c r="BH146" s="1071" t="s">
        <v>36</v>
      </c>
      <c r="BI146" s="1031" t="s">
        <v>36</v>
      </c>
      <c r="BJ146" s="1031" t="s">
        <v>36</v>
      </c>
      <c r="BK146" s="1031" t="s">
        <v>36</v>
      </c>
      <c r="BL146" s="1051" t="s">
        <v>36</v>
      </c>
      <c r="BM146" s="1071" t="s">
        <v>36</v>
      </c>
      <c r="BN146" s="1031" t="s">
        <v>36</v>
      </c>
      <c r="BO146" s="1031" t="s">
        <v>36</v>
      </c>
      <c r="BP146" s="1031" t="s">
        <v>36</v>
      </c>
      <c r="BQ146" s="1051" t="s">
        <v>36</v>
      </c>
      <c r="BR146" s="1071" t="s">
        <v>36</v>
      </c>
      <c r="BS146" s="1031" t="s">
        <v>36</v>
      </c>
      <c r="BT146" s="1031" t="s">
        <v>36</v>
      </c>
      <c r="BU146" s="1031" t="s">
        <v>36</v>
      </c>
      <c r="BV146" s="1031" t="s">
        <v>36</v>
      </c>
      <c r="BW146" s="1031" t="s">
        <v>36</v>
      </c>
      <c r="BX146" s="1031" t="s">
        <v>36</v>
      </c>
      <c r="BY146" s="1089" t="s">
        <v>36</v>
      </c>
      <c r="BZ146" s="1089" t="s">
        <v>36</v>
      </c>
      <c r="CA146" s="1089" t="s">
        <v>36</v>
      </c>
      <c r="CB146" s="1089" t="s">
        <v>36</v>
      </c>
      <c r="CC146" s="1089" t="s">
        <v>36</v>
      </c>
      <c r="CD146" s="1089" t="s">
        <v>36</v>
      </c>
      <c r="CE146" s="1089" t="s">
        <v>36</v>
      </c>
      <c r="CF146" s="1089" t="s">
        <v>36</v>
      </c>
      <c r="CG146" s="1089" t="s">
        <v>36</v>
      </c>
      <c r="CH146" s="1089" t="s">
        <v>36</v>
      </c>
      <c r="CI146" s="1089" t="s">
        <v>36</v>
      </c>
      <c r="CJ146" s="1089" t="s">
        <v>36</v>
      </c>
      <c r="CK146" s="1089" t="s">
        <v>36</v>
      </c>
      <c r="CL146" s="1089" t="s">
        <v>36</v>
      </c>
      <c r="CM146" s="1512"/>
      <c r="CN146" s="1512"/>
      <c r="CO146" s="1512"/>
      <c r="CP146" s="1512"/>
      <c r="CQ146" s="1512"/>
      <c r="CR146" s="1512"/>
      <c r="CS146" s="1512"/>
      <c r="CT146" s="1512"/>
      <c r="CU146" s="1512"/>
      <c r="CV146" s="1512"/>
      <c r="CW146" s="1512"/>
      <c r="CX146" s="1512"/>
      <c r="CY146" s="1512"/>
      <c r="CZ146" s="1512"/>
    </row>
    <row r="147" s="130" customFormat="true" ht="15" customHeight="true" x14ac:dyDescent="0.2">
      <c r="A147" s="1726"/>
      <c r="B147" s="252" t="s">
        <v>68</v>
      </c>
      <c r="C147" s="962" t="s">
        <v>36</v>
      </c>
      <c r="D147" s="969" t="s">
        <v>36</v>
      </c>
      <c r="E147" s="969" t="s">
        <v>36</v>
      </c>
      <c r="F147" s="969" t="s">
        <v>36</v>
      </c>
      <c r="G147" s="976" t="s">
        <v>36</v>
      </c>
      <c r="H147" s="983" t="s">
        <v>36</v>
      </c>
      <c r="I147" s="969" t="s">
        <v>36</v>
      </c>
      <c r="J147" s="969" t="s">
        <v>36</v>
      </c>
      <c r="K147" s="969" t="s">
        <v>36</v>
      </c>
      <c r="L147" s="990" t="s">
        <v>36</v>
      </c>
      <c r="M147" s="997" t="s">
        <v>36</v>
      </c>
      <c r="N147" s="969" t="s">
        <v>36</v>
      </c>
      <c r="O147" s="969" t="s">
        <v>36</v>
      </c>
      <c r="P147" s="969" t="s">
        <v>36</v>
      </c>
      <c r="Q147" s="976" t="s">
        <v>36</v>
      </c>
      <c r="R147" s="983" t="s">
        <v>36</v>
      </c>
      <c r="S147" s="969" t="s">
        <v>36</v>
      </c>
      <c r="T147" s="969" t="s">
        <v>36</v>
      </c>
      <c r="U147" s="969" t="s">
        <v>36</v>
      </c>
      <c r="V147" s="969" t="s">
        <v>36</v>
      </c>
      <c r="W147" s="969" t="s">
        <v>36</v>
      </c>
      <c r="X147" s="969" t="s">
        <v>36</v>
      </c>
      <c r="Y147" s="1002" t="s">
        <v>36</v>
      </c>
      <c r="Z147" s="1002" t="s">
        <v>36</v>
      </c>
      <c r="AA147" s="1002" t="s">
        <v>36</v>
      </c>
      <c r="AB147" s="1002" t="s">
        <v>36</v>
      </c>
      <c r="AC147" s="1002" t="s">
        <v>36</v>
      </c>
      <c r="AD147" s="1002" t="s">
        <v>36</v>
      </c>
      <c r="AE147" s="1002" t="s">
        <v>36</v>
      </c>
      <c r="AF147" s="1002" t="s">
        <v>36</v>
      </c>
      <c r="AG147" s="1002" t="s">
        <v>36</v>
      </c>
      <c r="AH147" s="1002" t="s">
        <v>36</v>
      </c>
      <c r="AI147" s="1002" t="s">
        <v>36</v>
      </c>
      <c r="AJ147" s="1002" t="s">
        <v>36</v>
      </c>
      <c r="AK147" s="1002" t="s">
        <v>36</v>
      </c>
      <c r="AL147" s="1472" t="s">
        <v>36</v>
      </c>
      <c r="AM147" s="1492"/>
      <c r="AN147" s="1492"/>
      <c r="AO147" s="1492"/>
      <c r="AP147" s="1492"/>
      <c r="AQ147" s="1492"/>
      <c r="AR147" s="1492"/>
      <c r="AS147" s="1492"/>
      <c r="AT147" s="1492"/>
      <c r="AU147" s="1492"/>
      <c r="AV147" s="1492"/>
      <c r="AW147" s="1492"/>
      <c r="AX147" s="1492"/>
      <c r="AY147" s="1492"/>
      <c r="AZ147" s="215"/>
      <c r="BA147" s="1743"/>
      <c r="BB147" s="159" t="s">
        <v>68</v>
      </c>
      <c r="BC147" s="1012" t="s">
        <v>36</v>
      </c>
      <c r="BD147" s="1031" t="s">
        <v>36</v>
      </c>
      <c r="BE147" s="1031" t="s">
        <v>36</v>
      </c>
      <c r="BF147" s="1031" t="s">
        <v>36</v>
      </c>
      <c r="BG147" s="1051" t="s">
        <v>36</v>
      </c>
      <c r="BH147" s="1071" t="s">
        <v>36</v>
      </c>
      <c r="BI147" s="1031" t="s">
        <v>36</v>
      </c>
      <c r="BJ147" s="1031" t="s">
        <v>36</v>
      </c>
      <c r="BK147" s="1031" t="s">
        <v>36</v>
      </c>
      <c r="BL147" s="1051" t="s">
        <v>36</v>
      </c>
      <c r="BM147" s="1071" t="s">
        <v>36</v>
      </c>
      <c r="BN147" s="1031" t="s">
        <v>36</v>
      </c>
      <c r="BO147" s="1031" t="s">
        <v>36</v>
      </c>
      <c r="BP147" s="1031" t="s">
        <v>36</v>
      </c>
      <c r="BQ147" s="1051" t="s">
        <v>36</v>
      </c>
      <c r="BR147" s="1071" t="s">
        <v>36</v>
      </c>
      <c r="BS147" s="1031" t="s">
        <v>36</v>
      </c>
      <c r="BT147" s="1031" t="s">
        <v>36</v>
      </c>
      <c r="BU147" s="1031" t="s">
        <v>36</v>
      </c>
      <c r="BV147" s="1031" t="s">
        <v>36</v>
      </c>
      <c r="BW147" s="1031" t="s">
        <v>36</v>
      </c>
      <c r="BX147" s="1031" t="s">
        <v>36</v>
      </c>
      <c r="BY147" s="1089" t="s">
        <v>36</v>
      </c>
      <c r="BZ147" s="1089" t="s">
        <v>36</v>
      </c>
      <c r="CA147" s="1089" t="s">
        <v>36</v>
      </c>
      <c r="CB147" s="1089" t="s">
        <v>36</v>
      </c>
      <c r="CC147" s="1089" t="s">
        <v>36</v>
      </c>
      <c r="CD147" s="1089" t="s">
        <v>36</v>
      </c>
      <c r="CE147" s="1089" t="s">
        <v>36</v>
      </c>
      <c r="CF147" s="1089" t="s">
        <v>36</v>
      </c>
      <c r="CG147" s="1089" t="s">
        <v>36</v>
      </c>
      <c r="CH147" s="1089" t="s">
        <v>36</v>
      </c>
      <c r="CI147" s="1089" t="s">
        <v>36</v>
      </c>
      <c r="CJ147" s="1089" t="s">
        <v>36</v>
      </c>
      <c r="CK147" s="1089" t="s">
        <v>36</v>
      </c>
      <c r="CL147" s="1089" t="s">
        <v>36</v>
      </c>
      <c r="CM147" s="1512"/>
      <c r="CN147" s="1512"/>
      <c r="CO147" s="1512"/>
      <c r="CP147" s="1512"/>
      <c r="CQ147" s="1512"/>
      <c r="CR147" s="1512"/>
      <c r="CS147" s="1512"/>
      <c r="CT147" s="1512"/>
      <c r="CU147" s="1512"/>
      <c r="CV147" s="1512"/>
      <c r="CW147" s="1512"/>
      <c r="CX147" s="1512"/>
      <c r="CY147" s="1512"/>
      <c r="CZ147" s="1512"/>
    </row>
    <row r="148" s="130" customFormat="true" ht="15" customHeight="true" x14ac:dyDescent="0.2">
      <c r="A148" s="1726" t="s">
        <v>109</v>
      </c>
      <c r="B148" s="252" t="s">
        <v>50</v>
      </c>
      <c r="C148" s="653">
        <v>1.1503218772715609</v>
      </c>
      <c r="D148" s="654">
        <v>2.8509398466886999</v>
      </c>
      <c r="E148" s="654">
        <v>2.1057295279409214</v>
      </c>
      <c r="F148" s="654">
        <v>2.9975328793907057</v>
      </c>
      <c r="G148" s="705">
        <v>1.3413597362139646</v>
      </c>
      <c r="H148" s="693">
        <v>2.1828347749772039</v>
      </c>
      <c r="I148" s="654">
        <v>3.9529218929126335</v>
      </c>
      <c r="J148" s="654">
        <v>2.8188509279912393</v>
      </c>
      <c r="K148" s="654">
        <v>0</v>
      </c>
      <c r="L148" s="669">
        <v>0.27195718643386124</v>
      </c>
      <c r="M148" s="680">
        <v>0.68761715022441428</v>
      </c>
      <c r="N148" s="654">
        <v>2.133879503247714</v>
      </c>
      <c r="O148" s="654">
        <v>2.4768030541748307</v>
      </c>
      <c r="P148" s="654">
        <v>2.5515203913756177</v>
      </c>
      <c r="Q148" s="705">
        <v>3.1347639998504713</v>
      </c>
      <c r="R148" s="693">
        <v>5.4867262761329538</v>
      </c>
      <c r="S148" s="654">
        <v>0.79839330944616349</v>
      </c>
      <c r="T148" s="654">
        <v>0</v>
      </c>
      <c r="U148" s="654">
        <v>4.6729064461132115</v>
      </c>
      <c r="V148" s="654">
        <v>3.7717212886425906</v>
      </c>
      <c r="W148" s="654">
        <v>1.0622141518646766</v>
      </c>
      <c r="X148" s="654">
        <v>1.932367149758454</v>
      </c>
      <c r="Y148" s="655">
        <v>0.90806776776121212</v>
      </c>
      <c r="Z148" s="655">
        <v>6.7126631381693835</v>
      </c>
      <c r="AA148" s="655">
        <v>0.29527204917617578</v>
      </c>
      <c r="AB148" s="655">
        <v>3.2967445529597161</v>
      </c>
      <c r="AC148" s="655">
        <v>2.9075110923737544</v>
      </c>
      <c r="AD148" s="655">
        <v>1.473350238906721</v>
      </c>
      <c r="AE148" s="655">
        <v>3.9884771273745172</v>
      </c>
      <c r="AF148" s="655">
        <v>4.0439319375334994</v>
      </c>
      <c r="AG148" s="655">
        <v>0</v>
      </c>
      <c r="AH148" s="655">
        <v>2.346725657854897</v>
      </c>
      <c r="AI148" s="655">
        <v>1.5555995792462509</v>
      </c>
      <c r="AJ148" s="655">
        <v>0.79409611140265446</v>
      </c>
      <c r="AK148" s="655">
        <v>1.1044286129692427</v>
      </c>
      <c r="AL148" s="1473">
        <v>1.8401970302099189</v>
      </c>
      <c r="AM148" s="572"/>
      <c r="AN148" s="572"/>
      <c r="AO148" s="572"/>
      <c r="AP148" s="572"/>
      <c r="AQ148" s="572"/>
      <c r="AR148" s="572"/>
      <c r="AS148" s="572"/>
      <c r="AT148" s="572"/>
      <c r="AU148" s="572"/>
      <c r="AV148" s="572"/>
      <c r="AW148" s="572"/>
      <c r="AX148" s="572"/>
      <c r="AY148" s="572"/>
      <c r="AZ148" s="215"/>
      <c r="BA148" s="1743" t="s">
        <v>109</v>
      </c>
      <c r="BB148" s="159" t="s">
        <v>50</v>
      </c>
      <c r="BC148" s="1012" t="s">
        <v>36</v>
      </c>
      <c r="BD148" s="1031" t="s">
        <v>36</v>
      </c>
      <c r="BE148" s="1031" t="s">
        <v>36</v>
      </c>
      <c r="BF148" s="1031" t="s">
        <v>36</v>
      </c>
      <c r="BG148" s="1051" t="s">
        <v>36</v>
      </c>
      <c r="BH148" s="1071" t="s">
        <v>36</v>
      </c>
      <c r="BI148" s="1031" t="s">
        <v>36</v>
      </c>
      <c r="BJ148" s="1031" t="s">
        <v>36</v>
      </c>
      <c r="BK148" s="1031" t="s">
        <v>36</v>
      </c>
      <c r="BL148" s="1051" t="s">
        <v>36</v>
      </c>
      <c r="BM148" s="1071" t="s">
        <v>36</v>
      </c>
      <c r="BN148" s="1031" t="s">
        <v>36</v>
      </c>
      <c r="BO148" s="1031" t="s">
        <v>36</v>
      </c>
      <c r="BP148" s="1031" t="s">
        <v>36</v>
      </c>
      <c r="BQ148" s="1051" t="s">
        <v>36</v>
      </c>
      <c r="BR148" s="1071" t="s">
        <v>36</v>
      </c>
      <c r="BS148" s="1031" t="s">
        <v>36</v>
      </c>
      <c r="BT148" s="1031" t="s">
        <v>36</v>
      </c>
      <c r="BU148" s="1031" t="s">
        <v>36</v>
      </c>
      <c r="BV148" s="1031" t="s">
        <v>36</v>
      </c>
      <c r="BW148" s="1031" t="s">
        <v>36</v>
      </c>
      <c r="BX148" s="1031" t="s">
        <v>36</v>
      </c>
      <c r="BY148" s="1089" t="s">
        <v>36</v>
      </c>
      <c r="BZ148" s="1089" t="s">
        <v>36</v>
      </c>
      <c r="CA148" s="1089" t="s">
        <v>36</v>
      </c>
      <c r="CB148" s="1089" t="s">
        <v>36</v>
      </c>
      <c r="CC148" s="1089" t="s">
        <v>36</v>
      </c>
      <c r="CD148" s="1089" t="s">
        <v>36</v>
      </c>
      <c r="CE148" s="1089" t="s">
        <v>36</v>
      </c>
      <c r="CF148" s="1089" t="s">
        <v>36</v>
      </c>
      <c r="CG148" s="1089" t="s">
        <v>36</v>
      </c>
      <c r="CH148" s="1089" t="s">
        <v>36</v>
      </c>
      <c r="CI148" s="1089" t="s">
        <v>36</v>
      </c>
      <c r="CJ148" s="1089" t="s">
        <v>36</v>
      </c>
      <c r="CK148" s="1089" t="s">
        <v>36</v>
      </c>
      <c r="CL148" s="1089" t="s">
        <v>36</v>
      </c>
      <c r="CM148" s="1512"/>
      <c r="CN148" s="1512"/>
      <c r="CO148" s="1512"/>
      <c r="CP148" s="1512"/>
      <c r="CQ148" s="1512"/>
      <c r="CR148" s="1512"/>
      <c r="CS148" s="1512"/>
      <c r="CT148" s="1512"/>
      <c r="CU148" s="1512"/>
      <c r="CV148" s="1512"/>
      <c r="CW148" s="1512"/>
      <c r="CX148" s="1512"/>
      <c r="CY148" s="1512"/>
      <c r="CZ148" s="1512"/>
    </row>
    <row r="149" s="130" customFormat="true" ht="15" customHeight="true" x14ac:dyDescent="0.2">
      <c r="A149" s="1726"/>
      <c r="B149" s="252" t="s">
        <v>49</v>
      </c>
      <c r="C149" s="653">
        <v>7.884066995293491</v>
      </c>
      <c r="D149" s="654">
        <v>26.040803400279273</v>
      </c>
      <c r="E149" s="654">
        <v>47.460813649535488</v>
      </c>
      <c r="F149" s="654">
        <v>79.625054880474494</v>
      </c>
      <c r="G149" s="705">
        <v>89.255065267043392</v>
      </c>
      <c r="H149" s="693">
        <v>77.322047859473074</v>
      </c>
      <c r="I149" s="654">
        <v>89.81918369853328</v>
      </c>
      <c r="J149" s="654">
        <v>89.919947306482044</v>
      </c>
      <c r="K149" s="654">
        <v>96.945136108031164</v>
      </c>
      <c r="L149" s="669">
        <v>99.728042813566148</v>
      </c>
      <c r="M149" s="680">
        <v>5.3908871239152054</v>
      </c>
      <c r="N149" s="654">
        <v>16.687585663561119</v>
      </c>
      <c r="O149" s="654">
        <v>30.787658577072929</v>
      </c>
      <c r="P149" s="654">
        <v>39.640485835275577</v>
      </c>
      <c r="Q149" s="705">
        <v>67.429776513321499</v>
      </c>
      <c r="R149" s="693">
        <v>69.606412648595779</v>
      </c>
      <c r="S149" s="654">
        <v>85.094123641736871</v>
      </c>
      <c r="T149" s="654">
        <v>37.239951838536442</v>
      </c>
      <c r="U149" s="654">
        <v>68.283680785119799</v>
      </c>
      <c r="V149" s="654">
        <v>52.076000121930143</v>
      </c>
      <c r="W149" s="654">
        <v>13.036013410983916</v>
      </c>
      <c r="X149" s="654">
        <v>95.652173913043484</v>
      </c>
      <c r="Y149" s="655">
        <v>13.943879441712658</v>
      </c>
      <c r="Z149" s="655">
        <v>33.232618481182676</v>
      </c>
      <c r="AA149" s="655">
        <v>26.437576481787605</v>
      </c>
      <c r="AB149" s="655">
        <v>63.828693545710848</v>
      </c>
      <c r="AC149" s="655">
        <v>18.644714486935861</v>
      </c>
      <c r="AD149" s="655">
        <v>44.81636646513504</v>
      </c>
      <c r="AE149" s="655">
        <v>41.858127389059533</v>
      </c>
      <c r="AF149" s="655">
        <v>41.955793851910059</v>
      </c>
      <c r="AG149" s="655">
        <v>9.0037837545801036</v>
      </c>
      <c r="AH149" s="655">
        <v>41.054911601705214</v>
      </c>
      <c r="AI149" s="655">
        <v>50.515940156148318</v>
      </c>
      <c r="AJ149" s="655">
        <v>98.041028843256413</v>
      </c>
      <c r="AK149" s="655">
        <v>64.875910706810231</v>
      </c>
      <c r="AL149" s="1473">
        <v>58.960330828944542</v>
      </c>
      <c r="AM149" s="572"/>
      <c r="AN149" s="572"/>
      <c r="AO149" s="572"/>
      <c r="AP149" s="572"/>
      <c r="AQ149" s="572"/>
      <c r="AR149" s="572"/>
      <c r="AS149" s="572"/>
      <c r="AT149" s="572"/>
      <c r="AU149" s="572"/>
      <c r="AV149" s="572"/>
      <c r="AW149" s="572"/>
      <c r="AX149" s="572"/>
      <c r="AY149" s="572"/>
      <c r="AZ149" s="215"/>
      <c r="BA149" s="1743"/>
      <c r="BB149" s="159" t="s">
        <v>49</v>
      </c>
      <c r="BC149" s="1012" t="s">
        <v>36</v>
      </c>
      <c r="BD149" s="1031" t="s">
        <v>36</v>
      </c>
      <c r="BE149" s="1031" t="s">
        <v>36</v>
      </c>
      <c r="BF149" s="1031" t="s">
        <v>36</v>
      </c>
      <c r="BG149" s="1051" t="s">
        <v>36</v>
      </c>
      <c r="BH149" s="1071" t="s">
        <v>36</v>
      </c>
      <c r="BI149" s="1031" t="s">
        <v>36</v>
      </c>
      <c r="BJ149" s="1031" t="s">
        <v>36</v>
      </c>
      <c r="BK149" s="1031" t="s">
        <v>36</v>
      </c>
      <c r="BL149" s="1051" t="s">
        <v>36</v>
      </c>
      <c r="BM149" s="1071" t="s">
        <v>36</v>
      </c>
      <c r="BN149" s="1031" t="s">
        <v>36</v>
      </c>
      <c r="BO149" s="1031" t="s">
        <v>36</v>
      </c>
      <c r="BP149" s="1031" t="s">
        <v>36</v>
      </c>
      <c r="BQ149" s="1051" t="s">
        <v>36</v>
      </c>
      <c r="BR149" s="1071" t="s">
        <v>36</v>
      </c>
      <c r="BS149" s="1031" t="s">
        <v>36</v>
      </c>
      <c r="BT149" s="1031" t="s">
        <v>36</v>
      </c>
      <c r="BU149" s="1031" t="s">
        <v>36</v>
      </c>
      <c r="BV149" s="1031" t="s">
        <v>36</v>
      </c>
      <c r="BW149" s="1031" t="s">
        <v>36</v>
      </c>
      <c r="BX149" s="1031" t="s">
        <v>36</v>
      </c>
      <c r="BY149" s="1089" t="s">
        <v>36</v>
      </c>
      <c r="BZ149" s="1089" t="s">
        <v>36</v>
      </c>
      <c r="CA149" s="1089" t="s">
        <v>36</v>
      </c>
      <c r="CB149" s="1089" t="s">
        <v>36</v>
      </c>
      <c r="CC149" s="1089" t="s">
        <v>36</v>
      </c>
      <c r="CD149" s="1089" t="s">
        <v>36</v>
      </c>
      <c r="CE149" s="1089" t="s">
        <v>36</v>
      </c>
      <c r="CF149" s="1089" t="s">
        <v>36</v>
      </c>
      <c r="CG149" s="1089" t="s">
        <v>36</v>
      </c>
      <c r="CH149" s="1089" t="s">
        <v>36</v>
      </c>
      <c r="CI149" s="1089" t="s">
        <v>36</v>
      </c>
      <c r="CJ149" s="1089" t="s">
        <v>36</v>
      </c>
      <c r="CK149" s="1089" t="s">
        <v>36</v>
      </c>
      <c r="CL149" s="1089" t="s">
        <v>36</v>
      </c>
      <c r="CM149" s="1512"/>
      <c r="CN149" s="1512"/>
      <c r="CO149" s="1512"/>
      <c r="CP149" s="1512"/>
      <c r="CQ149" s="1512"/>
      <c r="CR149" s="1512"/>
      <c r="CS149" s="1512"/>
      <c r="CT149" s="1512"/>
      <c r="CU149" s="1512"/>
      <c r="CV149" s="1512"/>
      <c r="CW149" s="1512"/>
      <c r="CX149" s="1512"/>
      <c r="CY149" s="1512"/>
      <c r="CZ149" s="1512"/>
    </row>
    <row r="150" s="130" customFormat="true" ht="15" customHeight="true" x14ac:dyDescent="0.2">
      <c r="A150" s="1726"/>
      <c r="B150" s="252" t="s">
        <v>111</v>
      </c>
      <c r="C150" s="653">
        <v>90.965611127434983</v>
      </c>
      <c r="D150" s="654">
        <v>71.108256753031924</v>
      </c>
      <c r="E150" s="654">
        <v>50.43345682252356</v>
      </c>
      <c r="F150" s="654">
        <v>17.377412240134895</v>
      </c>
      <c r="G150" s="705">
        <v>9.4035749967427282</v>
      </c>
      <c r="H150" s="693">
        <v>20.495117365549699</v>
      </c>
      <c r="I150" s="654">
        <v>6.2278944085540768</v>
      </c>
      <c r="J150" s="654">
        <v>7.2612017655266579</v>
      </c>
      <c r="K150" s="654">
        <v>3.0548638919688371</v>
      </c>
      <c r="L150" s="669">
        <v>0</v>
      </c>
      <c r="M150" s="680">
        <v>93.921495725860368</v>
      </c>
      <c r="N150" s="654">
        <v>81.178534833191122</v>
      </c>
      <c r="O150" s="654">
        <v>66.735538368752316</v>
      </c>
      <c r="P150" s="654">
        <v>57.807993773348855</v>
      </c>
      <c r="Q150" s="705">
        <v>29.435459486827909</v>
      </c>
      <c r="R150" s="693">
        <v>24.906861075271284</v>
      </c>
      <c r="S150" s="654">
        <v>14.107483048816974</v>
      </c>
      <c r="T150" s="654">
        <v>62.760048161463644</v>
      </c>
      <c r="U150" s="654">
        <v>27.043412768766984</v>
      </c>
      <c r="V150" s="654">
        <v>44.152278589427297</v>
      </c>
      <c r="W150" s="654">
        <v>85.901772437151408</v>
      </c>
      <c r="X150" s="654">
        <v>2.4154589371980673</v>
      </c>
      <c r="Y150" s="655">
        <v>85.148052790526137</v>
      </c>
      <c r="Z150" s="655">
        <v>60.054718380647913</v>
      </c>
      <c r="AA150" s="655">
        <v>73.267151469036236</v>
      </c>
      <c r="AB150" s="655">
        <v>32.874561901329422</v>
      </c>
      <c r="AC150" s="655">
        <v>78.447774420690322</v>
      </c>
      <c r="AD150" s="655">
        <v>53.710283295958142</v>
      </c>
      <c r="AE150" s="655">
        <v>54.153395483566037</v>
      </c>
      <c r="AF150" s="655">
        <v>54.000274210556434</v>
      </c>
      <c r="AG150" s="655">
        <v>90.996216245419888</v>
      </c>
      <c r="AH150" s="655">
        <v>56.598362740439903</v>
      </c>
      <c r="AI150" s="655">
        <v>47.928460264605377</v>
      </c>
      <c r="AJ150" s="655">
        <v>1.1648750453409309</v>
      </c>
      <c r="AK150" s="655">
        <v>34.01966068022049</v>
      </c>
      <c r="AL150" s="1473">
        <v>39.199472140845607</v>
      </c>
      <c r="AM150" s="572"/>
      <c r="AN150" s="572"/>
      <c r="AO150" s="572"/>
      <c r="AP150" s="572"/>
      <c r="AQ150" s="572"/>
      <c r="AR150" s="572"/>
      <c r="AS150" s="572"/>
      <c r="AT150" s="572"/>
      <c r="AU150" s="572"/>
      <c r="AV150" s="572"/>
      <c r="AW150" s="572"/>
      <c r="AX150" s="572"/>
      <c r="AY150" s="572"/>
      <c r="AZ150" s="215"/>
      <c r="BA150" s="1743"/>
      <c r="BB150" s="159" t="s">
        <v>111</v>
      </c>
      <c r="BC150" s="1012" t="s">
        <v>36</v>
      </c>
      <c r="BD150" s="1031" t="s">
        <v>36</v>
      </c>
      <c r="BE150" s="1031" t="s">
        <v>36</v>
      </c>
      <c r="BF150" s="1031" t="s">
        <v>36</v>
      </c>
      <c r="BG150" s="1051" t="s">
        <v>36</v>
      </c>
      <c r="BH150" s="1071" t="s">
        <v>36</v>
      </c>
      <c r="BI150" s="1031" t="s">
        <v>36</v>
      </c>
      <c r="BJ150" s="1031" t="s">
        <v>36</v>
      </c>
      <c r="BK150" s="1031" t="s">
        <v>36</v>
      </c>
      <c r="BL150" s="1051" t="s">
        <v>36</v>
      </c>
      <c r="BM150" s="1071" t="s">
        <v>36</v>
      </c>
      <c r="BN150" s="1031" t="s">
        <v>36</v>
      </c>
      <c r="BO150" s="1031" t="s">
        <v>36</v>
      </c>
      <c r="BP150" s="1031" t="s">
        <v>36</v>
      </c>
      <c r="BQ150" s="1051" t="s">
        <v>36</v>
      </c>
      <c r="BR150" s="1071" t="s">
        <v>36</v>
      </c>
      <c r="BS150" s="1031" t="s">
        <v>36</v>
      </c>
      <c r="BT150" s="1031" t="s">
        <v>36</v>
      </c>
      <c r="BU150" s="1031" t="s">
        <v>36</v>
      </c>
      <c r="BV150" s="1031" t="s">
        <v>36</v>
      </c>
      <c r="BW150" s="1031" t="s">
        <v>36</v>
      </c>
      <c r="BX150" s="1031" t="s">
        <v>36</v>
      </c>
      <c r="BY150" s="1089" t="s">
        <v>36</v>
      </c>
      <c r="BZ150" s="1089" t="s">
        <v>36</v>
      </c>
      <c r="CA150" s="1089" t="s">
        <v>36</v>
      </c>
      <c r="CB150" s="1089" t="s">
        <v>36</v>
      </c>
      <c r="CC150" s="1089" t="s">
        <v>36</v>
      </c>
      <c r="CD150" s="1089" t="s">
        <v>36</v>
      </c>
      <c r="CE150" s="1089" t="s">
        <v>36</v>
      </c>
      <c r="CF150" s="1089" t="s">
        <v>36</v>
      </c>
      <c r="CG150" s="1089" t="s">
        <v>36</v>
      </c>
      <c r="CH150" s="1089" t="s">
        <v>36</v>
      </c>
      <c r="CI150" s="1089" t="s">
        <v>36</v>
      </c>
      <c r="CJ150" s="1089" t="s">
        <v>36</v>
      </c>
      <c r="CK150" s="1089" t="s">
        <v>36</v>
      </c>
      <c r="CL150" s="1089" t="s">
        <v>36</v>
      </c>
      <c r="CM150" s="1512"/>
      <c r="CN150" s="1512"/>
      <c r="CO150" s="1512"/>
      <c r="CP150" s="1512"/>
      <c r="CQ150" s="1512"/>
      <c r="CR150" s="1512"/>
      <c r="CS150" s="1512"/>
      <c r="CT150" s="1512"/>
      <c r="CU150" s="1512"/>
      <c r="CV150" s="1512"/>
      <c r="CW150" s="1512"/>
      <c r="CX150" s="1512"/>
      <c r="CY150" s="1512"/>
      <c r="CZ150" s="1512"/>
    </row>
    <row r="151" s="130" customFormat="true" ht="15" customHeight="true" x14ac:dyDescent="0.2">
      <c r="A151" s="1726" t="s">
        <v>110</v>
      </c>
      <c r="B151" s="252" t="s">
        <v>50</v>
      </c>
      <c r="C151" s="653">
        <v>8.1964785089890864</v>
      </c>
      <c r="D151" s="654">
        <v>9.0918562912349419</v>
      </c>
      <c r="E151" s="654">
        <v>6.5481971265947472</v>
      </c>
      <c r="F151" s="654">
        <v>4.0482683800137611</v>
      </c>
      <c r="G151" s="705">
        <v>1.6508649833603128</v>
      </c>
      <c r="H151" s="693">
        <v>3.0423130813485102</v>
      </c>
      <c r="I151" s="654">
        <v>4.0738954282946658</v>
      </c>
      <c r="J151" s="654">
        <v>2.8188509279912393</v>
      </c>
      <c r="K151" s="654">
        <v>0</v>
      </c>
      <c r="L151" s="669">
        <v>0.27195718643386124</v>
      </c>
      <c r="M151" s="680">
        <v>6.8516423861025393</v>
      </c>
      <c r="N151" s="654">
        <v>9.1190879261247098</v>
      </c>
      <c r="O151" s="654">
        <v>8.3030817090649425</v>
      </c>
      <c r="P151" s="654">
        <v>7.9868066161760911</v>
      </c>
      <c r="Q151" s="705">
        <v>5.1029703082620044</v>
      </c>
      <c r="R151" s="693">
        <v>5.4938308125050144</v>
      </c>
      <c r="S151" s="654">
        <v>0.79839330944616349</v>
      </c>
      <c r="T151" s="654">
        <v>0</v>
      </c>
      <c r="U151" s="654">
        <v>10.575436560041695</v>
      </c>
      <c r="V151" s="654">
        <v>7.021564123370533</v>
      </c>
      <c r="W151" s="654">
        <v>2.7283258286614496</v>
      </c>
      <c r="X151" s="654">
        <v>1.932367149758454</v>
      </c>
      <c r="Y151" s="655">
        <v>2.4524887307859347</v>
      </c>
      <c r="Z151" s="655">
        <v>18.268967776080615</v>
      </c>
      <c r="AA151" s="655">
        <v>3.702889856935009</v>
      </c>
      <c r="AB151" s="655">
        <v>6.3532939289630566</v>
      </c>
      <c r="AC151" s="655">
        <v>13.144195463580429</v>
      </c>
      <c r="AD151" s="655">
        <v>4.6631415094805462</v>
      </c>
      <c r="AE151" s="655">
        <v>6.307082325438544</v>
      </c>
      <c r="AF151" s="655">
        <v>16.270538579368942</v>
      </c>
      <c r="AG151" s="655">
        <v>17.18117095150896</v>
      </c>
      <c r="AH151" s="655">
        <v>5.4691913487013082</v>
      </c>
      <c r="AI151" s="655">
        <v>2.2897956298009414</v>
      </c>
      <c r="AJ151" s="655">
        <v>0.79447161434906388</v>
      </c>
      <c r="AK151" s="655">
        <v>6.8321597739459072</v>
      </c>
      <c r="AL151" s="1473">
        <v>3.8902223603379222</v>
      </c>
      <c r="AM151" s="572"/>
      <c r="AN151" s="572"/>
      <c r="AO151" s="572"/>
      <c r="AP151" s="572"/>
      <c r="AQ151" s="572"/>
      <c r="AR151" s="572"/>
      <c r="AS151" s="572"/>
      <c r="AT151" s="572"/>
      <c r="AU151" s="572"/>
      <c r="AV151" s="572"/>
      <c r="AW151" s="572"/>
      <c r="AX151" s="572"/>
      <c r="AY151" s="572"/>
      <c r="AZ151" s="215"/>
      <c r="BA151" s="1743" t="s">
        <v>110</v>
      </c>
      <c r="BB151" s="159" t="s">
        <v>50</v>
      </c>
      <c r="BC151" s="1012" t="s">
        <v>36</v>
      </c>
      <c r="BD151" s="1031" t="s">
        <v>36</v>
      </c>
      <c r="BE151" s="1031" t="s">
        <v>36</v>
      </c>
      <c r="BF151" s="1031" t="s">
        <v>36</v>
      </c>
      <c r="BG151" s="1051" t="s">
        <v>36</v>
      </c>
      <c r="BH151" s="1071" t="s">
        <v>36</v>
      </c>
      <c r="BI151" s="1031" t="s">
        <v>36</v>
      </c>
      <c r="BJ151" s="1031" t="s">
        <v>36</v>
      </c>
      <c r="BK151" s="1031" t="s">
        <v>36</v>
      </c>
      <c r="BL151" s="1051" t="s">
        <v>36</v>
      </c>
      <c r="BM151" s="1071" t="s">
        <v>36</v>
      </c>
      <c r="BN151" s="1031" t="s">
        <v>36</v>
      </c>
      <c r="BO151" s="1031" t="s">
        <v>36</v>
      </c>
      <c r="BP151" s="1031" t="s">
        <v>36</v>
      </c>
      <c r="BQ151" s="1051" t="s">
        <v>36</v>
      </c>
      <c r="BR151" s="1071" t="s">
        <v>36</v>
      </c>
      <c r="BS151" s="1031" t="s">
        <v>36</v>
      </c>
      <c r="BT151" s="1031" t="s">
        <v>36</v>
      </c>
      <c r="BU151" s="1031" t="s">
        <v>36</v>
      </c>
      <c r="BV151" s="1031" t="s">
        <v>36</v>
      </c>
      <c r="BW151" s="1031" t="s">
        <v>36</v>
      </c>
      <c r="BX151" s="1031" t="s">
        <v>36</v>
      </c>
      <c r="BY151" s="1089" t="s">
        <v>36</v>
      </c>
      <c r="BZ151" s="1089" t="s">
        <v>36</v>
      </c>
      <c r="CA151" s="1089" t="s">
        <v>36</v>
      </c>
      <c r="CB151" s="1089" t="s">
        <v>36</v>
      </c>
      <c r="CC151" s="1089" t="s">
        <v>36</v>
      </c>
      <c r="CD151" s="1089" t="s">
        <v>36</v>
      </c>
      <c r="CE151" s="1089" t="s">
        <v>36</v>
      </c>
      <c r="CF151" s="1089" t="s">
        <v>36</v>
      </c>
      <c r="CG151" s="1089" t="s">
        <v>36</v>
      </c>
      <c r="CH151" s="1089" t="s">
        <v>36</v>
      </c>
      <c r="CI151" s="1089" t="s">
        <v>36</v>
      </c>
      <c r="CJ151" s="1089" t="s">
        <v>36</v>
      </c>
      <c r="CK151" s="1089" t="s">
        <v>36</v>
      </c>
      <c r="CL151" s="1089" t="s">
        <v>36</v>
      </c>
      <c r="CM151" s="1512"/>
      <c r="CN151" s="1512"/>
      <c r="CO151" s="1512"/>
      <c r="CP151" s="1512"/>
      <c r="CQ151" s="1512"/>
      <c r="CR151" s="1512"/>
      <c r="CS151" s="1512"/>
      <c r="CT151" s="1512"/>
      <c r="CU151" s="1512"/>
      <c r="CV151" s="1512"/>
      <c r="CW151" s="1512"/>
      <c r="CX151" s="1512"/>
      <c r="CY151" s="1512"/>
      <c r="CZ151" s="1512"/>
    </row>
    <row r="152" s="130" customFormat="true" ht="15" customHeight="true" x14ac:dyDescent="0.2">
      <c r="A152" s="1744"/>
      <c r="B152" s="739" t="s">
        <v>49</v>
      </c>
      <c r="C152" s="656">
        <v>79.347912220441458</v>
      </c>
      <c r="D152" s="657">
        <v>89.165822083096842</v>
      </c>
      <c r="E152" s="657">
        <v>92.648546034630215</v>
      </c>
      <c r="F152" s="657">
        <v>95.951731619986333</v>
      </c>
      <c r="G152" s="706">
        <v>98.310573229289517</v>
      </c>
      <c r="H152" s="694">
        <v>96.572264040758753</v>
      </c>
      <c r="I152" s="657">
        <v>95.926104571705338</v>
      </c>
      <c r="J152" s="657">
        <v>97.181149072008736</v>
      </c>
      <c r="K152" s="657">
        <v>99.875746659085706</v>
      </c>
      <c r="L152" s="670">
        <v>99.728042813566148</v>
      </c>
      <c r="M152" s="681">
        <v>72.601203570089979</v>
      </c>
      <c r="N152" s="657">
        <v>88.482062122455801</v>
      </c>
      <c r="O152" s="657">
        <v>90.330130711629593</v>
      </c>
      <c r="P152" s="657">
        <v>90.848997855814019</v>
      </c>
      <c r="Q152" s="706">
        <v>94.897029691737984</v>
      </c>
      <c r="R152" s="694">
        <v>94.506169187494976</v>
      </c>
      <c r="S152" s="657">
        <v>98.268880538565952</v>
      </c>
      <c r="T152" s="657">
        <v>100</v>
      </c>
      <c r="U152" s="657">
        <v>89.424563439958305</v>
      </c>
      <c r="V152" s="657">
        <v>89.659609600440703</v>
      </c>
      <c r="W152" s="657">
        <v>97.271674171338546</v>
      </c>
      <c r="X152" s="657">
        <v>98.067632850241552</v>
      </c>
      <c r="Y152" s="658">
        <v>97.547511269214056</v>
      </c>
      <c r="Z152" s="658">
        <v>54.250317317033947</v>
      </c>
      <c r="AA152" s="658">
        <v>94.766485700252474</v>
      </c>
      <c r="AB152" s="658">
        <v>93.646706071036917</v>
      </c>
      <c r="AC152" s="658">
        <v>86.855804536419569</v>
      </c>
      <c r="AD152" s="658">
        <v>94.941589308352064</v>
      </c>
      <c r="AE152" s="658">
        <v>93.692917674561471</v>
      </c>
      <c r="AF152" s="658">
        <v>83.729461420631068</v>
      </c>
      <c r="AG152" s="658">
        <v>82.818829048491011</v>
      </c>
      <c r="AH152" s="658">
        <v>94.530808651298699</v>
      </c>
      <c r="AI152" s="658">
        <v>97.710204370199051</v>
      </c>
      <c r="AJ152" s="658">
        <v>99.205528385650936</v>
      </c>
      <c r="AK152" s="658">
        <v>93.167840226054096</v>
      </c>
      <c r="AL152" s="1474">
        <v>95.739036607749938</v>
      </c>
      <c r="AM152" s="573"/>
      <c r="AN152" s="573"/>
      <c r="AO152" s="573"/>
      <c r="AP152" s="573"/>
      <c r="AQ152" s="573"/>
      <c r="AR152" s="573"/>
      <c r="AS152" s="573"/>
      <c r="AT152" s="573"/>
      <c r="AU152" s="573"/>
      <c r="AV152" s="573"/>
      <c r="AW152" s="573"/>
      <c r="AX152" s="573"/>
      <c r="AY152" s="573"/>
      <c r="AZ152" s="215"/>
      <c r="BA152" s="1745"/>
      <c r="BB152" s="235" t="s">
        <v>49</v>
      </c>
      <c r="BC152" s="1013" t="s">
        <v>36</v>
      </c>
      <c r="BD152" s="1032" t="s">
        <v>36</v>
      </c>
      <c r="BE152" s="1032" t="s">
        <v>36</v>
      </c>
      <c r="BF152" s="1032" t="s">
        <v>36</v>
      </c>
      <c r="BG152" s="1052" t="s">
        <v>36</v>
      </c>
      <c r="BH152" s="1072" t="s">
        <v>36</v>
      </c>
      <c r="BI152" s="1032" t="s">
        <v>36</v>
      </c>
      <c r="BJ152" s="1032" t="s">
        <v>36</v>
      </c>
      <c r="BK152" s="1032" t="s">
        <v>36</v>
      </c>
      <c r="BL152" s="1052" t="s">
        <v>36</v>
      </c>
      <c r="BM152" s="1072" t="s">
        <v>36</v>
      </c>
      <c r="BN152" s="1032" t="s">
        <v>36</v>
      </c>
      <c r="BO152" s="1032" t="s">
        <v>36</v>
      </c>
      <c r="BP152" s="1032" t="s">
        <v>36</v>
      </c>
      <c r="BQ152" s="1052" t="s">
        <v>36</v>
      </c>
      <c r="BR152" s="1072" t="s">
        <v>36</v>
      </c>
      <c r="BS152" s="1032" t="s">
        <v>36</v>
      </c>
      <c r="BT152" s="1032" t="s">
        <v>36</v>
      </c>
      <c r="BU152" s="1032" t="s">
        <v>36</v>
      </c>
      <c r="BV152" s="1032" t="s">
        <v>36</v>
      </c>
      <c r="BW152" s="1032" t="s">
        <v>36</v>
      </c>
      <c r="BX152" s="1032" t="s">
        <v>36</v>
      </c>
      <c r="BY152" s="1090" t="s">
        <v>36</v>
      </c>
      <c r="BZ152" s="1090" t="s">
        <v>36</v>
      </c>
      <c r="CA152" s="1090" t="s">
        <v>36</v>
      </c>
      <c r="CB152" s="1090" t="s">
        <v>36</v>
      </c>
      <c r="CC152" s="1090" t="s">
        <v>36</v>
      </c>
      <c r="CD152" s="1090" t="s">
        <v>36</v>
      </c>
      <c r="CE152" s="1090" t="s">
        <v>36</v>
      </c>
      <c r="CF152" s="1090" t="s">
        <v>36</v>
      </c>
      <c r="CG152" s="1090" t="s">
        <v>36</v>
      </c>
      <c r="CH152" s="1090" t="s">
        <v>36</v>
      </c>
      <c r="CI152" s="1090" t="s">
        <v>36</v>
      </c>
      <c r="CJ152" s="1090" t="s">
        <v>36</v>
      </c>
      <c r="CK152" s="1090" t="s">
        <v>36</v>
      </c>
      <c r="CL152" s="1090" t="s">
        <v>36</v>
      </c>
      <c r="CM152" s="1513"/>
      <c r="CN152" s="1513"/>
      <c r="CO152" s="1513"/>
      <c r="CP152" s="1513"/>
      <c r="CQ152" s="1513"/>
      <c r="CR152" s="1513"/>
      <c r="CS152" s="1513"/>
      <c r="CT152" s="1513"/>
      <c r="CU152" s="1513"/>
      <c r="CV152" s="1513"/>
      <c r="CW152" s="1513"/>
      <c r="CX152" s="1513"/>
      <c r="CY152" s="1513"/>
      <c r="CZ152" s="1513"/>
    </row>
    <row r="153" s="566" customFormat="true" ht="15" customHeight="true" x14ac:dyDescent="0.2">
      <c r="A153" s="1668" t="s">
        <v>185</v>
      </c>
      <c r="B153" s="941" t="s">
        <v>186</v>
      </c>
      <c r="C153" s="862">
        <v>0</v>
      </c>
      <c r="D153" s="863">
        <v>0.33155094627356746</v>
      </c>
      <c r="E153" s="863">
        <v>4.1686452947901511</v>
      </c>
      <c r="F153" s="863">
        <v>24.177453587535471</v>
      </c>
      <c r="G153" s="864">
        <v>36.833379267188974</v>
      </c>
      <c r="H153" s="865">
        <v>20.652900237574887</v>
      </c>
      <c r="I153" s="863">
        <v>37.809007972728779</v>
      </c>
      <c r="J153" s="863">
        <v>41.662442720105439</v>
      </c>
      <c r="K153" s="863">
        <v>53.174531418971348</v>
      </c>
      <c r="L153" s="866">
        <v>55.815814697721102</v>
      </c>
      <c r="M153" s="867">
        <v>0</v>
      </c>
      <c r="N153" s="863">
        <v>0</v>
      </c>
      <c r="O153" s="863">
        <v>9.0897929192621227E-2</v>
      </c>
      <c r="P153" s="863">
        <v>0.27069030930950222</v>
      </c>
      <c r="Q153" s="864">
        <v>1.3966472616019694</v>
      </c>
      <c r="R153" s="865">
        <v>23.347096529463617</v>
      </c>
      <c r="S153" s="863">
        <v>80.512388387454862</v>
      </c>
      <c r="T153" s="863">
        <v>12.596053552235695</v>
      </c>
      <c r="U153" s="863">
        <v>7.1393206456677847</v>
      </c>
      <c r="V153" s="863">
        <v>8.971754791496112</v>
      </c>
      <c r="W153" s="863">
        <v>0</v>
      </c>
      <c r="X153" s="863">
        <v>0</v>
      </c>
      <c r="Y153" s="863">
        <v>0</v>
      </c>
      <c r="Z153" s="863">
        <v>0</v>
      </c>
      <c r="AA153" s="863">
        <v>3.4061379964959273</v>
      </c>
      <c r="AB153" s="863">
        <v>11.993331950103062</v>
      </c>
      <c r="AC153" s="863">
        <v>3.8811818257786594</v>
      </c>
      <c r="AD153" s="863">
        <v>3.0679612315852784</v>
      </c>
      <c r="AE153" s="863">
        <v>1.1078415978447851</v>
      </c>
      <c r="AF153" s="863">
        <v>0</v>
      </c>
      <c r="AG153" s="863">
        <v>0</v>
      </c>
      <c r="AH153" s="863">
        <v>0</v>
      </c>
      <c r="AI153" s="863">
        <v>0.48385678981220864</v>
      </c>
      <c r="AJ153" s="863">
        <v>54.378252635108126</v>
      </c>
      <c r="AK153" s="863">
        <v>0</v>
      </c>
      <c r="AL153" s="1471">
        <v>15.242374527976946</v>
      </c>
      <c r="AM153" s="1226"/>
      <c r="AN153" s="1226"/>
      <c r="AO153" s="1226"/>
      <c r="AP153" s="1226"/>
      <c r="AQ153" s="1226"/>
      <c r="AR153" s="1226"/>
      <c r="AS153" s="1226"/>
      <c r="AT153" s="1226"/>
      <c r="AU153" s="1226"/>
      <c r="AV153" s="1226"/>
      <c r="AW153" s="1226"/>
      <c r="AX153" s="1226"/>
      <c r="AY153" s="1226"/>
      <c r="AZ153" s="570"/>
      <c r="BA153" s="1806" t="s">
        <v>185</v>
      </c>
      <c r="BB153" s="234" t="s">
        <v>186</v>
      </c>
      <c r="BC153" s="339">
        <v>0</v>
      </c>
      <c r="BD153" s="305">
        <v>17.287983039109978</v>
      </c>
      <c r="BE153" s="305">
        <v>217.57710099469261</v>
      </c>
      <c r="BF153" s="305">
        <v>1262.2317898788122</v>
      </c>
      <c r="BG153" s="340">
        <v>1921.3667310872186</v>
      </c>
      <c r="BH153" s="351">
        <v>330.96508123318557</v>
      </c>
      <c r="BI153" s="305">
        <v>607.96531189702591</v>
      </c>
      <c r="BJ153" s="305">
        <v>669.10392968493193</v>
      </c>
      <c r="BK153" s="305">
        <v>852.21611844053496</v>
      </c>
      <c r="BL153" s="340">
        <v>894.66890011112616</v>
      </c>
      <c r="BM153" s="351">
        <v>0</v>
      </c>
      <c r="BN153" s="305">
        <v>0</v>
      </c>
      <c r="BO153" s="305">
        <v>3.2800180333932039</v>
      </c>
      <c r="BP153" s="305">
        <v>9.798677866705777</v>
      </c>
      <c r="BQ153" s="340">
        <v>50.465567732928577</v>
      </c>
      <c r="BR153" s="351">
        <v>120.49068822858078</v>
      </c>
      <c r="BS153" s="305">
        <v>687.57914398328569</v>
      </c>
      <c r="BT153" s="305">
        <v>85.686628395829672</v>
      </c>
      <c r="BU153" s="305">
        <v>39.073980276462763</v>
      </c>
      <c r="BV153" s="305">
        <v>239.52375467081129</v>
      </c>
      <c r="BW153" s="305">
        <v>0</v>
      </c>
      <c r="BX153" s="305">
        <v>0</v>
      </c>
      <c r="BY153" s="306">
        <v>0</v>
      </c>
      <c r="BZ153" s="306">
        <v>0</v>
      </c>
      <c r="CA153" s="306">
        <v>89.695304019378909</v>
      </c>
      <c r="CB153" s="306">
        <v>167.85768307004886</v>
      </c>
      <c r="CC153" s="306">
        <v>61.726111382933674</v>
      </c>
      <c r="CD153" s="306">
        <v>100.19092797590966</v>
      </c>
      <c r="CE153" s="306">
        <v>9.8535992201455294</v>
      </c>
      <c r="CF153" s="306">
        <v>0</v>
      </c>
      <c r="CG153" s="306">
        <v>0</v>
      </c>
      <c r="CH153" s="306">
        <v>0</v>
      </c>
      <c r="CI153" s="306">
        <v>5.8626562266339333</v>
      </c>
      <c r="CJ153" s="306">
        <v>1270.9974310028683</v>
      </c>
      <c r="CK153" s="306">
        <v>0</v>
      </c>
      <c r="CL153" s="306">
        <v>539.92569654694364</v>
      </c>
      <c r="CM153" s="1514"/>
      <c r="CN153" s="1514"/>
      <c r="CO153" s="1514"/>
      <c r="CP153" s="1514"/>
      <c r="CQ153" s="1514"/>
      <c r="CR153" s="1514"/>
      <c r="CS153" s="1514"/>
      <c r="CT153" s="1514"/>
      <c r="CU153" s="1514"/>
      <c r="CV153" s="1514"/>
      <c r="CW153" s="1514"/>
      <c r="CX153" s="1514"/>
      <c r="CY153" s="1514"/>
      <c r="CZ153" s="1514"/>
    </row>
    <row r="154" s="566" customFormat="true" ht="15" customHeight="true" x14ac:dyDescent="0.2">
      <c r="A154" s="1669"/>
      <c r="B154" s="940" t="s">
        <v>187</v>
      </c>
      <c r="C154" s="862">
        <v>0</v>
      </c>
      <c r="D154" s="863">
        <v>0.63361047505812762</v>
      </c>
      <c r="E154" s="863">
        <v>0.77525335566119979</v>
      </c>
      <c r="F154" s="863">
        <v>3.2186227070772353</v>
      </c>
      <c r="G154" s="864">
        <v>2.0170146356837266</v>
      </c>
      <c r="H154" s="865">
        <v>1.4174747380528638</v>
      </c>
      <c r="I154" s="863">
        <v>3.3167165269042309</v>
      </c>
      <c r="J154" s="863">
        <v>2.8140162930268837</v>
      </c>
      <c r="K154" s="863">
        <v>2.5937835262188886</v>
      </c>
      <c r="L154" s="866">
        <v>1.2605568563692213</v>
      </c>
      <c r="M154" s="867">
        <v>0</v>
      </c>
      <c r="N154" s="863">
        <v>0.31360951237327228</v>
      </c>
      <c r="O154" s="863">
        <v>0.43989932024843559</v>
      </c>
      <c r="P154" s="863">
        <v>0.98824219350420117</v>
      </c>
      <c r="Q154" s="864">
        <v>2.7888881156857299</v>
      </c>
      <c r="R154" s="865">
        <v>0</v>
      </c>
      <c r="S154" s="863">
        <v>0</v>
      </c>
      <c r="T154" s="863">
        <v>1.0496711293529748</v>
      </c>
      <c r="U154" s="863">
        <v>4.0031885844686501</v>
      </c>
      <c r="V154" s="863">
        <v>0.63592998161490999</v>
      </c>
      <c r="W154" s="863">
        <v>1.0622141518646766</v>
      </c>
      <c r="X154" s="863">
        <v>94.20289855072464</v>
      </c>
      <c r="Y154" s="863">
        <v>0</v>
      </c>
      <c r="Z154" s="863">
        <v>0</v>
      </c>
      <c r="AA154" s="863">
        <v>0</v>
      </c>
      <c r="AB154" s="863">
        <v>10.559901967079774</v>
      </c>
      <c r="AC154" s="863">
        <v>0.66265580244122213</v>
      </c>
      <c r="AD154" s="863">
        <v>0.89339122164953155</v>
      </c>
      <c r="AE154" s="863">
        <v>0</v>
      </c>
      <c r="AF154" s="863">
        <v>0</v>
      </c>
      <c r="AG154" s="863">
        <v>0</v>
      </c>
      <c r="AH154" s="863">
        <v>1.2292917557975462</v>
      </c>
      <c r="AI154" s="863">
        <v>1.1914383055061004</v>
      </c>
      <c r="AJ154" s="863">
        <v>0</v>
      </c>
      <c r="AK154" s="863">
        <v>0</v>
      </c>
      <c r="AL154" s="1471">
        <v>0.14657901856758565</v>
      </c>
      <c r="AM154" s="1226"/>
      <c r="AN154" s="1226"/>
      <c r="AO154" s="1226"/>
      <c r="AP154" s="1226"/>
      <c r="AQ154" s="1226"/>
      <c r="AR154" s="1226"/>
      <c r="AS154" s="1226"/>
      <c r="AT154" s="1226"/>
      <c r="AU154" s="1226"/>
      <c r="AV154" s="1226"/>
      <c r="AW154" s="1226"/>
      <c r="AX154" s="1226"/>
      <c r="AY154" s="1226"/>
      <c r="AZ154" s="570"/>
      <c r="BA154" s="1806"/>
      <c r="BB154" s="159" t="s">
        <v>187</v>
      </c>
      <c r="BC154" s="341">
        <v>0</v>
      </c>
      <c r="BD154" s="307">
        <v>33.03820202995032</v>
      </c>
      <c r="BE154" s="307">
        <v>40.463355774591619</v>
      </c>
      <c r="BF154" s="307">
        <v>168.0345651699713</v>
      </c>
      <c r="BG154" s="342">
        <v>105.21502219512428</v>
      </c>
      <c r="BH154" s="352">
        <v>22.715194303419608</v>
      </c>
      <c r="BI154" s="307">
        <v>53.332491537672539</v>
      </c>
      <c r="BJ154" s="307">
        <v>45.193446109511932</v>
      </c>
      <c r="BK154" s="307">
        <v>41.569978517960692</v>
      </c>
      <c r="BL154" s="342">
        <v>20.205402757678215</v>
      </c>
      <c r="BM154" s="352">
        <v>0</v>
      </c>
      <c r="BN154" s="307">
        <v>11.315880343672003</v>
      </c>
      <c r="BO154" s="307">
        <v>15.873603679514943</v>
      </c>
      <c r="BP154" s="307">
        <v>35.773230793284469</v>
      </c>
      <c r="BQ154" s="342">
        <v>100.7719171269231</v>
      </c>
      <c r="BR154" s="352">
        <v>0</v>
      </c>
      <c r="BS154" s="307">
        <v>0</v>
      </c>
      <c r="BT154" s="307">
        <v>7.1405523663191408</v>
      </c>
      <c r="BU154" s="307">
        <v>21.909719363481244</v>
      </c>
      <c r="BV154" s="307">
        <v>16.977764154735954</v>
      </c>
      <c r="BW154" s="307">
        <v>4.8630144517048546</v>
      </c>
      <c r="BX154" s="307">
        <v>79.122289395946453</v>
      </c>
      <c r="BY154" s="308">
        <v>0</v>
      </c>
      <c r="BZ154" s="308">
        <v>0</v>
      </c>
      <c r="CA154" s="308">
        <v>0</v>
      </c>
      <c r="CB154" s="308">
        <v>147.79551545937409</v>
      </c>
      <c r="CC154" s="308">
        <v>10.53884298807052</v>
      </c>
      <c r="CD154" s="308">
        <v>29.175627977654287</v>
      </c>
      <c r="CE154" s="308">
        <v>0</v>
      </c>
      <c r="CF154" s="308">
        <v>0</v>
      </c>
      <c r="CG154" s="308">
        <v>0</v>
      </c>
      <c r="CH154" s="308">
        <v>9.5995223018938187</v>
      </c>
      <c r="CI154" s="308">
        <v>14.436075606454736</v>
      </c>
      <c r="CJ154" s="308">
        <v>0</v>
      </c>
      <c r="CK154" s="308">
        <v>0</v>
      </c>
      <c r="CL154" s="308">
        <v>5.192221104002436</v>
      </c>
      <c r="CM154" s="1514"/>
      <c r="CN154" s="1514"/>
      <c r="CO154" s="1514"/>
      <c r="CP154" s="1514"/>
      <c r="CQ154" s="1514"/>
      <c r="CR154" s="1514"/>
      <c r="CS154" s="1514"/>
      <c r="CT154" s="1514"/>
      <c r="CU154" s="1514"/>
      <c r="CV154" s="1514"/>
      <c r="CW154" s="1514"/>
      <c r="CX154" s="1514"/>
      <c r="CY154" s="1514"/>
      <c r="CZ154" s="1514"/>
    </row>
    <row r="155" s="566" customFormat="true" ht="15" customHeight="true" x14ac:dyDescent="0.2">
      <c r="A155" s="1669"/>
      <c r="B155" s="940" t="s">
        <v>188</v>
      </c>
      <c r="C155" s="862">
        <v>7.6212788807701752</v>
      </c>
      <c r="D155" s="863">
        <v>21.432555257789275</v>
      </c>
      <c r="E155" s="863">
        <v>37.548536763255164</v>
      </c>
      <c r="F155" s="863">
        <v>51.750720381626714</v>
      </c>
      <c r="G155" s="864">
        <v>48.197228449557343</v>
      </c>
      <c r="H155" s="865">
        <v>54.353958004328447</v>
      </c>
      <c r="I155" s="863">
        <v>51.082953916070217</v>
      </c>
      <c r="J155" s="863">
        <v>46.466312561104452</v>
      </c>
      <c r="K155" s="863">
        <v>39.493371364662529</v>
      </c>
      <c r="L155" s="866">
        <v>42.615085880160073</v>
      </c>
      <c r="M155" s="867">
        <v>4.9104716634794086</v>
      </c>
      <c r="N155" s="863">
        <v>14.062393770274015</v>
      </c>
      <c r="O155" s="863">
        <v>25.310356064482903</v>
      </c>
      <c r="P155" s="863">
        <v>33.381606606743723</v>
      </c>
      <c r="Q155" s="864">
        <v>58.934148468295092</v>
      </c>
      <c r="R155" s="865">
        <v>50.217630295075864</v>
      </c>
      <c r="S155" s="863">
        <v>5.3801285637281833</v>
      </c>
      <c r="T155" s="863">
        <v>16.446715969035104</v>
      </c>
      <c r="U155" s="863">
        <v>51.863136830597497</v>
      </c>
      <c r="V155" s="863">
        <v>42.25915580389529</v>
      </c>
      <c r="W155" s="863">
        <v>13.036013410983916</v>
      </c>
      <c r="X155" s="863">
        <v>3.3816425120772946</v>
      </c>
      <c r="Y155" s="863">
        <v>5.180244921512319</v>
      </c>
      <c r="Z155" s="863">
        <v>38.138538243458079</v>
      </c>
      <c r="AA155" s="863">
        <v>20.982997283381568</v>
      </c>
      <c r="AB155" s="863">
        <v>37.914981138421226</v>
      </c>
      <c r="AC155" s="863">
        <v>11.666163429078523</v>
      </c>
      <c r="AD155" s="863">
        <v>38.963649129344837</v>
      </c>
      <c r="AE155" s="863">
        <v>25.087580153664113</v>
      </c>
      <c r="AF155" s="863">
        <v>41.955793851910052</v>
      </c>
      <c r="AG155" s="863">
        <v>5.7774704681970048</v>
      </c>
      <c r="AH155" s="863">
        <v>28.851259409840115</v>
      </c>
      <c r="AI155" s="863">
        <v>50.396244640076262</v>
      </c>
      <c r="AJ155" s="863">
        <v>44.420812649280755</v>
      </c>
      <c r="AK155" s="863">
        <v>65.980339319779475</v>
      </c>
      <c r="AL155" s="1471">
        <v>39.955943693395938</v>
      </c>
      <c r="AM155" s="1226"/>
      <c r="AN155" s="1226"/>
      <c r="AO155" s="1226"/>
      <c r="AP155" s="1226"/>
      <c r="AQ155" s="1226"/>
      <c r="AR155" s="1226"/>
      <c r="AS155" s="1226"/>
      <c r="AT155" s="1226"/>
      <c r="AU155" s="1226"/>
      <c r="AV155" s="1226"/>
      <c r="AW155" s="1226"/>
      <c r="AX155" s="1226"/>
      <c r="AY155" s="1226"/>
      <c r="AZ155" s="570"/>
      <c r="BA155" s="1806"/>
      <c r="BB155" s="159" t="s">
        <v>188</v>
      </c>
      <c r="BC155" s="341">
        <v>397.61756793137681</v>
      </c>
      <c r="BD155" s="307">
        <v>1117.552689702542</v>
      </c>
      <c r="BE155" s="307">
        <v>1959.7977754912245</v>
      </c>
      <c r="BF155" s="307">
        <v>2701.7487254528173</v>
      </c>
      <c r="BG155" s="342">
        <v>2514.1475779845605</v>
      </c>
      <c r="BH155" s="352">
        <v>871.02837467441645</v>
      </c>
      <c r="BI155" s="307">
        <v>821.40912114398395</v>
      </c>
      <c r="BJ155" s="307">
        <v>746.25466733854103</v>
      </c>
      <c r="BK155" s="307">
        <v>632.95127856106183</v>
      </c>
      <c r="BL155" s="342">
        <v>683.07507861388717</v>
      </c>
      <c r="BM155" s="352">
        <v>177.55680306390235</v>
      </c>
      <c r="BN155" s="307">
        <v>507.40924293335058</v>
      </c>
      <c r="BO155" s="307">
        <v>913.31480332388162</v>
      </c>
      <c r="BP155" s="307">
        <v>1208.3757658224258</v>
      </c>
      <c r="BQ155" s="342">
        <v>2129.4892010870649</v>
      </c>
      <c r="BR155" s="352">
        <v>259.16528112290848</v>
      </c>
      <c r="BS155" s="307">
        <v>45.946521603185403</v>
      </c>
      <c r="BT155" s="307">
        <v>111.88136297819536</v>
      </c>
      <c r="BU155" s="307">
        <v>283.85042305446206</v>
      </c>
      <c r="BV155" s="307">
        <v>1128.2153717533633</v>
      </c>
      <c r="BW155" s="307">
        <v>59.681300139851032</v>
      </c>
      <c r="BX155" s="307">
        <v>2.8402873116493592</v>
      </c>
      <c r="BY155" s="308">
        <v>37.86795781394094</v>
      </c>
      <c r="BZ155" s="308">
        <v>296.59290708209051</v>
      </c>
      <c r="CA155" s="308">
        <v>552.5543364675483</v>
      </c>
      <c r="CB155" s="308">
        <v>530.65494343173748</v>
      </c>
      <c r="CC155" s="308">
        <v>185.53804886230429</v>
      </c>
      <c r="CD155" s="308">
        <v>1272.4424687660178</v>
      </c>
      <c r="CE155" s="308">
        <v>223.13926532312581</v>
      </c>
      <c r="CF155" s="308">
        <v>90.446247373894522</v>
      </c>
      <c r="CG155" s="308">
        <v>26.469740566488511</v>
      </c>
      <c r="CH155" s="308">
        <v>225.29908529549814</v>
      </c>
      <c r="CI155" s="308">
        <v>610.62666404408719</v>
      </c>
      <c r="CJ155" s="308">
        <v>1038.2595251662096</v>
      </c>
      <c r="CK155" s="308">
        <v>294.0461449875495</v>
      </c>
      <c r="CL155" s="308">
        <v>1415.3464534184086</v>
      </c>
      <c r="CM155" s="1514"/>
      <c r="CN155" s="1514"/>
      <c r="CO155" s="1514"/>
      <c r="CP155" s="1514"/>
      <c r="CQ155" s="1514"/>
      <c r="CR155" s="1514"/>
      <c r="CS155" s="1514"/>
      <c r="CT155" s="1514"/>
      <c r="CU155" s="1514"/>
      <c r="CV155" s="1514"/>
      <c r="CW155" s="1514"/>
      <c r="CX155" s="1514"/>
      <c r="CY155" s="1514"/>
      <c r="CZ155" s="1514"/>
    </row>
    <row r="156" s="566" customFormat="true" ht="15" customHeight="true" x14ac:dyDescent="0.2">
      <c r="A156" s="1669"/>
      <c r="B156" s="940" t="s">
        <v>189</v>
      </c>
      <c r="C156" s="862">
        <v>12.724802099098618</v>
      </c>
      <c r="D156" s="863">
        <v>26.164269577536349</v>
      </c>
      <c r="E156" s="863">
        <v>30.541716335504432</v>
      </c>
      <c r="F156" s="863">
        <v>14.176834919289904</v>
      </c>
      <c r="G156" s="864">
        <v>7.5898839199062555</v>
      </c>
      <c r="H156" s="865">
        <v>10.192244263918125</v>
      </c>
      <c r="I156" s="863">
        <v>4.990265392970076</v>
      </c>
      <c r="J156" s="863">
        <v>7.2612017655266579</v>
      </c>
      <c r="K156" s="863">
        <v>2.2839223862271281</v>
      </c>
      <c r="L156" s="866">
        <v>0</v>
      </c>
      <c r="M156" s="867">
        <v>9.4101209859680335</v>
      </c>
      <c r="N156" s="863">
        <v>21.187810483075843</v>
      </c>
      <c r="O156" s="863">
        <v>31.116061244278153</v>
      </c>
      <c r="P156" s="863">
        <v>35.569526387432823</v>
      </c>
      <c r="Q156" s="864">
        <v>23.422503021632611</v>
      </c>
      <c r="R156" s="865">
        <v>14.321201966701476</v>
      </c>
      <c r="S156" s="863">
        <v>13.40793843482605</v>
      </c>
      <c r="T156" s="863">
        <v>31.82669467619737</v>
      </c>
      <c r="U156" s="863">
        <v>24.480061497531466</v>
      </c>
      <c r="V156" s="863">
        <v>3.1660261187968857</v>
      </c>
      <c r="W156" s="863">
        <v>24.110770270468041</v>
      </c>
      <c r="X156" s="863">
        <v>0</v>
      </c>
      <c r="Y156" s="863">
        <v>18.009815245882614</v>
      </c>
      <c r="Z156" s="863">
        <v>25.510159986392701</v>
      </c>
      <c r="AA156" s="863">
        <v>25.807370465719636</v>
      </c>
      <c r="AB156" s="863">
        <v>29.830641544194279</v>
      </c>
      <c r="AC156" s="863">
        <v>6.638612522233041</v>
      </c>
      <c r="AD156" s="863">
        <v>21.972251720455542</v>
      </c>
      <c r="AE156" s="863">
        <v>38.179215335045349</v>
      </c>
      <c r="AF156" s="863">
        <v>8.5794828184996224</v>
      </c>
      <c r="AG156" s="863">
        <v>56.027481855838325</v>
      </c>
      <c r="AH156" s="863">
        <v>38.254606393466069</v>
      </c>
      <c r="AI156" s="863">
        <v>13.755844700641271</v>
      </c>
      <c r="AJ156" s="863">
        <v>0.93731220528748016</v>
      </c>
      <c r="AK156" s="863">
        <v>33.388558615666639</v>
      </c>
      <c r="AL156" s="1471">
        <v>14.77376217295801</v>
      </c>
      <c r="AM156" s="1226"/>
      <c r="AN156" s="1226"/>
      <c r="AO156" s="1226"/>
      <c r="AP156" s="1226"/>
      <c r="AQ156" s="1226"/>
      <c r="AR156" s="1226"/>
      <c r="AS156" s="1226"/>
      <c r="AT156" s="1226"/>
      <c r="AU156" s="1226"/>
      <c r="AV156" s="1226"/>
      <c r="AW156" s="1226"/>
      <c r="AX156" s="1226"/>
      <c r="AY156" s="1226"/>
      <c r="AZ156" s="570"/>
      <c r="BA156" s="1806"/>
      <c r="BB156" s="159" t="s">
        <v>189</v>
      </c>
      <c r="BC156" s="341">
        <v>663.87871933383019</v>
      </c>
      <c r="BD156" s="307">
        <v>1364.2773569825001</v>
      </c>
      <c r="BE156" s="307">
        <v>1594.0857592240452</v>
      </c>
      <c r="BF156" s="307">
        <v>740.12971011211482</v>
      </c>
      <c r="BG156" s="342">
        <v>395.91671322734595</v>
      </c>
      <c r="BH156" s="352">
        <v>163.33187648962519</v>
      </c>
      <c r="BI156" s="307">
        <v>80.243000775749294</v>
      </c>
      <c r="BJ156" s="307">
        <v>116.61578914585441</v>
      </c>
      <c r="BK156" s="307">
        <v>36.603904517257334</v>
      </c>
      <c r="BL156" s="342">
        <v>0</v>
      </c>
      <c r="BM156" s="352">
        <v>340.25875989458848</v>
      </c>
      <c r="BN156" s="307">
        <v>764.51357089422027</v>
      </c>
      <c r="BO156" s="307">
        <v>1122.8115196455399</v>
      </c>
      <c r="BP156" s="307">
        <v>1287.5759454810682</v>
      </c>
      <c r="BQ156" s="342">
        <v>846.33389203593447</v>
      </c>
      <c r="BR156" s="352">
        <v>73.909467888254341</v>
      </c>
      <c r="BS156" s="307">
        <v>114.50435164378709</v>
      </c>
      <c r="BT156" s="307">
        <v>216.50607854892874</v>
      </c>
      <c r="BU156" s="307">
        <v>133.98101690551951</v>
      </c>
      <c r="BV156" s="307">
        <v>84.525099156619618</v>
      </c>
      <c r="BW156" s="307">
        <v>110.38360208362138</v>
      </c>
      <c r="BX156" s="307">
        <v>0</v>
      </c>
      <c r="BY156" s="308">
        <v>131.65302689372683</v>
      </c>
      <c r="BZ156" s="308">
        <v>198.38548772359559</v>
      </c>
      <c r="CA156" s="308">
        <v>679.59664060728574</v>
      </c>
      <c r="CB156" s="308">
        <v>417.50719440885382</v>
      </c>
      <c r="CC156" s="308">
        <v>105.58014397928495</v>
      </c>
      <c r="CD156" s="308">
        <v>717.55153452679053</v>
      </c>
      <c r="CE156" s="308">
        <v>339.58165786791403</v>
      </c>
      <c r="CF156" s="308">
        <v>18.495229242498716</v>
      </c>
      <c r="CG156" s="308">
        <v>256.69242577374837</v>
      </c>
      <c r="CH156" s="308">
        <v>298.72969170446981</v>
      </c>
      <c r="CI156" s="308">
        <v>166.6728467696478</v>
      </c>
      <c r="CJ156" s="308">
        <v>21.908048663536306</v>
      </c>
      <c r="CK156" s="308">
        <v>148.79852163301092</v>
      </c>
      <c r="CL156" s="308">
        <v>523.32619285874216</v>
      </c>
      <c r="CM156" s="1514"/>
      <c r="CN156" s="1514"/>
      <c r="CO156" s="1514"/>
      <c r="CP156" s="1514"/>
      <c r="CQ156" s="1514"/>
      <c r="CR156" s="1514"/>
      <c r="CS156" s="1514"/>
      <c r="CT156" s="1514"/>
      <c r="CU156" s="1514"/>
      <c r="CV156" s="1514"/>
      <c r="CW156" s="1514"/>
      <c r="CX156" s="1514"/>
      <c r="CY156" s="1514"/>
      <c r="CZ156" s="1514"/>
    </row>
    <row r="157" s="566" customFormat="true" ht="15" customHeight="true" x14ac:dyDescent="0.2">
      <c r="A157" s="1669"/>
      <c r="B157" s="940" t="s">
        <v>190</v>
      </c>
      <c r="C157" s="862">
        <v>0.19085054292387457</v>
      </c>
      <c r="D157" s="863">
        <v>0.97915269951161299</v>
      </c>
      <c r="E157" s="863">
        <v>0.61194910124785329</v>
      </c>
      <c r="F157" s="863">
        <v>0.69878366315183871</v>
      </c>
      <c r="G157" s="864">
        <v>0</v>
      </c>
      <c r="H157" s="865">
        <v>0.72770600953021158</v>
      </c>
      <c r="I157" s="863">
        <v>0</v>
      </c>
      <c r="J157" s="863">
        <v>0.67983858072913206</v>
      </c>
      <c r="K157" s="863">
        <v>0</v>
      </c>
      <c r="L157" s="866">
        <v>0</v>
      </c>
      <c r="M157" s="867">
        <v>0.27537023986953474</v>
      </c>
      <c r="N157" s="863">
        <v>0.71213001061013492</v>
      </c>
      <c r="O157" s="863">
        <v>0.83590383059402518</v>
      </c>
      <c r="P157" s="863">
        <v>0.7496583485375039</v>
      </c>
      <c r="Q157" s="864">
        <v>0.38472807947473592</v>
      </c>
      <c r="R157" s="865">
        <v>0</v>
      </c>
      <c r="S157" s="863">
        <v>0</v>
      </c>
      <c r="T157" s="863">
        <v>0</v>
      </c>
      <c r="U157" s="863">
        <v>2.1307197160688585</v>
      </c>
      <c r="V157" s="863">
        <v>0.2281341712152315</v>
      </c>
      <c r="W157" s="863">
        <v>0</v>
      </c>
      <c r="X157" s="863">
        <v>0</v>
      </c>
      <c r="Y157" s="863">
        <v>3.178237187164243</v>
      </c>
      <c r="Z157" s="863">
        <v>0</v>
      </c>
      <c r="AA157" s="863">
        <v>0</v>
      </c>
      <c r="AB157" s="863">
        <v>0</v>
      </c>
      <c r="AC157" s="863">
        <v>0.41896641624199144</v>
      </c>
      <c r="AD157" s="863">
        <v>0.33242600185878352</v>
      </c>
      <c r="AE157" s="863">
        <v>1.3556805581969193</v>
      </c>
      <c r="AF157" s="863">
        <v>4.0439319375334994</v>
      </c>
      <c r="AG157" s="863">
        <v>0</v>
      </c>
      <c r="AH157" s="863">
        <v>0</v>
      </c>
      <c r="AI157" s="863">
        <v>0</v>
      </c>
      <c r="AJ157" s="863">
        <v>0</v>
      </c>
      <c r="AK157" s="863">
        <v>0</v>
      </c>
      <c r="AL157" s="1471">
        <v>1.4158652593897687</v>
      </c>
      <c r="AM157" s="1226"/>
      <c r="AN157" s="1226"/>
      <c r="AO157" s="1226"/>
      <c r="AP157" s="1226"/>
      <c r="AQ157" s="1226"/>
      <c r="AR157" s="1226"/>
      <c r="AS157" s="1226"/>
      <c r="AT157" s="1226"/>
      <c r="AU157" s="1226"/>
      <c r="AV157" s="1226"/>
      <c r="AW157" s="1226"/>
      <c r="AX157" s="1226"/>
      <c r="AY157" s="1226"/>
      <c r="AZ157" s="570"/>
      <c r="BA157" s="1806"/>
      <c r="BB157" s="159" t="s">
        <v>190</v>
      </c>
      <c r="BC157" s="341">
        <v>9.9570596881379512</v>
      </c>
      <c r="BD157" s="307">
        <v>51.055728997643477</v>
      </c>
      <c r="BE157" s="307">
        <v>31.939899413417979</v>
      </c>
      <c r="BF157" s="307">
        <v>36.481383396510438</v>
      </c>
      <c r="BG157" s="342">
        <v>0</v>
      </c>
      <c r="BH157" s="352">
        <v>11.661571778662911</v>
      </c>
      <c r="BI157" s="307">
        <v>0</v>
      </c>
      <c r="BJ157" s="307">
        <v>10.918290820662133</v>
      </c>
      <c r="BK157" s="307">
        <v>0</v>
      </c>
      <c r="BL157" s="342">
        <v>0</v>
      </c>
      <c r="BM157" s="352">
        <v>9.9570596881379512</v>
      </c>
      <c r="BN157" s="307">
        <v>25.695578964488526</v>
      </c>
      <c r="BO157" s="307">
        <v>30.163279437541117</v>
      </c>
      <c r="BP157" s="307">
        <v>27.13677000903181</v>
      </c>
      <c r="BQ157" s="342">
        <v>13.901520797185398</v>
      </c>
      <c r="BR157" s="352">
        <v>0</v>
      </c>
      <c r="BS157" s="307">
        <v>0</v>
      </c>
      <c r="BT157" s="307">
        <v>0</v>
      </c>
      <c r="BU157" s="307">
        <v>11.661571778662911</v>
      </c>
      <c r="BV157" s="307">
        <v>6.0906204558755794</v>
      </c>
      <c r="BW157" s="307">
        <v>0</v>
      </c>
      <c r="BX157" s="307">
        <v>0</v>
      </c>
      <c r="BY157" s="308">
        <v>23.233139272321885</v>
      </c>
      <c r="BZ157" s="308">
        <v>0</v>
      </c>
      <c r="CA157" s="308">
        <v>0</v>
      </c>
      <c r="CB157" s="308">
        <v>0</v>
      </c>
      <c r="CC157" s="308">
        <v>6.6632198220894576</v>
      </c>
      <c r="CD157" s="308">
        <v>10.856092074000252</v>
      </c>
      <c r="CE157" s="308">
        <v>12.05798095774988</v>
      </c>
      <c r="CF157" s="308">
        <v>8.7177105902548941</v>
      </c>
      <c r="CG157" s="308">
        <v>0</v>
      </c>
      <c r="CH157" s="308">
        <v>0</v>
      </c>
      <c r="CI157" s="308">
        <v>0</v>
      </c>
      <c r="CJ157" s="308">
        <v>0</v>
      </c>
      <c r="CK157" s="308">
        <v>0</v>
      </c>
      <c r="CL157" s="308">
        <v>50.153736544754992</v>
      </c>
      <c r="CM157" s="1514"/>
      <c r="CN157" s="1514"/>
      <c r="CO157" s="1514"/>
      <c r="CP157" s="1514"/>
      <c r="CQ157" s="1514"/>
      <c r="CR157" s="1514"/>
      <c r="CS157" s="1514"/>
      <c r="CT157" s="1514"/>
      <c r="CU157" s="1514"/>
      <c r="CV157" s="1514"/>
      <c r="CW157" s="1514"/>
      <c r="CX157" s="1514"/>
      <c r="CY157" s="1514"/>
      <c r="CZ157" s="1514"/>
    </row>
    <row r="158" s="566" customFormat="true" ht="15" customHeight="true" x14ac:dyDescent="0.2">
      <c r="A158" s="1669"/>
      <c r="B158" s="940" t="s">
        <v>191</v>
      </c>
      <c r="C158" s="862">
        <v>0.3070962273355704</v>
      </c>
      <c r="D158" s="863">
        <v>3.0150712758878537</v>
      </c>
      <c r="E158" s="863">
        <v>4.4975900176877959</v>
      </c>
      <c r="F158" s="863">
        <v>1.8325871139318926</v>
      </c>
      <c r="G158" s="864">
        <v>3.0463386078276486</v>
      </c>
      <c r="H158" s="865">
        <v>1.6197093917176664</v>
      </c>
      <c r="I158" s="863">
        <v>0.18453888470419999</v>
      </c>
      <c r="J158" s="863">
        <v>0.73343173804906792</v>
      </c>
      <c r="K158" s="863">
        <v>0.88113013689713626</v>
      </c>
      <c r="L158" s="866">
        <v>0.30854256574964772</v>
      </c>
      <c r="M158" s="867">
        <v>0.26585775598706918</v>
      </c>
      <c r="N158" s="863">
        <v>1.3529856045044066</v>
      </c>
      <c r="O158" s="863">
        <v>4.2243231153727194</v>
      </c>
      <c r="P158" s="863">
        <v>4.7283350869101399</v>
      </c>
      <c r="Q158" s="864">
        <v>6.1098260645701519</v>
      </c>
      <c r="R158" s="865">
        <v>1.5284121001892632</v>
      </c>
      <c r="S158" s="863">
        <v>0</v>
      </c>
      <c r="T158" s="863">
        <v>4.1052422144919829</v>
      </c>
      <c r="U158" s="863">
        <v>6.0450332157274271</v>
      </c>
      <c r="V158" s="863">
        <v>2.2765643588654538</v>
      </c>
      <c r="W158" s="863">
        <v>0</v>
      </c>
      <c r="X158" s="863">
        <v>0</v>
      </c>
      <c r="Y158" s="863">
        <v>6.4934651007973114</v>
      </c>
      <c r="Z158" s="863">
        <v>0</v>
      </c>
      <c r="AA158" s="863">
        <v>0.12348637129573156</v>
      </c>
      <c r="AB158" s="863">
        <v>6.2329158541209591</v>
      </c>
      <c r="AC158" s="863">
        <v>2.4517585765115011</v>
      </c>
      <c r="AD158" s="863">
        <v>3.1908640363530889</v>
      </c>
      <c r="AE158" s="863">
        <v>17.485477397245692</v>
      </c>
      <c r="AF158" s="863">
        <v>0</v>
      </c>
      <c r="AG158" s="863">
        <v>1.861334588297942</v>
      </c>
      <c r="AH158" s="863">
        <v>0.15366146947469328</v>
      </c>
      <c r="AI158" s="863">
        <v>0</v>
      </c>
      <c r="AJ158" s="863">
        <v>3.6059670270167765E-2</v>
      </c>
      <c r="AK158" s="863">
        <v>0</v>
      </c>
      <c r="AL158" s="1471">
        <v>2.4176742506698337</v>
      </c>
      <c r="AM158" s="1226"/>
      <c r="AN158" s="1226"/>
      <c r="AO158" s="1226"/>
      <c r="AP158" s="1226"/>
      <c r="AQ158" s="1226"/>
      <c r="AR158" s="1226"/>
      <c r="AS158" s="1226"/>
      <c r="AT158" s="1226"/>
      <c r="AU158" s="1226"/>
      <c r="AV158" s="1226"/>
      <c r="AW158" s="1226"/>
      <c r="AX158" s="1226"/>
      <c r="AY158" s="1226"/>
      <c r="AZ158" s="570"/>
      <c r="BA158" s="1806"/>
      <c r="BB158" s="159" t="s">
        <v>191</v>
      </c>
      <c r="BC158" s="341">
        <v>16.021832679836415</v>
      </c>
      <c r="BD158" s="307">
        <v>157.21415265166584</v>
      </c>
      <c r="BE158" s="307">
        <v>234.74594941770891</v>
      </c>
      <c r="BF158" s="307">
        <v>95.673835317364791</v>
      </c>
      <c r="BG158" s="342">
        <v>158.90840778544978</v>
      </c>
      <c r="BH158" s="352">
        <v>25.956027687999782</v>
      </c>
      <c r="BI158" s="307">
        <v>2.9673680059852932</v>
      </c>
      <c r="BJ158" s="307">
        <v>11.779003487173329</v>
      </c>
      <c r="BK158" s="307">
        <v>14.121672256796746</v>
      </c>
      <c r="BL158" s="342">
        <v>4.9456133433088221</v>
      </c>
      <c r="BM158" s="352">
        <v>9.613099607901848</v>
      </c>
      <c r="BN158" s="307">
        <v>48.819383989410603</v>
      </c>
      <c r="BO158" s="307">
        <v>152.43313153966821</v>
      </c>
      <c r="BP158" s="307">
        <v>171.16029192423076</v>
      </c>
      <c r="BQ158" s="342">
        <v>220.7685860095504</v>
      </c>
      <c r="BR158" s="352">
        <v>7.887894137769508</v>
      </c>
      <c r="BS158" s="307">
        <v>0</v>
      </c>
      <c r="BT158" s="307">
        <v>27.926553554991209</v>
      </c>
      <c r="BU158" s="307">
        <v>33.08487184774738</v>
      </c>
      <c r="BV158" s="307">
        <v>60.778660993059759</v>
      </c>
      <c r="BW158" s="307">
        <v>0</v>
      </c>
      <c r="BX158" s="307">
        <v>0</v>
      </c>
      <c r="BY158" s="308">
        <v>47.467690471960168</v>
      </c>
      <c r="BZ158" s="308">
        <v>0</v>
      </c>
      <c r="CA158" s="308">
        <v>3.2518199870396209</v>
      </c>
      <c r="CB158" s="308">
        <v>87.235375323229349</v>
      </c>
      <c r="CC158" s="308">
        <v>38.992639296781682</v>
      </c>
      <c r="CD158" s="308">
        <v>104.20458562378229</v>
      </c>
      <c r="CE158" s="308">
        <v>155.52303396131538</v>
      </c>
      <c r="CF158" s="308">
        <v>0</v>
      </c>
      <c r="CG158" s="308">
        <v>8.5277880572280598</v>
      </c>
      <c r="CH158" s="308">
        <v>1.1999402877367273</v>
      </c>
      <c r="CI158" s="308">
        <v>0</v>
      </c>
      <c r="CJ158" s="308">
        <v>0.84283230988933011</v>
      </c>
      <c r="CK158" s="308">
        <v>0</v>
      </c>
      <c r="CL158" s="308">
        <v>85.640491999495268</v>
      </c>
      <c r="CM158" s="1514"/>
      <c r="CN158" s="1514"/>
      <c r="CO158" s="1514"/>
      <c r="CP158" s="1514"/>
      <c r="CQ158" s="1514"/>
      <c r="CR158" s="1514"/>
      <c r="CS158" s="1514"/>
      <c r="CT158" s="1514"/>
      <c r="CU158" s="1514"/>
      <c r="CV158" s="1514"/>
      <c r="CW158" s="1514"/>
      <c r="CX158" s="1514"/>
      <c r="CY158" s="1514"/>
      <c r="CZ158" s="1514"/>
    </row>
    <row r="159" s="566" customFormat="true" ht="15" customHeight="true" x14ac:dyDescent="0.2">
      <c r="A159" s="1669"/>
      <c r="B159" s="940" t="s">
        <v>192</v>
      </c>
      <c r="C159" s="862">
        <v>0.91516322153543128</v>
      </c>
      <c r="D159" s="863">
        <v>2.4998025924475362</v>
      </c>
      <c r="E159" s="863">
        <v>2.090254957219333</v>
      </c>
      <c r="F159" s="863">
        <v>0.94442030654203257</v>
      </c>
      <c r="G159" s="864">
        <v>0.50246404299963154</v>
      </c>
      <c r="H159" s="865">
        <v>0.73313425324624526</v>
      </c>
      <c r="I159" s="863">
        <v>1.3788882910384441</v>
      </c>
      <c r="J159" s="863">
        <v>0.38275634145830317</v>
      </c>
      <c r="K159" s="863">
        <v>0.80231966128125176</v>
      </c>
      <c r="L159" s="866">
        <v>0</v>
      </c>
      <c r="M159" s="867">
        <v>0.62680461480360783</v>
      </c>
      <c r="N159" s="863">
        <v>2.3803462690470063</v>
      </c>
      <c r="O159" s="863">
        <v>2.3630813713570538</v>
      </c>
      <c r="P159" s="863">
        <v>2.2546959053129969</v>
      </c>
      <c r="Q159" s="864">
        <v>0.95030252354426881</v>
      </c>
      <c r="R159" s="865">
        <v>0</v>
      </c>
      <c r="S159" s="863">
        <v>0</v>
      </c>
      <c r="T159" s="863">
        <v>3.0422689734206854</v>
      </c>
      <c r="U159" s="863">
        <v>1.7751882387028073</v>
      </c>
      <c r="V159" s="863">
        <v>1.4761823034857564</v>
      </c>
      <c r="W159" s="863">
        <v>0</v>
      </c>
      <c r="X159" s="863">
        <v>0</v>
      </c>
      <c r="Y159" s="863">
        <v>0</v>
      </c>
      <c r="Z159" s="863">
        <v>1.8067433758939957</v>
      </c>
      <c r="AA159" s="863">
        <v>2.2202268797905527</v>
      </c>
      <c r="AB159" s="863">
        <v>0.42430718894554781</v>
      </c>
      <c r="AC159" s="863">
        <v>2.4714995292577209</v>
      </c>
      <c r="AD159" s="863">
        <v>4.2300918391105537E-2</v>
      </c>
      <c r="AE159" s="863">
        <v>0.81002480948253808</v>
      </c>
      <c r="AF159" s="863">
        <v>0</v>
      </c>
      <c r="AG159" s="863">
        <v>1.3649786980851573</v>
      </c>
      <c r="AH159" s="863">
        <v>13.167424624447769</v>
      </c>
      <c r="AI159" s="863">
        <v>0</v>
      </c>
      <c r="AJ159" s="863">
        <v>0</v>
      </c>
      <c r="AK159" s="863">
        <v>0</v>
      </c>
      <c r="AL159" s="1471">
        <v>1.6220911091544041</v>
      </c>
      <c r="AM159" s="1226"/>
      <c r="AN159" s="1226"/>
      <c r="AO159" s="1226"/>
      <c r="AP159" s="1226"/>
      <c r="AQ159" s="1226"/>
      <c r="AR159" s="1226"/>
      <c r="AS159" s="1226"/>
      <c r="AT159" s="1226"/>
      <c r="AU159" s="1226"/>
      <c r="AV159" s="1226"/>
      <c r="AW159" s="1226"/>
      <c r="AX159" s="1226"/>
      <c r="AY159" s="1226"/>
      <c r="AZ159" s="570"/>
      <c r="BA159" s="1806"/>
      <c r="BB159" s="159" t="s">
        <v>192</v>
      </c>
      <c r="BC159" s="341">
        <v>47.745920350101294</v>
      </c>
      <c r="BD159" s="307">
        <v>130.34661883817265</v>
      </c>
      <c r="BE159" s="307">
        <v>109.09817980914633</v>
      </c>
      <c r="BF159" s="307">
        <v>49.305330257732926</v>
      </c>
      <c r="BG159" s="342">
        <v>26.21040249345408</v>
      </c>
      <c r="BH159" s="352">
        <v>11.748560003162346</v>
      </c>
      <c r="BI159" s="307">
        <v>22.172394751457457</v>
      </c>
      <c r="BJ159" s="307">
        <v>6.1471136942718889</v>
      </c>
      <c r="BK159" s="307">
        <v>12.858594692602937</v>
      </c>
      <c r="BL159" s="342">
        <v>0</v>
      </c>
      <c r="BM159" s="352">
        <v>22.664507847168856</v>
      </c>
      <c r="BN159" s="307">
        <v>85.889338474471714</v>
      </c>
      <c r="BO159" s="307">
        <v>85.270914104123221</v>
      </c>
      <c r="BP159" s="307">
        <v>81.617398568494153</v>
      </c>
      <c r="BQ159" s="342">
        <v>34.337629612854727</v>
      </c>
      <c r="BR159" s="352">
        <v>0</v>
      </c>
      <c r="BS159" s="307">
        <v>0</v>
      </c>
      <c r="BT159" s="307">
        <v>20.695511488945012</v>
      </c>
      <c r="BU159" s="307">
        <v>9.7157241800272356</v>
      </c>
      <c r="BV159" s="307">
        <v>39.41043152947708</v>
      </c>
      <c r="BW159" s="307">
        <v>0</v>
      </c>
      <c r="BX159" s="307">
        <v>0</v>
      </c>
      <c r="BY159" s="308">
        <v>0</v>
      </c>
      <c r="BZ159" s="308">
        <v>14.050545586907175</v>
      </c>
      <c r="CA159" s="308">
        <v>58.466194023753715</v>
      </c>
      <c r="CB159" s="308">
        <v>5.9385683597086691</v>
      </c>
      <c r="CC159" s="308">
        <v>39.306598369743668</v>
      </c>
      <c r="CD159" s="308">
        <v>1.3814282345569731</v>
      </c>
      <c r="CE159" s="308">
        <v>7.2046941065792538</v>
      </c>
      <c r="CF159" s="308">
        <v>0</v>
      </c>
      <c r="CG159" s="308">
        <v>6.2537112419672436</v>
      </c>
      <c r="CH159" s="308">
        <v>102.82423659376542</v>
      </c>
      <c r="CI159" s="308">
        <v>0</v>
      </c>
      <c r="CJ159" s="308">
        <v>0</v>
      </c>
      <c r="CK159" s="308">
        <v>0</v>
      </c>
      <c r="CL159" s="308">
        <v>57.458808033175814</v>
      </c>
      <c r="CM159" s="1514"/>
      <c r="CN159" s="1514"/>
      <c r="CO159" s="1514"/>
      <c r="CP159" s="1514"/>
      <c r="CQ159" s="1514"/>
      <c r="CR159" s="1514"/>
      <c r="CS159" s="1514"/>
      <c r="CT159" s="1514"/>
      <c r="CU159" s="1514"/>
      <c r="CV159" s="1514"/>
      <c r="CW159" s="1514"/>
      <c r="CX159" s="1514"/>
      <c r="CY159" s="1514"/>
      <c r="CZ159" s="1514"/>
    </row>
    <row r="160" s="566" customFormat="true" ht="15" customHeight="true" x14ac:dyDescent="0.2">
      <c r="A160" s="1669"/>
      <c r="B160" s="940" t="s">
        <v>193</v>
      </c>
      <c r="C160" s="862">
        <v>6.5363031136807939</v>
      </c>
      <c r="D160" s="863">
        <v>9.5139959076840608</v>
      </c>
      <c r="E160" s="863">
        <v>6.2938284503584585</v>
      </c>
      <c r="F160" s="863">
        <v>1.7947118266875783</v>
      </c>
      <c r="G160" s="864">
        <v>0.31765104348606737</v>
      </c>
      <c r="H160" s="865">
        <v>6.6546391752851655</v>
      </c>
      <c r="I160" s="863">
        <v>0.7563247216268032</v>
      </c>
      <c r="J160" s="863">
        <v>0</v>
      </c>
      <c r="K160" s="863">
        <v>0.77094150574170883</v>
      </c>
      <c r="L160" s="866">
        <v>0</v>
      </c>
      <c r="M160" s="867">
        <v>3.8024217803722151</v>
      </c>
      <c r="N160" s="863">
        <v>9.9434519106090988</v>
      </c>
      <c r="O160" s="863">
        <v>8.7489585378452333</v>
      </c>
      <c r="P160" s="863">
        <v>7.1590926100488197</v>
      </c>
      <c r="Q160" s="864">
        <v>2.0361418566816258</v>
      </c>
      <c r="R160" s="865">
        <v>10.456340667312201</v>
      </c>
      <c r="S160" s="863">
        <v>0</v>
      </c>
      <c r="T160" s="863">
        <v>2.1272089904578344</v>
      </c>
      <c r="U160" s="863">
        <v>0</v>
      </c>
      <c r="V160" s="863">
        <v>10.983194511920953</v>
      </c>
      <c r="W160" s="863">
        <v>0.72382099301145031</v>
      </c>
      <c r="X160" s="863">
        <v>2.4154589371980673</v>
      </c>
      <c r="Y160" s="863">
        <v>3.0584099393827708</v>
      </c>
      <c r="Z160" s="863">
        <v>4.8213306936751588</v>
      </c>
      <c r="AA160" s="863">
        <v>0.98013428875179942</v>
      </c>
      <c r="AB160" s="863">
        <v>0</v>
      </c>
      <c r="AC160" s="863">
        <v>3.6770024600863662</v>
      </c>
      <c r="AD160" s="863">
        <v>11.509189665132354</v>
      </c>
      <c r="AE160" s="863">
        <v>0.85062531348397208</v>
      </c>
      <c r="AF160" s="863">
        <v>6.5607809788526525</v>
      </c>
      <c r="AG160" s="863">
        <v>1.3649786980851573</v>
      </c>
      <c r="AH160" s="863">
        <v>9.6236681379604967</v>
      </c>
      <c r="AI160" s="863">
        <v>1.1895307065132894</v>
      </c>
      <c r="AJ160" s="863">
        <v>0.18029835135083883</v>
      </c>
      <c r="AK160" s="863">
        <v>0</v>
      </c>
      <c r="AL160" s="1471">
        <v>7.5410079734679059</v>
      </c>
      <c r="AM160" s="1226"/>
      <c r="AN160" s="1226"/>
      <c r="AO160" s="1226"/>
      <c r="AP160" s="1226"/>
      <c r="AQ160" s="1226"/>
      <c r="AR160" s="1226"/>
      <c r="AS160" s="1226"/>
      <c r="AT160" s="1226"/>
      <c r="AU160" s="1226"/>
      <c r="AV160" s="1226"/>
      <c r="AW160" s="1226"/>
      <c r="AX160" s="1226"/>
      <c r="AY160" s="1226"/>
      <c r="AZ160" s="570"/>
      <c r="BA160" s="1806"/>
      <c r="BB160" s="159" t="s">
        <v>193</v>
      </c>
      <c r="BC160" s="341">
        <v>341.01218286102181</v>
      </c>
      <c r="BD160" s="307">
        <v>496.08605173604531</v>
      </c>
      <c r="BE160" s="307">
        <v>328.49831337253346</v>
      </c>
      <c r="BF160" s="307">
        <v>93.696481025794085</v>
      </c>
      <c r="BG160" s="342">
        <v>16.569865681396859</v>
      </c>
      <c r="BH160" s="352">
        <v>106.64135157244198</v>
      </c>
      <c r="BI160" s="307">
        <v>12.161630784148931</v>
      </c>
      <c r="BJ160" s="307">
        <v>0</v>
      </c>
      <c r="BK160" s="307">
        <v>12.355704131950208</v>
      </c>
      <c r="BL160" s="342">
        <v>0</v>
      </c>
      <c r="BM160" s="352">
        <v>137.49103986175024</v>
      </c>
      <c r="BN160" s="307">
        <v>358.78666808289984</v>
      </c>
      <c r="BO160" s="307">
        <v>315.70292120440632</v>
      </c>
      <c r="BP160" s="307">
        <v>259.15091856345134</v>
      </c>
      <c r="BQ160" s="342">
        <v>73.572660475742722</v>
      </c>
      <c r="BR160" s="352">
        <v>53.963527403374719</v>
      </c>
      <c r="BS160" s="307">
        <v>0</v>
      </c>
      <c r="BT160" s="307">
        <v>14.470672542772448</v>
      </c>
      <c r="BU160" s="307">
        <v>0</v>
      </c>
      <c r="BV160" s="307">
        <v>293.22424084402098</v>
      </c>
      <c r="BW160" s="307">
        <v>3.3137874724064811</v>
      </c>
      <c r="BX160" s="307">
        <v>2.0287766511781138</v>
      </c>
      <c r="BY160" s="308">
        <v>22.357193591625247</v>
      </c>
      <c r="BZ160" s="308">
        <v>37.494160822655836</v>
      </c>
      <c r="CA160" s="308">
        <v>25.810299846879815</v>
      </c>
      <c r="CB160" s="308">
        <v>0</v>
      </c>
      <c r="CC160" s="308">
        <v>58.478853502586695</v>
      </c>
      <c r="CD160" s="308">
        <v>375.85755026132472</v>
      </c>
      <c r="CE160" s="308">
        <v>7.5658117025824483</v>
      </c>
      <c r="CF160" s="308">
        <v>14.1434105972049</v>
      </c>
      <c r="CG160" s="308">
        <v>6.2537112419672436</v>
      </c>
      <c r="CH160" s="308">
        <v>75.151091252898112</v>
      </c>
      <c r="CI160" s="308">
        <v>14.412962161839308</v>
      </c>
      <c r="CJ160" s="308">
        <v>4.2141615494466507</v>
      </c>
      <c r="CK160" s="308">
        <v>0</v>
      </c>
      <c r="CL160" s="308">
        <v>267.12268323202784</v>
      </c>
      <c r="CM160" s="1514"/>
      <c r="CN160" s="1514"/>
      <c r="CO160" s="1514"/>
      <c r="CP160" s="1514"/>
      <c r="CQ160" s="1514"/>
      <c r="CR160" s="1514"/>
      <c r="CS160" s="1514"/>
      <c r="CT160" s="1514"/>
      <c r="CU160" s="1514"/>
      <c r="CV160" s="1514"/>
      <c r="CW160" s="1514"/>
      <c r="CX160" s="1514"/>
      <c r="CY160" s="1514"/>
      <c r="CZ160" s="1514"/>
    </row>
    <row r="161" s="566" customFormat="true" ht="15" customHeight="true" x14ac:dyDescent="0.2">
      <c r="A161" s="1669"/>
      <c r="B161" s="940" t="s">
        <v>194</v>
      </c>
      <c r="C161" s="862">
        <v>0.54319378577409849</v>
      </c>
      <c r="D161" s="863">
        <v>0.29973535815007496</v>
      </c>
      <c r="E161" s="863">
        <v>0.63977264328993144</v>
      </c>
      <c r="F161" s="863">
        <v>0.21334751966009249</v>
      </c>
      <c r="G161" s="864">
        <v>0.21484852234104571</v>
      </c>
      <c r="H161" s="865">
        <v>0</v>
      </c>
      <c r="I161" s="863">
        <v>0</v>
      </c>
      <c r="J161" s="863">
        <v>0</v>
      </c>
      <c r="K161" s="863">
        <v>0</v>
      </c>
      <c r="L161" s="866">
        <v>0</v>
      </c>
      <c r="M161" s="867">
        <v>0.31448879936466029</v>
      </c>
      <c r="N161" s="863">
        <v>0.47025242349367996</v>
      </c>
      <c r="O161" s="863">
        <v>0.89617237941236483</v>
      </c>
      <c r="P161" s="863">
        <v>0.46087365393037888</v>
      </c>
      <c r="Q161" s="864">
        <v>0.61841818892864564</v>
      </c>
      <c r="R161" s="865">
        <v>0</v>
      </c>
      <c r="S161" s="863">
        <v>0</v>
      </c>
      <c r="T161" s="863">
        <v>0</v>
      </c>
      <c r="U161" s="863">
        <v>0</v>
      </c>
      <c r="V161" s="863">
        <v>0</v>
      </c>
      <c r="W161" s="863">
        <v>0</v>
      </c>
      <c r="X161" s="863">
        <v>0</v>
      </c>
      <c r="Y161" s="863">
        <v>1.1062064163963503</v>
      </c>
      <c r="Z161" s="863">
        <v>0</v>
      </c>
      <c r="AA161" s="863">
        <v>0</v>
      </c>
      <c r="AB161" s="863">
        <v>0</v>
      </c>
      <c r="AC161" s="863">
        <v>2.7820712862309258</v>
      </c>
      <c r="AD161" s="863">
        <v>0.29675006154127059</v>
      </c>
      <c r="AE161" s="863">
        <v>2.6100799416659557</v>
      </c>
      <c r="AF161" s="863">
        <v>0</v>
      </c>
      <c r="AG161" s="863">
        <v>0</v>
      </c>
      <c r="AH161" s="863">
        <v>0</v>
      </c>
      <c r="AI161" s="863">
        <v>0.91926042703580968</v>
      </c>
      <c r="AJ161" s="863">
        <v>0</v>
      </c>
      <c r="AK161" s="863">
        <v>0</v>
      </c>
      <c r="AL161" s="1471">
        <v>9.3992383381788447E-2</v>
      </c>
      <c r="AM161" s="1226"/>
      <c r="AN161" s="1226"/>
      <c r="AO161" s="1226"/>
      <c r="AP161" s="1226"/>
      <c r="AQ161" s="1226"/>
      <c r="AR161" s="1226"/>
      <c r="AS161" s="1226"/>
      <c r="AT161" s="1226"/>
      <c r="AU161" s="1226"/>
      <c r="AV161" s="1226"/>
      <c r="AW161" s="1226"/>
      <c r="AX161" s="1226"/>
      <c r="AY161" s="1226"/>
      <c r="AZ161" s="570"/>
      <c r="BA161" s="1806"/>
      <c r="BB161" s="159" t="s">
        <v>194</v>
      </c>
      <c r="BC161" s="341">
        <v>28.339520885385568</v>
      </c>
      <c r="BD161" s="307">
        <v>15.629030307892581</v>
      </c>
      <c r="BE161" s="307">
        <v>33.392113547464149</v>
      </c>
      <c r="BF161" s="307">
        <v>11.138229285882959</v>
      </c>
      <c r="BG161" s="342">
        <v>11.207301943567728</v>
      </c>
      <c r="BH161" s="352">
        <v>0</v>
      </c>
      <c r="BI161" s="307">
        <v>0</v>
      </c>
      <c r="BJ161" s="307">
        <v>0</v>
      </c>
      <c r="BK161" s="307">
        <v>0</v>
      </c>
      <c r="BL161" s="342">
        <v>0</v>
      </c>
      <c r="BM161" s="352">
        <v>11.371540178082984</v>
      </c>
      <c r="BN161" s="307">
        <v>16.967980707302583</v>
      </c>
      <c r="BO161" s="307">
        <v>32.33804764982554</v>
      </c>
      <c r="BP161" s="307">
        <v>16.683096205531193</v>
      </c>
      <c r="BQ161" s="342">
        <v>22.345531229450685</v>
      </c>
      <c r="BR161" s="352">
        <v>0</v>
      </c>
      <c r="BS161" s="307">
        <v>0</v>
      </c>
      <c r="BT161" s="307">
        <v>0</v>
      </c>
      <c r="BU161" s="307">
        <v>0</v>
      </c>
      <c r="BV161" s="307">
        <v>0</v>
      </c>
      <c r="BW161" s="307">
        <v>0</v>
      </c>
      <c r="BX161" s="307">
        <v>0</v>
      </c>
      <c r="BY161" s="308">
        <v>8.0864473677006181</v>
      </c>
      <c r="BZ161" s="308">
        <v>0</v>
      </c>
      <c r="CA161" s="308">
        <v>0</v>
      </c>
      <c r="CB161" s="308">
        <v>0</v>
      </c>
      <c r="CC161" s="308">
        <v>44.245915238639761</v>
      </c>
      <c r="CD161" s="308">
        <v>9.6910168670434089</v>
      </c>
      <c r="CE161" s="308">
        <v>23.215125454533151</v>
      </c>
      <c r="CF161" s="308">
        <v>0</v>
      </c>
      <c r="CG161" s="308">
        <v>0</v>
      </c>
      <c r="CH161" s="308">
        <v>0</v>
      </c>
      <c r="CI161" s="308">
        <v>11.138229285882959</v>
      </c>
      <c r="CJ161" s="308">
        <v>0</v>
      </c>
      <c r="CK161" s="308">
        <v>0</v>
      </c>
      <c r="CL161" s="308">
        <v>3.3294617563930955</v>
      </c>
      <c r="CM161" s="1514"/>
      <c r="CN161" s="1514"/>
      <c r="CO161" s="1514"/>
      <c r="CP161" s="1514"/>
      <c r="CQ161" s="1514"/>
      <c r="CR161" s="1514"/>
      <c r="CS161" s="1514"/>
      <c r="CT161" s="1514"/>
      <c r="CU161" s="1514"/>
      <c r="CV161" s="1514"/>
      <c r="CW161" s="1514"/>
      <c r="CX161" s="1514"/>
      <c r="CY161" s="1514"/>
      <c r="CZ161" s="1514"/>
    </row>
    <row r="162" s="566" customFormat="true" ht="15" customHeight="true" x14ac:dyDescent="0.2">
      <c r="A162" s="1669"/>
      <c r="B162" s="940" t="s">
        <v>195</v>
      </c>
      <c r="C162" s="862">
        <v>64.803156774078374</v>
      </c>
      <c r="D162" s="863">
        <v>31.180678606935292</v>
      </c>
      <c r="E162" s="863">
        <v>9.6761616590297024</v>
      </c>
      <c r="F162" s="863">
        <v>0.48354721317900967</v>
      </c>
      <c r="G162" s="864">
        <v>1.0015738611171108</v>
      </c>
      <c r="H162" s="865">
        <v>3.2754353255489268</v>
      </c>
      <c r="I162" s="863">
        <v>4.4406678483915725E-2</v>
      </c>
      <c r="J162" s="863">
        <v>0</v>
      </c>
      <c r="K162" s="863">
        <v>0</v>
      </c>
      <c r="L162" s="866">
        <v>0</v>
      </c>
      <c r="M162" s="867">
        <v>73.099681674211411</v>
      </c>
      <c r="N162" s="863">
        <v>45.636003215985632</v>
      </c>
      <c r="O162" s="863">
        <v>22.233564772265822</v>
      </c>
      <c r="P162" s="863">
        <v>10.142493992546298</v>
      </c>
      <c r="Q162" s="864">
        <v>2.1248039278546829</v>
      </c>
      <c r="R162" s="865">
        <v>0.12931844125760075</v>
      </c>
      <c r="S162" s="863">
        <v>0</v>
      </c>
      <c r="T162" s="863">
        <v>28.806144494808432</v>
      </c>
      <c r="U162" s="863">
        <v>1.2816756356177597</v>
      </c>
      <c r="V162" s="863">
        <v>26.27082214281431</v>
      </c>
      <c r="W162" s="863">
        <v>61.067181173671933</v>
      </c>
      <c r="X162" s="863">
        <v>0</v>
      </c>
      <c r="Y162" s="863">
        <v>62.973621188864435</v>
      </c>
      <c r="Z162" s="863">
        <v>0</v>
      </c>
      <c r="AA162" s="863">
        <v>46.479646714564772</v>
      </c>
      <c r="AB162" s="863">
        <v>3.0439203571351396</v>
      </c>
      <c r="AC162" s="863">
        <v>65.350088152139946</v>
      </c>
      <c r="AD162" s="863">
        <v>19.402008233976552</v>
      </c>
      <c r="AE162" s="863">
        <v>12.513474893370761</v>
      </c>
      <c r="AF162" s="863">
        <v>34.822606733910234</v>
      </c>
      <c r="AG162" s="863">
        <v>33.603755691496353</v>
      </c>
      <c r="AH162" s="863">
        <v>0</v>
      </c>
      <c r="AI162" s="863">
        <v>32.063824430415011</v>
      </c>
      <c r="AJ162" s="863">
        <v>4.7264488702611948E-2</v>
      </c>
      <c r="AK162" s="863">
        <v>0.63110206455385287</v>
      </c>
      <c r="AL162" s="1471">
        <v>7.6816273878025729</v>
      </c>
      <c r="AM162" s="1226"/>
      <c r="AN162" s="1226"/>
      <c r="AO162" s="1226"/>
      <c r="AP162" s="1226"/>
      <c r="AQ162" s="1226"/>
      <c r="AR162" s="1226"/>
      <c r="AS162" s="1226"/>
      <c r="AT162" s="1226"/>
      <c r="AU162" s="1226"/>
      <c r="AV162" s="1226"/>
      <c r="AW162" s="1226"/>
      <c r="AX162" s="1226"/>
      <c r="AY162" s="1226"/>
      <c r="AZ162" s="570"/>
      <c r="BA162" s="1806"/>
      <c r="BB162" s="159" t="s">
        <v>195</v>
      </c>
      <c r="BC162" s="341">
        <v>3380.9120482126846</v>
      </c>
      <c r="BD162" s="307">
        <v>1625.8467935719837</v>
      </c>
      <c r="BE162" s="307">
        <v>505.034862322979</v>
      </c>
      <c r="BF162" s="307">
        <v>25.244538767164222</v>
      </c>
      <c r="BG162" s="342">
        <v>52.245836080297593</v>
      </c>
      <c r="BH162" s="352">
        <v>52.489224570119674</v>
      </c>
      <c r="BI162" s="307">
        <v>0.71405523663191406</v>
      </c>
      <c r="BJ162" s="307">
        <v>0</v>
      </c>
      <c r="BK162" s="307">
        <v>0</v>
      </c>
      <c r="BL162" s="342">
        <v>0</v>
      </c>
      <c r="BM162" s="352">
        <v>2643.1973693266655</v>
      </c>
      <c r="BN162" s="307">
        <v>1646.6705612579367</v>
      </c>
      <c r="BO162" s="307">
        <v>802.28993165630527</v>
      </c>
      <c r="BP162" s="307">
        <v>367.14661729662078</v>
      </c>
      <c r="BQ162" s="342">
        <v>76.776319610829901</v>
      </c>
      <c r="BR162" s="352">
        <v>0.66739210882654398</v>
      </c>
      <c r="BS162" s="307">
        <v>0</v>
      </c>
      <c r="BT162" s="307">
        <v>195.95831254664057</v>
      </c>
      <c r="BU162" s="307">
        <v>7.0146966346637463</v>
      </c>
      <c r="BV162" s="307">
        <v>701.36624374757901</v>
      </c>
      <c r="BW162" s="307">
        <v>279.5769422306459</v>
      </c>
      <c r="BX162" s="307">
        <v>0</v>
      </c>
      <c r="BY162" s="308">
        <v>460.34163764496918</v>
      </c>
      <c r="BZ162" s="308">
        <v>0</v>
      </c>
      <c r="CA162" s="308">
        <v>1223.9686257764918</v>
      </c>
      <c r="CB162" s="308">
        <v>42.602457826081398</v>
      </c>
      <c r="CC162" s="308">
        <v>1039.3243607839074</v>
      </c>
      <c r="CD162" s="308">
        <v>633.61465899420625</v>
      </c>
      <c r="CE162" s="308">
        <v>111.29999694045087</v>
      </c>
      <c r="CF162" s="308">
        <v>75.068871631318316</v>
      </c>
      <c r="CG162" s="308">
        <v>153.95711671913648</v>
      </c>
      <c r="CH162" s="308">
        <v>0</v>
      </c>
      <c r="CI162" s="308">
        <v>388.50168873237686</v>
      </c>
      <c r="CJ162" s="308">
        <v>1.1047255255108921</v>
      </c>
      <c r="CK162" s="308">
        <v>2.812551906960461</v>
      </c>
      <c r="CL162" s="308">
        <v>272.10379920535019</v>
      </c>
      <c r="CM162" s="1514"/>
      <c r="CN162" s="1514"/>
      <c r="CO162" s="1514"/>
      <c r="CP162" s="1514"/>
      <c r="CQ162" s="1514"/>
      <c r="CR162" s="1514"/>
      <c r="CS162" s="1514"/>
      <c r="CT162" s="1514"/>
      <c r="CU162" s="1514"/>
      <c r="CV162" s="1514"/>
      <c r="CW162" s="1514"/>
      <c r="CX162" s="1514"/>
      <c r="CY162" s="1514"/>
      <c r="CZ162" s="1514"/>
    </row>
    <row r="163" s="566" customFormat="true" ht="15" customHeight="true" x14ac:dyDescent="0.2">
      <c r="A163" s="1669"/>
      <c r="B163" s="940" t="s">
        <v>47</v>
      </c>
      <c r="C163" s="862">
        <v>6.3581553548028342</v>
      </c>
      <c r="D163" s="863">
        <v>3.859392623013286</v>
      </c>
      <c r="E163" s="863">
        <v>3.1562914219559159</v>
      </c>
      <c r="F163" s="863">
        <v>0.7089707613183166</v>
      </c>
      <c r="G163" s="864">
        <v>0.27961764989225119</v>
      </c>
      <c r="H163" s="865">
        <v>0.37279860079748123</v>
      </c>
      <c r="I163" s="863">
        <v>0.43689761547328282</v>
      </c>
      <c r="J163" s="863">
        <v>0</v>
      </c>
      <c r="K163" s="863">
        <v>0</v>
      </c>
      <c r="L163" s="866">
        <v>0</v>
      </c>
      <c r="M163" s="867">
        <v>7.2947824859440136</v>
      </c>
      <c r="N163" s="863">
        <v>3.9410168000270369</v>
      </c>
      <c r="O163" s="863">
        <v>3.6104633824383359</v>
      </c>
      <c r="P163" s="863">
        <v>4.2947849057236613</v>
      </c>
      <c r="Q163" s="864">
        <v>1.233592491730346</v>
      </c>
      <c r="R163" s="865">
        <v>0</v>
      </c>
      <c r="S163" s="863">
        <v>0.69954461399092449</v>
      </c>
      <c r="T163" s="863">
        <v>0</v>
      </c>
      <c r="U163" s="863">
        <v>1.2816756356177597</v>
      </c>
      <c r="V163" s="863">
        <v>3.5560967747976493</v>
      </c>
      <c r="W163" s="863">
        <v>0</v>
      </c>
      <c r="X163" s="863">
        <v>0</v>
      </c>
      <c r="Y163" s="863">
        <v>0</v>
      </c>
      <c r="Z163" s="863">
        <v>29.723227700580029</v>
      </c>
      <c r="AA163" s="863">
        <v>0</v>
      </c>
      <c r="AB163" s="863">
        <v>0</v>
      </c>
      <c r="AC163" s="863">
        <v>0</v>
      </c>
      <c r="AD163" s="863">
        <v>0.32920777971152065</v>
      </c>
      <c r="AE163" s="863">
        <v>0</v>
      </c>
      <c r="AF163" s="863">
        <v>4.0374036792939396</v>
      </c>
      <c r="AG163" s="863">
        <v>0</v>
      </c>
      <c r="AH163" s="863">
        <v>8.7200882090133458</v>
      </c>
      <c r="AI163" s="863">
        <v>0</v>
      </c>
      <c r="AJ163" s="863">
        <v>0</v>
      </c>
      <c r="AK163" s="863">
        <v>0</v>
      </c>
      <c r="AL163" s="1471">
        <v>9.1090822232353439</v>
      </c>
      <c r="AM163" s="1226"/>
      <c r="AN163" s="1226"/>
      <c r="AO163" s="1226"/>
      <c r="AP163" s="1226"/>
      <c r="AQ163" s="1226"/>
      <c r="AR163" s="1226"/>
      <c r="AS163" s="1226"/>
      <c r="AT163" s="1226"/>
      <c r="AU163" s="1226"/>
      <c r="AV163" s="1226"/>
      <c r="AW163" s="1226"/>
      <c r="AX163" s="1226"/>
      <c r="AY163" s="1226"/>
      <c r="AZ163" s="570"/>
      <c r="BA163" s="1806"/>
      <c r="BB163" s="159" t="s">
        <v>47</v>
      </c>
      <c r="BC163" s="341">
        <v>331.71785316575136</v>
      </c>
      <c r="BD163" s="307">
        <v>201.23940214264175</v>
      </c>
      <c r="BE163" s="307">
        <v>164.7385874595393</v>
      </c>
      <c r="BF163" s="307">
        <v>37.01322100735684</v>
      </c>
      <c r="BG163" s="342">
        <v>14.585901717856864</v>
      </c>
      <c r="BH163" s="352">
        <v>5.9741400857628051</v>
      </c>
      <c r="BI163" s="307">
        <v>7.0252727934535875</v>
      </c>
      <c r="BJ163" s="307">
        <v>0</v>
      </c>
      <c r="BK163" s="307">
        <v>0</v>
      </c>
      <c r="BL163" s="342">
        <v>0</v>
      </c>
      <c r="BM163" s="352">
        <v>263.77064078870978</v>
      </c>
      <c r="BN163" s="307">
        <v>142.20255694421286</v>
      </c>
      <c r="BO163" s="307">
        <v>130.28223094289027</v>
      </c>
      <c r="BP163" s="307">
        <v>155.46627400635663</v>
      </c>
      <c r="BQ163" s="342">
        <v>44.573849931760122</v>
      </c>
      <c r="BR163" s="352">
        <v>0</v>
      </c>
      <c r="BS163" s="307">
        <v>5.9741400857628051</v>
      </c>
      <c r="BT163" s="307">
        <v>0</v>
      </c>
      <c r="BU163" s="307">
        <v>7.0146966346637463</v>
      </c>
      <c r="BV163" s="307">
        <v>94.939024891724216</v>
      </c>
      <c r="BW163" s="307">
        <v>0</v>
      </c>
      <c r="BX163" s="307">
        <v>0</v>
      </c>
      <c r="BY163" s="308">
        <v>0</v>
      </c>
      <c r="BZ163" s="308">
        <v>231.14935489406474</v>
      </c>
      <c r="CA163" s="308">
        <v>0</v>
      </c>
      <c r="CB163" s="308">
        <v>0</v>
      </c>
      <c r="CC163" s="308">
        <v>0</v>
      </c>
      <c r="CD163" s="308">
        <v>10.750994049928977</v>
      </c>
      <c r="CE163" s="308">
        <v>0</v>
      </c>
      <c r="CF163" s="308">
        <v>8.7036372905876309</v>
      </c>
      <c r="CG163" s="308">
        <v>0</v>
      </c>
      <c r="CH163" s="308">
        <v>68.09504809750878</v>
      </c>
      <c r="CI163" s="308">
        <v>0</v>
      </c>
      <c r="CJ163" s="308">
        <v>0</v>
      </c>
      <c r="CK163" s="308">
        <v>0</v>
      </c>
      <c r="CL163" s="308">
        <v>322.66806954890512</v>
      </c>
      <c r="CM163" s="1514"/>
      <c r="CN163" s="1514"/>
      <c r="CO163" s="1514"/>
      <c r="CP163" s="1514"/>
      <c r="CQ163" s="1514"/>
      <c r="CR163" s="1514"/>
      <c r="CS163" s="1514"/>
      <c r="CT163" s="1514"/>
      <c r="CU163" s="1514"/>
      <c r="CV163" s="1514"/>
      <c r="CW163" s="1514"/>
      <c r="CX163" s="1514"/>
      <c r="CY163" s="1514"/>
      <c r="CZ163" s="1514"/>
    </row>
    <row r="164" s="566" customFormat="true" ht="15" customHeight="true" x14ac:dyDescent="0.2">
      <c r="A164" s="1670"/>
      <c r="B164" s="942" t="s">
        <v>182</v>
      </c>
      <c r="C164" s="862">
        <v>0</v>
      </c>
      <c r="D164" s="863">
        <v>9.0184679712974558E-2</v>
      </c>
      <c r="E164" s="863">
        <v>0</v>
      </c>
      <c r="F164" s="863">
        <v>0</v>
      </c>
      <c r="G164" s="864">
        <v>0</v>
      </c>
      <c r="H164" s="865">
        <v>0</v>
      </c>
      <c r="I164" s="863">
        <v>0</v>
      </c>
      <c r="J164" s="863">
        <v>0</v>
      </c>
      <c r="K164" s="863">
        <v>0</v>
      </c>
      <c r="L164" s="866">
        <v>0</v>
      </c>
      <c r="M164" s="867">
        <v>0</v>
      </c>
      <c r="N164" s="863">
        <v>0</v>
      </c>
      <c r="O164" s="863">
        <v>0.13031805251246473</v>
      </c>
      <c r="P164" s="863">
        <v>0</v>
      </c>
      <c r="Q164" s="864">
        <v>0</v>
      </c>
      <c r="R164" s="865">
        <v>0</v>
      </c>
      <c r="S164" s="863">
        <v>0</v>
      </c>
      <c r="T164" s="863">
        <v>0</v>
      </c>
      <c r="U164" s="863">
        <v>0</v>
      </c>
      <c r="V164" s="863">
        <v>0.1761390410975025</v>
      </c>
      <c r="W164" s="863">
        <v>0</v>
      </c>
      <c r="X164" s="863">
        <v>0</v>
      </c>
      <c r="Y164" s="863">
        <v>0</v>
      </c>
      <c r="Z164" s="863">
        <v>0</v>
      </c>
      <c r="AA164" s="863">
        <v>0</v>
      </c>
      <c r="AB164" s="863">
        <v>0</v>
      </c>
      <c r="AC164" s="863">
        <v>0</v>
      </c>
      <c r="AD164" s="863">
        <v>0</v>
      </c>
      <c r="AE164" s="863">
        <v>0</v>
      </c>
      <c r="AF164" s="863">
        <v>0</v>
      </c>
      <c r="AG164" s="863">
        <v>0</v>
      </c>
      <c r="AH164" s="863">
        <v>0</v>
      </c>
      <c r="AI164" s="863">
        <v>0</v>
      </c>
      <c r="AJ164" s="863">
        <v>0</v>
      </c>
      <c r="AK164" s="863">
        <v>0</v>
      </c>
      <c r="AL164" s="1471">
        <v>0</v>
      </c>
      <c r="AM164" s="1226"/>
      <c r="AN164" s="1226"/>
      <c r="AO164" s="1226"/>
      <c r="AP164" s="1226"/>
      <c r="AQ164" s="1226"/>
      <c r="AR164" s="1226"/>
      <c r="AS164" s="1226"/>
      <c r="AT164" s="1226"/>
      <c r="AU164" s="1226"/>
      <c r="AV164" s="1226"/>
      <c r="AW164" s="1226"/>
      <c r="AX164" s="1226"/>
      <c r="AY164" s="1226"/>
      <c r="AZ164" s="570"/>
      <c r="BA164" s="1806"/>
      <c r="BB164" s="159" t="s">
        <v>182</v>
      </c>
      <c r="BC164" s="341">
        <v>0</v>
      </c>
      <c r="BD164" s="307">
        <v>4.7024785505483813</v>
      </c>
      <c r="BE164" s="307">
        <v>0</v>
      </c>
      <c r="BF164" s="307">
        <v>0</v>
      </c>
      <c r="BG164" s="342">
        <v>0</v>
      </c>
      <c r="BH164" s="352">
        <v>0</v>
      </c>
      <c r="BI164" s="307">
        <v>0</v>
      </c>
      <c r="BJ164" s="307">
        <v>0</v>
      </c>
      <c r="BK164" s="307">
        <v>0</v>
      </c>
      <c r="BL164" s="342">
        <v>0</v>
      </c>
      <c r="BM164" s="352">
        <v>0</v>
      </c>
      <c r="BN164" s="307">
        <v>0</v>
      </c>
      <c r="BO164" s="307">
        <v>4.7024785505483813</v>
      </c>
      <c r="BP164" s="307">
        <v>0</v>
      </c>
      <c r="BQ164" s="342">
        <v>0</v>
      </c>
      <c r="BR164" s="352">
        <v>0</v>
      </c>
      <c r="BS164" s="307">
        <v>0</v>
      </c>
      <c r="BT164" s="307">
        <v>0</v>
      </c>
      <c r="BU164" s="307">
        <v>0</v>
      </c>
      <c r="BV164" s="307">
        <v>4.7024785505483813</v>
      </c>
      <c r="BW164" s="307">
        <v>0</v>
      </c>
      <c r="BX164" s="307">
        <v>0</v>
      </c>
      <c r="BY164" s="308">
        <v>0</v>
      </c>
      <c r="BZ164" s="308">
        <v>0</v>
      </c>
      <c r="CA164" s="308">
        <v>0</v>
      </c>
      <c r="CB164" s="308">
        <v>0</v>
      </c>
      <c r="CC164" s="308">
        <v>0</v>
      </c>
      <c r="CD164" s="308">
        <v>0</v>
      </c>
      <c r="CE164" s="308">
        <v>0</v>
      </c>
      <c r="CF164" s="308">
        <v>0</v>
      </c>
      <c r="CG164" s="308">
        <v>0</v>
      </c>
      <c r="CH164" s="308">
        <v>0</v>
      </c>
      <c r="CI164" s="308">
        <v>0</v>
      </c>
      <c r="CJ164" s="308">
        <v>0</v>
      </c>
      <c r="CK164" s="308">
        <v>0</v>
      </c>
      <c r="CL164" s="308">
        <v>0</v>
      </c>
      <c r="CM164" s="1514"/>
      <c r="CN164" s="1514"/>
      <c r="CO164" s="1514"/>
      <c r="CP164" s="1514"/>
      <c r="CQ164" s="1514"/>
      <c r="CR164" s="1514"/>
      <c r="CS164" s="1514"/>
      <c r="CT164" s="1514"/>
      <c r="CU164" s="1514"/>
      <c r="CV164" s="1514"/>
      <c r="CW164" s="1514"/>
      <c r="CX164" s="1514"/>
      <c r="CY164" s="1514"/>
      <c r="CZ164" s="1514"/>
    </row>
    <row r="165" s="239" customFormat="true" ht="15" customHeight="true" x14ac:dyDescent="0.2">
      <c r="A165" s="730"/>
      <c r="B165" s="943"/>
      <c r="C165" s="823"/>
      <c r="D165" s="814"/>
      <c r="E165" s="814"/>
      <c r="F165" s="814"/>
      <c r="G165" s="815"/>
      <c r="H165" s="824"/>
      <c r="I165" s="814"/>
      <c r="J165" s="814"/>
      <c r="K165" s="814"/>
      <c r="L165" s="825"/>
      <c r="M165" s="823"/>
      <c r="N165" s="814"/>
      <c r="O165" s="814"/>
      <c r="P165" s="814"/>
      <c r="Q165" s="815"/>
      <c r="R165" s="824"/>
      <c r="S165" s="814"/>
      <c r="T165" s="814"/>
      <c r="U165" s="814"/>
      <c r="V165" s="814"/>
      <c r="W165" s="814"/>
      <c r="X165" s="814"/>
      <c r="Y165" s="814"/>
      <c r="Z165" s="814"/>
      <c r="AA165" s="814"/>
      <c r="AB165" s="814"/>
      <c r="AC165" s="814"/>
      <c r="AD165" s="814"/>
      <c r="AE165" s="814"/>
      <c r="AF165" s="814"/>
      <c r="AG165" s="814"/>
      <c r="AH165" s="814"/>
      <c r="AI165" s="814"/>
      <c r="AJ165" s="814"/>
      <c r="AK165" s="814"/>
      <c r="AL165" s="825"/>
      <c r="AM165" s="547"/>
      <c r="AN165" s="547"/>
      <c r="AO165" s="547"/>
      <c r="AP165" s="547"/>
      <c r="AQ165" s="547"/>
      <c r="AR165" s="547"/>
      <c r="AS165" s="547"/>
      <c r="AT165" s="547"/>
      <c r="AU165" s="547"/>
      <c r="AV165" s="547"/>
      <c r="AW165" s="547"/>
      <c r="AX165" s="547"/>
      <c r="AY165" s="547"/>
      <c r="AZ165" s="216"/>
      <c r="BA165" s="1807"/>
      <c r="BB165" s="159" t="s">
        <v>196</v>
      </c>
      <c r="BC165" s="341">
        <v>5217.2027051081377</v>
      </c>
      <c r="BD165" s="307">
        <v>5214.2764885506958</v>
      </c>
      <c r="BE165" s="307">
        <v>5219.3718968273461</v>
      </c>
      <c r="BF165" s="307">
        <v>5220.6978096715175</v>
      </c>
      <c r="BG165" s="342">
        <v>5216.3737601962694</v>
      </c>
      <c r="BH165" s="352">
        <v>1602.511402398796</v>
      </c>
      <c r="BI165" s="307">
        <v>1607.9906469261098</v>
      </c>
      <c r="BJ165" s="307">
        <v>1606.0122402809477</v>
      </c>
      <c r="BK165" s="307">
        <v>1602.6772511181648</v>
      </c>
      <c r="BL165" s="342">
        <v>1602.8949948259997</v>
      </c>
      <c r="BM165" s="352">
        <v>3615.8808202569094</v>
      </c>
      <c r="BN165" s="307">
        <v>3608.2707625919611</v>
      </c>
      <c r="BO165" s="307">
        <v>3608.4628797676332</v>
      </c>
      <c r="BP165" s="307">
        <v>3619.884986537199</v>
      </c>
      <c r="BQ165" s="342">
        <v>3613.3366756502301</v>
      </c>
      <c r="BR165" s="352">
        <v>516.08425088971421</v>
      </c>
      <c r="BS165" s="307">
        <v>854.00415731602084</v>
      </c>
      <c r="BT165" s="307">
        <v>680.26567242262161</v>
      </c>
      <c r="BU165" s="307">
        <v>547.30670067569054</v>
      </c>
      <c r="BV165" s="307">
        <v>2669.7536907478138</v>
      </c>
      <c r="BW165" s="307">
        <v>457.81864637822957</v>
      </c>
      <c r="BX165" s="307">
        <v>83.991353358773921</v>
      </c>
      <c r="BY165" s="308">
        <v>731.00709305624457</v>
      </c>
      <c r="BZ165" s="308">
        <v>777.67245610931411</v>
      </c>
      <c r="CA165" s="308">
        <v>2633.3432207283781</v>
      </c>
      <c r="CB165" s="308">
        <v>1399.5917378790339</v>
      </c>
      <c r="CC165" s="308">
        <v>1590.3947342263439</v>
      </c>
      <c r="CD165" s="308">
        <v>3265.7168853512194</v>
      </c>
      <c r="CE165" s="308">
        <v>889.44116553439562</v>
      </c>
      <c r="CF165" s="308">
        <v>215.57510672575899</v>
      </c>
      <c r="CG165" s="308">
        <v>458.15449360053617</v>
      </c>
      <c r="CH165" s="308">
        <v>780.89861553377057</v>
      </c>
      <c r="CI165" s="308">
        <v>1211.6511228269235</v>
      </c>
      <c r="CJ165" s="308">
        <v>2337.3267242174616</v>
      </c>
      <c r="CK165" s="308">
        <v>445.65721852752102</v>
      </c>
      <c r="CL165" s="308">
        <v>3542.267614248196</v>
      </c>
      <c r="CM165" s="1514"/>
      <c r="CN165" s="1514"/>
      <c r="CO165" s="1514"/>
      <c r="CP165" s="1514"/>
      <c r="CQ165" s="1514"/>
      <c r="CR165" s="1514"/>
      <c r="CS165" s="1514"/>
      <c r="CT165" s="1514"/>
      <c r="CU165" s="1514"/>
      <c r="CV165" s="1514"/>
      <c r="CW165" s="1514"/>
      <c r="CX165" s="1514"/>
      <c r="CY165" s="1514"/>
      <c r="CZ165" s="1514"/>
    </row>
    <row r="166" s="239" customFormat="true" ht="15" customHeight="true" x14ac:dyDescent="0.2">
      <c r="A166" s="648"/>
      <c r="B166" s="944"/>
      <c r="C166" s="823"/>
      <c r="D166" s="814"/>
      <c r="E166" s="814"/>
      <c r="F166" s="814"/>
      <c r="G166" s="815"/>
      <c r="H166" s="824"/>
      <c r="I166" s="814"/>
      <c r="J166" s="814"/>
      <c r="K166" s="814"/>
      <c r="L166" s="825"/>
      <c r="M166" s="823"/>
      <c r="N166" s="814"/>
      <c r="O166" s="814"/>
      <c r="P166" s="814"/>
      <c r="Q166" s="815"/>
      <c r="R166" s="824"/>
      <c r="S166" s="814"/>
      <c r="T166" s="814"/>
      <c r="U166" s="814"/>
      <c r="V166" s="814"/>
      <c r="W166" s="814"/>
      <c r="X166" s="814"/>
      <c r="Y166" s="814"/>
      <c r="Z166" s="814"/>
      <c r="AA166" s="814"/>
      <c r="AB166" s="814"/>
      <c r="AC166" s="814"/>
      <c r="AD166" s="814"/>
      <c r="AE166" s="814"/>
      <c r="AF166" s="814"/>
      <c r="AG166" s="814"/>
      <c r="AH166" s="814"/>
      <c r="AI166" s="814"/>
      <c r="AJ166" s="814"/>
      <c r="AK166" s="814"/>
      <c r="AL166" s="825"/>
      <c r="AM166" s="547"/>
      <c r="AN166" s="547"/>
      <c r="AO166" s="547"/>
      <c r="AP166" s="547"/>
      <c r="AQ166" s="547"/>
      <c r="AR166" s="547"/>
      <c r="AS166" s="547"/>
      <c r="AT166" s="547"/>
      <c r="AU166" s="547"/>
      <c r="AV166" s="547"/>
      <c r="AW166" s="547"/>
      <c r="AX166" s="547"/>
      <c r="AY166" s="547"/>
      <c r="AZ166" s="216"/>
      <c r="BA166" s="392"/>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308"/>
      <c r="CE166" s="308"/>
      <c r="CF166" s="308"/>
      <c r="CG166" s="308"/>
      <c r="CH166" s="308"/>
      <c r="CI166" s="308"/>
      <c r="CJ166" s="308"/>
      <c r="CK166" s="308"/>
      <c r="CL166" s="308"/>
      <c r="CM166" s="1514"/>
      <c r="CN166" s="1514"/>
      <c r="CO166" s="1514"/>
      <c r="CP166" s="1514"/>
      <c r="CQ166" s="1514"/>
      <c r="CR166" s="1514"/>
      <c r="CS166" s="1514"/>
      <c r="CT166" s="1514"/>
      <c r="CU166" s="1514"/>
      <c r="CV166" s="1514"/>
      <c r="CW166" s="1514"/>
      <c r="CX166" s="1514"/>
      <c r="CY166" s="1514"/>
      <c r="CZ166" s="1514"/>
    </row>
    <row r="167" s="239" customFormat="true" ht="15" customHeight="true" x14ac:dyDescent="0.2">
      <c r="A167" s="648"/>
      <c r="B167" s="944"/>
      <c r="C167" s="823"/>
      <c r="D167" s="814"/>
      <c r="E167" s="814"/>
      <c r="F167" s="814"/>
      <c r="G167" s="815"/>
      <c r="H167" s="824"/>
      <c r="I167" s="814"/>
      <c r="J167" s="814"/>
      <c r="K167" s="814"/>
      <c r="L167" s="825"/>
      <c r="M167" s="823"/>
      <c r="N167" s="814"/>
      <c r="O167" s="814"/>
      <c r="P167" s="814"/>
      <c r="Q167" s="815"/>
      <c r="R167" s="824"/>
      <c r="S167" s="814"/>
      <c r="T167" s="814"/>
      <c r="U167" s="814"/>
      <c r="V167" s="814"/>
      <c r="W167" s="814"/>
      <c r="X167" s="814"/>
      <c r="Y167" s="814"/>
      <c r="Z167" s="814"/>
      <c r="AA167" s="814"/>
      <c r="AB167" s="814"/>
      <c r="AC167" s="814"/>
      <c r="AD167" s="814"/>
      <c r="AE167" s="814"/>
      <c r="AF167" s="814"/>
      <c r="AG167" s="814"/>
      <c r="AH167" s="814"/>
      <c r="AI167" s="814"/>
      <c r="AJ167" s="814"/>
      <c r="AK167" s="814"/>
      <c r="AL167" s="825"/>
      <c r="AM167" s="547"/>
      <c r="AN167" s="547"/>
      <c r="AO167" s="547"/>
      <c r="AP167" s="547"/>
      <c r="AQ167" s="547"/>
      <c r="AR167" s="547"/>
      <c r="AS167" s="547"/>
      <c r="AT167" s="547"/>
      <c r="AU167" s="547"/>
      <c r="AV167" s="547"/>
      <c r="AW167" s="547"/>
      <c r="AX167" s="547"/>
      <c r="AY167" s="547"/>
      <c r="AZ167" s="216"/>
      <c r="BA167" s="392"/>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308"/>
      <c r="CF167" s="308"/>
      <c r="CG167" s="308"/>
      <c r="CH167" s="308"/>
      <c r="CI167" s="308"/>
      <c r="CJ167" s="308"/>
      <c r="CK167" s="308"/>
      <c r="CL167" s="308"/>
      <c r="CM167" s="1514"/>
      <c r="CN167" s="1514"/>
      <c r="CO167" s="1514"/>
      <c r="CP167" s="1514"/>
      <c r="CQ167" s="1514"/>
      <c r="CR167" s="1514"/>
      <c r="CS167" s="1514"/>
      <c r="CT167" s="1514"/>
      <c r="CU167" s="1514"/>
      <c r="CV167" s="1514"/>
      <c r="CW167" s="1514"/>
      <c r="CX167" s="1514"/>
      <c r="CY167" s="1514"/>
      <c r="CZ167" s="1514"/>
    </row>
    <row r="168" s="239" customFormat="true" ht="15" customHeight="true" x14ac:dyDescent="0.2">
      <c r="A168" s="648"/>
      <c r="B168" s="944"/>
      <c r="C168" s="823"/>
      <c r="D168" s="814"/>
      <c r="E168" s="814"/>
      <c r="F168" s="814"/>
      <c r="G168" s="815"/>
      <c r="H168" s="824"/>
      <c r="I168" s="814"/>
      <c r="J168" s="814"/>
      <c r="K168" s="814"/>
      <c r="L168" s="825"/>
      <c r="M168" s="823"/>
      <c r="N168" s="814"/>
      <c r="O168" s="814"/>
      <c r="P168" s="814"/>
      <c r="Q168" s="815"/>
      <c r="R168" s="824"/>
      <c r="S168" s="814"/>
      <c r="T168" s="814"/>
      <c r="U168" s="814"/>
      <c r="V168" s="814"/>
      <c r="W168" s="814"/>
      <c r="X168" s="814"/>
      <c r="Y168" s="814"/>
      <c r="Z168" s="814"/>
      <c r="AA168" s="814"/>
      <c r="AB168" s="814"/>
      <c r="AC168" s="814"/>
      <c r="AD168" s="814"/>
      <c r="AE168" s="814"/>
      <c r="AF168" s="814"/>
      <c r="AG168" s="814"/>
      <c r="AH168" s="814"/>
      <c r="AI168" s="814"/>
      <c r="AJ168" s="814"/>
      <c r="AK168" s="814"/>
      <c r="AL168" s="825"/>
      <c r="AM168" s="547"/>
      <c r="AN168" s="547"/>
      <c r="AO168" s="547"/>
      <c r="AP168" s="547"/>
      <c r="AQ168" s="547"/>
      <c r="AR168" s="547"/>
      <c r="AS168" s="547"/>
      <c r="AT168" s="547"/>
      <c r="AU168" s="547"/>
      <c r="AV168" s="547"/>
      <c r="AW168" s="547"/>
      <c r="AX168" s="547"/>
      <c r="AY168" s="547"/>
      <c r="AZ168" s="216"/>
      <c r="BA168" s="392"/>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308"/>
      <c r="CF168" s="308"/>
      <c r="CG168" s="308"/>
      <c r="CH168" s="308"/>
      <c r="CI168" s="308"/>
      <c r="CJ168" s="308"/>
      <c r="CK168" s="308"/>
      <c r="CL168" s="308"/>
      <c r="CM168" s="1514"/>
      <c r="CN168" s="1514"/>
      <c r="CO168" s="1514"/>
      <c r="CP168" s="1514"/>
      <c r="CQ168" s="1514"/>
      <c r="CR168" s="1514"/>
      <c r="CS168" s="1514"/>
      <c r="CT168" s="1514"/>
      <c r="CU168" s="1514"/>
      <c r="CV168" s="1514"/>
      <c r="CW168" s="1514"/>
      <c r="CX168" s="1514"/>
      <c r="CY168" s="1514"/>
      <c r="CZ168" s="1514"/>
    </row>
    <row r="169" s="239" customFormat="true" ht="15" customHeight="true" x14ac:dyDescent="0.2">
      <c r="A169" s="648"/>
      <c r="B169" s="944"/>
      <c r="C169" s="823"/>
      <c r="D169" s="814"/>
      <c r="E169" s="814"/>
      <c r="F169" s="814"/>
      <c r="G169" s="815"/>
      <c r="H169" s="824"/>
      <c r="I169" s="814"/>
      <c r="J169" s="814"/>
      <c r="K169" s="814"/>
      <c r="L169" s="825"/>
      <c r="M169" s="823"/>
      <c r="N169" s="814"/>
      <c r="O169" s="814"/>
      <c r="P169" s="814"/>
      <c r="Q169" s="815"/>
      <c r="R169" s="824"/>
      <c r="S169" s="814"/>
      <c r="T169" s="814"/>
      <c r="U169" s="814"/>
      <c r="V169" s="814"/>
      <c r="W169" s="814"/>
      <c r="X169" s="814"/>
      <c r="Y169" s="814"/>
      <c r="Z169" s="814"/>
      <c r="AA169" s="814"/>
      <c r="AB169" s="814"/>
      <c r="AC169" s="814"/>
      <c r="AD169" s="814"/>
      <c r="AE169" s="814"/>
      <c r="AF169" s="814"/>
      <c r="AG169" s="814"/>
      <c r="AH169" s="814"/>
      <c r="AI169" s="814"/>
      <c r="AJ169" s="814"/>
      <c r="AK169" s="814"/>
      <c r="AL169" s="825"/>
      <c r="AM169" s="547"/>
      <c r="AN169" s="547"/>
      <c r="AO169" s="547"/>
      <c r="AP169" s="547"/>
      <c r="AQ169" s="547"/>
      <c r="AR169" s="547"/>
      <c r="AS169" s="547"/>
      <c r="AT169" s="547"/>
      <c r="AU169" s="547"/>
      <c r="AV169" s="547"/>
      <c r="AW169" s="547"/>
      <c r="AX169" s="547"/>
      <c r="AY169" s="547"/>
      <c r="AZ169" s="216"/>
      <c r="BA169" s="392"/>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308"/>
      <c r="CF169" s="308"/>
      <c r="CG169" s="308"/>
      <c r="CH169" s="308"/>
      <c r="CI169" s="308"/>
      <c r="CJ169" s="308"/>
      <c r="CK169" s="308"/>
      <c r="CL169" s="308"/>
      <c r="CM169" s="1514"/>
      <c r="CN169" s="1514"/>
      <c r="CO169" s="1514"/>
      <c r="CP169" s="1514"/>
      <c r="CQ169" s="1514"/>
      <c r="CR169" s="1514"/>
      <c r="CS169" s="1514"/>
      <c r="CT169" s="1514"/>
      <c r="CU169" s="1514"/>
      <c r="CV169" s="1514"/>
      <c r="CW169" s="1514"/>
      <c r="CX169" s="1514"/>
      <c r="CY169" s="1514"/>
      <c r="CZ169" s="1514"/>
    </row>
    <row r="170" s="239" customFormat="true" ht="15" customHeight="true" x14ac:dyDescent="0.2">
      <c r="A170" s="648"/>
      <c r="B170" s="944"/>
      <c r="C170" s="823"/>
      <c r="D170" s="814"/>
      <c r="E170" s="814"/>
      <c r="F170" s="814"/>
      <c r="G170" s="815"/>
      <c r="H170" s="824"/>
      <c r="I170" s="814"/>
      <c r="J170" s="814"/>
      <c r="K170" s="814"/>
      <c r="L170" s="825"/>
      <c r="M170" s="823"/>
      <c r="N170" s="814"/>
      <c r="O170" s="814"/>
      <c r="P170" s="814"/>
      <c r="Q170" s="815"/>
      <c r="R170" s="824"/>
      <c r="S170" s="814"/>
      <c r="T170" s="814"/>
      <c r="U170" s="814"/>
      <c r="V170" s="814"/>
      <c r="W170" s="814"/>
      <c r="X170" s="814"/>
      <c r="Y170" s="814"/>
      <c r="Z170" s="814"/>
      <c r="AA170" s="814"/>
      <c r="AB170" s="814"/>
      <c r="AC170" s="814"/>
      <c r="AD170" s="814"/>
      <c r="AE170" s="814"/>
      <c r="AF170" s="814"/>
      <c r="AG170" s="814"/>
      <c r="AH170" s="814"/>
      <c r="AI170" s="814"/>
      <c r="AJ170" s="814"/>
      <c r="AK170" s="814"/>
      <c r="AL170" s="825"/>
      <c r="AM170" s="547"/>
      <c r="AN170" s="547"/>
      <c r="AO170" s="547"/>
      <c r="AP170" s="547"/>
      <c r="AQ170" s="547"/>
      <c r="AR170" s="547"/>
      <c r="AS170" s="547"/>
      <c r="AT170" s="547"/>
      <c r="AU170" s="547"/>
      <c r="AV170" s="547"/>
      <c r="AW170" s="547"/>
      <c r="AX170" s="547"/>
      <c r="AY170" s="547"/>
      <c r="AZ170" s="216"/>
      <c r="BA170" s="392"/>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308"/>
      <c r="CF170" s="308"/>
      <c r="CG170" s="308"/>
      <c r="CH170" s="308"/>
      <c r="CI170" s="308"/>
      <c r="CJ170" s="308"/>
      <c r="CK170" s="308"/>
      <c r="CL170" s="308"/>
      <c r="CM170" s="1514"/>
      <c r="CN170" s="1514"/>
      <c r="CO170" s="1514"/>
      <c r="CP170" s="1514"/>
      <c r="CQ170" s="1514"/>
      <c r="CR170" s="1514"/>
      <c r="CS170" s="1514"/>
      <c r="CT170" s="1514"/>
      <c r="CU170" s="1514"/>
      <c r="CV170" s="1514"/>
      <c r="CW170" s="1514"/>
      <c r="CX170" s="1514"/>
      <c r="CY170" s="1514"/>
      <c r="CZ170" s="1514"/>
    </row>
    <row r="171" s="566" customFormat="true" ht="15" customHeight="true" x14ac:dyDescent="0.2">
      <c r="A171" s="924"/>
      <c r="B171" s="740"/>
      <c r="C171" s="868"/>
      <c r="D171" s="756"/>
      <c r="E171" s="756"/>
      <c r="F171" s="756"/>
      <c r="G171" s="757"/>
      <c r="H171" s="869"/>
      <c r="I171" s="756"/>
      <c r="J171" s="756"/>
      <c r="K171" s="756"/>
      <c r="L171" s="870"/>
      <c r="M171" s="868"/>
      <c r="N171" s="756"/>
      <c r="O171" s="756"/>
      <c r="P171" s="756"/>
      <c r="Q171" s="757"/>
      <c r="R171" s="869"/>
      <c r="S171" s="756"/>
      <c r="T171" s="756"/>
      <c r="U171" s="756"/>
      <c r="V171" s="756"/>
      <c r="W171" s="756"/>
      <c r="X171" s="756"/>
      <c r="Y171" s="756"/>
      <c r="Z171" s="756"/>
      <c r="AA171" s="756"/>
      <c r="AB171" s="756"/>
      <c r="AC171" s="756"/>
      <c r="AD171" s="756"/>
      <c r="AE171" s="756"/>
      <c r="AF171" s="756"/>
      <c r="AG171" s="756"/>
      <c r="AH171" s="756"/>
      <c r="AI171" s="756"/>
      <c r="AJ171" s="756"/>
      <c r="AK171" s="756"/>
      <c r="AL171" s="870"/>
      <c r="AM171" s="1226"/>
      <c r="AN171" s="1226"/>
      <c r="AO171" s="1226"/>
      <c r="AP171" s="1226"/>
      <c r="AQ171" s="1226"/>
      <c r="AR171" s="1226"/>
      <c r="AS171" s="1226"/>
      <c r="AT171" s="1226"/>
      <c r="AU171" s="1226"/>
      <c r="AV171" s="1226"/>
      <c r="AW171" s="1226"/>
      <c r="AX171" s="1226"/>
      <c r="AY171" s="1226"/>
      <c r="AZ171" s="570"/>
      <c r="BA171" s="392"/>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308"/>
      <c r="CF171" s="308"/>
      <c r="CG171" s="308"/>
      <c r="CH171" s="308"/>
      <c r="CI171" s="308"/>
      <c r="CJ171" s="308"/>
      <c r="CK171" s="308"/>
      <c r="CL171" s="308"/>
      <c r="CM171" s="1514"/>
      <c r="CN171" s="1514"/>
      <c r="CO171" s="1514"/>
      <c r="CP171" s="1514"/>
      <c r="CQ171" s="1514"/>
      <c r="CR171" s="1514"/>
      <c r="CS171" s="1514"/>
      <c r="CT171" s="1514"/>
      <c r="CU171" s="1514"/>
      <c r="CV171" s="1514"/>
      <c r="CW171" s="1514"/>
      <c r="CX171" s="1514"/>
      <c r="CY171" s="1514"/>
      <c r="CZ171" s="1514"/>
    </row>
    <row r="172" s="566" customFormat="true" ht="15" customHeight="true" x14ac:dyDescent="0.2">
      <c r="A172" s="719"/>
      <c r="B172" s="945"/>
      <c r="C172" s="659"/>
      <c r="D172" s="660"/>
      <c r="E172" s="660"/>
      <c r="F172" s="660"/>
      <c r="G172" s="707"/>
      <c r="H172" s="695"/>
      <c r="I172" s="660"/>
      <c r="J172" s="660"/>
      <c r="K172" s="660"/>
      <c r="L172" s="671"/>
      <c r="M172" s="682"/>
      <c r="N172" s="660"/>
      <c r="O172" s="660"/>
      <c r="P172" s="660"/>
      <c r="Q172" s="707"/>
      <c r="R172" s="695"/>
      <c r="S172" s="660"/>
      <c r="T172" s="660"/>
      <c r="U172" s="660"/>
      <c r="V172" s="660"/>
      <c r="W172" s="660"/>
      <c r="X172" s="660"/>
      <c r="Y172" s="660"/>
      <c r="Z172" s="660"/>
      <c r="AA172" s="660"/>
      <c r="AB172" s="660"/>
      <c r="AC172" s="660"/>
      <c r="AD172" s="660"/>
      <c r="AE172" s="660"/>
      <c r="AF172" s="660"/>
      <c r="AG172" s="660"/>
      <c r="AH172" s="660"/>
      <c r="AI172" s="660"/>
      <c r="AJ172" s="660"/>
      <c r="AK172" s="660"/>
      <c r="AL172" s="1475"/>
      <c r="AM172" s="1226"/>
      <c r="AN172" s="1226"/>
      <c r="AO172" s="1226"/>
      <c r="AP172" s="1226"/>
      <c r="AQ172" s="1226"/>
      <c r="AR172" s="1226"/>
      <c r="AS172" s="1226"/>
      <c r="AT172" s="1226"/>
      <c r="AU172" s="1226"/>
      <c r="AV172" s="1226"/>
      <c r="AW172" s="1226"/>
      <c r="AX172" s="1226"/>
      <c r="AY172" s="1226"/>
      <c r="AZ172" s="570"/>
      <c r="BA172" s="392"/>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308"/>
      <c r="CF172" s="308"/>
      <c r="CG172" s="308"/>
      <c r="CH172" s="308"/>
      <c r="CI172" s="308"/>
      <c r="CJ172" s="308"/>
      <c r="CK172" s="308"/>
      <c r="CL172" s="308"/>
      <c r="CM172" s="1514"/>
      <c r="CN172" s="1514"/>
      <c r="CO172" s="1514"/>
      <c r="CP172" s="1514"/>
      <c r="CQ172" s="1514"/>
      <c r="CR172" s="1514"/>
      <c r="CS172" s="1514"/>
      <c r="CT172" s="1514"/>
      <c r="CU172" s="1514"/>
      <c r="CV172" s="1514"/>
      <c r="CW172" s="1514"/>
      <c r="CX172" s="1514"/>
      <c r="CY172" s="1514"/>
      <c r="CZ172" s="1514"/>
    </row>
    <row r="173" s="566" customFormat="true" ht="15" customHeight="true" x14ac:dyDescent="0.2">
      <c r="A173" s="720"/>
      <c r="B173" s="946"/>
      <c r="C173" s="661"/>
      <c r="D173" s="662"/>
      <c r="E173" s="662"/>
      <c r="F173" s="662"/>
      <c r="G173" s="708"/>
      <c r="H173" s="696"/>
      <c r="I173" s="662"/>
      <c r="J173" s="662"/>
      <c r="K173" s="662"/>
      <c r="L173" s="672"/>
      <c r="M173" s="683"/>
      <c r="N173" s="662"/>
      <c r="O173" s="662"/>
      <c r="P173" s="662"/>
      <c r="Q173" s="708"/>
      <c r="R173" s="696"/>
      <c r="S173" s="662"/>
      <c r="T173" s="662"/>
      <c r="U173" s="662"/>
      <c r="V173" s="662"/>
      <c r="W173" s="662"/>
      <c r="X173" s="662"/>
      <c r="Y173" s="662"/>
      <c r="Z173" s="662"/>
      <c r="AA173" s="662"/>
      <c r="AB173" s="662"/>
      <c r="AC173" s="662"/>
      <c r="AD173" s="662"/>
      <c r="AE173" s="662"/>
      <c r="AF173" s="662"/>
      <c r="AG173" s="662"/>
      <c r="AH173" s="662"/>
      <c r="AI173" s="662"/>
      <c r="AJ173" s="662"/>
      <c r="AK173" s="662"/>
      <c r="AL173" s="1476"/>
      <c r="AM173" s="1226"/>
      <c r="AN173" s="1226"/>
      <c r="AO173" s="1226"/>
      <c r="AP173" s="1226"/>
      <c r="AQ173" s="1226"/>
      <c r="AR173" s="1226"/>
      <c r="AS173" s="1226"/>
      <c r="AT173" s="1226"/>
      <c r="AU173" s="1226"/>
      <c r="AV173" s="1226"/>
      <c r="AW173" s="1226"/>
      <c r="AX173" s="1226"/>
      <c r="AY173" s="1226"/>
      <c r="AZ173" s="570"/>
      <c r="BA173" s="392"/>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308"/>
      <c r="CF173" s="308"/>
      <c r="CG173" s="308"/>
      <c r="CH173" s="308"/>
      <c r="CI173" s="308"/>
      <c r="CJ173" s="308"/>
      <c r="CK173" s="308"/>
      <c r="CL173" s="308"/>
      <c r="CM173" s="1514"/>
      <c r="CN173" s="1514"/>
      <c r="CO173" s="1514"/>
      <c r="CP173" s="1514"/>
      <c r="CQ173" s="1514"/>
      <c r="CR173" s="1514"/>
      <c r="CS173" s="1514"/>
      <c r="CT173" s="1514"/>
      <c r="CU173" s="1514"/>
      <c r="CV173" s="1514"/>
      <c r="CW173" s="1514"/>
      <c r="CX173" s="1514"/>
      <c r="CY173" s="1514"/>
      <c r="CZ173" s="1514"/>
    </row>
    <row r="174" s="566" customFormat="true" ht="15" customHeight="true" x14ac:dyDescent="0.2">
      <c r="A174" s="721"/>
      <c r="B174" s="947"/>
      <c r="C174" s="871"/>
      <c r="D174" s="872"/>
      <c r="E174" s="872"/>
      <c r="F174" s="872"/>
      <c r="G174" s="873"/>
      <c r="H174" s="874"/>
      <c r="I174" s="872"/>
      <c r="J174" s="872"/>
      <c r="K174" s="872"/>
      <c r="L174" s="875"/>
      <c r="M174" s="876"/>
      <c r="N174" s="872"/>
      <c r="O174" s="872"/>
      <c r="P174" s="872"/>
      <c r="Q174" s="873"/>
      <c r="R174" s="874"/>
      <c r="S174" s="872"/>
      <c r="T174" s="872"/>
      <c r="U174" s="872"/>
      <c r="V174" s="872"/>
      <c r="W174" s="872"/>
      <c r="X174" s="872"/>
      <c r="Y174" s="872"/>
      <c r="Z174" s="872"/>
      <c r="AA174" s="872"/>
      <c r="AB174" s="872"/>
      <c r="AC174" s="872"/>
      <c r="AD174" s="872"/>
      <c r="AE174" s="872"/>
      <c r="AF174" s="872"/>
      <c r="AG174" s="872"/>
      <c r="AH174" s="872"/>
      <c r="AI174" s="872"/>
      <c r="AJ174" s="872"/>
      <c r="AK174" s="872"/>
      <c r="AL174" s="1477"/>
      <c r="AM174" s="1226"/>
      <c r="AN174" s="1226"/>
      <c r="AO174" s="1226"/>
      <c r="AP174" s="1226"/>
      <c r="AQ174" s="1226"/>
      <c r="AR174" s="1226"/>
      <c r="AS174" s="1226"/>
      <c r="AT174" s="1226"/>
      <c r="AU174" s="1226"/>
      <c r="AV174" s="1226"/>
      <c r="AW174" s="1226"/>
      <c r="AX174" s="1226"/>
      <c r="AY174" s="1226"/>
      <c r="AZ174" s="570"/>
      <c r="BA174" s="392"/>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308"/>
      <c r="CF174" s="308"/>
      <c r="CG174" s="308"/>
      <c r="CH174" s="308"/>
      <c r="CI174" s="308"/>
      <c r="CJ174" s="308"/>
      <c r="CK174" s="308"/>
      <c r="CL174" s="308"/>
      <c r="CM174" s="1514"/>
      <c r="CN174" s="1514"/>
      <c r="CO174" s="1514"/>
      <c r="CP174" s="1514"/>
      <c r="CQ174" s="1514"/>
      <c r="CR174" s="1514"/>
      <c r="CS174" s="1514"/>
      <c r="CT174" s="1514"/>
      <c r="CU174" s="1514"/>
      <c r="CV174" s="1514"/>
      <c r="CW174" s="1514"/>
      <c r="CX174" s="1514"/>
      <c r="CY174" s="1514"/>
      <c r="CZ174" s="1514"/>
    </row>
    <row r="175" s="566" customFormat="true" ht="15" customHeight="true" x14ac:dyDescent="0.2">
      <c r="A175" s="722"/>
      <c r="B175" s="948"/>
      <c r="C175" s="877"/>
      <c r="D175" s="878"/>
      <c r="E175" s="878"/>
      <c r="F175" s="878"/>
      <c r="G175" s="879"/>
      <c r="H175" s="880"/>
      <c r="I175" s="878"/>
      <c r="J175" s="878"/>
      <c r="K175" s="878"/>
      <c r="L175" s="881"/>
      <c r="M175" s="882"/>
      <c r="N175" s="878"/>
      <c r="O175" s="878"/>
      <c r="P175" s="878"/>
      <c r="Q175" s="879"/>
      <c r="R175" s="880"/>
      <c r="S175" s="878"/>
      <c r="T175" s="878"/>
      <c r="U175" s="878"/>
      <c r="V175" s="878"/>
      <c r="W175" s="878"/>
      <c r="X175" s="878"/>
      <c r="Y175" s="878"/>
      <c r="Z175" s="878"/>
      <c r="AA175" s="878"/>
      <c r="AB175" s="878"/>
      <c r="AC175" s="878"/>
      <c r="AD175" s="878"/>
      <c r="AE175" s="878"/>
      <c r="AF175" s="878"/>
      <c r="AG175" s="878"/>
      <c r="AH175" s="878"/>
      <c r="AI175" s="878"/>
      <c r="AJ175" s="878"/>
      <c r="AK175" s="878"/>
      <c r="AL175" s="1478"/>
      <c r="AM175" s="1226"/>
      <c r="AN175" s="1226"/>
      <c r="AO175" s="1226"/>
      <c r="AP175" s="1226"/>
      <c r="AQ175" s="1226"/>
      <c r="AR175" s="1226"/>
      <c r="AS175" s="1226"/>
      <c r="AT175" s="1226"/>
      <c r="AU175" s="1226"/>
      <c r="AV175" s="1226"/>
      <c r="AW175" s="1226"/>
      <c r="AX175" s="1226"/>
      <c r="AY175" s="1226"/>
      <c r="AZ175" s="570"/>
      <c r="BA175" s="392"/>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308"/>
      <c r="CF175" s="308"/>
      <c r="CG175" s="308"/>
      <c r="CH175" s="308"/>
      <c r="CI175" s="308"/>
      <c r="CJ175" s="308"/>
      <c r="CK175" s="308"/>
      <c r="CL175" s="308"/>
      <c r="CM175" s="1514"/>
      <c r="CN175" s="1514"/>
      <c r="CO175" s="1514"/>
      <c r="CP175" s="1514"/>
      <c r="CQ175" s="1514"/>
      <c r="CR175" s="1514"/>
      <c r="CS175" s="1514"/>
      <c r="CT175" s="1514"/>
      <c r="CU175" s="1514"/>
      <c r="CV175" s="1514"/>
      <c r="CW175" s="1514"/>
      <c r="CX175" s="1514"/>
      <c r="CY175" s="1514"/>
      <c r="CZ175" s="1514"/>
    </row>
    <row r="176" s="566" customFormat="true" ht="15" customHeight="true" x14ac:dyDescent="0.2">
      <c r="A176" s="722"/>
      <c r="B176" s="948"/>
      <c r="C176" s="877"/>
      <c r="D176" s="878"/>
      <c r="E176" s="878"/>
      <c r="F176" s="878"/>
      <c r="G176" s="879"/>
      <c r="H176" s="880"/>
      <c r="I176" s="878"/>
      <c r="J176" s="878"/>
      <c r="K176" s="878"/>
      <c r="L176" s="881"/>
      <c r="M176" s="882"/>
      <c r="N176" s="878"/>
      <c r="O176" s="878"/>
      <c r="P176" s="878"/>
      <c r="Q176" s="879"/>
      <c r="R176" s="880"/>
      <c r="S176" s="878"/>
      <c r="T176" s="878"/>
      <c r="U176" s="878"/>
      <c r="V176" s="878"/>
      <c r="W176" s="878"/>
      <c r="X176" s="878"/>
      <c r="Y176" s="878"/>
      <c r="Z176" s="878"/>
      <c r="AA176" s="878"/>
      <c r="AB176" s="878"/>
      <c r="AC176" s="878"/>
      <c r="AD176" s="878"/>
      <c r="AE176" s="878"/>
      <c r="AF176" s="878"/>
      <c r="AG176" s="878"/>
      <c r="AH176" s="878"/>
      <c r="AI176" s="878"/>
      <c r="AJ176" s="878"/>
      <c r="AK176" s="878"/>
      <c r="AL176" s="1478"/>
      <c r="AM176" s="1226"/>
      <c r="AN176" s="1226"/>
      <c r="AO176" s="1226"/>
      <c r="AP176" s="1226"/>
      <c r="AQ176" s="1226"/>
      <c r="AR176" s="1226"/>
      <c r="AS176" s="1226"/>
      <c r="AT176" s="1226"/>
      <c r="AU176" s="1226"/>
      <c r="AV176" s="1226"/>
      <c r="AW176" s="1226"/>
      <c r="AX176" s="1226"/>
      <c r="AY176" s="1226"/>
      <c r="AZ176" s="570"/>
      <c r="BA176" s="392"/>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308"/>
      <c r="CF176" s="308"/>
      <c r="CG176" s="308"/>
      <c r="CH176" s="308"/>
      <c r="CI176" s="308"/>
      <c r="CJ176" s="308"/>
      <c r="CK176" s="308"/>
      <c r="CL176" s="308"/>
      <c r="CM176" s="1514"/>
      <c r="CN176" s="1514"/>
      <c r="CO176" s="1514"/>
      <c r="CP176" s="1514"/>
      <c r="CQ176" s="1514"/>
      <c r="CR176" s="1514"/>
      <c r="CS176" s="1514"/>
      <c r="CT176" s="1514"/>
      <c r="CU176" s="1514"/>
      <c r="CV176" s="1514"/>
      <c r="CW176" s="1514"/>
      <c r="CX176" s="1514"/>
      <c r="CY176" s="1514"/>
      <c r="CZ176" s="1514"/>
    </row>
    <row r="177" s="566" customFormat="true" ht="15" customHeight="true" x14ac:dyDescent="0.2">
      <c r="A177" s="722"/>
      <c r="B177" s="948"/>
      <c r="C177" s="877"/>
      <c r="D177" s="878"/>
      <c r="E177" s="878"/>
      <c r="F177" s="878"/>
      <c r="G177" s="879"/>
      <c r="H177" s="880"/>
      <c r="I177" s="878"/>
      <c r="J177" s="878"/>
      <c r="K177" s="878"/>
      <c r="L177" s="881"/>
      <c r="M177" s="882"/>
      <c r="N177" s="878"/>
      <c r="O177" s="878"/>
      <c r="P177" s="878"/>
      <c r="Q177" s="879"/>
      <c r="R177" s="880"/>
      <c r="S177" s="878"/>
      <c r="T177" s="878"/>
      <c r="U177" s="878"/>
      <c r="V177" s="878"/>
      <c r="W177" s="878"/>
      <c r="X177" s="878"/>
      <c r="Y177" s="878"/>
      <c r="Z177" s="878"/>
      <c r="AA177" s="878"/>
      <c r="AB177" s="878"/>
      <c r="AC177" s="878"/>
      <c r="AD177" s="878"/>
      <c r="AE177" s="878"/>
      <c r="AF177" s="878"/>
      <c r="AG177" s="878"/>
      <c r="AH177" s="878"/>
      <c r="AI177" s="878"/>
      <c r="AJ177" s="878"/>
      <c r="AK177" s="878"/>
      <c r="AL177" s="1478"/>
      <c r="AM177" s="1226"/>
      <c r="AN177" s="1226"/>
      <c r="AO177" s="1226"/>
      <c r="AP177" s="1226"/>
      <c r="AQ177" s="1226"/>
      <c r="AR177" s="1226"/>
      <c r="AS177" s="1226"/>
      <c r="AT177" s="1226"/>
      <c r="AU177" s="1226"/>
      <c r="AV177" s="1226"/>
      <c r="AW177" s="1226"/>
      <c r="AX177" s="1226"/>
      <c r="AY177" s="1226"/>
      <c r="AZ177" s="570"/>
      <c r="BA177" s="392"/>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308"/>
      <c r="CF177" s="308"/>
      <c r="CG177" s="308"/>
      <c r="CH177" s="308"/>
      <c r="CI177" s="308"/>
      <c r="CJ177" s="308"/>
      <c r="CK177" s="308"/>
      <c r="CL177" s="308"/>
      <c r="CM177" s="1514"/>
      <c r="CN177" s="1514"/>
      <c r="CO177" s="1514"/>
      <c r="CP177" s="1514"/>
      <c r="CQ177" s="1514"/>
      <c r="CR177" s="1514"/>
      <c r="CS177" s="1514"/>
      <c r="CT177" s="1514"/>
      <c r="CU177" s="1514"/>
      <c r="CV177" s="1514"/>
      <c r="CW177" s="1514"/>
      <c r="CX177" s="1514"/>
      <c r="CY177" s="1514"/>
      <c r="CZ177" s="1514"/>
    </row>
    <row r="178" s="566" customFormat="true" ht="15" customHeight="true" x14ac:dyDescent="0.2">
      <c r="A178" s="722"/>
      <c r="B178" s="948"/>
      <c r="C178" s="877"/>
      <c r="D178" s="878"/>
      <c r="E178" s="878"/>
      <c r="F178" s="878"/>
      <c r="G178" s="879"/>
      <c r="H178" s="880"/>
      <c r="I178" s="878"/>
      <c r="J178" s="878"/>
      <c r="K178" s="878"/>
      <c r="L178" s="881"/>
      <c r="M178" s="882"/>
      <c r="N178" s="878"/>
      <c r="O178" s="878"/>
      <c r="P178" s="878"/>
      <c r="Q178" s="879"/>
      <c r="R178" s="880"/>
      <c r="S178" s="878"/>
      <c r="T178" s="878"/>
      <c r="U178" s="878"/>
      <c r="V178" s="878"/>
      <c r="W178" s="878"/>
      <c r="X178" s="878"/>
      <c r="Y178" s="878"/>
      <c r="Z178" s="878"/>
      <c r="AA178" s="878"/>
      <c r="AB178" s="878"/>
      <c r="AC178" s="878"/>
      <c r="AD178" s="878"/>
      <c r="AE178" s="878"/>
      <c r="AF178" s="878"/>
      <c r="AG178" s="878"/>
      <c r="AH178" s="878"/>
      <c r="AI178" s="878"/>
      <c r="AJ178" s="878"/>
      <c r="AK178" s="878"/>
      <c r="AL178" s="1478"/>
      <c r="AM178" s="1226"/>
      <c r="AN178" s="1226"/>
      <c r="AO178" s="1226"/>
      <c r="AP178" s="1226"/>
      <c r="AQ178" s="1226"/>
      <c r="AR178" s="1226"/>
      <c r="AS178" s="1226"/>
      <c r="AT178" s="1226"/>
      <c r="AU178" s="1226"/>
      <c r="AV178" s="1226"/>
      <c r="AW178" s="1226"/>
      <c r="AX178" s="1226"/>
      <c r="AY178" s="1226"/>
      <c r="AZ178" s="570"/>
      <c r="BA178" s="392"/>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308"/>
      <c r="CF178" s="308"/>
      <c r="CG178" s="308"/>
      <c r="CH178" s="308"/>
      <c r="CI178" s="308"/>
      <c r="CJ178" s="308"/>
      <c r="CK178" s="308"/>
      <c r="CL178" s="308"/>
      <c r="CM178" s="1514"/>
      <c r="CN178" s="1514"/>
      <c r="CO178" s="1514"/>
      <c r="CP178" s="1514"/>
      <c r="CQ178" s="1514"/>
      <c r="CR178" s="1514"/>
      <c r="CS178" s="1514"/>
      <c r="CT178" s="1514"/>
      <c r="CU178" s="1514"/>
      <c r="CV178" s="1514"/>
      <c r="CW178" s="1514"/>
      <c r="CX178" s="1514"/>
      <c r="CY178" s="1514"/>
      <c r="CZ178" s="1514"/>
    </row>
    <row r="179" s="566" customFormat="true" ht="15" customHeight="true" x14ac:dyDescent="0.2">
      <c r="A179" s="722"/>
      <c r="B179" s="948"/>
      <c r="C179" s="877"/>
      <c r="D179" s="878"/>
      <c r="E179" s="878"/>
      <c r="F179" s="878"/>
      <c r="G179" s="879"/>
      <c r="H179" s="880"/>
      <c r="I179" s="878"/>
      <c r="J179" s="878"/>
      <c r="K179" s="878"/>
      <c r="L179" s="881"/>
      <c r="M179" s="882"/>
      <c r="N179" s="878"/>
      <c r="O179" s="878"/>
      <c r="P179" s="878"/>
      <c r="Q179" s="879"/>
      <c r="R179" s="880"/>
      <c r="S179" s="878"/>
      <c r="T179" s="878"/>
      <c r="U179" s="878"/>
      <c r="V179" s="878"/>
      <c r="W179" s="878"/>
      <c r="X179" s="878"/>
      <c r="Y179" s="878"/>
      <c r="Z179" s="878"/>
      <c r="AA179" s="878"/>
      <c r="AB179" s="878"/>
      <c r="AC179" s="878"/>
      <c r="AD179" s="878"/>
      <c r="AE179" s="878"/>
      <c r="AF179" s="878"/>
      <c r="AG179" s="878"/>
      <c r="AH179" s="878"/>
      <c r="AI179" s="878"/>
      <c r="AJ179" s="878"/>
      <c r="AK179" s="878"/>
      <c r="AL179" s="1478"/>
      <c r="AM179" s="1226"/>
      <c r="AN179" s="1226"/>
      <c r="AO179" s="1226"/>
      <c r="AP179" s="1226"/>
      <c r="AQ179" s="1226"/>
      <c r="AR179" s="1226"/>
      <c r="AS179" s="1226"/>
      <c r="AT179" s="1226"/>
      <c r="AU179" s="1226"/>
      <c r="AV179" s="1226"/>
      <c r="AW179" s="1226"/>
      <c r="AX179" s="1226"/>
      <c r="AY179" s="1226"/>
      <c r="AZ179" s="570"/>
      <c r="BA179" s="392"/>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308"/>
      <c r="CF179" s="308"/>
      <c r="CG179" s="308"/>
      <c r="CH179" s="308"/>
      <c r="CI179" s="308"/>
      <c r="CJ179" s="308"/>
      <c r="CK179" s="308"/>
      <c r="CL179" s="308"/>
      <c r="CM179" s="1514"/>
      <c r="CN179" s="1514"/>
      <c r="CO179" s="1514"/>
      <c r="CP179" s="1514"/>
      <c r="CQ179" s="1514"/>
      <c r="CR179" s="1514"/>
      <c r="CS179" s="1514"/>
      <c r="CT179" s="1514"/>
      <c r="CU179" s="1514"/>
      <c r="CV179" s="1514"/>
      <c r="CW179" s="1514"/>
      <c r="CX179" s="1514"/>
      <c r="CY179" s="1514"/>
      <c r="CZ179" s="1514"/>
    </row>
    <row r="180" s="566" customFormat="true" ht="15" customHeight="true" x14ac:dyDescent="0.2">
      <c r="A180" s="722"/>
      <c r="B180" s="948"/>
      <c r="C180" s="877"/>
      <c r="D180" s="878"/>
      <c r="E180" s="878"/>
      <c r="F180" s="878"/>
      <c r="G180" s="879"/>
      <c r="H180" s="880"/>
      <c r="I180" s="878"/>
      <c r="J180" s="878"/>
      <c r="K180" s="878"/>
      <c r="L180" s="881"/>
      <c r="M180" s="882"/>
      <c r="N180" s="878"/>
      <c r="O180" s="878"/>
      <c r="P180" s="878"/>
      <c r="Q180" s="879"/>
      <c r="R180" s="880"/>
      <c r="S180" s="878"/>
      <c r="T180" s="878"/>
      <c r="U180" s="878"/>
      <c r="V180" s="878"/>
      <c r="W180" s="878"/>
      <c r="X180" s="878"/>
      <c r="Y180" s="878"/>
      <c r="Z180" s="878"/>
      <c r="AA180" s="878"/>
      <c r="AB180" s="878"/>
      <c r="AC180" s="878"/>
      <c r="AD180" s="878"/>
      <c r="AE180" s="878"/>
      <c r="AF180" s="878"/>
      <c r="AG180" s="878"/>
      <c r="AH180" s="878"/>
      <c r="AI180" s="878"/>
      <c r="AJ180" s="878"/>
      <c r="AK180" s="878"/>
      <c r="AL180" s="1478"/>
      <c r="AM180" s="1226"/>
      <c r="AN180" s="1226"/>
      <c r="AO180" s="1226"/>
      <c r="AP180" s="1226"/>
      <c r="AQ180" s="1226"/>
      <c r="AR180" s="1226"/>
      <c r="AS180" s="1226"/>
      <c r="AT180" s="1226"/>
      <c r="AU180" s="1226"/>
      <c r="AV180" s="1226"/>
      <c r="AW180" s="1226"/>
      <c r="AX180" s="1226"/>
      <c r="AY180" s="1226"/>
      <c r="AZ180" s="570"/>
      <c r="BA180" s="392"/>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308"/>
      <c r="CF180" s="308"/>
      <c r="CG180" s="308"/>
      <c r="CH180" s="308"/>
      <c r="CI180" s="308"/>
      <c r="CJ180" s="308"/>
      <c r="CK180" s="308"/>
      <c r="CL180" s="308"/>
      <c r="CM180" s="1514"/>
      <c r="CN180" s="1514"/>
      <c r="CO180" s="1514"/>
      <c r="CP180" s="1514"/>
      <c r="CQ180" s="1514"/>
      <c r="CR180" s="1514"/>
      <c r="CS180" s="1514"/>
      <c r="CT180" s="1514"/>
      <c r="CU180" s="1514"/>
      <c r="CV180" s="1514"/>
      <c r="CW180" s="1514"/>
      <c r="CX180" s="1514"/>
      <c r="CY180" s="1514"/>
      <c r="CZ180" s="1514"/>
    </row>
    <row r="181" s="566" customFormat="true" ht="15" customHeight="true" x14ac:dyDescent="0.2">
      <c r="A181" s="722"/>
      <c r="B181" s="948"/>
      <c r="C181" s="877"/>
      <c r="D181" s="878"/>
      <c r="E181" s="878"/>
      <c r="F181" s="878"/>
      <c r="G181" s="879"/>
      <c r="H181" s="880"/>
      <c r="I181" s="878"/>
      <c r="J181" s="878"/>
      <c r="K181" s="878"/>
      <c r="L181" s="881"/>
      <c r="M181" s="882"/>
      <c r="N181" s="878"/>
      <c r="O181" s="878"/>
      <c r="P181" s="878"/>
      <c r="Q181" s="879"/>
      <c r="R181" s="880"/>
      <c r="S181" s="878"/>
      <c r="T181" s="878"/>
      <c r="U181" s="878"/>
      <c r="V181" s="878"/>
      <c r="W181" s="878"/>
      <c r="X181" s="878"/>
      <c r="Y181" s="878"/>
      <c r="Z181" s="878"/>
      <c r="AA181" s="878"/>
      <c r="AB181" s="878"/>
      <c r="AC181" s="878"/>
      <c r="AD181" s="878"/>
      <c r="AE181" s="878"/>
      <c r="AF181" s="878"/>
      <c r="AG181" s="878"/>
      <c r="AH181" s="878"/>
      <c r="AI181" s="878"/>
      <c r="AJ181" s="878"/>
      <c r="AK181" s="878"/>
      <c r="AL181" s="1478"/>
      <c r="AM181" s="1226"/>
      <c r="AN181" s="1226"/>
      <c r="AO181" s="1226"/>
      <c r="AP181" s="1226"/>
      <c r="AQ181" s="1226"/>
      <c r="AR181" s="1226"/>
      <c r="AS181" s="1226"/>
      <c r="AT181" s="1226"/>
      <c r="AU181" s="1226"/>
      <c r="AV181" s="1226"/>
      <c r="AW181" s="1226"/>
      <c r="AX181" s="1226"/>
      <c r="AY181" s="1226"/>
      <c r="AZ181" s="570"/>
      <c r="BA181" s="392"/>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308"/>
      <c r="CF181" s="308"/>
      <c r="CG181" s="308"/>
      <c r="CH181" s="308"/>
      <c r="CI181" s="308"/>
      <c r="CJ181" s="308"/>
      <c r="CK181" s="308"/>
      <c r="CL181" s="308"/>
      <c r="CM181" s="1514"/>
      <c r="CN181" s="1514"/>
      <c r="CO181" s="1514"/>
      <c r="CP181" s="1514"/>
      <c r="CQ181" s="1514"/>
      <c r="CR181" s="1514"/>
      <c r="CS181" s="1514"/>
      <c r="CT181" s="1514"/>
      <c r="CU181" s="1514"/>
      <c r="CV181" s="1514"/>
      <c r="CW181" s="1514"/>
      <c r="CX181" s="1514"/>
      <c r="CY181" s="1514"/>
      <c r="CZ181" s="1514"/>
    </row>
    <row r="182" s="566" customFormat="true" ht="15" customHeight="true" x14ac:dyDescent="0.2">
      <c r="A182" s="722"/>
      <c r="B182" s="948"/>
      <c r="C182" s="877"/>
      <c r="D182" s="878"/>
      <c r="E182" s="878"/>
      <c r="F182" s="878"/>
      <c r="G182" s="879"/>
      <c r="H182" s="880"/>
      <c r="I182" s="878"/>
      <c r="J182" s="878"/>
      <c r="K182" s="878"/>
      <c r="L182" s="881"/>
      <c r="M182" s="882"/>
      <c r="N182" s="878"/>
      <c r="O182" s="878"/>
      <c r="P182" s="878"/>
      <c r="Q182" s="879"/>
      <c r="R182" s="880"/>
      <c r="S182" s="878"/>
      <c r="T182" s="878"/>
      <c r="U182" s="878"/>
      <c r="V182" s="878"/>
      <c r="W182" s="878"/>
      <c r="X182" s="878"/>
      <c r="Y182" s="878"/>
      <c r="Z182" s="878"/>
      <c r="AA182" s="878"/>
      <c r="AB182" s="878"/>
      <c r="AC182" s="878"/>
      <c r="AD182" s="878"/>
      <c r="AE182" s="878"/>
      <c r="AF182" s="878"/>
      <c r="AG182" s="878"/>
      <c r="AH182" s="878"/>
      <c r="AI182" s="878"/>
      <c r="AJ182" s="878"/>
      <c r="AK182" s="878"/>
      <c r="AL182" s="1478"/>
      <c r="AM182" s="1226"/>
      <c r="AN182" s="1226"/>
      <c r="AO182" s="1226"/>
      <c r="AP182" s="1226"/>
      <c r="AQ182" s="1226"/>
      <c r="AR182" s="1226"/>
      <c r="AS182" s="1226"/>
      <c r="AT182" s="1226"/>
      <c r="AU182" s="1226"/>
      <c r="AV182" s="1226"/>
      <c r="AW182" s="1226"/>
      <c r="AX182" s="1226"/>
      <c r="AY182" s="1226"/>
      <c r="AZ182" s="570"/>
      <c r="BA182" s="392"/>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308"/>
      <c r="CF182" s="308"/>
      <c r="CG182" s="308"/>
      <c r="CH182" s="308"/>
      <c r="CI182" s="308"/>
      <c r="CJ182" s="308"/>
      <c r="CK182" s="308"/>
      <c r="CL182" s="308"/>
      <c r="CM182" s="1514"/>
      <c r="CN182" s="1514"/>
      <c r="CO182" s="1514"/>
      <c r="CP182" s="1514"/>
      <c r="CQ182" s="1514"/>
      <c r="CR182" s="1514"/>
      <c r="CS182" s="1514"/>
      <c r="CT182" s="1514"/>
      <c r="CU182" s="1514"/>
      <c r="CV182" s="1514"/>
      <c r="CW182" s="1514"/>
      <c r="CX182" s="1514"/>
      <c r="CY182" s="1514"/>
      <c r="CZ182" s="1514"/>
    </row>
    <row r="183" s="566" customFormat="true" ht="15" customHeight="true" x14ac:dyDescent="0.2">
      <c r="A183" s="722"/>
      <c r="B183" s="948"/>
      <c r="C183" s="877"/>
      <c r="D183" s="878"/>
      <c r="E183" s="878"/>
      <c r="F183" s="878"/>
      <c r="G183" s="879"/>
      <c r="H183" s="880"/>
      <c r="I183" s="878"/>
      <c r="J183" s="878"/>
      <c r="K183" s="878"/>
      <c r="L183" s="881"/>
      <c r="M183" s="882"/>
      <c r="N183" s="878"/>
      <c r="O183" s="878"/>
      <c r="P183" s="878"/>
      <c r="Q183" s="879"/>
      <c r="R183" s="880"/>
      <c r="S183" s="878"/>
      <c r="T183" s="878"/>
      <c r="U183" s="878"/>
      <c r="V183" s="878"/>
      <c r="W183" s="878"/>
      <c r="X183" s="878"/>
      <c r="Y183" s="878"/>
      <c r="Z183" s="878"/>
      <c r="AA183" s="878"/>
      <c r="AB183" s="878"/>
      <c r="AC183" s="878"/>
      <c r="AD183" s="878"/>
      <c r="AE183" s="878"/>
      <c r="AF183" s="878"/>
      <c r="AG183" s="878"/>
      <c r="AH183" s="878"/>
      <c r="AI183" s="878"/>
      <c r="AJ183" s="878"/>
      <c r="AK183" s="878"/>
      <c r="AL183" s="1478"/>
      <c r="AM183" s="1226"/>
      <c r="AN183" s="1226"/>
      <c r="AO183" s="1226"/>
      <c r="AP183" s="1226"/>
      <c r="AQ183" s="1226"/>
      <c r="AR183" s="1226"/>
      <c r="AS183" s="1226"/>
      <c r="AT183" s="1226"/>
      <c r="AU183" s="1226"/>
      <c r="AV183" s="1226"/>
      <c r="AW183" s="1226"/>
      <c r="AX183" s="1226"/>
      <c r="AY183" s="1226"/>
      <c r="AZ183" s="570"/>
      <c r="BA183" s="392"/>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308"/>
      <c r="CF183" s="308"/>
      <c r="CG183" s="308"/>
      <c r="CH183" s="308"/>
      <c r="CI183" s="308"/>
      <c r="CJ183" s="308"/>
      <c r="CK183" s="308"/>
      <c r="CL183" s="308"/>
      <c r="CM183" s="1514"/>
      <c r="CN183" s="1514"/>
      <c r="CO183" s="1514"/>
      <c r="CP183" s="1514"/>
      <c r="CQ183" s="1514"/>
      <c r="CR183" s="1514"/>
      <c r="CS183" s="1514"/>
      <c r="CT183" s="1514"/>
      <c r="CU183" s="1514"/>
      <c r="CV183" s="1514"/>
      <c r="CW183" s="1514"/>
      <c r="CX183" s="1514"/>
      <c r="CY183" s="1514"/>
      <c r="CZ183" s="1514"/>
    </row>
    <row r="184" s="566" customFormat="true" ht="15" customHeight="true" x14ac:dyDescent="0.2">
      <c r="A184" s="722"/>
      <c r="B184" s="948"/>
      <c r="C184" s="877"/>
      <c r="D184" s="878"/>
      <c r="E184" s="878"/>
      <c r="F184" s="878"/>
      <c r="G184" s="879"/>
      <c r="H184" s="880"/>
      <c r="I184" s="878"/>
      <c r="J184" s="878"/>
      <c r="K184" s="878"/>
      <c r="L184" s="881"/>
      <c r="M184" s="882"/>
      <c r="N184" s="878"/>
      <c r="O184" s="878"/>
      <c r="P184" s="878"/>
      <c r="Q184" s="879"/>
      <c r="R184" s="880"/>
      <c r="S184" s="878"/>
      <c r="T184" s="878"/>
      <c r="U184" s="878"/>
      <c r="V184" s="878"/>
      <c r="W184" s="878"/>
      <c r="X184" s="878"/>
      <c r="Y184" s="878"/>
      <c r="Z184" s="878"/>
      <c r="AA184" s="878"/>
      <c r="AB184" s="878"/>
      <c r="AC184" s="878"/>
      <c r="AD184" s="878"/>
      <c r="AE184" s="878"/>
      <c r="AF184" s="878"/>
      <c r="AG184" s="878"/>
      <c r="AH184" s="878"/>
      <c r="AI184" s="878"/>
      <c r="AJ184" s="878"/>
      <c r="AK184" s="878"/>
      <c r="AL184" s="1478"/>
      <c r="AM184" s="1226"/>
      <c r="AN184" s="1226"/>
      <c r="AO184" s="1226"/>
      <c r="AP184" s="1226"/>
      <c r="AQ184" s="1226"/>
      <c r="AR184" s="1226"/>
      <c r="AS184" s="1226"/>
      <c r="AT184" s="1226"/>
      <c r="AU184" s="1226"/>
      <c r="AV184" s="1226"/>
      <c r="AW184" s="1226"/>
      <c r="AX184" s="1226"/>
      <c r="AY184" s="1226"/>
      <c r="AZ184" s="570"/>
      <c r="BA184" s="392"/>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308"/>
      <c r="CF184" s="308"/>
      <c r="CG184" s="308"/>
      <c r="CH184" s="308"/>
      <c r="CI184" s="308"/>
      <c r="CJ184" s="308"/>
      <c r="CK184" s="308"/>
      <c r="CL184" s="308"/>
      <c r="CM184" s="1514"/>
      <c r="CN184" s="1514"/>
      <c r="CO184" s="1514"/>
      <c r="CP184" s="1514"/>
      <c r="CQ184" s="1514"/>
      <c r="CR184" s="1514"/>
      <c r="CS184" s="1514"/>
      <c r="CT184" s="1514"/>
      <c r="CU184" s="1514"/>
      <c r="CV184" s="1514"/>
      <c r="CW184" s="1514"/>
      <c r="CX184" s="1514"/>
      <c r="CY184" s="1514"/>
      <c r="CZ184" s="1514"/>
    </row>
    <row r="185" s="566" customFormat="true" ht="15" customHeight="true" x14ac:dyDescent="0.2">
      <c r="A185" s="722"/>
      <c r="B185" s="948"/>
      <c r="C185" s="877"/>
      <c r="D185" s="878"/>
      <c r="E185" s="878"/>
      <c r="F185" s="878"/>
      <c r="G185" s="879"/>
      <c r="H185" s="880"/>
      <c r="I185" s="878"/>
      <c r="J185" s="878"/>
      <c r="K185" s="878"/>
      <c r="L185" s="881"/>
      <c r="M185" s="882"/>
      <c r="N185" s="878"/>
      <c r="O185" s="878"/>
      <c r="P185" s="878"/>
      <c r="Q185" s="879"/>
      <c r="R185" s="880"/>
      <c r="S185" s="878"/>
      <c r="T185" s="878"/>
      <c r="U185" s="878"/>
      <c r="V185" s="878"/>
      <c r="W185" s="878"/>
      <c r="X185" s="878"/>
      <c r="Y185" s="878"/>
      <c r="Z185" s="878"/>
      <c r="AA185" s="878"/>
      <c r="AB185" s="878"/>
      <c r="AC185" s="878"/>
      <c r="AD185" s="878"/>
      <c r="AE185" s="878"/>
      <c r="AF185" s="878"/>
      <c r="AG185" s="878"/>
      <c r="AH185" s="878"/>
      <c r="AI185" s="878"/>
      <c r="AJ185" s="878"/>
      <c r="AK185" s="878"/>
      <c r="AL185" s="1478"/>
      <c r="AM185" s="1226"/>
      <c r="AN185" s="1226"/>
      <c r="AO185" s="1226"/>
      <c r="AP185" s="1226"/>
      <c r="AQ185" s="1226"/>
      <c r="AR185" s="1226"/>
      <c r="AS185" s="1226"/>
      <c r="AT185" s="1226"/>
      <c r="AU185" s="1226"/>
      <c r="AV185" s="1226"/>
      <c r="AW185" s="1226"/>
      <c r="AX185" s="1226"/>
      <c r="AY185" s="1226"/>
      <c r="AZ185" s="570"/>
      <c r="BA185" s="392"/>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308"/>
      <c r="CF185" s="308"/>
      <c r="CG185" s="308"/>
      <c r="CH185" s="308"/>
      <c r="CI185" s="308"/>
      <c r="CJ185" s="308"/>
      <c r="CK185" s="308"/>
      <c r="CL185" s="308"/>
      <c r="CM185" s="1514"/>
      <c r="CN185" s="1514"/>
      <c r="CO185" s="1514"/>
      <c r="CP185" s="1514"/>
      <c r="CQ185" s="1514"/>
      <c r="CR185" s="1514"/>
      <c r="CS185" s="1514"/>
      <c r="CT185" s="1514"/>
      <c r="CU185" s="1514"/>
      <c r="CV185" s="1514"/>
      <c r="CW185" s="1514"/>
      <c r="CX185" s="1514"/>
      <c r="CY185" s="1514"/>
      <c r="CZ185" s="1514"/>
    </row>
    <row r="186" s="566" customFormat="true" ht="15" customHeight="true" x14ac:dyDescent="0.2">
      <c r="A186" s="722"/>
      <c r="B186" s="948"/>
      <c r="C186" s="877"/>
      <c r="D186" s="878"/>
      <c r="E186" s="878"/>
      <c r="F186" s="878"/>
      <c r="G186" s="879"/>
      <c r="H186" s="880"/>
      <c r="I186" s="878"/>
      <c r="J186" s="878"/>
      <c r="K186" s="878"/>
      <c r="L186" s="881"/>
      <c r="M186" s="882"/>
      <c r="N186" s="878"/>
      <c r="O186" s="878"/>
      <c r="P186" s="878"/>
      <c r="Q186" s="879"/>
      <c r="R186" s="880"/>
      <c r="S186" s="878"/>
      <c r="T186" s="878"/>
      <c r="U186" s="878"/>
      <c r="V186" s="878"/>
      <c r="W186" s="878"/>
      <c r="X186" s="878"/>
      <c r="Y186" s="878"/>
      <c r="Z186" s="878"/>
      <c r="AA186" s="878"/>
      <c r="AB186" s="878"/>
      <c r="AC186" s="878"/>
      <c r="AD186" s="878"/>
      <c r="AE186" s="878"/>
      <c r="AF186" s="878"/>
      <c r="AG186" s="878"/>
      <c r="AH186" s="878"/>
      <c r="AI186" s="878"/>
      <c r="AJ186" s="878"/>
      <c r="AK186" s="878"/>
      <c r="AL186" s="1478"/>
      <c r="AM186" s="1226"/>
      <c r="AN186" s="1226"/>
      <c r="AO186" s="1226"/>
      <c r="AP186" s="1226"/>
      <c r="AQ186" s="1226"/>
      <c r="AR186" s="1226"/>
      <c r="AS186" s="1226"/>
      <c r="AT186" s="1226"/>
      <c r="AU186" s="1226"/>
      <c r="AV186" s="1226"/>
      <c r="AW186" s="1226"/>
      <c r="AX186" s="1226"/>
      <c r="AY186" s="1226"/>
      <c r="AZ186" s="570"/>
      <c r="BA186" s="392"/>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308"/>
      <c r="CF186" s="308"/>
      <c r="CG186" s="308"/>
      <c r="CH186" s="308"/>
      <c r="CI186" s="308"/>
      <c r="CJ186" s="308"/>
      <c r="CK186" s="308"/>
      <c r="CL186" s="308"/>
      <c r="CM186" s="1514"/>
      <c r="CN186" s="1514"/>
      <c r="CO186" s="1514"/>
      <c r="CP186" s="1514"/>
      <c r="CQ186" s="1514"/>
      <c r="CR186" s="1514"/>
      <c r="CS186" s="1514"/>
      <c r="CT186" s="1514"/>
      <c r="CU186" s="1514"/>
      <c r="CV186" s="1514"/>
      <c r="CW186" s="1514"/>
      <c r="CX186" s="1514"/>
      <c r="CY186" s="1514"/>
      <c r="CZ186" s="1514"/>
    </row>
    <row r="187" s="566" customFormat="true" ht="15" customHeight="true" x14ac:dyDescent="0.2">
      <c r="A187" s="722"/>
      <c r="B187" s="948"/>
      <c r="C187" s="877"/>
      <c r="D187" s="878"/>
      <c r="E187" s="878"/>
      <c r="F187" s="878"/>
      <c r="G187" s="879"/>
      <c r="H187" s="880"/>
      <c r="I187" s="878"/>
      <c r="J187" s="878"/>
      <c r="K187" s="878"/>
      <c r="L187" s="881"/>
      <c r="M187" s="882"/>
      <c r="N187" s="878"/>
      <c r="O187" s="878"/>
      <c r="P187" s="878"/>
      <c r="Q187" s="879"/>
      <c r="R187" s="880"/>
      <c r="S187" s="878"/>
      <c r="T187" s="878"/>
      <c r="U187" s="878"/>
      <c r="V187" s="878"/>
      <c r="W187" s="878"/>
      <c r="X187" s="878"/>
      <c r="Y187" s="878"/>
      <c r="Z187" s="878"/>
      <c r="AA187" s="878"/>
      <c r="AB187" s="878"/>
      <c r="AC187" s="878"/>
      <c r="AD187" s="878"/>
      <c r="AE187" s="878"/>
      <c r="AF187" s="878"/>
      <c r="AG187" s="878"/>
      <c r="AH187" s="878"/>
      <c r="AI187" s="878"/>
      <c r="AJ187" s="878"/>
      <c r="AK187" s="878"/>
      <c r="AL187" s="1478"/>
      <c r="AM187" s="1226"/>
      <c r="AN187" s="1226"/>
      <c r="AO187" s="1226"/>
      <c r="AP187" s="1226"/>
      <c r="AQ187" s="1226"/>
      <c r="AR187" s="1226"/>
      <c r="AS187" s="1226"/>
      <c r="AT187" s="1226"/>
      <c r="AU187" s="1226"/>
      <c r="AV187" s="1226"/>
      <c r="AW187" s="1226"/>
      <c r="AX187" s="1226"/>
      <c r="AY187" s="1226"/>
      <c r="AZ187" s="570"/>
      <c r="BA187" s="392"/>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308"/>
      <c r="CF187" s="308"/>
      <c r="CG187" s="308"/>
      <c r="CH187" s="308"/>
      <c r="CI187" s="308"/>
      <c r="CJ187" s="308"/>
      <c r="CK187" s="308"/>
      <c r="CL187" s="308"/>
      <c r="CM187" s="1514"/>
      <c r="CN187" s="1514"/>
      <c r="CO187" s="1514"/>
      <c r="CP187" s="1514"/>
      <c r="CQ187" s="1514"/>
      <c r="CR187" s="1514"/>
      <c r="CS187" s="1514"/>
      <c r="CT187" s="1514"/>
      <c r="CU187" s="1514"/>
      <c r="CV187" s="1514"/>
      <c r="CW187" s="1514"/>
      <c r="CX187" s="1514"/>
      <c r="CY187" s="1514"/>
      <c r="CZ187" s="1514"/>
    </row>
    <row r="188" s="566" customFormat="true" ht="15" customHeight="true" x14ac:dyDescent="0.2">
      <c r="A188" s="722"/>
      <c r="B188" s="948"/>
      <c r="C188" s="877"/>
      <c r="D188" s="878"/>
      <c r="E188" s="878"/>
      <c r="F188" s="878"/>
      <c r="G188" s="879"/>
      <c r="H188" s="880"/>
      <c r="I188" s="878"/>
      <c r="J188" s="878"/>
      <c r="K188" s="878"/>
      <c r="L188" s="881"/>
      <c r="M188" s="882"/>
      <c r="N188" s="878"/>
      <c r="O188" s="878"/>
      <c r="P188" s="878"/>
      <c r="Q188" s="879"/>
      <c r="R188" s="880"/>
      <c r="S188" s="878"/>
      <c r="T188" s="878"/>
      <c r="U188" s="878"/>
      <c r="V188" s="878"/>
      <c r="W188" s="878"/>
      <c r="X188" s="878"/>
      <c r="Y188" s="878"/>
      <c r="Z188" s="878"/>
      <c r="AA188" s="878"/>
      <c r="AB188" s="878"/>
      <c r="AC188" s="878"/>
      <c r="AD188" s="878"/>
      <c r="AE188" s="878"/>
      <c r="AF188" s="878"/>
      <c r="AG188" s="878"/>
      <c r="AH188" s="878"/>
      <c r="AI188" s="878"/>
      <c r="AJ188" s="878"/>
      <c r="AK188" s="878"/>
      <c r="AL188" s="1478"/>
      <c r="AM188" s="1226"/>
      <c r="AN188" s="1226"/>
      <c r="AO188" s="1226"/>
      <c r="AP188" s="1226"/>
      <c r="AQ188" s="1226"/>
      <c r="AR188" s="1226"/>
      <c r="AS188" s="1226"/>
      <c r="AT188" s="1226"/>
      <c r="AU188" s="1226"/>
      <c r="AV188" s="1226"/>
      <c r="AW188" s="1226"/>
      <c r="AX188" s="1226"/>
      <c r="AY188" s="1226"/>
      <c r="AZ188" s="570"/>
      <c r="BA188" s="392"/>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308"/>
      <c r="CF188" s="308"/>
      <c r="CG188" s="308"/>
      <c r="CH188" s="308"/>
      <c r="CI188" s="308"/>
      <c r="CJ188" s="308"/>
      <c r="CK188" s="308"/>
      <c r="CL188" s="308"/>
      <c r="CM188" s="1514"/>
      <c r="CN188" s="1514"/>
      <c r="CO188" s="1514"/>
      <c r="CP188" s="1514"/>
      <c r="CQ188" s="1514"/>
      <c r="CR188" s="1514"/>
      <c r="CS188" s="1514"/>
      <c r="CT188" s="1514"/>
      <c r="CU188" s="1514"/>
      <c r="CV188" s="1514"/>
      <c r="CW188" s="1514"/>
      <c r="CX188" s="1514"/>
      <c r="CY188" s="1514"/>
      <c r="CZ188" s="1514"/>
    </row>
    <row r="189" s="566" customFormat="true" ht="15" customHeight="true" x14ac:dyDescent="0.2">
      <c r="A189" s="722"/>
      <c r="B189" s="948"/>
      <c r="C189" s="877"/>
      <c r="D189" s="878"/>
      <c r="E189" s="878"/>
      <c r="F189" s="878"/>
      <c r="G189" s="879"/>
      <c r="H189" s="880"/>
      <c r="I189" s="878"/>
      <c r="J189" s="878"/>
      <c r="K189" s="878"/>
      <c r="L189" s="881"/>
      <c r="M189" s="882"/>
      <c r="N189" s="878"/>
      <c r="O189" s="878"/>
      <c r="P189" s="878"/>
      <c r="Q189" s="879"/>
      <c r="R189" s="880"/>
      <c r="S189" s="878"/>
      <c r="T189" s="878"/>
      <c r="U189" s="878"/>
      <c r="V189" s="878"/>
      <c r="W189" s="878"/>
      <c r="X189" s="878"/>
      <c r="Y189" s="878"/>
      <c r="Z189" s="878"/>
      <c r="AA189" s="878"/>
      <c r="AB189" s="878"/>
      <c r="AC189" s="878"/>
      <c r="AD189" s="878"/>
      <c r="AE189" s="878"/>
      <c r="AF189" s="878"/>
      <c r="AG189" s="878"/>
      <c r="AH189" s="878"/>
      <c r="AI189" s="878"/>
      <c r="AJ189" s="878"/>
      <c r="AK189" s="878"/>
      <c r="AL189" s="1478"/>
      <c r="AM189" s="1226"/>
      <c r="AN189" s="1226"/>
      <c r="AO189" s="1226"/>
      <c r="AP189" s="1226"/>
      <c r="AQ189" s="1226"/>
      <c r="AR189" s="1226"/>
      <c r="AS189" s="1226"/>
      <c r="AT189" s="1226"/>
      <c r="AU189" s="1226"/>
      <c r="AV189" s="1226"/>
      <c r="AW189" s="1226"/>
      <c r="AX189" s="1226"/>
      <c r="AY189" s="1226"/>
      <c r="AZ189" s="570"/>
      <c r="BA189" s="392"/>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308"/>
      <c r="CF189" s="308"/>
      <c r="CG189" s="308"/>
      <c r="CH189" s="308"/>
      <c r="CI189" s="308"/>
      <c r="CJ189" s="308"/>
      <c r="CK189" s="308"/>
      <c r="CL189" s="308"/>
      <c r="CM189" s="1514"/>
      <c r="CN189" s="1514"/>
      <c r="CO189" s="1514"/>
      <c r="CP189" s="1514"/>
      <c r="CQ189" s="1514"/>
      <c r="CR189" s="1514"/>
      <c r="CS189" s="1514"/>
      <c r="CT189" s="1514"/>
      <c r="CU189" s="1514"/>
      <c r="CV189" s="1514"/>
      <c r="CW189" s="1514"/>
      <c r="CX189" s="1514"/>
      <c r="CY189" s="1514"/>
      <c r="CZ189" s="1514"/>
    </row>
    <row r="190" s="566" customFormat="true" ht="15" customHeight="true" x14ac:dyDescent="0.2">
      <c r="A190" s="722"/>
      <c r="B190" s="948"/>
      <c r="C190" s="877"/>
      <c r="D190" s="878"/>
      <c r="E190" s="878"/>
      <c r="F190" s="878"/>
      <c r="G190" s="879"/>
      <c r="H190" s="880"/>
      <c r="I190" s="878"/>
      <c r="J190" s="878"/>
      <c r="K190" s="878"/>
      <c r="L190" s="881"/>
      <c r="M190" s="882"/>
      <c r="N190" s="878"/>
      <c r="O190" s="878"/>
      <c r="P190" s="878"/>
      <c r="Q190" s="879"/>
      <c r="R190" s="880"/>
      <c r="S190" s="878"/>
      <c r="T190" s="878"/>
      <c r="U190" s="878"/>
      <c r="V190" s="878"/>
      <c r="W190" s="878"/>
      <c r="X190" s="878"/>
      <c r="Y190" s="878"/>
      <c r="Z190" s="878"/>
      <c r="AA190" s="878"/>
      <c r="AB190" s="878"/>
      <c r="AC190" s="878"/>
      <c r="AD190" s="878"/>
      <c r="AE190" s="878"/>
      <c r="AF190" s="878"/>
      <c r="AG190" s="878"/>
      <c r="AH190" s="878"/>
      <c r="AI190" s="878"/>
      <c r="AJ190" s="878"/>
      <c r="AK190" s="878"/>
      <c r="AL190" s="1478"/>
      <c r="AM190" s="1226"/>
      <c r="AN190" s="1226"/>
      <c r="AO190" s="1226"/>
      <c r="AP190" s="1226"/>
      <c r="AQ190" s="1226"/>
      <c r="AR190" s="1226"/>
      <c r="AS190" s="1226"/>
      <c r="AT190" s="1226"/>
      <c r="AU190" s="1226"/>
      <c r="AV190" s="1226"/>
      <c r="AW190" s="1226"/>
      <c r="AX190" s="1226"/>
      <c r="AY190" s="1226"/>
      <c r="AZ190" s="570"/>
      <c r="BA190" s="392"/>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308"/>
      <c r="CF190" s="308"/>
      <c r="CG190" s="308"/>
      <c r="CH190" s="308"/>
      <c r="CI190" s="308"/>
      <c r="CJ190" s="308"/>
      <c r="CK190" s="308"/>
      <c r="CL190" s="308"/>
      <c r="CM190" s="1514"/>
      <c r="CN190" s="1514"/>
      <c r="CO190" s="1514"/>
      <c r="CP190" s="1514"/>
      <c r="CQ190" s="1514"/>
      <c r="CR190" s="1514"/>
      <c r="CS190" s="1514"/>
      <c r="CT190" s="1514"/>
      <c r="CU190" s="1514"/>
      <c r="CV190" s="1514"/>
      <c r="CW190" s="1514"/>
      <c r="CX190" s="1514"/>
      <c r="CY190" s="1514"/>
      <c r="CZ190" s="1514"/>
    </row>
    <row r="191" s="566" customFormat="true" ht="15" customHeight="true" x14ac:dyDescent="0.2">
      <c r="A191" s="722"/>
      <c r="B191" s="948"/>
      <c r="C191" s="877"/>
      <c r="D191" s="878"/>
      <c r="E191" s="878"/>
      <c r="F191" s="878"/>
      <c r="G191" s="879"/>
      <c r="H191" s="880"/>
      <c r="I191" s="878"/>
      <c r="J191" s="878"/>
      <c r="K191" s="878"/>
      <c r="L191" s="881"/>
      <c r="M191" s="882"/>
      <c r="N191" s="878"/>
      <c r="O191" s="878"/>
      <c r="P191" s="878"/>
      <c r="Q191" s="879"/>
      <c r="R191" s="880"/>
      <c r="S191" s="878"/>
      <c r="T191" s="878"/>
      <c r="U191" s="878"/>
      <c r="V191" s="878"/>
      <c r="W191" s="878"/>
      <c r="X191" s="878"/>
      <c r="Y191" s="878"/>
      <c r="Z191" s="878"/>
      <c r="AA191" s="878"/>
      <c r="AB191" s="878"/>
      <c r="AC191" s="878"/>
      <c r="AD191" s="878"/>
      <c r="AE191" s="878"/>
      <c r="AF191" s="878"/>
      <c r="AG191" s="878"/>
      <c r="AH191" s="878"/>
      <c r="AI191" s="878"/>
      <c r="AJ191" s="878"/>
      <c r="AK191" s="878"/>
      <c r="AL191" s="1478"/>
      <c r="AM191" s="1226"/>
      <c r="AN191" s="1226"/>
      <c r="AO191" s="1226"/>
      <c r="AP191" s="1226"/>
      <c r="AQ191" s="1226"/>
      <c r="AR191" s="1226"/>
      <c r="AS191" s="1226"/>
      <c r="AT191" s="1226"/>
      <c r="AU191" s="1226"/>
      <c r="AV191" s="1226"/>
      <c r="AW191" s="1226"/>
      <c r="AX191" s="1226"/>
      <c r="AY191" s="1226"/>
      <c r="AZ191" s="570"/>
      <c r="BA191" s="392"/>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308"/>
      <c r="CF191" s="308"/>
      <c r="CG191" s="308"/>
      <c r="CH191" s="308"/>
      <c r="CI191" s="308"/>
      <c r="CJ191" s="308"/>
      <c r="CK191" s="308"/>
      <c r="CL191" s="308"/>
      <c r="CM191" s="1514"/>
      <c r="CN191" s="1514"/>
      <c r="CO191" s="1514"/>
      <c r="CP191" s="1514"/>
      <c r="CQ191" s="1514"/>
      <c r="CR191" s="1514"/>
      <c r="CS191" s="1514"/>
      <c r="CT191" s="1514"/>
      <c r="CU191" s="1514"/>
      <c r="CV191" s="1514"/>
      <c r="CW191" s="1514"/>
      <c r="CX191" s="1514"/>
      <c r="CY191" s="1514"/>
      <c r="CZ191" s="1514"/>
    </row>
    <row r="192" s="566" customFormat="true" ht="15" customHeight="true" x14ac:dyDescent="0.2">
      <c r="A192" s="723"/>
      <c r="B192" s="949"/>
      <c r="C192" s="883"/>
      <c r="D192" s="884"/>
      <c r="E192" s="884"/>
      <c r="F192" s="884"/>
      <c r="G192" s="885"/>
      <c r="H192" s="886"/>
      <c r="I192" s="884"/>
      <c r="J192" s="884"/>
      <c r="K192" s="884"/>
      <c r="L192" s="887"/>
      <c r="M192" s="888"/>
      <c r="N192" s="884"/>
      <c r="O192" s="884"/>
      <c r="P192" s="884"/>
      <c r="Q192" s="885"/>
      <c r="R192" s="886"/>
      <c r="S192" s="884"/>
      <c r="T192" s="884"/>
      <c r="U192" s="884"/>
      <c r="V192" s="884"/>
      <c r="W192" s="884"/>
      <c r="X192" s="884"/>
      <c r="Y192" s="884"/>
      <c r="Z192" s="884"/>
      <c r="AA192" s="884"/>
      <c r="AB192" s="884"/>
      <c r="AC192" s="884"/>
      <c r="AD192" s="884"/>
      <c r="AE192" s="884"/>
      <c r="AF192" s="884"/>
      <c r="AG192" s="884"/>
      <c r="AH192" s="884"/>
      <c r="AI192" s="884"/>
      <c r="AJ192" s="884"/>
      <c r="AK192" s="884"/>
      <c r="AL192" s="1479"/>
      <c r="AM192" s="1226"/>
      <c r="AN192" s="1226"/>
      <c r="AO192" s="1226"/>
      <c r="AP192" s="1226"/>
      <c r="AQ192" s="1226"/>
      <c r="AR192" s="1226"/>
      <c r="AS192" s="1226"/>
      <c r="AT192" s="1226"/>
      <c r="AU192" s="1226"/>
      <c r="AV192" s="1226"/>
      <c r="AW192" s="1226"/>
      <c r="AX192" s="1226"/>
      <c r="AY192" s="1226"/>
      <c r="AZ192" s="570"/>
      <c r="BA192" s="392"/>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308"/>
      <c r="CF192" s="308"/>
      <c r="CG192" s="308"/>
      <c r="CH192" s="308"/>
      <c r="CI192" s="308"/>
      <c r="CJ192" s="308"/>
      <c r="CK192" s="308"/>
      <c r="CL192" s="308"/>
      <c r="CM192" s="1514"/>
      <c r="CN192" s="1514"/>
      <c r="CO192" s="1514"/>
      <c r="CP192" s="1514"/>
      <c r="CQ192" s="1514"/>
      <c r="CR192" s="1514"/>
      <c r="CS192" s="1514"/>
      <c r="CT192" s="1514"/>
      <c r="CU192" s="1514"/>
      <c r="CV192" s="1514"/>
      <c r="CW192" s="1514"/>
      <c r="CX192" s="1514"/>
      <c r="CY192" s="1514"/>
      <c r="CZ192" s="1514"/>
    </row>
    <row r="193" s="567" customFormat="true" ht="15" customHeight="true" x14ac:dyDescent="0.2">
      <c r="A193" s="724"/>
      <c r="B193" s="741"/>
      <c r="C193" s="889"/>
      <c r="D193" s="890"/>
      <c r="E193" s="890"/>
      <c r="F193" s="890"/>
      <c r="G193" s="891"/>
      <c r="H193" s="892"/>
      <c r="I193" s="890"/>
      <c r="J193" s="890"/>
      <c r="K193" s="890"/>
      <c r="L193" s="893"/>
      <c r="M193" s="894"/>
      <c r="N193" s="890"/>
      <c r="O193" s="890"/>
      <c r="P193" s="890"/>
      <c r="Q193" s="891"/>
      <c r="R193" s="892"/>
      <c r="S193" s="890"/>
      <c r="T193" s="890"/>
      <c r="U193" s="890"/>
      <c r="V193" s="890"/>
      <c r="W193" s="890"/>
      <c r="X193" s="890"/>
      <c r="Y193" s="890"/>
      <c r="Z193" s="890"/>
      <c r="AA193" s="890"/>
      <c r="AB193" s="895"/>
      <c r="AC193" s="814"/>
      <c r="AD193" s="814"/>
      <c r="AE193" s="814"/>
      <c r="AF193" s="814"/>
      <c r="AG193" s="814"/>
      <c r="AH193" s="814"/>
      <c r="AI193" s="814"/>
      <c r="AJ193" s="814"/>
      <c r="AK193" s="814"/>
      <c r="AL193" s="825"/>
      <c r="AM193" s="547"/>
      <c r="AN193" s="547"/>
      <c r="AO193" s="547"/>
      <c r="AP193" s="547"/>
      <c r="AQ193" s="547"/>
      <c r="AR193" s="547"/>
      <c r="AS193" s="547"/>
      <c r="AT193" s="547"/>
      <c r="AU193" s="547"/>
      <c r="AV193" s="547"/>
      <c r="AW193" s="547"/>
      <c r="AX193" s="547"/>
      <c r="AY193" s="547"/>
      <c r="AZ193" s="216"/>
      <c r="BA193" s="392"/>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308"/>
      <c r="CF193" s="308"/>
      <c r="CG193" s="308"/>
      <c r="CH193" s="308"/>
      <c r="CI193" s="308"/>
      <c r="CJ193" s="308"/>
      <c r="CK193" s="308"/>
      <c r="CL193" s="308"/>
      <c r="CM193" s="1514"/>
      <c r="CN193" s="1514"/>
      <c r="CO193" s="1514"/>
      <c r="CP193" s="1514"/>
      <c r="CQ193" s="1514"/>
      <c r="CR193" s="1514"/>
      <c r="CS193" s="1514"/>
      <c r="CT193" s="1514"/>
      <c r="CU193" s="1514"/>
      <c r="CV193" s="1514"/>
      <c r="CW193" s="1514"/>
      <c r="CX193" s="1514"/>
      <c r="CY193" s="1514"/>
      <c r="CZ193" s="1514"/>
    </row>
    <row r="194" s="567" customFormat="true" ht="15" customHeight="true" x14ac:dyDescent="0.2">
      <c r="A194" s="647"/>
      <c r="B194" s="735"/>
      <c r="C194" s="823"/>
      <c r="D194" s="814"/>
      <c r="E194" s="814"/>
      <c r="F194" s="814"/>
      <c r="G194" s="815"/>
      <c r="H194" s="824"/>
      <c r="I194" s="814"/>
      <c r="J194" s="814"/>
      <c r="K194" s="814"/>
      <c r="L194" s="825"/>
      <c r="M194" s="823"/>
      <c r="N194" s="814"/>
      <c r="O194" s="814"/>
      <c r="P194" s="814"/>
      <c r="Q194" s="815"/>
      <c r="R194" s="824"/>
      <c r="S194" s="814"/>
      <c r="T194" s="814"/>
      <c r="U194" s="814"/>
      <c r="V194" s="814"/>
      <c r="W194" s="814"/>
      <c r="X194" s="814"/>
      <c r="Y194" s="814"/>
      <c r="Z194" s="814"/>
      <c r="AA194" s="814"/>
      <c r="AB194" s="814"/>
      <c r="AC194" s="814"/>
      <c r="AD194" s="814"/>
      <c r="AE194" s="814"/>
      <c r="AF194" s="814"/>
      <c r="AG194" s="814"/>
      <c r="AH194" s="814"/>
      <c r="AI194" s="814"/>
      <c r="AJ194" s="814"/>
      <c r="AK194" s="814"/>
      <c r="AL194" s="825"/>
      <c r="AM194" s="547"/>
      <c r="AN194" s="547"/>
      <c r="AO194" s="547"/>
      <c r="AP194" s="547"/>
      <c r="AQ194" s="547"/>
      <c r="AR194" s="547"/>
      <c r="AS194" s="547"/>
      <c r="AT194" s="547"/>
      <c r="AU194" s="547"/>
      <c r="AV194" s="547"/>
      <c r="AW194" s="547"/>
      <c r="AX194" s="547"/>
      <c r="AY194" s="547"/>
      <c r="AZ194" s="216"/>
      <c r="BA194" s="392"/>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308"/>
      <c r="CF194" s="308"/>
      <c r="CG194" s="308"/>
      <c r="CH194" s="308"/>
      <c r="CI194" s="308"/>
      <c r="CJ194" s="308"/>
      <c r="CK194" s="308"/>
      <c r="CL194" s="308"/>
      <c r="CM194" s="1514"/>
      <c r="CN194" s="1514"/>
      <c r="CO194" s="1514"/>
      <c r="CP194" s="1514"/>
      <c r="CQ194" s="1514"/>
      <c r="CR194" s="1514"/>
      <c r="CS194" s="1514"/>
      <c r="CT194" s="1514"/>
      <c r="CU194" s="1514"/>
      <c r="CV194" s="1514"/>
      <c r="CW194" s="1514"/>
      <c r="CX194" s="1514"/>
      <c r="CY194" s="1514"/>
      <c r="CZ194" s="1514"/>
    </row>
    <row r="195" s="131" customFormat="true" ht="15" customHeight="true" x14ac:dyDescent="0.2">
      <c r="A195" s="647"/>
      <c r="B195" s="735"/>
      <c r="C195" s="823"/>
      <c r="D195" s="814"/>
      <c r="E195" s="814"/>
      <c r="F195" s="814"/>
      <c r="G195" s="815"/>
      <c r="H195" s="824"/>
      <c r="I195" s="814"/>
      <c r="J195" s="814"/>
      <c r="K195" s="814"/>
      <c r="L195" s="825"/>
      <c r="M195" s="823"/>
      <c r="N195" s="814"/>
      <c r="O195" s="814"/>
      <c r="P195" s="814"/>
      <c r="Q195" s="815"/>
      <c r="R195" s="824"/>
      <c r="S195" s="814"/>
      <c r="T195" s="814"/>
      <c r="U195" s="814"/>
      <c r="V195" s="814"/>
      <c r="W195" s="814"/>
      <c r="X195" s="814"/>
      <c r="Y195" s="814"/>
      <c r="Z195" s="814"/>
      <c r="AA195" s="814"/>
      <c r="AB195" s="814"/>
      <c r="AC195" s="814"/>
      <c r="AD195" s="814"/>
      <c r="AE195" s="814"/>
      <c r="AF195" s="814"/>
      <c r="AG195" s="814"/>
      <c r="AH195" s="814"/>
      <c r="AI195" s="814"/>
      <c r="AJ195" s="814"/>
      <c r="AK195" s="814"/>
      <c r="AL195" s="825"/>
      <c r="AM195" s="547"/>
      <c r="AN195" s="547"/>
      <c r="AO195" s="547"/>
      <c r="AP195" s="547"/>
      <c r="AQ195" s="547"/>
      <c r="AR195" s="547"/>
      <c r="AS195" s="547"/>
      <c r="AT195" s="547"/>
      <c r="AU195" s="547"/>
      <c r="AV195" s="547"/>
      <c r="AW195" s="547"/>
      <c r="AX195" s="547"/>
      <c r="AY195" s="547"/>
      <c r="AZ195" s="216"/>
      <c r="BA195" s="392"/>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308"/>
      <c r="CF195" s="308"/>
      <c r="CG195" s="308"/>
      <c r="CH195" s="308"/>
      <c r="CI195" s="308"/>
      <c r="CJ195" s="308"/>
      <c r="CK195" s="308"/>
      <c r="CL195" s="308"/>
      <c r="CM195" s="1514"/>
      <c r="CN195" s="1514"/>
      <c r="CO195" s="1514"/>
      <c r="CP195" s="1514"/>
      <c r="CQ195" s="1514"/>
      <c r="CR195" s="1514"/>
      <c r="CS195" s="1514"/>
      <c r="CT195" s="1514"/>
      <c r="CU195" s="1514"/>
      <c r="CV195" s="1514"/>
      <c r="CW195" s="1514"/>
      <c r="CX195" s="1514"/>
      <c r="CY195" s="1514"/>
      <c r="CZ195" s="1514"/>
    </row>
    <row r="196" s="131" customFormat="true" ht="15" customHeight="true" x14ac:dyDescent="0.2">
      <c r="A196" s="647"/>
      <c r="B196" s="735"/>
      <c r="C196" s="823"/>
      <c r="D196" s="814"/>
      <c r="E196" s="814"/>
      <c r="F196" s="814"/>
      <c r="G196" s="815"/>
      <c r="H196" s="824"/>
      <c r="I196" s="814"/>
      <c r="J196" s="814"/>
      <c r="K196" s="814"/>
      <c r="L196" s="825"/>
      <c r="M196" s="823"/>
      <c r="N196" s="814"/>
      <c r="O196" s="814"/>
      <c r="P196" s="814"/>
      <c r="Q196" s="815"/>
      <c r="R196" s="824"/>
      <c r="S196" s="814"/>
      <c r="T196" s="814"/>
      <c r="U196" s="814"/>
      <c r="V196" s="814"/>
      <c r="W196" s="814"/>
      <c r="X196" s="814"/>
      <c r="Y196" s="814"/>
      <c r="Z196" s="814"/>
      <c r="AA196" s="814"/>
      <c r="AB196" s="814"/>
      <c r="AC196" s="814"/>
      <c r="AD196" s="814"/>
      <c r="AE196" s="814"/>
      <c r="AF196" s="814"/>
      <c r="AG196" s="814"/>
      <c r="AH196" s="814"/>
      <c r="AI196" s="814"/>
      <c r="AJ196" s="814"/>
      <c r="AK196" s="814"/>
      <c r="AL196" s="825"/>
      <c r="AM196" s="547"/>
      <c r="AN196" s="547"/>
      <c r="AO196" s="547"/>
      <c r="AP196" s="547"/>
      <c r="AQ196" s="547"/>
      <c r="AR196" s="547"/>
      <c r="AS196" s="547"/>
      <c r="AT196" s="547"/>
      <c r="AU196" s="547"/>
      <c r="AV196" s="547"/>
      <c r="AW196" s="547"/>
      <c r="AX196" s="547"/>
      <c r="AY196" s="547"/>
      <c r="AZ196" s="216"/>
      <c r="BA196" s="392"/>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308"/>
      <c r="CF196" s="308"/>
      <c r="CG196" s="308"/>
      <c r="CH196" s="308"/>
      <c r="CI196" s="308"/>
      <c r="CJ196" s="308"/>
      <c r="CK196" s="308"/>
      <c r="CL196" s="308"/>
      <c r="CM196" s="1514"/>
      <c r="CN196" s="1514"/>
      <c r="CO196" s="1514"/>
      <c r="CP196" s="1514"/>
      <c r="CQ196" s="1514"/>
      <c r="CR196" s="1514"/>
      <c r="CS196" s="1514"/>
      <c r="CT196" s="1514"/>
      <c r="CU196" s="1514"/>
      <c r="CV196" s="1514"/>
      <c r="CW196" s="1514"/>
      <c r="CX196" s="1514"/>
      <c r="CY196" s="1514"/>
      <c r="CZ196" s="1514"/>
    </row>
    <row r="197" s="131" customFormat="true" ht="15" customHeight="true" x14ac:dyDescent="0.2">
      <c r="A197" s="647"/>
      <c r="B197" s="735"/>
      <c r="C197" s="823"/>
      <c r="D197" s="814"/>
      <c r="E197" s="814"/>
      <c r="F197" s="814"/>
      <c r="G197" s="815"/>
      <c r="H197" s="824"/>
      <c r="I197" s="814"/>
      <c r="J197" s="814"/>
      <c r="K197" s="814"/>
      <c r="L197" s="825"/>
      <c r="M197" s="823"/>
      <c r="N197" s="814"/>
      <c r="O197" s="814"/>
      <c r="P197" s="814"/>
      <c r="Q197" s="815"/>
      <c r="R197" s="824"/>
      <c r="S197" s="814"/>
      <c r="T197" s="814"/>
      <c r="U197" s="814"/>
      <c r="V197" s="814"/>
      <c r="W197" s="814"/>
      <c r="X197" s="814"/>
      <c r="Y197" s="814"/>
      <c r="Z197" s="814"/>
      <c r="AA197" s="814"/>
      <c r="AB197" s="814"/>
      <c r="AC197" s="814"/>
      <c r="AD197" s="814"/>
      <c r="AE197" s="814"/>
      <c r="AF197" s="814"/>
      <c r="AG197" s="814"/>
      <c r="AH197" s="814"/>
      <c r="AI197" s="814"/>
      <c r="AJ197" s="814"/>
      <c r="AK197" s="814"/>
      <c r="AL197" s="825"/>
      <c r="AM197" s="547"/>
      <c r="AN197" s="547"/>
      <c r="AO197" s="547"/>
      <c r="AP197" s="547"/>
      <c r="AQ197" s="547"/>
      <c r="AR197" s="547"/>
      <c r="AS197" s="547"/>
      <c r="AT197" s="547"/>
      <c r="AU197" s="547"/>
      <c r="AV197" s="547"/>
      <c r="AW197" s="547"/>
      <c r="AX197" s="547"/>
      <c r="AY197" s="547"/>
      <c r="AZ197" s="216"/>
      <c r="BA197" s="392"/>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308"/>
      <c r="CF197" s="308"/>
      <c r="CG197" s="308"/>
      <c r="CH197" s="308"/>
      <c r="CI197" s="308"/>
      <c r="CJ197" s="308"/>
      <c r="CK197" s="308"/>
      <c r="CL197" s="308"/>
      <c r="CM197" s="1514"/>
      <c r="CN197" s="1514"/>
      <c r="CO197" s="1514"/>
      <c r="CP197" s="1514"/>
      <c r="CQ197" s="1514"/>
      <c r="CR197" s="1514"/>
      <c r="CS197" s="1514"/>
      <c r="CT197" s="1514"/>
      <c r="CU197" s="1514"/>
      <c r="CV197" s="1514"/>
      <c r="CW197" s="1514"/>
      <c r="CX197" s="1514"/>
      <c r="CY197" s="1514"/>
      <c r="CZ197" s="1514"/>
    </row>
    <row r="198" s="131" customFormat="true" ht="15" customHeight="true" x14ac:dyDescent="0.2">
      <c r="A198" s="647"/>
      <c r="B198" s="735"/>
      <c r="C198" s="823"/>
      <c r="D198" s="814"/>
      <c r="E198" s="814"/>
      <c r="F198" s="814"/>
      <c r="G198" s="815"/>
      <c r="H198" s="824"/>
      <c r="I198" s="814"/>
      <c r="J198" s="814"/>
      <c r="K198" s="814"/>
      <c r="L198" s="825"/>
      <c r="M198" s="823"/>
      <c r="N198" s="814"/>
      <c r="O198" s="814"/>
      <c r="P198" s="814"/>
      <c r="Q198" s="815"/>
      <c r="R198" s="824"/>
      <c r="S198" s="814"/>
      <c r="T198" s="814"/>
      <c r="U198" s="814"/>
      <c r="V198" s="814"/>
      <c r="W198" s="814"/>
      <c r="X198" s="814"/>
      <c r="Y198" s="814"/>
      <c r="Z198" s="814"/>
      <c r="AA198" s="814"/>
      <c r="AB198" s="814"/>
      <c r="AC198" s="814"/>
      <c r="AD198" s="814"/>
      <c r="AE198" s="814"/>
      <c r="AF198" s="814"/>
      <c r="AG198" s="814"/>
      <c r="AH198" s="814"/>
      <c r="AI198" s="814"/>
      <c r="AJ198" s="814"/>
      <c r="AK198" s="814"/>
      <c r="AL198" s="825"/>
      <c r="AM198" s="547"/>
      <c r="AN198" s="547"/>
      <c r="AO198" s="547"/>
      <c r="AP198" s="547"/>
      <c r="AQ198" s="547"/>
      <c r="AR198" s="547"/>
      <c r="AS198" s="547"/>
      <c r="AT198" s="547"/>
      <c r="AU198" s="547"/>
      <c r="AV198" s="547"/>
      <c r="AW198" s="547"/>
      <c r="AX198" s="547"/>
      <c r="AY198" s="547"/>
      <c r="AZ198" s="216"/>
      <c r="BA198" s="392"/>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308"/>
      <c r="CF198" s="308"/>
      <c r="CG198" s="308"/>
      <c r="CH198" s="308"/>
      <c r="CI198" s="308"/>
      <c r="CJ198" s="308"/>
      <c r="CK198" s="308"/>
      <c r="CL198" s="308"/>
      <c r="CM198" s="1514"/>
      <c r="CN198" s="1514"/>
      <c r="CO198" s="1514"/>
      <c r="CP198" s="1514"/>
      <c r="CQ198" s="1514"/>
      <c r="CR198" s="1514"/>
      <c r="CS198" s="1514"/>
      <c r="CT198" s="1514"/>
      <c r="CU198" s="1514"/>
      <c r="CV198" s="1514"/>
      <c r="CW198" s="1514"/>
      <c r="CX198" s="1514"/>
      <c r="CY198" s="1514"/>
      <c r="CZ198" s="1514"/>
    </row>
    <row r="199" s="131" customFormat="true" ht="15" customHeight="true" x14ac:dyDescent="0.2">
      <c r="A199" s="647"/>
      <c r="B199" s="735"/>
      <c r="C199" s="823"/>
      <c r="D199" s="814"/>
      <c r="E199" s="814"/>
      <c r="F199" s="814"/>
      <c r="G199" s="815"/>
      <c r="H199" s="824"/>
      <c r="I199" s="814"/>
      <c r="J199" s="814"/>
      <c r="K199" s="814"/>
      <c r="L199" s="825"/>
      <c r="M199" s="823"/>
      <c r="N199" s="814"/>
      <c r="O199" s="814"/>
      <c r="P199" s="814"/>
      <c r="Q199" s="815"/>
      <c r="R199" s="824"/>
      <c r="S199" s="814"/>
      <c r="T199" s="814"/>
      <c r="U199" s="814"/>
      <c r="V199" s="814"/>
      <c r="W199" s="814"/>
      <c r="X199" s="814"/>
      <c r="Y199" s="814"/>
      <c r="Z199" s="814"/>
      <c r="AA199" s="814"/>
      <c r="AB199" s="814"/>
      <c r="AC199" s="814"/>
      <c r="AD199" s="814"/>
      <c r="AE199" s="814"/>
      <c r="AF199" s="814"/>
      <c r="AG199" s="814"/>
      <c r="AH199" s="814"/>
      <c r="AI199" s="814"/>
      <c r="AJ199" s="814"/>
      <c r="AK199" s="814"/>
      <c r="AL199" s="825"/>
      <c r="AM199" s="547"/>
      <c r="AN199" s="547"/>
      <c r="AO199" s="547"/>
      <c r="AP199" s="547"/>
      <c r="AQ199" s="547"/>
      <c r="AR199" s="547"/>
      <c r="AS199" s="547"/>
      <c r="AT199" s="547"/>
      <c r="AU199" s="547"/>
      <c r="AV199" s="547"/>
      <c r="AW199" s="547"/>
      <c r="AX199" s="547"/>
      <c r="AY199" s="547"/>
      <c r="AZ199" s="216"/>
      <c r="BA199" s="392"/>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308"/>
      <c r="CF199" s="308"/>
      <c r="CG199" s="308"/>
      <c r="CH199" s="308"/>
      <c r="CI199" s="308"/>
      <c r="CJ199" s="308"/>
      <c r="CK199" s="308"/>
      <c r="CL199" s="308"/>
      <c r="CM199" s="1514"/>
      <c r="CN199" s="1514"/>
      <c r="CO199" s="1514"/>
      <c r="CP199" s="1514"/>
      <c r="CQ199" s="1514"/>
      <c r="CR199" s="1514"/>
      <c r="CS199" s="1514"/>
      <c r="CT199" s="1514"/>
      <c r="CU199" s="1514"/>
      <c r="CV199" s="1514"/>
      <c r="CW199" s="1514"/>
      <c r="CX199" s="1514"/>
      <c r="CY199" s="1514"/>
      <c r="CZ199" s="1514"/>
    </row>
    <row r="200" s="131" customFormat="true" ht="15" customHeight="true" x14ac:dyDescent="0.2">
      <c r="A200" s="647"/>
      <c r="B200" s="735"/>
      <c r="C200" s="823"/>
      <c r="D200" s="814"/>
      <c r="E200" s="814"/>
      <c r="F200" s="814"/>
      <c r="G200" s="815"/>
      <c r="H200" s="824"/>
      <c r="I200" s="814"/>
      <c r="J200" s="814"/>
      <c r="K200" s="814"/>
      <c r="L200" s="825"/>
      <c r="M200" s="823"/>
      <c r="N200" s="814"/>
      <c r="O200" s="814"/>
      <c r="P200" s="814"/>
      <c r="Q200" s="815"/>
      <c r="R200" s="824"/>
      <c r="S200" s="814"/>
      <c r="T200" s="814"/>
      <c r="U200" s="814"/>
      <c r="V200" s="814"/>
      <c r="W200" s="814"/>
      <c r="X200" s="814"/>
      <c r="Y200" s="814"/>
      <c r="Z200" s="814"/>
      <c r="AA200" s="814"/>
      <c r="AB200" s="814"/>
      <c r="AC200" s="814"/>
      <c r="AD200" s="814"/>
      <c r="AE200" s="814"/>
      <c r="AF200" s="814"/>
      <c r="AG200" s="814"/>
      <c r="AH200" s="814"/>
      <c r="AI200" s="814"/>
      <c r="AJ200" s="814"/>
      <c r="AK200" s="814"/>
      <c r="AL200" s="825"/>
      <c r="AM200" s="547"/>
      <c r="AN200" s="547"/>
      <c r="AO200" s="547"/>
      <c r="AP200" s="547"/>
      <c r="AQ200" s="547"/>
      <c r="AR200" s="547"/>
      <c r="AS200" s="547"/>
      <c r="AT200" s="547"/>
      <c r="AU200" s="547"/>
      <c r="AV200" s="547"/>
      <c r="AW200" s="547"/>
      <c r="AX200" s="547"/>
      <c r="AY200" s="547"/>
      <c r="AZ200" s="216"/>
      <c r="BA200" s="392"/>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308"/>
      <c r="CF200" s="308"/>
      <c r="CG200" s="308"/>
      <c r="CH200" s="308"/>
      <c r="CI200" s="308"/>
      <c r="CJ200" s="308"/>
      <c r="CK200" s="308"/>
      <c r="CL200" s="308"/>
      <c r="CM200" s="1514"/>
      <c r="CN200" s="1514"/>
      <c r="CO200" s="1514"/>
      <c r="CP200" s="1514"/>
      <c r="CQ200" s="1514"/>
      <c r="CR200" s="1514"/>
      <c r="CS200" s="1514"/>
      <c r="CT200" s="1514"/>
      <c r="CU200" s="1514"/>
      <c r="CV200" s="1514"/>
      <c r="CW200" s="1514"/>
      <c r="CX200" s="1514"/>
      <c r="CY200" s="1514"/>
      <c r="CZ200" s="1514"/>
    </row>
    <row r="201" s="131" customFormat="true" ht="15" customHeight="true" x14ac:dyDescent="0.2">
      <c r="A201" s="647"/>
      <c r="B201" s="735"/>
      <c r="C201" s="823"/>
      <c r="D201" s="814"/>
      <c r="E201" s="814"/>
      <c r="F201" s="814"/>
      <c r="G201" s="815"/>
      <c r="H201" s="824"/>
      <c r="I201" s="814"/>
      <c r="J201" s="814"/>
      <c r="K201" s="814"/>
      <c r="L201" s="825"/>
      <c r="M201" s="823"/>
      <c r="N201" s="814"/>
      <c r="O201" s="814"/>
      <c r="P201" s="814"/>
      <c r="Q201" s="815"/>
      <c r="R201" s="824"/>
      <c r="S201" s="814"/>
      <c r="T201" s="814"/>
      <c r="U201" s="814"/>
      <c r="V201" s="814"/>
      <c r="W201" s="814"/>
      <c r="X201" s="814"/>
      <c r="Y201" s="814"/>
      <c r="Z201" s="814"/>
      <c r="AA201" s="814"/>
      <c r="AB201" s="814"/>
      <c r="AC201" s="814"/>
      <c r="AD201" s="814"/>
      <c r="AE201" s="814"/>
      <c r="AF201" s="814"/>
      <c r="AG201" s="814"/>
      <c r="AH201" s="814"/>
      <c r="AI201" s="814"/>
      <c r="AJ201" s="814"/>
      <c r="AK201" s="814"/>
      <c r="AL201" s="825"/>
      <c r="AM201" s="547"/>
      <c r="AN201" s="547"/>
      <c r="AO201" s="547"/>
      <c r="AP201" s="547"/>
      <c r="AQ201" s="547"/>
      <c r="AR201" s="547"/>
      <c r="AS201" s="547"/>
      <c r="AT201" s="547"/>
      <c r="AU201" s="547"/>
      <c r="AV201" s="547"/>
      <c r="AW201" s="547"/>
      <c r="AX201" s="547"/>
      <c r="AY201" s="547"/>
      <c r="AZ201" s="216"/>
      <c r="BA201" s="392"/>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308"/>
      <c r="CF201" s="308"/>
      <c r="CG201" s="308"/>
      <c r="CH201" s="308"/>
      <c r="CI201" s="308"/>
      <c r="CJ201" s="308"/>
      <c r="CK201" s="308"/>
      <c r="CL201" s="308"/>
      <c r="CM201" s="1514"/>
      <c r="CN201" s="1514"/>
      <c r="CO201" s="1514"/>
      <c r="CP201" s="1514"/>
      <c r="CQ201" s="1514"/>
      <c r="CR201" s="1514"/>
      <c r="CS201" s="1514"/>
      <c r="CT201" s="1514"/>
      <c r="CU201" s="1514"/>
      <c r="CV201" s="1514"/>
      <c r="CW201" s="1514"/>
      <c r="CX201" s="1514"/>
      <c r="CY201" s="1514"/>
      <c r="CZ201" s="1514"/>
    </row>
    <row r="202" s="131" customFormat="true" ht="15" customHeight="true" x14ac:dyDescent="0.2">
      <c r="A202" s="647"/>
      <c r="B202" s="735"/>
      <c r="C202" s="823"/>
      <c r="D202" s="814"/>
      <c r="E202" s="814"/>
      <c r="F202" s="814"/>
      <c r="G202" s="815"/>
      <c r="H202" s="824"/>
      <c r="I202" s="814"/>
      <c r="J202" s="814"/>
      <c r="K202" s="814"/>
      <c r="L202" s="825"/>
      <c r="M202" s="823"/>
      <c r="N202" s="814"/>
      <c r="O202" s="814"/>
      <c r="P202" s="814"/>
      <c r="Q202" s="815"/>
      <c r="R202" s="824"/>
      <c r="S202" s="814"/>
      <c r="T202" s="814"/>
      <c r="U202" s="814"/>
      <c r="V202" s="814"/>
      <c r="W202" s="814"/>
      <c r="X202" s="814"/>
      <c r="Y202" s="814"/>
      <c r="Z202" s="814"/>
      <c r="AA202" s="814"/>
      <c r="AB202" s="814"/>
      <c r="AC202" s="814"/>
      <c r="AD202" s="814"/>
      <c r="AE202" s="814"/>
      <c r="AF202" s="814"/>
      <c r="AG202" s="814"/>
      <c r="AH202" s="814"/>
      <c r="AI202" s="814"/>
      <c r="AJ202" s="814"/>
      <c r="AK202" s="814"/>
      <c r="AL202" s="825"/>
      <c r="AM202" s="547"/>
      <c r="AN202" s="547"/>
      <c r="AO202" s="547"/>
      <c r="AP202" s="547"/>
      <c r="AQ202" s="547"/>
      <c r="AR202" s="547"/>
      <c r="AS202" s="547"/>
      <c r="AT202" s="547"/>
      <c r="AU202" s="547"/>
      <c r="AV202" s="547"/>
      <c r="AW202" s="547"/>
      <c r="AX202" s="547"/>
      <c r="AY202" s="547"/>
      <c r="AZ202" s="216"/>
      <c r="BA202" s="392"/>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308"/>
      <c r="CF202" s="308"/>
      <c r="CG202" s="308"/>
      <c r="CH202" s="308"/>
      <c r="CI202" s="308"/>
      <c r="CJ202" s="308"/>
      <c r="CK202" s="308"/>
      <c r="CL202" s="308"/>
      <c r="CM202" s="1514"/>
      <c r="CN202" s="1514"/>
      <c r="CO202" s="1514"/>
      <c r="CP202" s="1514"/>
      <c r="CQ202" s="1514"/>
      <c r="CR202" s="1514"/>
      <c r="CS202" s="1514"/>
      <c r="CT202" s="1514"/>
      <c r="CU202" s="1514"/>
      <c r="CV202" s="1514"/>
      <c r="CW202" s="1514"/>
      <c r="CX202" s="1514"/>
      <c r="CY202" s="1514"/>
      <c r="CZ202" s="1514"/>
    </row>
    <row r="203" s="569" customFormat="true" ht="15" customHeight="true" x14ac:dyDescent="0.2">
      <c r="A203" s="722"/>
      <c r="B203" s="948"/>
      <c r="C203" s="862"/>
      <c r="D203" s="863"/>
      <c r="E203" s="863"/>
      <c r="F203" s="863"/>
      <c r="G203" s="864"/>
      <c r="H203" s="865"/>
      <c r="I203" s="863"/>
      <c r="J203" s="863"/>
      <c r="K203" s="863"/>
      <c r="L203" s="866"/>
      <c r="M203" s="867"/>
      <c r="N203" s="863"/>
      <c r="O203" s="863"/>
      <c r="P203" s="863"/>
      <c r="Q203" s="864"/>
      <c r="R203" s="865"/>
      <c r="S203" s="863"/>
      <c r="T203" s="863"/>
      <c r="U203" s="863"/>
      <c r="V203" s="863"/>
      <c r="W203" s="863"/>
      <c r="X203" s="863"/>
      <c r="Y203" s="863"/>
      <c r="Z203" s="863"/>
      <c r="AA203" s="863"/>
      <c r="AB203" s="863"/>
      <c r="AC203" s="863"/>
      <c r="AD203" s="863"/>
      <c r="AE203" s="863"/>
      <c r="AF203" s="863"/>
      <c r="AG203" s="863"/>
      <c r="AH203" s="863"/>
      <c r="AI203" s="863"/>
      <c r="AJ203" s="863"/>
      <c r="AK203" s="863"/>
      <c r="AL203" s="1471"/>
      <c r="AM203" s="1226"/>
      <c r="AN203" s="1226"/>
      <c r="AO203" s="1226"/>
      <c r="AP203" s="1226"/>
      <c r="AQ203" s="1226"/>
      <c r="AR203" s="1226"/>
      <c r="AS203" s="1226"/>
      <c r="AT203" s="1226"/>
      <c r="AU203" s="1226"/>
      <c r="AV203" s="1226"/>
      <c r="AW203" s="1226"/>
      <c r="AX203" s="1226"/>
      <c r="AY203" s="1226"/>
      <c r="AZ203" s="570"/>
      <c r="BA203" s="392"/>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308"/>
      <c r="CF203" s="308"/>
      <c r="CG203" s="308"/>
      <c r="CH203" s="308"/>
      <c r="CI203" s="308"/>
      <c r="CJ203" s="308"/>
      <c r="CK203" s="308"/>
      <c r="CL203" s="308"/>
      <c r="CM203" s="1514"/>
      <c r="CN203" s="1514"/>
      <c r="CO203" s="1514"/>
      <c r="CP203" s="1514"/>
      <c r="CQ203" s="1514"/>
      <c r="CR203" s="1514"/>
      <c r="CS203" s="1514"/>
      <c r="CT203" s="1514"/>
      <c r="CU203" s="1514"/>
      <c r="CV203" s="1514"/>
      <c r="CW203" s="1514"/>
      <c r="CX203" s="1514"/>
      <c r="CY203" s="1514"/>
      <c r="CZ203" s="1514"/>
    </row>
    <row r="204" s="569" customFormat="true" ht="15" customHeight="true" x14ac:dyDescent="0.2">
      <c r="A204" s="722"/>
      <c r="B204" s="948"/>
      <c r="C204" s="862"/>
      <c r="D204" s="863"/>
      <c r="E204" s="863"/>
      <c r="F204" s="863"/>
      <c r="G204" s="864"/>
      <c r="H204" s="865"/>
      <c r="I204" s="863"/>
      <c r="J204" s="863"/>
      <c r="K204" s="863"/>
      <c r="L204" s="866"/>
      <c r="M204" s="867"/>
      <c r="N204" s="863"/>
      <c r="O204" s="863"/>
      <c r="P204" s="863"/>
      <c r="Q204" s="864"/>
      <c r="R204" s="865"/>
      <c r="S204" s="863"/>
      <c r="T204" s="863"/>
      <c r="U204" s="863"/>
      <c r="V204" s="863"/>
      <c r="W204" s="863"/>
      <c r="X204" s="863"/>
      <c r="Y204" s="863"/>
      <c r="Z204" s="863"/>
      <c r="AA204" s="863"/>
      <c r="AB204" s="863"/>
      <c r="AC204" s="863"/>
      <c r="AD204" s="863"/>
      <c r="AE204" s="863"/>
      <c r="AF204" s="863"/>
      <c r="AG204" s="863"/>
      <c r="AH204" s="863"/>
      <c r="AI204" s="863"/>
      <c r="AJ204" s="863"/>
      <c r="AK204" s="863"/>
      <c r="AL204" s="1471"/>
      <c r="AM204" s="1226"/>
      <c r="AN204" s="1226"/>
      <c r="AO204" s="1226"/>
      <c r="AP204" s="1226"/>
      <c r="AQ204" s="1226"/>
      <c r="AR204" s="1226"/>
      <c r="AS204" s="1226"/>
      <c r="AT204" s="1226"/>
      <c r="AU204" s="1226"/>
      <c r="AV204" s="1226"/>
      <c r="AW204" s="1226"/>
      <c r="AX204" s="1226"/>
      <c r="AY204" s="1226"/>
      <c r="AZ204" s="570"/>
      <c r="BA204" s="392"/>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308"/>
      <c r="CF204" s="308"/>
      <c r="CG204" s="308"/>
      <c r="CH204" s="308"/>
      <c r="CI204" s="308"/>
      <c r="CJ204" s="308"/>
      <c r="CK204" s="308"/>
      <c r="CL204" s="308"/>
      <c r="CM204" s="1514"/>
      <c r="CN204" s="1514"/>
      <c r="CO204" s="1514"/>
      <c r="CP204" s="1514"/>
      <c r="CQ204" s="1514"/>
      <c r="CR204" s="1514"/>
      <c r="CS204" s="1514"/>
      <c r="CT204" s="1514"/>
      <c r="CU204" s="1514"/>
      <c r="CV204" s="1514"/>
      <c r="CW204" s="1514"/>
      <c r="CX204" s="1514"/>
      <c r="CY204" s="1514"/>
      <c r="CZ204" s="1514"/>
    </row>
    <row r="205" s="569" customFormat="true" ht="15" customHeight="true" x14ac:dyDescent="0.2">
      <c r="A205" s="732"/>
      <c r="B205" s="950"/>
      <c r="C205" s="896"/>
      <c r="D205" s="897"/>
      <c r="E205" s="897"/>
      <c r="F205" s="897"/>
      <c r="G205" s="898"/>
      <c r="H205" s="899"/>
      <c r="I205" s="897"/>
      <c r="J205" s="897"/>
      <c r="K205" s="897"/>
      <c r="L205" s="900"/>
      <c r="M205" s="901"/>
      <c r="N205" s="897"/>
      <c r="O205" s="897"/>
      <c r="P205" s="897"/>
      <c r="Q205" s="898"/>
      <c r="R205" s="899"/>
      <c r="S205" s="897"/>
      <c r="T205" s="897"/>
      <c r="U205" s="897"/>
      <c r="V205" s="897"/>
      <c r="W205" s="897"/>
      <c r="X205" s="897"/>
      <c r="Y205" s="897"/>
      <c r="Z205" s="897"/>
      <c r="AA205" s="897"/>
      <c r="AB205" s="897"/>
      <c r="AC205" s="897"/>
      <c r="AD205" s="897"/>
      <c r="AE205" s="897"/>
      <c r="AF205" s="897"/>
      <c r="AG205" s="897"/>
      <c r="AH205" s="897"/>
      <c r="AI205" s="897"/>
      <c r="AJ205" s="897"/>
      <c r="AK205" s="897"/>
      <c r="AL205" s="1480"/>
      <c r="AM205" s="1226"/>
      <c r="AN205" s="1226"/>
      <c r="AO205" s="1226"/>
      <c r="AP205" s="1226"/>
      <c r="AQ205" s="1226"/>
      <c r="AR205" s="1226"/>
      <c r="AS205" s="1226"/>
      <c r="AT205" s="1226"/>
      <c r="AU205" s="1226"/>
      <c r="AV205" s="1226"/>
      <c r="AW205" s="1226"/>
      <c r="AX205" s="1226"/>
      <c r="AY205" s="1226"/>
      <c r="AZ205" s="570"/>
      <c r="BA205" s="392"/>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358"/>
      <c r="CF205" s="358"/>
      <c r="CG205" s="358"/>
      <c r="CH205" s="358"/>
      <c r="CI205" s="358"/>
      <c r="CJ205" s="358"/>
      <c r="CK205" s="358"/>
      <c r="CL205" s="358"/>
      <c r="CM205" s="1514"/>
      <c r="CN205" s="1514"/>
      <c r="CO205" s="1514"/>
      <c r="CP205" s="1514"/>
      <c r="CQ205" s="1514"/>
      <c r="CR205" s="1514"/>
      <c r="CS205" s="1514"/>
      <c r="CT205" s="1514"/>
      <c r="CU205" s="1514"/>
      <c r="CV205" s="1514"/>
      <c r="CW205" s="1514"/>
      <c r="CX205" s="1514"/>
      <c r="CY205" s="1514"/>
      <c r="CZ205" s="1514"/>
    </row>
    <row r="206" s="584" customFormat="true" ht="250.15" customHeight="true" x14ac:dyDescent="0.2">
      <c r="B206" s="585"/>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686" t="str">
        <f>A1026</f>
        <v>Yemen</v>
      </c>
      <c r="B208" s="1687"/>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2006</v>
      </c>
      <c r="B209" s="139"/>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112</v>
      </c>
      <c r="B210" s="14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98</v>
      </c>
      <c r="B212" s="222"/>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MICS06</v>
      </c>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78"/>
      <c r="B216" s="576"/>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78"/>
      <c r="B217" s="577"/>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78"/>
      <c r="B218" s="576"/>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79"/>
      <c r="B219" s="580"/>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566" customFormat="true" ht="15" customHeight="true" x14ac:dyDescent="0.2">
      <c r="A220" s="114" t="s">
        <v>87</v>
      </c>
      <c r="B220" s="206"/>
      <c r="C220" s="1677" t="s">
        <v>115</v>
      </c>
      <c r="D220" s="1678"/>
      <c r="E220" s="1678"/>
      <c r="F220" s="1678"/>
      <c r="G220" s="1679"/>
      <c r="H220" s="1680" t="s">
        <v>39</v>
      </c>
      <c r="I220" s="1681"/>
      <c r="J220" s="1681"/>
      <c r="K220" s="1681"/>
      <c r="L220" s="1682"/>
      <c r="M220" s="1683" t="s">
        <v>38</v>
      </c>
      <c r="N220" s="1684"/>
      <c r="O220" s="1684"/>
      <c r="P220" s="1684"/>
      <c r="Q220" s="1685"/>
      <c r="R220" s="1413" t="s">
        <v>138</v>
      </c>
      <c r="S220" s="1453"/>
      <c r="T220" s="1453"/>
      <c r="U220" s="1453"/>
      <c r="V220" s="1453"/>
      <c r="W220" s="1453"/>
      <c r="X220" s="1453"/>
      <c r="Y220" s="1453"/>
      <c r="Z220" s="1453"/>
      <c r="AA220" s="1453"/>
      <c r="AB220" s="1453"/>
      <c r="AC220" s="1453"/>
      <c r="AD220" s="1453"/>
      <c r="AE220" s="1453"/>
      <c r="AF220" s="1453"/>
      <c r="AG220" s="1453"/>
      <c r="AH220" s="1453"/>
      <c r="AI220" s="1453"/>
      <c r="AJ220" s="1453"/>
      <c r="AK220" s="1453"/>
      <c r="AL220" s="1454"/>
      <c r="AM220" s="1226"/>
      <c r="AN220" s="1226"/>
      <c r="AO220" s="1226"/>
      <c r="AP220" s="1226"/>
      <c r="AQ220" s="1226"/>
      <c r="AR220" s="1226"/>
      <c r="AS220" s="1226"/>
      <c r="AT220" s="1226"/>
      <c r="AU220" s="1226"/>
      <c r="AV220" s="1226"/>
      <c r="AW220" s="1226"/>
      <c r="AX220" s="1226"/>
      <c r="AY220" s="1226"/>
      <c r="AZ220" s="570"/>
      <c r="BA220" s="217" t="s">
        <v>129</v>
      </c>
      <c r="BB220" s="114" t="s">
        <v>87</v>
      </c>
      <c r="BC220" s="1784" t="s">
        <v>115</v>
      </c>
      <c r="BD220" s="1785"/>
      <c r="BE220" s="1785"/>
      <c r="BF220" s="1785"/>
      <c r="BG220" s="1786"/>
      <c r="BH220" s="1787" t="s">
        <v>39</v>
      </c>
      <c r="BI220" s="1785"/>
      <c r="BJ220" s="1785"/>
      <c r="BK220" s="1785"/>
      <c r="BL220" s="1786"/>
      <c r="BM220" s="1787" t="s">
        <v>38</v>
      </c>
      <c r="BN220" s="1785"/>
      <c r="BO220" s="1785"/>
      <c r="BP220" s="1785"/>
      <c r="BQ220" s="1788"/>
      <c r="BR220" s="1434" t="s">
        <v>138</v>
      </c>
      <c r="BS220" s="1435"/>
      <c r="BT220" s="1435"/>
      <c r="BU220" s="1435"/>
      <c r="BV220" s="1435"/>
      <c r="BW220" s="1435"/>
      <c r="BX220" s="1435"/>
      <c r="BY220" s="1436"/>
      <c r="BZ220" s="313"/>
      <c r="CA220" s="313"/>
      <c r="CB220" s="313"/>
      <c r="CC220" s="313"/>
      <c r="CD220" s="313"/>
      <c r="CE220" s="313"/>
      <c r="CF220" s="313"/>
      <c r="CG220" s="313"/>
      <c r="CH220" s="313"/>
      <c r="CI220" s="313"/>
      <c r="CJ220" s="313"/>
      <c r="CK220" s="313"/>
      <c r="CL220" s="313"/>
      <c r="CM220" s="215"/>
      <c r="CN220" s="215"/>
      <c r="CO220" s="215"/>
      <c r="CP220" s="215"/>
      <c r="CQ220" s="215"/>
      <c r="CR220" s="215"/>
      <c r="CS220" s="215"/>
      <c r="CT220" s="215"/>
      <c r="CU220" s="215"/>
      <c r="CV220" s="215"/>
      <c r="CW220" s="215"/>
      <c r="CX220" s="215"/>
      <c r="CY220" s="215"/>
      <c r="CZ220" s="215"/>
    </row>
    <row r="221" s="566" customFormat="true" ht="12.75" x14ac:dyDescent="0.2">
      <c r="A221" s="190" t="s">
        <v>88</v>
      </c>
      <c r="B221" s="247"/>
      <c r="C221" s="285" t="s">
        <v>0</v>
      </c>
      <c r="D221" s="286" t="s">
        <v>1</v>
      </c>
      <c r="E221" s="286" t="s">
        <v>2</v>
      </c>
      <c r="F221" s="286" t="s">
        <v>3</v>
      </c>
      <c r="G221" s="287" t="s">
        <v>4</v>
      </c>
      <c r="H221" s="697" t="s">
        <v>0</v>
      </c>
      <c r="I221" s="644" t="s">
        <v>1</v>
      </c>
      <c r="J221" s="644" t="s">
        <v>2</v>
      </c>
      <c r="K221" s="644" t="s">
        <v>3</v>
      </c>
      <c r="L221" s="645" t="s">
        <v>4</v>
      </c>
      <c r="M221" s="684" t="s">
        <v>0</v>
      </c>
      <c r="N221" s="644" t="s">
        <v>1</v>
      </c>
      <c r="O221" s="644" t="s">
        <v>2</v>
      </c>
      <c r="P221" s="644" t="s">
        <v>3</v>
      </c>
      <c r="Q221" s="713" t="s">
        <v>4</v>
      </c>
      <c r="R221" s="697" t="s">
        <v>147</v>
      </c>
      <c r="S221" s="644" t="s">
        <v>148</v>
      </c>
      <c r="T221" s="644" t="s">
        <v>149</v>
      </c>
      <c r="U221" s="644" t="s">
        <v>150</v>
      </c>
      <c r="V221" s="644" t="s">
        <v>151</v>
      </c>
      <c r="W221" s="644" t="s">
        <v>152</v>
      </c>
      <c r="X221" s="644" t="s">
        <v>153</v>
      </c>
      <c r="Y221" s="644" t="s">
        <v>154</v>
      </c>
      <c r="Z221" s="644" t="s">
        <v>155</v>
      </c>
      <c r="AA221" s="644" t="s">
        <v>156</v>
      </c>
      <c r="AB221" s="644" t="s">
        <v>157</v>
      </c>
      <c r="AC221" s="644" t="s">
        <v>158</v>
      </c>
      <c r="AD221" s="644" t="s">
        <v>159</v>
      </c>
      <c r="AE221" s="644" t="s">
        <v>160</v>
      </c>
      <c r="AF221" s="644" t="s">
        <v>161</v>
      </c>
      <c r="AG221" s="644" t="s">
        <v>162</v>
      </c>
      <c r="AH221" s="644" t="s">
        <v>163</v>
      </c>
      <c r="AI221" s="644" t="s">
        <v>164</v>
      </c>
      <c r="AJ221" s="644" t="s">
        <v>165</v>
      </c>
      <c r="AK221" s="644" t="s">
        <v>166</v>
      </c>
      <c r="AL221" s="646" t="s">
        <v>167</v>
      </c>
      <c r="AM221" s="1226"/>
      <c r="AN221" s="1226"/>
      <c r="AO221" s="1226"/>
      <c r="AP221" s="1226"/>
      <c r="AQ221" s="1226"/>
      <c r="AR221" s="1226"/>
      <c r="AS221" s="1226"/>
      <c r="AT221" s="1226"/>
      <c r="AU221" s="1226"/>
      <c r="AV221" s="1226"/>
      <c r="AW221" s="1226"/>
      <c r="AX221" s="1226"/>
      <c r="AY221" s="1226"/>
      <c r="AZ221" s="570"/>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147</v>
      </c>
      <c r="BS221" s="176" t="s">
        <v>148</v>
      </c>
      <c r="BT221" s="176" t="s">
        <v>149</v>
      </c>
      <c r="BU221" s="176" t="s">
        <v>150</v>
      </c>
      <c r="BV221" s="176" t="s">
        <v>151</v>
      </c>
      <c r="BW221" s="176" t="s">
        <v>152</v>
      </c>
      <c r="BX221" s="176" t="s">
        <v>153</v>
      </c>
      <c r="BY221" s="177" t="s">
        <v>154</v>
      </c>
      <c r="BZ221" s="177" t="s">
        <v>155</v>
      </c>
      <c r="CA221" s="177" t="s">
        <v>156</v>
      </c>
      <c r="CB221" s="177" t="s">
        <v>157</v>
      </c>
      <c r="CC221" s="177" t="s">
        <v>158</v>
      </c>
      <c r="CD221" s="177" t="s">
        <v>159</v>
      </c>
      <c r="CE221" s="177" t="s">
        <v>160</v>
      </c>
      <c r="CF221" s="177" t="s">
        <v>161</v>
      </c>
      <c r="CG221" s="177" t="s">
        <v>162</v>
      </c>
      <c r="CH221" s="177" t="s">
        <v>163</v>
      </c>
      <c r="CI221" s="177" t="s">
        <v>164</v>
      </c>
      <c r="CJ221" s="177" t="s">
        <v>165</v>
      </c>
      <c r="CK221" s="177" t="s">
        <v>166</v>
      </c>
      <c r="CL221" s="177" t="s">
        <v>167</v>
      </c>
      <c r="CM221" s="1515"/>
      <c r="CN221" s="1515"/>
      <c r="CO221" s="1515"/>
      <c r="CP221" s="1515"/>
      <c r="CQ221" s="1515"/>
      <c r="CR221" s="1515"/>
      <c r="CS221" s="1515"/>
      <c r="CT221" s="1515"/>
      <c r="CU221" s="1515"/>
      <c r="CV221" s="1515"/>
      <c r="CW221" s="1515"/>
      <c r="CX221" s="1515"/>
      <c r="CY221" s="1515"/>
      <c r="CZ221" s="1515"/>
    </row>
    <row r="222" s="566" customFormat="true" ht="15" customHeight="true" x14ac:dyDescent="0.2">
      <c r="A222" s="1700" t="s">
        <v>37</v>
      </c>
      <c r="B222" s="951" t="s">
        <v>15</v>
      </c>
      <c r="C222" s="963" t="s">
        <v>36</v>
      </c>
      <c r="D222" s="970" t="s">
        <v>36</v>
      </c>
      <c r="E222" s="970" t="s">
        <v>36</v>
      </c>
      <c r="F222" s="970" t="s">
        <v>36</v>
      </c>
      <c r="G222" s="977" t="s">
        <v>36</v>
      </c>
      <c r="H222" s="984" t="s">
        <v>36</v>
      </c>
      <c r="I222" s="970" t="s">
        <v>36</v>
      </c>
      <c r="J222" s="970" t="s">
        <v>36</v>
      </c>
      <c r="K222" s="970" t="s">
        <v>36</v>
      </c>
      <c r="L222" s="991" t="s">
        <v>36</v>
      </c>
      <c r="M222" s="998" t="s">
        <v>36</v>
      </c>
      <c r="N222" s="970" t="s">
        <v>36</v>
      </c>
      <c r="O222" s="970" t="s">
        <v>36</v>
      </c>
      <c r="P222" s="970" t="s">
        <v>36</v>
      </c>
      <c r="Q222" s="977" t="s">
        <v>36</v>
      </c>
      <c r="R222" s="984" t="s">
        <v>36</v>
      </c>
      <c r="S222" s="970" t="s">
        <v>36</v>
      </c>
      <c r="T222" s="970" t="s">
        <v>36</v>
      </c>
      <c r="U222" s="970" t="s">
        <v>36</v>
      </c>
      <c r="V222" s="970" t="s">
        <v>36</v>
      </c>
      <c r="W222" s="970" t="s">
        <v>36</v>
      </c>
      <c r="X222" s="970" t="s">
        <v>36</v>
      </c>
      <c r="Y222" s="970" t="s">
        <v>36</v>
      </c>
      <c r="Z222" s="970" t="s">
        <v>36</v>
      </c>
      <c r="AA222" s="970" t="s">
        <v>36</v>
      </c>
      <c r="AB222" s="970" t="s">
        <v>36</v>
      </c>
      <c r="AC222" s="970" t="s">
        <v>36</v>
      </c>
      <c r="AD222" s="970" t="s">
        <v>36</v>
      </c>
      <c r="AE222" s="970" t="s">
        <v>36</v>
      </c>
      <c r="AF222" s="970" t="s">
        <v>36</v>
      </c>
      <c r="AG222" s="970" t="s">
        <v>36</v>
      </c>
      <c r="AH222" s="970" t="s">
        <v>36</v>
      </c>
      <c r="AI222" s="970" t="s">
        <v>36</v>
      </c>
      <c r="AJ222" s="970" t="s">
        <v>36</v>
      </c>
      <c r="AK222" s="970" t="s">
        <v>36</v>
      </c>
      <c r="AL222" s="1481" t="s">
        <v>36</v>
      </c>
      <c r="AM222" s="1226"/>
      <c r="AN222" s="1226"/>
      <c r="AO222" s="1226"/>
      <c r="AP222" s="1226"/>
      <c r="AQ222" s="1226"/>
      <c r="AR222" s="1226"/>
      <c r="AS222" s="1226"/>
      <c r="AT222" s="1226"/>
      <c r="AU222" s="1226"/>
      <c r="AV222" s="1226"/>
      <c r="AW222" s="1226"/>
      <c r="AX222" s="1226"/>
      <c r="AY222" s="1226"/>
      <c r="AZ222" s="570"/>
      <c r="BA222" s="1816" t="s">
        <v>37</v>
      </c>
      <c r="BB222" s="160" t="s">
        <v>15</v>
      </c>
      <c r="BC222" s="1014" t="s">
        <v>36</v>
      </c>
      <c r="BD222" s="1033" t="s">
        <v>36</v>
      </c>
      <c r="BE222" s="1033" t="s">
        <v>36</v>
      </c>
      <c r="BF222" s="1033" t="s">
        <v>36</v>
      </c>
      <c r="BG222" s="1053" t="s">
        <v>36</v>
      </c>
      <c r="BH222" s="1073" t="s">
        <v>36</v>
      </c>
      <c r="BI222" s="1033" t="s">
        <v>36</v>
      </c>
      <c r="BJ222" s="1033" t="s">
        <v>36</v>
      </c>
      <c r="BK222" s="1033" t="s">
        <v>36</v>
      </c>
      <c r="BL222" s="1053" t="s">
        <v>36</v>
      </c>
      <c r="BM222" s="1073" t="s">
        <v>36</v>
      </c>
      <c r="BN222" s="1033" t="s">
        <v>36</v>
      </c>
      <c r="BO222" s="1033" t="s">
        <v>36</v>
      </c>
      <c r="BP222" s="1033" t="s">
        <v>36</v>
      </c>
      <c r="BQ222" s="1053" t="s">
        <v>36</v>
      </c>
      <c r="BR222" s="1073" t="s">
        <v>36</v>
      </c>
      <c r="BS222" s="1033" t="s">
        <v>36</v>
      </c>
      <c r="BT222" s="1033" t="s">
        <v>36</v>
      </c>
      <c r="BU222" s="1033" t="s">
        <v>36</v>
      </c>
      <c r="BV222" s="1033" t="s">
        <v>36</v>
      </c>
      <c r="BW222" s="1033" t="s">
        <v>36</v>
      </c>
      <c r="BX222" s="1033" t="s">
        <v>36</v>
      </c>
      <c r="BY222" s="1091" t="s">
        <v>36</v>
      </c>
      <c r="BZ222" s="1091" t="s">
        <v>36</v>
      </c>
      <c r="CA222" s="1091" t="s">
        <v>36</v>
      </c>
      <c r="CB222" s="1091" t="s">
        <v>36</v>
      </c>
      <c r="CC222" s="1091" t="s">
        <v>36</v>
      </c>
      <c r="CD222" s="1091" t="s">
        <v>36</v>
      </c>
      <c r="CE222" s="1091" t="s">
        <v>36</v>
      </c>
      <c r="CF222" s="1091" t="s">
        <v>36</v>
      </c>
      <c r="CG222" s="1091" t="s">
        <v>36</v>
      </c>
      <c r="CH222" s="1091" t="s">
        <v>36</v>
      </c>
      <c r="CI222" s="1091" t="s">
        <v>36</v>
      </c>
      <c r="CJ222" s="1091" t="s">
        <v>36</v>
      </c>
      <c r="CK222" s="1091" t="s">
        <v>36</v>
      </c>
      <c r="CL222" s="1091" t="s">
        <v>36</v>
      </c>
      <c r="CM222" s="1516"/>
      <c r="CN222" s="1516"/>
      <c r="CO222" s="1516"/>
      <c r="CP222" s="1516"/>
      <c r="CQ222" s="1516"/>
      <c r="CR222" s="1516"/>
      <c r="CS222" s="1516"/>
      <c r="CT222" s="1516"/>
      <c r="CU222" s="1516"/>
      <c r="CV222" s="1516"/>
      <c r="CW222" s="1516"/>
      <c r="CX222" s="1516"/>
      <c r="CY222" s="1516"/>
      <c r="CZ222" s="1517"/>
    </row>
    <row r="223" s="566" customFormat="true" ht="15" customHeight="true" x14ac:dyDescent="0.2">
      <c r="A223" s="1701"/>
      <c r="B223" s="952" t="s">
        <v>16</v>
      </c>
      <c r="C223" s="964" t="s">
        <v>36</v>
      </c>
      <c r="D223" s="971" t="s">
        <v>36</v>
      </c>
      <c r="E223" s="971" t="s">
        <v>36</v>
      </c>
      <c r="F223" s="971" t="s">
        <v>36</v>
      </c>
      <c r="G223" s="978" t="s">
        <v>36</v>
      </c>
      <c r="H223" s="985" t="s">
        <v>36</v>
      </c>
      <c r="I223" s="971" t="s">
        <v>36</v>
      </c>
      <c r="J223" s="971" t="s">
        <v>36</v>
      </c>
      <c r="K223" s="971" t="s">
        <v>36</v>
      </c>
      <c r="L223" s="992" t="s">
        <v>36</v>
      </c>
      <c r="M223" s="999" t="s">
        <v>36</v>
      </c>
      <c r="N223" s="971" t="s">
        <v>36</v>
      </c>
      <c r="O223" s="971" t="s">
        <v>36</v>
      </c>
      <c r="P223" s="971" t="s">
        <v>36</v>
      </c>
      <c r="Q223" s="978" t="s">
        <v>36</v>
      </c>
      <c r="R223" s="985" t="s">
        <v>36</v>
      </c>
      <c r="S223" s="971" t="s">
        <v>36</v>
      </c>
      <c r="T223" s="971" t="s">
        <v>36</v>
      </c>
      <c r="U223" s="971" t="s">
        <v>36</v>
      </c>
      <c r="V223" s="971" t="s">
        <v>36</v>
      </c>
      <c r="W223" s="971" t="s">
        <v>36</v>
      </c>
      <c r="X223" s="971" t="s">
        <v>36</v>
      </c>
      <c r="Y223" s="971" t="s">
        <v>36</v>
      </c>
      <c r="Z223" s="971" t="s">
        <v>36</v>
      </c>
      <c r="AA223" s="971" t="s">
        <v>36</v>
      </c>
      <c r="AB223" s="971" t="s">
        <v>36</v>
      </c>
      <c r="AC223" s="971" t="s">
        <v>36</v>
      </c>
      <c r="AD223" s="971" t="s">
        <v>36</v>
      </c>
      <c r="AE223" s="971" t="s">
        <v>36</v>
      </c>
      <c r="AF223" s="971" t="s">
        <v>36</v>
      </c>
      <c r="AG223" s="971" t="s">
        <v>36</v>
      </c>
      <c r="AH223" s="971" t="s">
        <v>36</v>
      </c>
      <c r="AI223" s="971" t="s">
        <v>36</v>
      </c>
      <c r="AJ223" s="971" t="s">
        <v>36</v>
      </c>
      <c r="AK223" s="971" t="s">
        <v>36</v>
      </c>
      <c r="AL223" s="1482" t="s">
        <v>36</v>
      </c>
      <c r="AM223" s="1226"/>
      <c r="AN223" s="1226"/>
      <c r="AO223" s="1226"/>
      <c r="AP223" s="1226"/>
      <c r="AQ223" s="1226"/>
      <c r="AR223" s="1226"/>
      <c r="AS223" s="1226"/>
      <c r="AT223" s="1226"/>
      <c r="AU223" s="1226"/>
      <c r="AV223" s="1226"/>
      <c r="AW223" s="1226"/>
      <c r="AX223" s="1226"/>
      <c r="AY223" s="1226"/>
      <c r="AZ223" s="570"/>
      <c r="BA223" s="1817"/>
      <c r="BB223" s="161" t="s">
        <v>16</v>
      </c>
      <c r="BC223" s="1015" t="s">
        <v>36</v>
      </c>
      <c r="BD223" s="1034" t="s">
        <v>36</v>
      </c>
      <c r="BE223" s="1034" t="s">
        <v>36</v>
      </c>
      <c r="BF223" s="1034" t="s">
        <v>36</v>
      </c>
      <c r="BG223" s="1054" t="s">
        <v>36</v>
      </c>
      <c r="BH223" s="1074" t="s">
        <v>36</v>
      </c>
      <c r="BI223" s="1034" t="s">
        <v>36</v>
      </c>
      <c r="BJ223" s="1034" t="s">
        <v>36</v>
      </c>
      <c r="BK223" s="1034" t="s">
        <v>36</v>
      </c>
      <c r="BL223" s="1054" t="s">
        <v>36</v>
      </c>
      <c r="BM223" s="1074" t="s">
        <v>36</v>
      </c>
      <c r="BN223" s="1034" t="s">
        <v>36</v>
      </c>
      <c r="BO223" s="1034" t="s">
        <v>36</v>
      </c>
      <c r="BP223" s="1034" t="s">
        <v>36</v>
      </c>
      <c r="BQ223" s="1054" t="s">
        <v>36</v>
      </c>
      <c r="BR223" s="1074" t="s">
        <v>36</v>
      </c>
      <c r="BS223" s="1034" t="s">
        <v>36</v>
      </c>
      <c r="BT223" s="1034" t="s">
        <v>36</v>
      </c>
      <c r="BU223" s="1034" t="s">
        <v>36</v>
      </c>
      <c r="BV223" s="1034" t="s">
        <v>36</v>
      </c>
      <c r="BW223" s="1034" t="s">
        <v>36</v>
      </c>
      <c r="BX223" s="1034" t="s">
        <v>36</v>
      </c>
      <c r="BY223" s="1092" t="s">
        <v>36</v>
      </c>
      <c r="BZ223" s="1092" t="s">
        <v>36</v>
      </c>
      <c r="CA223" s="1092" t="s">
        <v>36</v>
      </c>
      <c r="CB223" s="1092" t="s">
        <v>36</v>
      </c>
      <c r="CC223" s="1092" t="s">
        <v>36</v>
      </c>
      <c r="CD223" s="1092" t="s">
        <v>36</v>
      </c>
      <c r="CE223" s="1092" t="s">
        <v>36</v>
      </c>
      <c r="CF223" s="1092" t="s">
        <v>36</v>
      </c>
      <c r="CG223" s="1092" t="s">
        <v>36</v>
      </c>
      <c r="CH223" s="1092" t="s">
        <v>36</v>
      </c>
      <c r="CI223" s="1092" t="s">
        <v>36</v>
      </c>
      <c r="CJ223" s="1092" t="s">
        <v>36</v>
      </c>
      <c r="CK223" s="1092" t="s">
        <v>36</v>
      </c>
      <c r="CL223" s="1092" t="s">
        <v>36</v>
      </c>
      <c r="CM223" s="1518"/>
      <c r="CN223" s="1518"/>
      <c r="CO223" s="1518"/>
      <c r="CP223" s="1518"/>
      <c r="CQ223" s="1518"/>
      <c r="CR223" s="1518"/>
      <c r="CS223" s="1518"/>
      <c r="CT223" s="1518"/>
      <c r="CU223" s="1518"/>
      <c r="CV223" s="1518"/>
      <c r="CW223" s="1518"/>
      <c r="CX223" s="1518"/>
      <c r="CY223" s="1518"/>
      <c r="CZ223" s="1519"/>
    </row>
    <row r="224" s="566" customFormat="true" ht="15" customHeight="true" x14ac:dyDescent="0.2">
      <c r="A224" s="1702"/>
      <c r="B224" s="953" t="s">
        <v>20</v>
      </c>
      <c r="C224" s="965" t="s">
        <v>36</v>
      </c>
      <c r="D224" s="972" t="s">
        <v>36</v>
      </c>
      <c r="E224" s="972" t="s">
        <v>36</v>
      </c>
      <c r="F224" s="972" t="s">
        <v>36</v>
      </c>
      <c r="G224" s="979" t="s">
        <v>36</v>
      </c>
      <c r="H224" s="986" t="s">
        <v>36</v>
      </c>
      <c r="I224" s="972" t="s">
        <v>36</v>
      </c>
      <c r="J224" s="972" t="s">
        <v>36</v>
      </c>
      <c r="K224" s="972" t="s">
        <v>36</v>
      </c>
      <c r="L224" s="993" t="s">
        <v>36</v>
      </c>
      <c r="M224" s="1000" t="s">
        <v>36</v>
      </c>
      <c r="N224" s="972" t="s">
        <v>36</v>
      </c>
      <c r="O224" s="972" t="s">
        <v>36</v>
      </c>
      <c r="P224" s="972" t="s">
        <v>36</v>
      </c>
      <c r="Q224" s="979" t="s">
        <v>36</v>
      </c>
      <c r="R224" s="986" t="s">
        <v>36</v>
      </c>
      <c r="S224" s="972" t="s">
        <v>36</v>
      </c>
      <c r="T224" s="972" t="s">
        <v>36</v>
      </c>
      <c r="U224" s="972" t="s">
        <v>36</v>
      </c>
      <c r="V224" s="972" t="s">
        <v>36</v>
      </c>
      <c r="W224" s="972" t="s">
        <v>36</v>
      </c>
      <c r="X224" s="972" t="s">
        <v>36</v>
      </c>
      <c r="Y224" s="972" t="s">
        <v>36</v>
      </c>
      <c r="Z224" s="972" t="s">
        <v>36</v>
      </c>
      <c r="AA224" s="972" t="s">
        <v>36</v>
      </c>
      <c r="AB224" s="972" t="s">
        <v>36</v>
      </c>
      <c r="AC224" s="972" t="s">
        <v>36</v>
      </c>
      <c r="AD224" s="972" t="s">
        <v>36</v>
      </c>
      <c r="AE224" s="972" t="s">
        <v>36</v>
      </c>
      <c r="AF224" s="972" t="s">
        <v>36</v>
      </c>
      <c r="AG224" s="972" t="s">
        <v>36</v>
      </c>
      <c r="AH224" s="972" t="s">
        <v>36</v>
      </c>
      <c r="AI224" s="972" t="s">
        <v>36</v>
      </c>
      <c r="AJ224" s="972" t="s">
        <v>36</v>
      </c>
      <c r="AK224" s="972" t="s">
        <v>36</v>
      </c>
      <c r="AL224" s="1483" t="s">
        <v>36</v>
      </c>
      <c r="AM224" s="1226"/>
      <c r="AN224" s="1226"/>
      <c r="AO224" s="1226"/>
      <c r="AP224" s="1226"/>
      <c r="AQ224" s="1226"/>
      <c r="AR224" s="1226"/>
      <c r="AS224" s="1226"/>
      <c r="AT224" s="1226"/>
      <c r="AU224" s="1226"/>
      <c r="AV224" s="1226"/>
      <c r="AW224" s="1226"/>
      <c r="AX224" s="1226"/>
      <c r="AY224" s="1226"/>
      <c r="AZ224" s="570"/>
      <c r="BA224" s="1817"/>
      <c r="BB224" s="161" t="s">
        <v>20</v>
      </c>
      <c r="BC224" s="1015" t="s">
        <v>36</v>
      </c>
      <c r="BD224" s="1034" t="s">
        <v>36</v>
      </c>
      <c r="BE224" s="1034" t="s">
        <v>36</v>
      </c>
      <c r="BF224" s="1034" t="s">
        <v>36</v>
      </c>
      <c r="BG224" s="1054" t="s">
        <v>36</v>
      </c>
      <c r="BH224" s="1074" t="s">
        <v>36</v>
      </c>
      <c r="BI224" s="1034" t="s">
        <v>36</v>
      </c>
      <c r="BJ224" s="1034" t="s">
        <v>36</v>
      </c>
      <c r="BK224" s="1034" t="s">
        <v>36</v>
      </c>
      <c r="BL224" s="1054" t="s">
        <v>36</v>
      </c>
      <c r="BM224" s="1074" t="s">
        <v>36</v>
      </c>
      <c r="BN224" s="1034" t="s">
        <v>36</v>
      </c>
      <c r="BO224" s="1034" t="s">
        <v>36</v>
      </c>
      <c r="BP224" s="1034" t="s">
        <v>36</v>
      </c>
      <c r="BQ224" s="1054" t="s">
        <v>36</v>
      </c>
      <c r="BR224" s="1074" t="s">
        <v>36</v>
      </c>
      <c r="BS224" s="1034" t="s">
        <v>36</v>
      </c>
      <c r="BT224" s="1034" t="s">
        <v>36</v>
      </c>
      <c r="BU224" s="1034" t="s">
        <v>36</v>
      </c>
      <c r="BV224" s="1034" t="s">
        <v>36</v>
      </c>
      <c r="BW224" s="1034" t="s">
        <v>36</v>
      </c>
      <c r="BX224" s="1034" t="s">
        <v>36</v>
      </c>
      <c r="BY224" s="1092" t="s">
        <v>36</v>
      </c>
      <c r="BZ224" s="1092" t="s">
        <v>36</v>
      </c>
      <c r="CA224" s="1092" t="s">
        <v>36</v>
      </c>
      <c r="CB224" s="1092" t="s">
        <v>36</v>
      </c>
      <c r="CC224" s="1092" t="s">
        <v>36</v>
      </c>
      <c r="CD224" s="1092" t="s">
        <v>36</v>
      </c>
      <c r="CE224" s="1092" t="s">
        <v>36</v>
      </c>
      <c r="CF224" s="1092" t="s">
        <v>36</v>
      </c>
      <c r="CG224" s="1092" t="s">
        <v>36</v>
      </c>
      <c r="CH224" s="1092" t="s">
        <v>36</v>
      </c>
      <c r="CI224" s="1092" t="s">
        <v>36</v>
      </c>
      <c r="CJ224" s="1092" t="s">
        <v>36</v>
      </c>
      <c r="CK224" s="1092" t="s">
        <v>36</v>
      </c>
      <c r="CL224" s="1092" t="s">
        <v>36</v>
      </c>
      <c r="CM224" s="1518"/>
      <c r="CN224" s="1518"/>
      <c r="CO224" s="1518"/>
      <c r="CP224" s="1518"/>
      <c r="CQ224" s="1518"/>
      <c r="CR224" s="1518"/>
      <c r="CS224" s="1518"/>
      <c r="CT224" s="1518"/>
      <c r="CU224" s="1518"/>
      <c r="CV224" s="1518"/>
      <c r="CW224" s="1518"/>
      <c r="CX224" s="1518"/>
      <c r="CY224" s="1518"/>
      <c r="CZ224" s="1519"/>
    </row>
    <row r="225" s="566" customFormat="true" ht="15" customHeight="true" x14ac:dyDescent="0.2">
      <c r="A225" s="923"/>
      <c r="B225" s="742"/>
      <c r="C225" s="868"/>
      <c r="D225" s="756"/>
      <c r="E225" s="756"/>
      <c r="F225" s="756"/>
      <c r="G225" s="757"/>
      <c r="H225" s="869"/>
      <c r="I225" s="756"/>
      <c r="J225" s="756"/>
      <c r="K225" s="756"/>
      <c r="L225" s="870"/>
      <c r="M225" s="868"/>
      <c r="N225" s="756"/>
      <c r="O225" s="756"/>
      <c r="P225" s="756"/>
      <c r="Q225" s="757"/>
      <c r="R225" s="869"/>
      <c r="S225" s="756"/>
      <c r="T225" s="756"/>
      <c r="U225" s="756"/>
      <c r="V225" s="756"/>
      <c r="W225" s="756"/>
      <c r="X225" s="756"/>
      <c r="Y225" s="756"/>
      <c r="Z225" s="756"/>
      <c r="AA225" s="756"/>
      <c r="AB225" s="756"/>
      <c r="AC225" s="756"/>
      <c r="AD225" s="756"/>
      <c r="AE225" s="756"/>
      <c r="AF225" s="756"/>
      <c r="AG225" s="756"/>
      <c r="AH225" s="756"/>
      <c r="AI225" s="756"/>
      <c r="AJ225" s="756"/>
      <c r="AK225" s="756"/>
      <c r="AL225" s="870"/>
      <c r="AM225" s="1226"/>
      <c r="AN225" s="1226"/>
      <c r="AO225" s="1226"/>
      <c r="AP225" s="1226"/>
      <c r="AQ225" s="1226"/>
      <c r="AR225" s="1226"/>
      <c r="AS225" s="1226"/>
      <c r="AT225" s="1226"/>
      <c r="AU225" s="1226"/>
      <c r="AV225" s="1226"/>
      <c r="AW225" s="1226"/>
      <c r="AX225" s="1226"/>
      <c r="AY225" s="1226"/>
      <c r="AZ225" s="570"/>
      <c r="BA225" s="1817" t="s">
        <v>71</v>
      </c>
      <c r="BB225" s="161" t="s">
        <v>72</v>
      </c>
      <c r="BC225" s="1015" t="s">
        <v>36</v>
      </c>
      <c r="BD225" s="1034" t="s">
        <v>36</v>
      </c>
      <c r="BE225" s="1034" t="s">
        <v>36</v>
      </c>
      <c r="BF225" s="1034" t="s">
        <v>36</v>
      </c>
      <c r="BG225" s="1054" t="s">
        <v>36</v>
      </c>
      <c r="BH225" s="1074" t="s">
        <v>36</v>
      </c>
      <c r="BI225" s="1034" t="s">
        <v>36</v>
      </c>
      <c r="BJ225" s="1034" t="s">
        <v>36</v>
      </c>
      <c r="BK225" s="1034" t="s">
        <v>36</v>
      </c>
      <c r="BL225" s="1054" t="s">
        <v>36</v>
      </c>
      <c r="BM225" s="1074" t="s">
        <v>36</v>
      </c>
      <c r="BN225" s="1034" t="s">
        <v>36</v>
      </c>
      <c r="BO225" s="1034" t="s">
        <v>36</v>
      </c>
      <c r="BP225" s="1034" t="s">
        <v>36</v>
      </c>
      <c r="BQ225" s="1054" t="s">
        <v>36</v>
      </c>
      <c r="BR225" s="1074" t="s">
        <v>36</v>
      </c>
      <c r="BS225" s="1034" t="s">
        <v>36</v>
      </c>
      <c r="BT225" s="1034" t="s">
        <v>36</v>
      </c>
      <c r="BU225" s="1034" t="s">
        <v>36</v>
      </c>
      <c r="BV225" s="1034" t="s">
        <v>36</v>
      </c>
      <c r="BW225" s="1034" t="s">
        <v>36</v>
      </c>
      <c r="BX225" s="1034" t="s">
        <v>36</v>
      </c>
      <c r="BY225" s="1092" t="s">
        <v>36</v>
      </c>
      <c r="BZ225" s="1092" t="s">
        <v>36</v>
      </c>
      <c r="CA225" s="1092" t="s">
        <v>36</v>
      </c>
      <c r="CB225" s="1092" t="s">
        <v>36</v>
      </c>
      <c r="CC225" s="1092" t="s">
        <v>36</v>
      </c>
      <c r="CD225" s="1092" t="s">
        <v>36</v>
      </c>
      <c r="CE225" s="1092" t="s">
        <v>36</v>
      </c>
      <c r="CF225" s="1092" t="s">
        <v>36</v>
      </c>
      <c r="CG225" s="1092" t="s">
        <v>36</v>
      </c>
      <c r="CH225" s="1092" t="s">
        <v>36</v>
      </c>
      <c r="CI225" s="1092" t="s">
        <v>36</v>
      </c>
      <c r="CJ225" s="1092" t="s">
        <v>36</v>
      </c>
      <c r="CK225" s="1092" t="s">
        <v>36</v>
      </c>
      <c r="CL225" s="1092" t="s">
        <v>36</v>
      </c>
      <c r="CM225" s="1519"/>
      <c r="CN225" s="1519"/>
      <c r="CO225" s="1519"/>
      <c r="CP225" s="1519"/>
      <c r="CQ225" s="1519"/>
      <c r="CR225" s="1519"/>
      <c r="CS225" s="1519"/>
      <c r="CT225" s="1519"/>
      <c r="CU225" s="1519"/>
      <c r="CV225" s="1519"/>
      <c r="CW225" s="1519"/>
      <c r="CX225" s="1519"/>
      <c r="CY225" s="1519"/>
      <c r="CZ225" s="1519"/>
    </row>
    <row r="226" s="566" customFormat="true" ht="15" customHeight="true" x14ac:dyDescent="0.2">
      <c r="A226" s="725"/>
      <c r="B226" s="954"/>
      <c r="C226" s="663"/>
      <c r="D226" s="664"/>
      <c r="E226" s="664"/>
      <c r="F226" s="664"/>
      <c r="G226" s="711"/>
      <c r="H226" s="698"/>
      <c r="I226" s="664"/>
      <c r="J226" s="664"/>
      <c r="K226" s="664"/>
      <c r="L226" s="673"/>
      <c r="M226" s="685"/>
      <c r="N226" s="664"/>
      <c r="O226" s="664"/>
      <c r="P226" s="664"/>
      <c r="Q226" s="711"/>
      <c r="R226" s="698"/>
      <c r="S226" s="664"/>
      <c r="T226" s="664"/>
      <c r="U226" s="664"/>
      <c r="V226" s="664"/>
      <c r="W226" s="664"/>
      <c r="X226" s="664"/>
      <c r="Y226" s="664"/>
      <c r="Z226" s="664"/>
      <c r="AA226" s="664"/>
      <c r="AB226" s="664"/>
      <c r="AC226" s="664"/>
      <c r="AD226" s="664"/>
      <c r="AE226" s="664"/>
      <c r="AF226" s="664"/>
      <c r="AG226" s="664"/>
      <c r="AH226" s="664"/>
      <c r="AI226" s="664"/>
      <c r="AJ226" s="664"/>
      <c r="AK226" s="664"/>
      <c r="AL226" s="1484"/>
      <c r="AM226" s="1226"/>
      <c r="AN226" s="1226"/>
      <c r="AO226" s="1226"/>
      <c r="AP226" s="1226"/>
      <c r="AQ226" s="1226"/>
      <c r="AR226" s="1226"/>
      <c r="AS226" s="1226"/>
      <c r="AT226" s="1226"/>
      <c r="AU226" s="1226"/>
      <c r="AV226" s="1226"/>
      <c r="AW226" s="1226"/>
      <c r="AX226" s="1226"/>
      <c r="AY226" s="1226"/>
      <c r="AZ226" s="570"/>
      <c r="BA226" s="1817"/>
      <c r="BB226" s="161" t="s">
        <v>73</v>
      </c>
      <c r="BC226" s="1015" t="s">
        <v>36</v>
      </c>
      <c r="BD226" s="1034" t="s">
        <v>36</v>
      </c>
      <c r="BE226" s="1034" t="s">
        <v>36</v>
      </c>
      <c r="BF226" s="1034" t="s">
        <v>36</v>
      </c>
      <c r="BG226" s="1054" t="s">
        <v>36</v>
      </c>
      <c r="BH226" s="1074" t="s">
        <v>36</v>
      </c>
      <c r="BI226" s="1034" t="s">
        <v>36</v>
      </c>
      <c r="BJ226" s="1034" t="s">
        <v>36</v>
      </c>
      <c r="BK226" s="1034" t="s">
        <v>36</v>
      </c>
      <c r="BL226" s="1054" t="s">
        <v>36</v>
      </c>
      <c r="BM226" s="1074" t="s">
        <v>36</v>
      </c>
      <c r="BN226" s="1034" t="s">
        <v>36</v>
      </c>
      <c r="BO226" s="1034" t="s">
        <v>36</v>
      </c>
      <c r="BP226" s="1034" t="s">
        <v>36</v>
      </c>
      <c r="BQ226" s="1054" t="s">
        <v>36</v>
      </c>
      <c r="BR226" s="1074" t="s">
        <v>36</v>
      </c>
      <c r="BS226" s="1034" t="s">
        <v>36</v>
      </c>
      <c r="BT226" s="1034" t="s">
        <v>36</v>
      </c>
      <c r="BU226" s="1034" t="s">
        <v>36</v>
      </c>
      <c r="BV226" s="1034" t="s">
        <v>36</v>
      </c>
      <c r="BW226" s="1034" t="s">
        <v>36</v>
      </c>
      <c r="BX226" s="1034" t="s">
        <v>36</v>
      </c>
      <c r="BY226" s="1092" t="s">
        <v>36</v>
      </c>
      <c r="BZ226" s="1092" t="s">
        <v>36</v>
      </c>
      <c r="CA226" s="1092" t="s">
        <v>36</v>
      </c>
      <c r="CB226" s="1092" t="s">
        <v>36</v>
      </c>
      <c r="CC226" s="1092" t="s">
        <v>36</v>
      </c>
      <c r="CD226" s="1092" t="s">
        <v>36</v>
      </c>
      <c r="CE226" s="1092" t="s">
        <v>36</v>
      </c>
      <c r="CF226" s="1092" t="s">
        <v>36</v>
      </c>
      <c r="CG226" s="1092" t="s">
        <v>36</v>
      </c>
      <c r="CH226" s="1092" t="s">
        <v>36</v>
      </c>
      <c r="CI226" s="1092" t="s">
        <v>36</v>
      </c>
      <c r="CJ226" s="1092" t="s">
        <v>36</v>
      </c>
      <c r="CK226" s="1092" t="s">
        <v>36</v>
      </c>
      <c r="CL226" s="1092" t="s">
        <v>36</v>
      </c>
      <c r="CM226" s="1519"/>
      <c r="CN226" s="1519"/>
      <c r="CO226" s="1519"/>
      <c r="CP226" s="1519"/>
      <c r="CQ226" s="1519"/>
      <c r="CR226" s="1519"/>
      <c r="CS226" s="1519"/>
      <c r="CT226" s="1519"/>
      <c r="CU226" s="1519"/>
      <c r="CV226" s="1519"/>
      <c r="CW226" s="1519"/>
      <c r="CX226" s="1519"/>
      <c r="CY226" s="1519"/>
      <c r="CZ226" s="1519"/>
    </row>
    <row r="227" s="566" customFormat="true" ht="15" customHeight="true" x14ac:dyDescent="0.2">
      <c r="A227" s="726"/>
      <c r="B227" s="955"/>
      <c r="C227" s="665"/>
      <c r="D227" s="666"/>
      <c r="E227" s="666"/>
      <c r="F227" s="666"/>
      <c r="G227" s="712"/>
      <c r="H227" s="699"/>
      <c r="I227" s="666"/>
      <c r="J227" s="666"/>
      <c r="K227" s="666"/>
      <c r="L227" s="674"/>
      <c r="M227" s="686"/>
      <c r="N227" s="666"/>
      <c r="O227" s="666"/>
      <c r="P227" s="666"/>
      <c r="Q227" s="712"/>
      <c r="R227" s="699"/>
      <c r="S227" s="666"/>
      <c r="T227" s="666"/>
      <c r="U227" s="666"/>
      <c r="V227" s="666"/>
      <c r="W227" s="666"/>
      <c r="X227" s="666"/>
      <c r="Y227" s="666"/>
      <c r="Z227" s="666"/>
      <c r="AA227" s="666"/>
      <c r="AB227" s="666"/>
      <c r="AC227" s="666"/>
      <c r="AD227" s="666"/>
      <c r="AE227" s="666"/>
      <c r="AF227" s="666"/>
      <c r="AG227" s="666"/>
      <c r="AH227" s="666"/>
      <c r="AI227" s="666"/>
      <c r="AJ227" s="666"/>
      <c r="AK227" s="666"/>
      <c r="AL227" s="1485"/>
      <c r="AM227" s="1226"/>
      <c r="AN227" s="1226"/>
      <c r="AO227" s="1226"/>
      <c r="AP227" s="1226"/>
      <c r="AQ227" s="1226"/>
      <c r="AR227" s="1226"/>
      <c r="AS227" s="1226"/>
      <c r="AT227" s="1226"/>
      <c r="AU227" s="1226"/>
      <c r="AV227" s="1226"/>
      <c r="AW227" s="1226"/>
      <c r="AX227" s="1226"/>
      <c r="AY227" s="1226"/>
      <c r="AZ227" s="570"/>
      <c r="BA227" s="1817" t="s">
        <v>95</v>
      </c>
      <c r="BB227" s="161" t="s">
        <v>62</v>
      </c>
      <c r="BC227" s="1015" t="s">
        <v>36</v>
      </c>
      <c r="BD227" s="1034" t="s">
        <v>36</v>
      </c>
      <c r="BE227" s="1034" t="s">
        <v>36</v>
      </c>
      <c r="BF227" s="1034" t="s">
        <v>36</v>
      </c>
      <c r="BG227" s="1054" t="s">
        <v>36</v>
      </c>
      <c r="BH227" s="1074" t="s">
        <v>36</v>
      </c>
      <c r="BI227" s="1034" t="s">
        <v>36</v>
      </c>
      <c r="BJ227" s="1034" t="s">
        <v>36</v>
      </c>
      <c r="BK227" s="1034" t="s">
        <v>36</v>
      </c>
      <c r="BL227" s="1054" t="s">
        <v>36</v>
      </c>
      <c r="BM227" s="1074" t="s">
        <v>36</v>
      </c>
      <c r="BN227" s="1034" t="s">
        <v>36</v>
      </c>
      <c r="BO227" s="1034" t="s">
        <v>36</v>
      </c>
      <c r="BP227" s="1034" t="s">
        <v>36</v>
      </c>
      <c r="BQ227" s="1054" t="s">
        <v>36</v>
      </c>
      <c r="BR227" s="1074" t="s">
        <v>36</v>
      </c>
      <c r="BS227" s="1034" t="s">
        <v>36</v>
      </c>
      <c r="BT227" s="1034" t="s">
        <v>36</v>
      </c>
      <c r="BU227" s="1034" t="s">
        <v>36</v>
      </c>
      <c r="BV227" s="1034" t="s">
        <v>36</v>
      </c>
      <c r="BW227" s="1034" t="s">
        <v>36</v>
      </c>
      <c r="BX227" s="1034" t="s">
        <v>36</v>
      </c>
      <c r="BY227" s="1092" t="s">
        <v>36</v>
      </c>
      <c r="BZ227" s="1092" t="s">
        <v>36</v>
      </c>
      <c r="CA227" s="1092" t="s">
        <v>36</v>
      </c>
      <c r="CB227" s="1092" t="s">
        <v>36</v>
      </c>
      <c r="CC227" s="1092" t="s">
        <v>36</v>
      </c>
      <c r="CD227" s="1092" t="s">
        <v>36</v>
      </c>
      <c r="CE227" s="1092" t="s">
        <v>36</v>
      </c>
      <c r="CF227" s="1092" t="s">
        <v>36</v>
      </c>
      <c r="CG227" s="1092" t="s">
        <v>36</v>
      </c>
      <c r="CH227" s="1092" t="s">
        <v>36</v>
      </c>
      <c r="CI227" s="1092" t="s">
        <v>36</v>
      </c>
      <c r="CJ227" s="1092" t="s">
        <v>36</v>
      </c>
      <c r="CK227" s="1092" t="s">
        <v>36</v>
      </c>
      <c r="CL227" s="1092" t="s">
        <v>36</v>
      </c>
      <c r="CM227" s="1519"/>
      <c r="CN227" s="1519"/>
      <c r="CO227" s="1519"/>
      <c r="CP227" s="1519"/>
      <c r="CQ227" s="1519"/>
      <c r="CR227" s="1519"/>
      <c r="CS227" s="1519"/>
      <c r="CT227" s="1519"/>
      <c r="CU227" s="1519"/>
      <c r="CV227" s="1519"/>
      <c r="CW227" s="1519"/>
      <c r="CX227" s="1519"/>
      <c r="CY227" s="1519"/>
      <c r="CZ227" s="1519"/>
    </row>
    <row r="228" s="566" customFormat="true" ht="15" customHeight="true" x14ac:dyDescent="0.2">
      <c r="A228" s="727"/>
      <c r="B228" s="956"/>
      <c r="C228" s="902"/>
      <c r="D228" s="903"/>
      <c r="E228" s="903"/>
      <c r="F228" s="903"/>
      <c r="G228" s="904"/>
      <c r="H228" s="905"/>
      <c r="I228" s="903"/>
      <c r="J228" s="903"/>
      <c r="K228" s="903"/>
      <c r="L228" s="906"/>
      <c r="M228" s="907"/>
      <c r="N228" s="903"/>
      <c r="O228" s="903"/>
      <c r="P228" s="903"/>
      <c r="Q228" s="904"/>
      <c r="R228" s="905"/>
      <c r="S228" s="903"/>
      <c r="T228" s="903"/>
      <c r="U228" s="903"/>
      <c r="V228" s="903"/>
      <c r="W228" s="903"/>
      <c r="X228" s="903"/>
      <c r="Y228" s="903"/>
      <c r="Z228" s="903"/>
      <c r="AA228" s="903"/>
      <c r="AB228" s="903"/>
      <c r="AC228" s="903"/>
      <c r="AD228" s="903"/>
      <c r="AE228" s="903"/>
      <c r="AF228" s="903"/>
      <c r="AG228" s="903"/>
      <c r="AH228" s="903"/>
      <c r="AI228" s="903"/>
      <c r="AJ228" s="903"/>
      <c r="AK228" s="903"/>
      <c r="AL228" s="1486"/>
      <c r="AM228" s="1226"/>
      <c r="AN228" s="1226"/>
      <c r="AO228" s="1226"/>
      <c r="AP228" s="1226"/>
      <c r="AQ228" s="1226"/>
      <c r="AR228" s="1226"/>
      <c r="AS228" s="1226"/>
      <c r="AT228" s="1226"/>
      <c r="AU228" s="1226"/>
      <c r="AV228" s="1226"/>
      <c r="AW228" s="1226"/>
      <c r="AX228" s="1226"/>
      <c r="AY228" s="1226"/>
      <c r="AZ228" s="570"/>
      <c r="BA228" s="1817"/>
      <c r="BB228" s="161" t="s">
        <v>92</v>
      </c>
      <c r="BC228" s="1015" t="s">
        <v>36</v>
      </c>
      <c r="BD228" s="1034" t="s">
        <v>36</v>
      </c>
      <c r="BE228" s="1034" t="s">
        <v>36</v>
      </c>
      <c r="BF228" s="1034" t="s">
        <v>36</v>
      </c>
      <c r="BG228" s="1054" t="s">
        <v>36</v>
      </c>
      <c r="BH228" s="1074" t="s">
        <v>36</v>
      </c>
      <c r="BI228" s="1034" t="s">
        <v>36</v>
      </c>
      <c r="BJ228" s="1034" t="s">
        <v>36</v>
      </c>
      <c r="BK228" s="1034" t="s">
        <v>36</v>
      </c>
      <c r="BL228" s="1054" t="s">
        <v>36</v>
      </c>
      <c r="BM228" s="1074" t="s">
        <v>36</v>
      </c>
      <c r="BN228" s="1034" t="s">
        <v>36</v>
      </c>
      <c r="BO228" s="1034" t="s">
        <v>36</v>
      </c>
      <c r="BP228" s="1034" t="s">
        <v>36</v>
      </c>
      <c r="BQ228" s="1054" t="s">
        <v>36</v>
      </c>
      <c r="BR228" s="1074" t="s">
        <v>36</v>
      </c>
      <c r="BS228" s="1034" t="s">
        <v>36</v>
      </c>
      <c r="BT228" s="1034" t="s">
        <v>36</v>
      </c>
      <c r="BU228" s="1034" t="s">
        <v>36</v>
      </c>
      <c r="BV228" s="1034" t="s">
        <v>36</v>
      </c>
      <c r="BW228" s="1034" t="s">
        <v>36</v>
      </c>
      <c r="BX228" s="1034" t="s">
        <v>36</v>
      </c>
      <c r="BY228" s="1092" t="s">
        <v>36</v>
      </c>
      <c r="BZ228" s="1092" t="s">
        <v>36</v>
      </c>
      <c r="CA228" s="1092" t="s">
        <v>36</v>
      </c>
      <c r="CB228" s="1092" t="s">
        <v>36</v>
      </c>
      <c r="CC228" s="1092" t="s">
        <v>36</v>
      </c>
      <c r="CD228" s="1092" t="s">
        <v>36</v>
      </c>
      <c r="CE228" s="1092" t="s">
        <v>36</v>
      </c>
      <c r="CF228" s="1092" t="s">
        <v>36</v>
      </c>
      <c r="CG228" s="1092" t="s">
        <v>36</v>
      </c>
      <c r="CH228" s="1092" t="s">
        <v>36</v>
      </c>
      <c r="CI228" s="1092" t="s">
        <v>36</v>
      </c>
      <c r="CJ228" s="1092" t="s">
        <v>36</v>
      </c>
      <c r="CK228" s="1092" t="s">
        <v>36</v>
      </c>
      <c r="CL228" s="1092" t="s">
        <v>36</v>
      </c>
      <c r="CM228" s="1519"/>
      <c r="CN228" s="1519"/>
      <c r="CO228" s="1519"/>
      <c r="CP228" s="1519"/>
      <c r="CQ228" s="1519"/>
      <c r="CR228" s="1519"/>
      <c r="CS228" s="1519"/>
      <c r="CT228" s="1519"/>
      <c r="CU228" s="1519"/>
      <c r="CV228" s="1519"/>
      <c r="CW228" s="1519"/>
      <c r="CX228" s="1519"/>
      <c r="CY228" s="1519"/>
      <c r="CZ228" s="1519"/>
    </row>
    <row r="229" s="566" customFormat="true" ht="15" customHeight="true" x14ac:dyDescent="0.2">
      <c r="A229" s="728"/>
      <c r="B229" s="957"/>
      <c r="C229" s="908"/>
      <c r="D229" s="909"/>
      <c r="E229" s="909"/>
      <c r="F229" s="909"/>
      <c r="G229" s="910"/>
      <c r="H229" s="911"/>
      <c r="I229" s="909"/>
      <c r="J229" s="909"/>
      <c r="K229" s="909"/>
      <c r="L229" s="912"/>
      <c r="M229" s="913"/>
      <c r="N229" s="909"/>
      <c r="O229" s="909"/>
      <c r="P229" s="909"/>
      <c r="Q229" s="910"/>
      <c r="R229" s="911"/>
      <c r="S229" s="909"/>
      <c r="T229" s="909"/>
      <c r="U229" s="909"/>
      <c r="V229" s="909"/>
      <c r="W229" s="909"/>
      <c r="X229" s="909"/>
      <c r="Y229" s="909"/>
      <c r="Z229" s="909"/>
      <c r="AA229" s="909"/>
      <c r="AB229" s="909"/>
      <c r="AC229" s="909"/>
      <c r="AD229" s="909"/>
      <c r="AE229" s="909"/>
      <c r="AF229" s="909"/>
      <c r="AG229" s="909"/>
      <c r="AH229" s="909"/>
      <c r="AI229" s="909"/>
      <c r="AJ229" s="909"/>
      <c r="AK229" s="909"/>
      <c r="AL229" s="1487"/>
      <c r="AM229" s="1226"/>
      <c r="AN229" s="1226"/>
      <c r="AO229" s="1226"/>
      <c r="AP229" s="1226"/>
      <c r="AQ229" s="1226"/>
      <c r="AR229" s="1226"/>
      <c r="AS229" s="1226"/>
      <c r="AT229" s="1226"/>
      <c r="AU229" s="1226"/>
      <c r="AV229" s="1226"/>
      <c r="AW229" s="1226"/>
      <c r="AX229" s="1226"/>
      <c r="AY229" s="1226"/>
      <c r="AZ229" s="570"/>
      <c r="BA229" s="1817"/>
      <c r="BB229" s="161" t="s">
        <v>93</v>
      </c>
      <c r="BC229" s="1015" t="s">
        <v>36</v>
      </c>
      <c r="BD229" s="1034" t="s">
        <v>36</v>
      </c>
      <c r="BE229" s="1034" t="s">
        <v>36</v>
      </c>
      <c r="BF229" s="1034" t="s">
        <v>36</v>
      </c>
      <c r="BG229" s="1054" t="s">
        <v>36</v>
      </c>
      <c r="BH229" s="1074" t="s">
        <v>36</v>
      </c>
      <c r="BI229" s="1034" t="s">
        <v>36</v>
      </c>
      <c r="BJ229" s="1034" t="s">
        <v>36</v>
      </c>
      <c r="BK229" s="1034" t="s">
        <v>36</v>
      </c>
      <c r="BL229" s="1054" t="s">
        <v>36</v>
      </c>
      <c r="BM229" s="1074" t="s">
        <v>36</v>
      </c>
      <c r="BN229" s="1034" t="s">
        <v>36</v>
      </c>
      <c r="BO229" s="1034" t="s">
        <v>36</v>
      </c>
      <c r="BP229" s="1034" t="s">
        <v>36</v>
      </c>
      <c r="BQ229" s="1054" t="s">
        <v>36</v>
      </c>
      <c r="BR229" s="1074" t="s">
        <v>36</v>
      </c>
      <c r="BS229" s="1034" t="s">
        <v>36</v>
      </c>
      <c r="BT229" s="1034" t="s">
        <v>36</v>
      </c>
      <c r="BU229" s="1034" t="s">
        <v>36</v>
      </c>
      <c r="BV229" s="1034" t="s">
        <v>36</v>
      </c>
      <c r="BW229" s="1034" t="s">
        <v>36</v>
      </c>
      <c r="BX229" s="1034" t="s">
        <v>36</v>
      </c>
      <c r="BY229" s="1092" t="s">
        <v>36</v>
      </c>
      <c r="BZ229" s="1092" t="s">
        <v>36</v>
      </c>
      <c r="CA229" s="1092" t="s">
        <v>36</v>
      </c>
      <c r="CB229" s="1092" t="s">
        <v>36</v>
      </c>
      <c r="CC229" s="1092" t="s">
        <v>36</v>
      </c>
      <c r="CD229" s="1092" t="s">
        <v>36</v>
      </c>
      <c r="CE229" s="1092" t="s">
        <v>36</v>
      </c>
      <c r="CF229" s="1092" t="s">
        <v>36</v>
      </c>
      <c r="CG229" s="1092" t="s">
        <v>36</v>
      </c>
      <c r="CH229" s="1092" t="s">
        <v>36</v>
      </c>
      <c r="CI229" s="1092" t="s">
        <v>36</v>
      </c>
      <c r="CJ229" s="1092" t="s">
        <v>36</v>
      </c>
      <c r="CK229" s="1092" t="s">
        <v>36</v>
      </c>
      <c r="CL229" s="1092" t="s">
        <v>36</v>
      </c>
      <c r="CM229" s="1519"/>
      <c r="CN229" s="1519"/>
      <c r="CO229" s="1519"/>
      <c r="CP229" s="1519"/>
      <c r="CQ229" s="1519"/>
      <c r="CR229" s="1519"/>
      <c r="CS229" s="1519"/>
      <c r="CT229" s="1519"/>
      <c r="CU229" s="1519"/>
      <c r="CV229" s="1519"/>
      <c r="CW229" s="1519"/>
      <c r="CX229" s="1519"/>
      <c r="CY229" s="1519"/>
      <c r="CZ229" s="1519"/>
    </row>
    <row r="230" s="566" customFormat="true" ht="15" customHeight="true" x14ac:dyDescent="0.2">
      <c r="A230" s="729"/>
      <c r="B230" s="958"/>
      <c r="C230" s="914"/>
      <c r="D230" s="915"/>
      <c r="E230" s="915"/>
      <c r="F230" s="915"/>
      <c r="G230" s="916"/>
      <c r="H230" s="917"/>
      <c r="I230" s="915"/>
      <c r="J230" s="915"/>
      <c r="K230" s="915"/>
      <c r="L230" s="918"/>
      <c r="M230" s="919"/>
      <c r="N230" s="915"/>
      <c r="O230" s="915"/>
      <c r="P230" s="915"/>
      <c r="Q230" s="916"/>
      <c r="R230" s="917"/>
      <c r="S230" s="915"/>
      <c r="T230" s="915"/>
      <c r="U230" s="915"/>
      <c r="V230" s="915"/>
      <c r="W230" s="915"/>
      <c r="X230" s="915"/>
      <c r="Y230" s="915"/>
      <c r="Z230" s="915"/>
      <c r="AA230" s="915"/>
      <c r="AB230" s="915"/>
      <c r="AC230" s="915"/>
      <c r="AD230" s="915"/>
      <c r="AE230" s="915"/>
      <c r="AF230" s="915"/>
      <c r="AG230" s="915"/>
      <c r="AH230" s="915"/>
      <c r="AI230" s="915"/>
      <c r="AJ230" s="915"/>
      <c r="AK230" s="915"/>
      <c r="AL230" s="1488"/>
      <c r="AM230" s="1226"/>
      <c r="AN230" s="1226"/>
      <c r="AO230" s="1226"/>
      <c r="AP230" s="1226"/>
      <c r="AQ230" s="1226"/>
      <c r="AR230" s="1226"/>
      <c r="AS230" s="1226"/>
      <c r="AT230" s="1226"/>
      <c r="AU230" s="1226"/>
      <c r="AV230" s="1226"/>
      <c r="AW230" s="1226"/>
      <c r="AX230" s="1226"/>
      <c r="AY230" s="1226"/>
      <c r="AZ230" s="570"/>
      <c r="BA230" s="1817"/>
      <c r="BB230" s="161" t="s">
        <v>94</v>
      </c>
      <c r="BC230" s="1015" t="s">
        <v>36</v>
      </c>
      <c r="BD230" s="1034" t="s">
        <v>36</v>
      </c>
      <c r="BE230" s="1034" t="s">
        <v>36</v>
      </c>
      <c r="BF230" s="1034" t="s">
        <v>36</v>
      </c>
      <c r="BG230" s="1054" t="s">
        <v>36</v>
      </c>
      <c r="BH230" s="1074" t="s">
        <v>36</v>
      </c>
      <c r="BI230" s="1034" t="s">
        <v>36</v>
      </c>
      <c r="BJ230" s="1034" t="s">
        <v>36</v>
      </c>
      <c r="BK230" s="1034" t="s">
        <v>36</v>
      </c>
      <c r="BL230" s="1054" t="s">
        <v>36</v>
      </c>
      <c r="BM230" s="1074" t="s">
        <v>36</v>
      </c>
      <c r="BN230" s="1034" t="s">
        <v>36</v>
      </c>
      <c r="BO230" s="1034" t="s">
        <v>36</v>
      </c>
      <c r="BP230" s="1034" t="s">
        <v>36</v>
      </c>
      <c r="BQ230" s="1054" t="s">
        <v>36</v>
      </c>
      <c r="BR230" s="1074" t="s">
        <v>36</v>
      </c>
      <c r="BS230" s="1034" t="s">
        <v>36</v>
      </c>
      <c r="BT230" s="1034" t="s">
        <v>36</v>
      </c>
      <c r="BU230" s="1034" t="s">
        <v>36</v>
      </c>
      <c r="BV230" s="1034" t="s">
        <v>36</v>
      </c>
      <c r="BW230" s="1034" t="s">
        <v>36</v>
      </c>
      <c r="BX230" s="1034" t="s">
        <v>36</v>
      </c>
      <c r="BY230" s="1092" t="s">
        <v>36</v>
      </c>
      <c r="BZ230" s="1092" t="s">
        <v>36</v>
      </c>
      <c r="CA230" s="1092" t="s">
        <v>36</v>
      </c>
      <c r="CB230" s="1092" t="s">
        <v>36</v>
      </c>
      <c r="CC230" s="1092" t="s">
        <v>36</v>
      </c>
      <c r="CD230" s="1092" t="s">
        <v>36</v>
      </c>
      <c r="CE230" s="1092" t="s">
        <v>36</v>
      </c>
      <c r="CF230" s="1092" t="s">
        <v>36</v>
      </c>
      <c r="CG230" s="1092" t="s">
        <v>36</v>
      </c>
      <c r="CH230" s="1092" t="s">
        <v>36</v>
      </c>
      <c r="CI230" s="1092" t="s">
        <v>36</v>
      </c>
      <c r="CJ230" s="1092" t="s">
        <v>36</v>
      </c>
      <c r="CK230" s="1092" t="s">
        <v>36</v>
      </c>
      <c r="CL230" s="1092" t="s">
        <v>36</v>
      </c>
      <c r="CM230" s="1519"/>
      <c r="CN230" s="1519"/>
      <c r="CO230" s="1519"/>
      <c r="CP230" s="1519"/>
      <c r="CQ230" s="1519"/>
      <c r="CR230" s="1519"/>
      <c r="CS230" s="1519"/>
      <c r="CT230" s="1519"/>
      <c r="CU230" s="1519"/>
      <c r="CV230" s="1519"/>
      <c r="CW230" s="1519"/>
      <c r="CX230" s="1519"/>
      <c r="CY230" s="1519"/>
      <c r="CZ230" s="1519"/>
    </row>
    <row r="231" s="566" customFormat="true" ht="15" customHeight="true" x14ac:dyDescent="0.2">
      <c r="A231" s="924"/>
      <c r="B231" s="740"/>
      <c r="C231" s="868"/>
      <c r="D231" s="756"/>
      <c r="E231" s="756"/>
      <c r="F231" s="756"/>
      <c r="G231" s="757"/>
      <c r="H231" s="869"/>
      <c r="I231" s="756"/>
      <c r="J231" s="756"/>
      <c r="K231" s="756"/>
      <c r="L231" s="870"/>
      <c r="M231" s="868"/>
      <c r="N231" s="756"/>
      <c r="O231" s="756"/>
      <c r="P231" s="756"/>
      <c r="Q231" s="757"/>
      <c r="R231" s="869"/>
      <c r="S231" s="756"/>
      <c r="T231" s="756"/>
      <c r="U231" s="756"/>
      <c r="V231" s="756"/>
      <c r="W231" s="756"/>
      <c r="X231" s="756"/>
      <c r="Y231" s="756"/>
      <c r="Z231" s="756"/>
      <c r="AA231" s="756"/>
      <c r="AB231" s="756"/>
      <c r="AC231" s="756"/>
      <c r="AD231" s="756"/>
      <c r="AE231" s="756"/>
      <c r="AF231" s="756"/>
      <c r="AG231" s="756"/>
      <c r="AH231" s="756"/>
      <c r="AI231" s="756"/>
      <c r="AJ231" s="756"/>
      <c r="AK231" s="756"/>
      <c r="AL231" s="870"/>
      <c r="AM231" s="1226"/>
      <c r="AN231" s="1226"/>
      <c r="AO231" s="1226"/>
      <c r="AP231" s="1226"/>
      <c r="AQ231" s="1226"/>
      <c r="AR231" s="1226"/>
      <c r="AS231" s="1226"/>
      <c r="AT231" s="1226"/>
      <c r="AU231" s="1226"/>
      <c r="AV231" s="1226"/>
      <c r="AW231" s="1226"/>
      <c r="AX231" s="1226"/>
      <c r="AY231" s="1226"/>
      <c r="AZ231" s="570"/>
      <c r="BA231" s="574"/>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310"/>
      <c r="CE231" s="310"/>
      <c r="CF231" s="310"/>
      <c r="CG231" s="310"/>
      <c r="CH231" s="310"/>
      <c r="CI231" s="310"/>
      <c r="CJ231" s="310"/>
      <c r="CK231" s="310"/>
      <c r="CL231" s="310"/>
      <c r="CM231" s="1520"/>
      <c r="CN231" s="1520"/>
      <c r="CO231" s="1520"/>
      <c r="CP231" s="1520"/>
      <c r="CQ231" s="1520"/>
      <c r="CR231" s="1520"/>
      <c r="CS231" s="1520"/>
      <c r="CT231" s="1520"/>
      <c r="CU231" s="1520"/>
      <c r="CV231" s="1520"/>
      <c r="CW231" s="1520"/>
      <c r="CX231" s="1520"/>
      <c r="CY231" s="1520"/>
      <c r="CZ231" s="1520"/>
    </row>
    <row r="232" s="566" customFormat="true" ht="15" customHeight="true" x14ac:dyDescent="0.2">
      <c r="A232" s="924"/>
      <c r="B232" s="740"/>
      <c r="C232" s="868"/>
      <c r="D232" s="756"/>
      <c r="E232" s="756"/>
      <c r="F232" s="756"/>
      <c r="G232" s="757"/>
      <c r="H232" s="869"/>
      <c r="I232" s="756"/>
      <c r="J232" s="756"/>
      <c r="K232" s="756"/>
      <c r="L232" s="870"/>
      <c r="M232" s="868"/>
      <c r="N232" s="756"/>
      <c r="O232" s="756"/>
      <c r="P232" s="756"/>
      <c r="Q232" s="757"/>
      <c r="R232" s="869"/>
      <c r="S232" s="756"/>
      <c r="T232" s="756"/>
      <c r="U232" s="756"/>
      <c r="V232" s="756"/>
      <c r="W232" s="756"/>
      <c r="X232" s="756"/>
      <c r="Y232" s="756"/>
      <c r="Z232" s="756"/>
      <c r="AA232" s="756"/>
      <c r="AB232" s="756"/>
      <c r="AC232" s="756"/>
      <c r="AD232" s="756"/>
      <c r="AE232" s="756"/>
      <c r="AF232" s="756"/>
      <c r="AG232" s="756"/>
      <c r="AH232" s="756"/>
      <c r="AI232" s="756"/>
      <c r="AJ232" s="756"/>
      <c r="AK232" s="756"/>
      <c r="AL232" s="870"/>
      <c r="AM232" s="1226"/>
      <c r="AN232" s="1226"/>
      <c r="AO232" s="1226"/>
      <c r="AP232" s="1226"/>
      <c r="AQ232" s="1226"/>
      <c r="AR232" s="1226"/>
      <c r="AS232" s="1226"/>
      <c r="AT232" s="1226"/>
      <c r="AU232" s="1226"/>
      <c r="AV232" s="1226"/>
      <c r="AW232" s="1226"/>
      <c r="AX232" s="1226"/>
      <c r="AY232" s="1226"/>
      <c r="AZ232" s="570"/>
      <c r="BA232" s="393"/>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310"/>
      <c r="CE232" s="310"/>
      <c r="CF232" s="310"/>
      <c r="CG232" s="310"/>
      <c r="CH232" s="310"/>
      <c r="CI232" s="310"/>
      <c r="CJ232" s="310"/>
      <c r="CK232" s="310"/>
      <c r="CL232" s="310"/>
      <c r="CM232" s="1520"/>
      <c r="CN232" s="1520"/>
      <c r="CO232" s="1520"/>
      <c r="CP232" s="1520"/>
      <c r="CQ232" s="1520"/>
      <c r="CR232" s="1520"/>
      <c r="CS232" s="1520"/>
      <c r="CT232" s="1520"/>
      <c r="CU232" s="1520"/>
      <c r="CV232" s="1520"/>
      <c r="CW232" s="1520"/>
      <c r="CX232" s="1520"/>
      <c r="CY232" s="1520"/>
      <c r="CZ232" s="1520"/>
    </row>
    <row r="233" s="566" customFormat="true" ht="15" customHeight="true" x14ac:dyDescent="0.2">
      <c r="A233" s="924"/>
      <c r="B233" s="740"/>
      <c r="C233" s="868"/>
      <c r="D233" s="756"/>
      <c r="E233" s="756"/>
      <c r="F233" s="756"/>
      <c r="G233" s="757"/>
      <c r="H233" s="869"/>
      <c r="I233" s="756"/>
      <c r="J233" s="756"/>
      <c r="K233" s="756"/>
      <c r="L233" s="870"/>
      <c r="M233" s="868"/>
      <c r="N233" s="756"/>
      <c r="O233" s="756"/>
      <c r="P233" s="756"/>
      <c r="Q233" s="757"/>
      <c r="R233" s="869"/>
      <c r="S233" s="756"/>
      <c r="T233" s="756"/>
      <c r="U233" s="756"/>
      <c r="V233" s="756"/>
      <c r="W233" s="756"/>
      <c r="X233" s="756"/>
      <c r="Y233" s="756"/>
      <c r="Z233" s="756"/>
      <c r="AA233" s="756"/>
      <c r="AB233" s="756"/>
      <c r="AC233" s="756"/>
      <c r="AD233" s="756"/>
      <c r="AE233" s="756"/>
      <c r="AF233" s="756"/>
      <c r="AG233" s="756"/>
      <c r="AH233" s="756"/>
      <c r="AI233" s="756"/>
      <c r="AJ233" s="756"/>
      <c r="AK233" s="756"/>
      <c r="AL233" s="870"/>
      <c r="AM233" s="1226"/>
      <c r="AN233" s="1226"/>
      <c r="AO233" s="1226"/>
      <c r="AP233" s="1226"/>
      <c r="AQ233" s="1226"/>
      <c r="AR233" s="1226"/>
      <c r="AS233" s="1226"/>
      <c r="AT233" s="1226"/>
      <c r="AU233" s="1226"/>
      <c r="AV233" s="1226"/>
      <c r="AW233" s="1226"/>
      <c r="AX233" s="1226"/>
      <c r="AY233" s="1226"/>
      <c r="AZ233" s="570"/>
      <c r="BA233" s="393"/>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310"/>
      <c r="CE233" s="310"/>
      <c r="CF233" s="310"/>
      <c r="CG233" s="310"/>
      <c r="CH233" s="310"/>
      <c r="CI233" s="310"/>
      <c r="CJ233" s="310"/>
      <c r="CK233" s="310"/>
      <c r="CL233" s="310"/>
      <c r="CM233" s="1520"/>
      <c r="CN233" s="1520"/>
      <c r="CO233" s="1520"/>
      <c r="CP233" s="1520"/>
      <c r="CQ233" s="1520"/>
      <c r="CR233" s="1520"/>
      <c r="CS233" s="1520"/>
      <c r="CT233" s="1520"/>
      <c r="CU233" s="1520"/>
      <c r="CV233" s="1520"/>
      <c r="CW233" s="1520"/>
      <c r="CX233" s="1520"/>
      <c r="CY233" s="1520"/>
      <c r="CZ233" s="1520"/>
    </row>
    <row r="234" s="566" customFormat="true" ht="15" customHeight="true" x14ac:dyDescent="0.2">
      <c r="A234" s="924"/>
      <c r="B234" s="740"/>
      <c r="C234" s="868"/>
      <c r="D234" s="756"/>
      <c r="E234" s="756"/>
      <c r="F234" s="756"/>
      <c r="G234" s="757"/>
      <c r="H234" s="869"/>
      <c r="I234" s="756"/>
      <c r="J234" s="756"/>
      <c r="K234" s="756"/>
      <c r="L234" s="870"/>
      <c r="M234" s="868"/>
      <c r="N234" s="756"/>
      <c r="O234" s="756"/>
      <c r="P234" s="756"/>
      <c r="Q234" s="757"/>
      <c r="R234" s="869"/>
      <c r="S234" s="756"/>
      <c r="T234" s="756"/>
      <c r="U234" s="756"/>
      <c r="V234" s="756"/>
      <c r="W234" s="756"/>
      <c r="X234" s="756"/>
      <c r="Y234" s="756"/>
      <c r="Z234" s="756"/>
      <c r="AA234" s="756"/>
      <c r="AB234" s="756"/>
      <c r="AC234" s="756"/>
      <c r="AD234" s="756"/>
      <c r="AE234" s="756"/>
      <c r="AF234" s="756"/>
      <c r="AG234" s="756"/>
      <c r="AH234" s="756"/>
      <c r="AI234" s="756"/>
      <c r="AJ234" s="756"/>
      <c r="AK234" s="756"/>
      <c r="AL234" s="870"/>
      <c r="AM234" s="1226"/>
      <c r="AN234" s="1226"/>
      <c r="AO234" s="1226"/>
      <c r="AP234" s="1226"/>
      <c r="AQ234" s="1226"/>
      <c r="AR234" s="1226"/>
      <c r="AS234" s="1226"/>
      <c r="AT234" s="1226"/>
      <c r="AU234" s="1226"/>
      <c r="AV234" s="1226"/>
      <c r="AW234" s="1226"/>
      <c r="AX234" s="1226"/>
      <c r="AY234" s="1226"/>
      <c r="AZ234" s="570"/>
      <c r="BA234" s="393"/>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310"/>
      <c r="CE234" s="310"/>
      <c r="CF234" s="310"/>
      <c r="CG234" s="310"/>
      <c r="CH234" s="310"/>
      <c r="CI234" s="310"/>
      <c r="CJ234" s="310"/>
      <c r="CK234" s="310"/>
      <c r="CL234" s="310"/>
      <c r="CM234" s="1520"/>
      <c r="CN234" s="1520"/>
      <c r="CO234" s="1520"/>
      <c r="CP234" s="1520"/>
      <c r="CQ234" s="1520"/>
      <c r="CR234" s="1520"/>
      <c r="CS234" s="1520"/>
      <c r="CT234" s="1520"/>
      <c r="CU234" s="1520"/>
      <c r="CV234" s="1520"/>
      <c r="CW234" s="1520"/>
      <c r="CX234" s="1520"/>
      <c r="CY234" s="1520"/>
      <c r="CZ234" s="1520"/>
    </row>
    <row r="235" s="566" customFormat="true" ht="15" customHeight="true" x14ac:dyDescent="0.2">
      <c r="A235" s="924"/>
      <c r="B235" s="740"/>
      <c r="C235" s="868"/>
      <c r="D235" s="756"/>
      <c r="E235" s="756"/>
      <c r="F235" s="756"/>
      <c r="G235" s="757"/>
      <c r="H235" s="869"/>
      <c r="I235" s="756"/>
      <c r="J235" s="756"/>
      <c r="K235" s="756"/>
      <c r="L235" s="870"/>
      <c r="M235" s="868"/>
      <c r="N235" s="756"/>
      <c r="O235" s="756"/>
      <c r="P235" s="756"/>
      <c r="Q235" s="757"/>
      <c r="R235" s="869"/>
      <c r="S235" s="756"/>
      <c r="T235" s="756"/>
      <c r="U235" s="756"/>
      <c r="V235" s="756"/>
      <c r="W235" s="756"/>
      <c r="X235" s="756"/>
      <c r="Y235" s="756"/>
      <c r="Z235" s="756"/>
      <c r="AA235" s="756"/>
      <c r="AB235" s="756"/>
      <c r="AC235" s="756"/>
      <c r="AD235" s="756"/>
      <c r="AE235" s="756"/>
      <c r="AF235" s="756"/>
      <c r="AG235" s="756"/>
      <c r="AH235" s="756"/>
      <c r="AI235" s="756"/>
      <c r="AJ235" s="756"/>
      <c r="AK235" s="756"/>
      <c r="AL235" s="870"/>
      <c r="AM235" s="1226"/>
      <c r="AN235" s="1226"/>
      <c r="AO235" s="1226"/>
      <c r="AP235" s="1226"/>
      <c r="AQ235" s="1226"/>
      <c r="AR235" s="1226"/>
      <c r="AS235" s="1226"/>
      <c r="AT235" s="1226"/>
      <c r="AU235" s="1226"/>
      <c r="AV235" s="1226"/>
      <c r="AW235" s="1226"/>
      <c r="AX235" s="1226"/>
      <c r="AY235" s="1226"/>
      <c r="AZ235" s="570"/>
      <c r="BA235" s="393"/>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310"/>
      <c r="CE235" s="310"/>
      <c r="CF235" s="310"/>
      <c r="CG235" s="310"/>
      <c r="CH235" s="310"/>
      <c r="CI235" s="310"/>
      <c r="CJ235" s="310"/>
      <c r="CK235" s="310"/>
      <c r="CL235" s="310"/>
      <c r="CM235" s="1520"/>
      <c r="CN235" s="1520"/>
      <c r="CO235" s="1520"/>
      <c r="CP235" s="1520"/>
      <c r="CQ235" s="1520"/>
      <c r="CR235" s="1520"/>
      <c r="CS235" s="1520"/>
      <c r="CT235" s="1520"/>
      <c r="CU235" s="1520"/>
      <c r="CV235" s="1520"/>
      <c r="CW235" s="1520"/>
      <c r="CX235" s="1520"/>
      <c r="CY235" s="1520"/>
      <c r="CZ235" s="1520"/>
    </row>
    <row r="236" s="566" customFormat="true" ht="15" customHeight="true" x14ac:dyDescent="0.2">
      <c r="A236" s="924"/>
      <c r="B236" s="740"/>
      <c r="C236" s="868"/>
      <c r="D236" s="756"/>
      <c r="E236" s="756"/>
      <c r="F236" s="756"/>
      <c r="G236" s="757"/>
      <c r="H236" s="869"/>
      <c r="I236" s="756"/>
      <c r="J236" s="756"/>
      <c r="K236" s="756"/>
      <c r="L236" s="870"/>
      <c r="M236" s="868"/>
      <c r="N236" s="756"/>
      <c r="O236" s="756"/>
      <c r="P236" s="756"/>
      <c r="Q236" s="757"/>
      <c r="R236" s="869"/>
      <c r="S236" s="756"/>
      <c r="T236" s="756"/>
      <c r="U236" s="756"/>
      <c r="V236" s="756"/>
      <c r="W236" s="756"/>
      <c r="X236" s="756"/>
      <c r="Y236" s="756"/>
      <c r="Z236" s="756"/>
      <c r="AA236" s="756"/>
      <c r="AB236" s="756"/>
      <c r="AC236" s="756"/>
      <c r="AD236" s="756"/>
      <c r="AE236" s="756"/>
      <c r="AF236" s="756"/>
      <c r="AG236" s="756"/>
      <c r="AH236" s="756"/>
      <c r="AI236" s="756"/>
      <c r="AJ236" s="756"/>
      <c r="AK236" s="756"/>
      <c r="AL236" s="870"/>
      <c r="AM236" s="1226"/>
      <c r="AN236" s="1226"/>
      <c r="AO236" s="1226"/>
      <c r="AP236" s="1226"/>
      <c r="AQ236" s="1226"/>
      <c r="AR236" s="1226"/>
      <c r="AS236" s="1226"/>
      <c r="AT236" s="1226"/>
      <c r="AU236" s="1226"/>
      <c r="AV236" s="1226"/>
      <c r="AW236" s="1226"/>
      <c r="AX236" s="1226"/>
      <c r="AY236" s="1226"/>
      <c r="AZ236" s="570"/>
      <c r="BA236" s="393"/>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310"/>
      <c r="CF236" s="310"/>
      <c r="CG236" s="310"/>
      <c r="CH236" s="310"/>
      <c r="CI236" s="310"/>
      <c r="CJ236" s="310"/>
      <c r="CK236" s="310"/>
      <c r="CL236" s="310"/>
      <c r="CM236" s="1520"/>
      <c r="CN236" s="1520"/>
      <c r="CO236" s="1520"/>
      <c r="CP236" s="1520"/>
      <c r="CQ236" s="1520"/>
      <c r="CR236" s="1520"/>
      <c r="CS236" s="1520"/>
      <c r="CT236" s="1520"/>
      <c r="CU236" s="1520"/>
      <c r="CV236" s="1520"/>
      <c r="CW236" s="1520"/>
      <c r="CX236" s="1520"/>
      <c r="CY236" s="1520"/>
      <c r="CZ236" s="1520"/>
    </row>
    <row r="237" s="566" customFormat="true" ht="15" customHeight="true" x14ac:dyDescent="0.2">
      <c r="A237" s="924"/>
      <c r="B237" s="740"/>
      <c r="C237" s="868"/>
      <c r="D237" s="756"/>
      <c r="E237" s="756"/>
      <c r="F237" s="756"/>
      <c r="G237" s="757"/>
      <c r="H237" s="869"/>
      <c r="I237" s="756"/>
      <c r="J237" s="756"/>
      <c r="K237" s="756"/>
      <c r="L237" s="870"/>
      <c r="M237" s="868"/>
      <c r="N237" s="756"/>
      <c r="O237" s="756"/>
      <c r="P237" s="756"/>
      <c r="Q237" s="757"/>
      <c r="R237" s="869"/>
      <c r="S237" s="756"/>
      <c r="T237" s="756"/>
      <c r="U237" s="756"/>
      <c r="V237" s="756"/>
      <c r="W237" s="756"/>
      <c r="X237" s="756"/>
      <c r="Y237" s="756"/>
      <c r="Z237" s="756"/>
      <c r="AA237" s="756"/>
      <c r="AB237" s="756"/>
      <c r="AC237" s="756"/>
      <c r="AD237" s="756"/>
      <c r="AE237" s="756"/>
      <c r="AF237" s="756"/>
      <c r="AG237" s="756"/>
      <c r="AH237" s="756"/>
      <c r="AI237" s="756"/>
      <c r="AJ237" s="756"/>
      <c r="AK237" s="756"/>
      <c r="AL237" s="870"/>
      <c r="AM237" s="1226"/>
      <c r="AN237" s="1226"/>
      <c r="AO237" s="1226"/>
      <c r="AP237" s="1226"/>
      <c r="AQ237" s="1226"/>
      <c r="AR237" s="1226"/>
      <c r="AS237" s="1226"/>
      <c r="AT237" s="1226"/>
      <c r="AU237" s="1226"/>
      <c r="AV237" s="1226"/>
      <c r="AW237" s="1226"/>
      <c r="AX237" s="1226"/>
      <c r="AY237" s="1226"/>
      <c r="AZ237" s="570"/>
      <c r="BA237" s="393"/>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310"/>
      <c r="CF237" s="310"/>
      <c r="CG237" s="310"/>
      <c r="CH237" s="310"/>
      <c r="CI237" s="310"/>
      <c r="CJ237" s="310"/>
      <c r="CK237" s="310"/>
      <c r="CL237" s="310"/>
      <c r="CM237" s="1520"/>
      <c r="CN237" s="1520"/>
      <c r="CO237" s="1520"/>
      <c r="CP237" s="1520"/>
      <c r="CQ237" s="1520"/>
      <c r="CR237" s="1520"/>
      <c r="CS237" s="1520"/>
      <c r="CT237" s="1520"/>
      <c r="CU237" s="1520"/>
      <c r="CV237" s="1520"/>
      <c r="CW237" s="1520"/>
      <c r="CX237" s="1520"/>
      <c r="CY237" s="1520"/>
      <c r="CZ237" s="1520"/>
    </row>
    <row r="238" s="566" customFormat="true" ht="15" customHeight="true" x14ac:dyDescent="0.2">
      <c r="A238" s="924"/>
      <c r="B238" s="740"/>
      <c r="C238" s="868"/>
      <c r="D238" s="756"/>
      <c r="E238" s="756"/>
      <c r="F238" s="756"/>
      <c r="G238" s="757"/>
      <c r="H238" s="869"/>
      <c r="I238" s="756"/>
      <c r="J238" s="756"/>
      <c r="K238" s="756"/>
      <c r="L238" s="870"/>
      <c r="M238" s="868"/>
      <c r="N238" s="756"/>
      <c r="O238" s="756"/>
      <c r="P238" s="756"/>
      <c r="Q238" s="757"/>
      <c r="R238" s="869"/>
      <c r="S238" s="756"/>
      <c r="T238" s="756"/>
      <c r="U238" s="756"/>
      <c r="V238" s="756"/>
      <c r="W238" s="756"/>
      <c r="X238" s="756"/>
      <c r="Y238" s="756"/>
      <c r="Z238" s="756"/>
      <c r="AA238" s="756"/>
      <c r="AB238" s="756"/>
      <c r="AC238" s="756"/>
      <c r="AD238" s="756"/>
      <c r="AE238" s="756"/>
      <c r="AF238" s="756"/>
      <c r="AG238" s="756"/>
      <c r="AH238" s="756"/>
      <c r="AI238" s="756"/>
      <c r="AJ238" s="756"/>
      <c r="AK238" s="756"/>
      <c r="AL238" s="870"/>
      <c r="AM238" s="1226"/>
      <c r="AN238" s="1226"/>
      <c r="AO238" s="1226"/>
      <c r="AP238" s="1226"/>
      <c r="AQ238" s="1226"/>
      <c r="AR238" s="1226"/>
      <c r="AS238" s="1226"/>
      <c r="AT238" s="1226"/>
      <c r="AU238" s="1226"/>
      <c r="AV238" s="1226"/>
      <c r="AW238" s="1226"/>
      <c r="AX238" s="1226"/>
      <c r="AY238" s="1226"/>
      <c r="AZ238" s="570"/>
      <c r="BA238" s="393"/>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310"/>
      <c r="CF238" s="310"/>
      <c r="CG238" s="310"/>
      <c r="CH238" s="310"/>
      <c r="CI238" s="310"/>
      <c r="CJ238" s="310"/>
      <c r="CK238" s="310"/>
      <c r="CL238" s="310"/>
      <c r="CM238" s="1520"/>
      <c r="CN238" s="1520"/>
      <c r="CO238" s="1520"/>
      <c r="CP238" s="1520"/>
      <c r="CQ238" s="1520"/>
      <c r="CR238" s="1520"/>
      <c r="CS238" s="1520"/>
      <c r="CT238" s="1520"/>
      <c r="CU238" s="1520"/>
      <c r="CV238" s="1520"/>
      <c r="CW238" s="1520"/>
      <c r="CX238" s="1520"/>
      <c r="CY238" s="1520"/>
      <c r="CZ238" s="1520"/>
    </row>
    <row r="239" s="566" customFormat="true" ht="15" customHeight="true" x14ac:dyDescent="0.2">
      <c r="A239" s="924"/>
      <c r="B239" s="740"/>
      <c r="C239" s="868"/>
      <c r="D239" s="756"/>
      <c r="E239" s="756"/>
      <c r="F239" s="756"/>
      <c r="G239" s="757"/>
      <c r="H239" s="869"/>
      <c r="I239" s="756"/>
      <c r="J239" s="756"/>
      <c r="K239" s="756"/>
      <c r="L239" s="870"/>
      <c r="M239" s="868"/>
      <c r="N239" s="756"/>
      <c r="O239" s="756"/>
      <c r="P239" s="756"/>
      <c r="Q239" s="757"/>
      <c r="R239" s="869"/>
      <c r="S239" s="756"/>
      <c r="T239" s="756"/>
      <c r="U239" s="756"/>
      <c r="V239" s="756"/>
      <c r="W239" s="756"/>
      <c r="X239" s="756"/>
      <c r="Y239" s="756"/>
      <c r="Z239" s="756"/>
      <c r="AA239" s="756"/>
      <c r="AB239" s="756"/>
      <c r="AC239" s="756"/>
      <c r="AD239" s="756"/>
      <c r="AE239" s="756"/>
      <c r="AF239" s="756"/>
      <c r="AG239" s="756"/>
      <c r="AH239" s="756"/>
      <c r="AI239" s="756"/>
      <c r="AJ239" s="756"/>
      <c r="AK239" s="756"/>
      <c r="AL239" s="870"/>
      <c r="AM239" s="1226"/>
      <c r="AN239" s="1226"/>
      <c r="AO239" s="1226"/>
      <c r="AP239" s="1226"/>
      <c r="AQ239" s="1226"/>
      <c r="AR239" s="1226"/>
      <c r="AS239" s="1226"/>
      <c r="AT239" s="1226"/>
      <c r="AU239" s="1226"/>
      <c r="AV239" s="1226"/>
      <c r="AW239" s="1226"/>
      <c r="AX239" s="1226"/>
      <c r="AY239" s="1226"/>
      <c r="AZ239" s="570"/>
      <c r="BA239" s="393"/>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310"/>
      <c r="CF239" s="310"/>
      <c r="CG239" s="310"/>
      <c r="CH239" s="310"/>
      <c r="CI239" s="310"/>
      <c r="CJ239" s="310"/>
      <c r="CK239" s="310"/>
      <c r="CL239" s="310"/>
      <c r="CM239" s="1520"/>
      <c r="CN239" s="1520"/>
      <c r="CO239" s="1520"/>
      <c r="CP239" s="1520"/>
      <c r="CQ239" s="1520"/>
      <c r="CR239" s="1520"/>
      <c r="CS239" s="1520"/>
      <c r="CT239" s="1520"/>
      <c r="CU239" s="1520"/>
      <c r="CV239" s="1520"/>
      <c r="CW239" s="1520"/>
      <c r="CX239" s="1520"/>
      <c r="CY239" s="1520"/>
      <c r="CZ239" s="1520"/>
    </row>
    <row r="240" s="566" customFormat="true" ht="15" customHeight="true" x14ac:dyDescent="0.2">
      <c r="A240" s="924"/>
      <c r="B240" s="740"/>
      <c r="C240" s="868"/>
      <c r="D240" s="756"/>
      <c r="E240" s="756"/>
      <c r="F240" s="756"/>
      <c r="G240" s="757"/>
      <c r="H240" s="869"/>
      <c r="I240" s="756"/>
      <c r="J240" s="756"/>
      <c r="K240" s="756"/>
      <c r="L240" s="870"/>
      <c r="M240" s="868"/>
      <c r="N240" s="756"/>
      <c r="O240" s="756"/>
      <c r="P240" s="756"/>
      <c r="Q240" s="757"/>
      <c r="R240" s="869"/>
      <c r="S240" s="756"/>
      <c r="T240" s="756"/>
      <c r="U240" s="756"/>
      <c r="V240" s="756"/>
      <c r="W240" s="756"/>
      <c r="X240" s="756"/>
      <c r="Y240" s="756"/>
      <c r="Z240" s="756"/>
      <c r="AA240" s="756"/>
      <c r="AB240" s="756"/>
      <c r="AC240" s="756"/>
      <c r="AD240" s="756"/>
      <c r="AE240" s="756"/>
      <c r="AF240" s="756"/>
      <c r="AG240" s="756"/>
      <c r="AH240" s="756"/>
      <c r="AI240" s="756"/>
      <c r="AJ240" s="756"/>
      <c r="AK240" s="756"/>
      <c r="AL240" s="870"/>
      <c r="AM240" s="1226"/>
      <c r="AN240" s="1226"/>
      <c r="AO240" s="1226"/>
      <c r="AP240" s="1226"/>
      <c r="AQ240" s="1226"/>
      <c r="AR240" s="1226"/>
      <c r="AS240" s="1226"/>
      <c r="AT240" s="1226"/>
      <c r="AU240" s="1226"/>
      <c r="AV240" s="1226"/>
      <c r="AW240" s="1226"/>
      <c r="AX240" s="1226"/>
      <c r="AY240" s="1226"/>
      <c r="AZ240" s="570"/>
      <c r="BA240" s="393"/>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310"/>
      <c r="CF240" s="310"/>
      <c r="CG240" s="310"/>
      <c r="CH240" s="310"/>
      <c r="CI240" s="310"/>
      <c r="CJ240" s="310"/>
      <c r="CK240" s="310"/>
      <c r="CL240" s="310"/>
      <c r="CM240" s="1520"/>
      <c r="CN240" s="1520"/>
      <c r="CO240" s="1520"/>
      <c r="CP240" s="1520"/>
      <c r="CQ240" s="1520"/>
      <c r="CR240" s="1520"/>
      <c r="CS240" s="1520"/>
      <c r="CT240" s="1520"/>
      <c r="CU240" s="1520"/>
      <c r="CV240" s="1520"/>
      <c r="CW240" s="1520"/>
      <c r="CX240" s="1520"/>
      <c r="CY240" s="1520"/>
      <c r="CZ240" s="1520"/>
    </row>
    <row r="241" s="566" customFormat="true" ht="15" customHeight="true" x14ac:dyDescent="0.2">
      <c r="A241" s="924"/>
      <c r="B241" s="740"/>
      <c r="C241" s="868"/>
      <c r="D241" s="756"/>
      <c r="E241" s="756"/>
      <c r="F241" s="756"/>
      <c r="G241" s="757"/>
      <c r="H241" s="869"/>
      <c r="I241" s="756"/>
      <c r="J241" s="756"/>
      <c r="K241" s="756"/>
      <c r="L241" s="870"/>
      <c r="M241" s="868"/>
      <c r="N241" s="756"/>
      <c r="O241" s="756"/>
      <c r="P241" s="756"/>
      <c r="Q241" s="757"/>
      <c r="R241" s="869"/>
      <c r="S241" s="756"/>
      <c r="T241" s="756"/>
      <c r="U241" s="756"/>
      <c r="V241" s="756"/>
      <c r="W241" s="756"/>
      <c r="X241" s="756"/>
      <c r="Y241" s="756"/>
      <c r="Z241" s="756"/>
      <c r="AA241" s="756"/>
      <c r="AB241" s="756"/>
      <c r="AC241" s="756"/>
      <c r="AD241" s="756"/>
      <c r="AE241" s="756"/>
      <c r="AF241" s="756"/>
      <c r="AG241" s="756"/>
      <c r="AH241" s="756"/>
      <c r="AI241" s="756"/>
      <c r="AJ241" s="756"/>
      <c r="AK241" s="756"/>
      <c r="AL241" s="870"/>
      <c r="AM241" s="1226"/>
      <c r="AN241" s="1226"/>
      <c r="AO241" s="1226"/>
      <c r="AP241" s="1226"/>
      <c r="AQ241" s="1226"/>
      <c r="AR241" s="1226"/>
      <c r="AS241" s="1226"/>
      <c r="AT241" s="1226"/>
      <c r="AU241" s="1226"/>
      <c r="AV241" s="1226"/>
      <c r="AW241" s="1226"/>
      <c r="AX241" s="1226"/>
      <c r="AY241" s="1226"/>
      <c r="AZ241" s="570"/>
      <c r="BA241" s="393"/>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310"/>
      <c r="CF241" s="310"/>
      <c r="CG241" s="310"/>
      <c r="CH241" s="310"/>
      <c r="CI241" s="310"/>
      <c r="CJ241" s="310"/>
      <c r="CK241" s="310"/>
      <c r="CL241" s="310"/>
      <c r="CM241" s="1520"/>
      <c r="CN241" s="1520"/>
      <c r="CO241" s="1520"/>
      <c r="CP241" s="1520"/>
      <c r="CQ241" s="1520"/>
      <c r="CR241" s="1520"/>
      <c r="CS241" s="1520"/>
      <c r="CT241" s="1520"/>
      <c r="CU241" s="1520"/>
      <c r="CV241" s="1520"/>
      <c r="CW241" s="1520"/>
      <c r="CX241" s="1520"/>
      <c r="CY241" s="1520"/>
      <c r="CZ241" s="1520"/>
    </row>
    <row r="242" s="566" customFormat="true" ht="15" customHeight="true" x14ac:dyDescent="0.2">
      <c r="A242" s="924"/>
      <c r="B242" s="740"/>
      <c r="C242" s="868"/>
      <c r="D242" s="756"/>
      <c r="E242" s="756"/>
      <c r="F242" s="756"/>
      <c r="G242" s="757"/>
      <c r="H242" s="869"/>
      <c r="I242" s="756"/>
      <c r="J242" s="756"/>
      <c r="K242" s="756"/>
      <c r="L242" s="870"/>
      <c r="M242" s="868"/>
      <c r="N242" s="756"/>
      <c r="O242" s="756"/>
      <c r="P242" s="756"/>
      <c r="Q242" s="757"/>
      <c r="R242" s="869"/>
      <c r="S242" s="756"/>
      <c r="T242" s="756"/>
      <c r="U242" s="756"/>
      <c r="V242" s="756"/>
      <c r="W242" s="756"/>
      <c r="X242" s="756"/>
      <c r="Y242" s="756"/>
      <c r="Z242" s="756"/>
      <c r="AA242" s="756"/>
      <c r="AB242" s="756"/>
      <c r="AC242" s="756"/>
      <c r="AD242" s="756"/>
      <c r="AE242" s="756"/>
      <c r="AF242" s="756"/>
      <c r="AG242" s="756"/>
      <c r="AH242" s="756"/>
      <c r="AI242" s="756"/>
      <c r="AJ242" s="756"/>
      <c r="AK242" s="756"/>
      <c r="AL242" s="870"/>
      <c r="AM242" s="1226"/>
      <c r="AN242" s="1226"/>
      <c r="AO242" s="1226"/>
      <c r="AP242" s="1226"/>
      <c r="AQ242" s="1226"/>
      <c r="AR242" s="1226"/>
      <c r="AS242" s="1226"/>
      <c r="AT242" s="1226"/>
      <c r="AU242" s="1226"/>
      <c r="AV242" s="1226"/>
      <c r="AW242" s="1226"/>
      <c r="AX242" s="1226"/>
      <c r="AY242" s="1226"/>
      <c r="AZ242" s="570"/>
      <c r="BA242" s="393"/>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310"/>
      <c r="CF242" s="310"/>
      <c r="CG242" s="310"/>
      <c r="CH242" s="310"/>
      <c r="CI242" s="310"/>
      <c r="CJ242" s="310"/>
      <c r="CK242" s="310"/>
      <c r="CL242" s="310"/>
      <c r="CM242" s="1520"/>
      <c r="CN242" s="1520"/>
      <c r="CO242" s="1520"/>
      <c r="CP242" s="1520"/>
      <c r="CQ242" s="1520"/>
      <c r="CR242" s="1520"/>
      <c r="CS242" s="1520"/>
      <c r="CT242" s="1520"/>
      <c r="CU242" s="1520"/>
      <c r="CV242" s="1520"/>
      <c r="CW242" s="1520"/>
      <c r="CX242" s="1520"/>
      <c r="CY242" s="1520"/>
      <c r="CZ242" s="1520"/>
    </row>
    <row r="243" s="566" customFormat="true" ht="15" customHeight="true" x14ac:dyDescent="0.2">
      <c r="A243" s="924"/>
      <c r="B243" s="740"/>
      <c r="C243" s="868"/>
      <c r="D243" s="756"/>
      <c r="E243" s="756"/>
      <c r="F243" s="756"/>
      <c r="G243" s="757"/>
      <c r="H243" s="869"/>
      <c r="I243" s="756"/>
      <c r="J243" s="756"/>
      <c r="K243" s="756"/>
      <c r="L243" s="870"/>
      <c r="M243" s="868"/>
      <c r="N243" s="756"/>
      <c r="O243" s="756"/>
      <c r="P243" s="756"/>
      <c r="Q243" s="757"/>
      <c r="R243" s="869"/>
      <c r="S243" s="756"/>
      <c r="T243" s="756"/>
      <c r="U243" s="756"/>
      <c r="V243" s="756"/>
      <c r="W243" s="756"/>
      <c r="X243" s="756"/>
      <c r="Y243" s="756"/>
      <c r="Z243" s="756"/>
      <c r="AA243" s="756"/>
      <c r="AB243" s="756"/>
      <c r="AC243" s="756"/>
      <c r="AD243" s="756"/>
      <c r="AE243" s="756"/>
      <c r="AF243" s="756"/>
      <c r="AG243" s="756"/>
      <c r="AH243" s="756"/>
      <c r="AI243" s="756"/>
      <c r="AJ243" s="756"/>
      <c r="AK243" s="756"/>
      <c r="AL243" s="870"/>
      <c r="AM243" s="1226"/>
      <c r="AN243" s="1226"/>
      <c r="AO243" s="1226"/>
      <c r="AP243" s="1226"/>
      <c r="AQ243" s="1226"/>
      <c r="AR243" s="1226"/>
      <c r="AS243" s="1226"/>
      <c r="AT243" s="1226"/>
      <c r="AU243" s="1226"/>
      <c r="AV243" s="1226"/>
      <c r="AW243" s="1226"/>
      <c r="AX243" s="1226"/>
      <c r="AY243" s="1226"/>
      <c r="AZ243" s="570"/>
      <c r="BA243" s="393"/>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310"/>
      <c r="CF243" s="310"/>
      <c r="CG243" s="310"/>
      <c r="CH243" s="310"/>
      <c r="CI243" s="310"/>
      <c r="CJ243" s="310"/>
      <c r="CK243" s="310"/>
      <c r="CL243" s="310"/>
      <c r="CM243" s="1520"/>
      <c r="CN243" s="1520"/>
      <c r="CO243" s="1520"/>
      <c r="CP243" s="1520"/>
      <c r="CQ243" s="1520"/>
      <c r="CR243" s="1520"/>
      <c r="CS243" s="1520"/>
      <c r="CT243" s="1520"/>
      <c r="CU243" s="1520"/>
      <c r="CV243" s="1520"/>
      <c r="CW243" s="1520"/>
      <c r="CX243" s="1520"/>
      <c r="CY243" s="1520"/>
      <c r="CZ243" s="1520"/>
    </row>
    <row r="244" s="566" customFormat="true" ht="15" customHeight="true" x14ac:dyDescent="0.2">
      <c r="A244" s="924"/>
      <c r="B244" s="740"/>
      <c r="C244" s="868"/>
      <c r="D244" s="756"/>
      <c r="E244" s="756"/>
      <c r="F244" s="756"/>
      <c r="G244" s="757"/>
      <c r="H244" s="869"/>
      <c r="I244" s="756"/>
      <c r="J244" s="756"/>
      <c r="K244" s="756"/>
      <c r="L244" s="870"/>
      <c r="M244" s="868"/>
      <c r="N244" s="756"/>
      <c r="O244" s="756"/>
      <c r="P244" s="756"/>
      <c r="Q244" s="757"/>
      <c r="R244" s="869"/>
      <c r="S244" s="756"/>
      <c r="T244" s="756"/>
      <c r="U244" s="756"/>
      <c r="V244" s="756"/>
      <c r="W244" s="756"/>
      <c r="X244" s="756"/>
      <c r="Y244" s="756"/>
      <c r="Z244" s="756"/>
      <c r="AA244" s="756"/>
      <c r="AB244" s="756"/>
      <c r="AC244" s="756"/>
      <c r="AD244" s="756"/>
      <c r="AE244" s="756"/>
      <c r="AF244" s="756"/>
      <c r="AG244" s="756"/>
      <c r="AH244" s="756"/>
      <c r="AI244" s="756"/>
      <c r="AJ244" s="756"/>
      <c r="AK244" s="756"/>
      <c r="AL244" s="870"/>
      <c r="AM244" s="1226"/>
      <c r="AN244" s="1226"/>
      <c r="AO244" s="1226"/>
      <c r="AP244" s="1226"/>
      <c r="AQ244" s="1226"/>
      <c r="AR244" s="1226"/>
      <c r="AS244" s="1226"/>
      <c r="AT244" s="1226"/>
      <c r="AU244" s="1226"/>
      <c r="AV244" s="1226"/>
      <c r="AW244" s="1226"/>
      <c r="AX244" s="1226"/>
      <c r="AY244" s="1226"/>
      <c r="AZ244" s="570"/>
      <c r="BA244" s="393"/>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310"/>
      <c r="CF244" s="310"/>
      <c r="CG244" s="310"/>
      <c r="CH244" s="310"/>
      <c r="CI244" s="310"/>
      <c r="CJ244" s="310"/>
      <c r="CK244" s="310"/>
      <c r="CL244" s="310"/>
      <c r="CM244" s="1520"/>
      <c r="CN244" s="1520"/>
      <c r="CO244" s="1520"/>
      <c r="CP244" s="1520"/>
      <c r="CQ244" s="1520"/>
      <c r="CR244" s="1520"/>
      <c r="CS244" s="1520"/>
      <c r="CT244" s="1520"/>
      <c r="CU244" s="1520"/>
      <c r="CV244" s="1520"/>
      <c r="CW244" s="1520"/>
      <c r="CX244" s="1520"/>
      <c r="CY244" s="1520"/>
      <c r="CZ244" s="1520"/>
    </row>
    <row r="245" s="566" customFormat="true" ht="15" customHeight="true" x14ac:dyDescent="0.2">
      <c r="A245" s="924"/>
      <c r="B245" s="740"/>
      <c r="C245" s="868"/>
      <c r="D245" s="756"/>
      <c r="E245" s="756"/>
      <c r="F245" s="756"/>
      <c r="G245" s="757"/>
      <c r="H245" s="869"/>
      <c r="I245" s="756"/>
      <c r="J245" s="756"/>
      <c r="K245" s="756"/>
      <c r="L245" s="870"/>
      <c r="M245" s="868"/>
      <c r="N245" s="756"/>
      <c r="O245" s="756"/>
      <c r="P245" s="756"/>
      <c r="Q245" s="757"/>
      <c r="R245" s="869"/>
      <c r="S245" s="756"/>
      <c r="T245" s="756"/>
      <c r="U245" s="756"/>
      <c r="V245" s="756"/>
      <c r="W245" s="756"/>
      <c r="X245" s="756"/>
      <c r="Y245" s="756"/>
      <c r="Z245" s="756"/>
      <c r="AA245" s="756"/>
      <c r="AB245" s="756"/>
      <c r="AC245" s="756"/>
      <c r="AD245" s="756"/>
      <c r="AE245" s="756"/>
      <c r="AF245" s="756"/>
      <c r="AG245" s="756"/>
      <c r="AH245" s="756"/>
      <c r="AI245" s="756"/>
      <c r="AJ245" s="756"/>
      <c r="AK245" s="756"/>
      <c r="AL245" s="870"/>
      <c r="AM245" s="1226"/>
      <c r="AN245" s="1226"/>
      <c r="AO245" s="1226"/>
      <c r="AP245" s="1226"/>
      <c r="AQ245" s="1226"/>
      <c r="AR245" s="1226"/>
      <c r="AS245" s="1226"/>
      <c r="AT245" s="1226"/>
      <c r="AU245" s="1226"/>
      <c r="AV245" s="1226"/>
      <c r="AW245" s="1226"/>
      <c r="AX245" s="1226"/>
      <c r="AY245" s="1226"/>
      <c r="AZ245" s="570"/>
      <c r="BA245" s="393"/>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310"/>
      <c r="CF245" s="310"/>
      <c r="CG245" s="310"/>
      <c r="CH245" s="310"/>
      <c r="CI245" s="310"/>
      <c r="CJ245" s="310"/>
      <c r="CK245" s="310"/>
      <c r="CL245" s="310"/>
      <c r="CM245" s="1520"/>
      <c r="CN245" s="1520"/>
      <c r="CO245" s="1520"/>
      <c r="CP245" s="1520"/>
      <c r="CQ245" s="1520"/>
      <c r="CR245" s="1520"/>
      <c r="CS245" s="1520"/>
      <c r="CT245" s="1520"/>
      <c r="CU245" s="1520"/>
      <c r="CV245" s="1520"/>
      <c r="CW245" s="1520"/>
      <c r="CX245" s="1520"/>
      <c r="CY245" s="1520"/>
      <c r="CZ245" s="1520"/>
    </row>
    <row r="246" s="566" customFormat="true" ht="15" customHeight="true" x14ac:dyDescent="0.2">
      <c r="A246" s="924"/>
      <c r="B246" s="740"/>
      <c r="C246" s="868"/>
      <c r="D246" s="756"/>
      <c r="E246" s="756"/>
      <c r="F246" s="756"/>
      <c r="G246" s="757"/>
      <c r="H246" s="869"/>
      <c r="I246" s="756"/>
      <c r="J246" s="756"/>
      <c r="K246" s="756"/>
      <c r="L246" s="870"/>
      <c r="M246" s="868"/>
      <c r="N246" s="756"/>
      <c r="O246" s="756"/>
      <c r="P246" s="756"/>
      <c r="Q246" s="757"/>
      <c r="R246" s="869"/>
      <c r="S246" s="756"/>
      <c r="T246" s="756"/>
      <c r="U246" s="756"/>
      <c r="V246" s="756"/>
      <c r="W246" s="756"/>
      <c r="X246" s="756"/>
      <c r="Y246" s="756"/>
      <c r="Z246" s="756"/>
      <c r="AA246" s="756"/>
      <c r="AB246" s="756"/>
      <c r="AC246" s="756"/>
      <c r="AD246" s="756"/>
      <c r="AE246" s="756"/>
      <c r="AF246" s="756"/>
      <c r="AG246" s="756"/>
      <c r="AH246" s="756"/>
      <c r="AI246" s="756"/>
      <c r="AJ246" s="756"/>
      <c r="AK246" s="756"/>
      <c r="AL246" s="870"/>
      <c r="AM246" s="1226"/>
      <c r="AN246" s="1226"/>
      <c r="AO246" s="1226"/>
      <c r="AP246" s="1226"/>
      <c r="AQ246" s="1226"/>
      <c r="AR246" s="1226"/>
      <c r="AS246" s="1226"/>
      <c r="AT246" s="1226"/>
      <c r="AU246" s="1226"/>
      <c r="AV246" s="1226"/>
      <c r="AW246" s="1226"/>
      <c r="AX246" s="1226"/>
      <c r="AY246" s="1226"/>
      <c r="AZ246" s="570"/>
      <c r="BA246" s="393"/>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310"/>
      <c r="CF246" s="310"/>
      <c r="CG246" s="310"/>
      <c r="CH246" s="310"/>
      <c r="CI246" s="310"/>
      <c r="CJ246" s="310"/>
      <c r="CK246" s="310"/>
      <c r="CL246" s="310"/>
      <c r="CM246" s="1520"/>
      <c r="CN246" s="1520"/>
      <c r="CO246" s="1520"/>
      <c r="CP246" s="1520"/>
      <c r="CQ246" s="1520"/>
      <c r="CR246" s="1520"/>
      <c r="CS246" s="1520"/>
      <c r="CT246" s="1520"/>
      <c r="CU246" s="1520"/>
      <c r="CV246" s="1520"/>
      <c r="CW246" s="1520"/>
      <c r="CX246" s="1520"/>
      <c r="CY246" s="1520"/>
      <c r="CZ246" s="1520"/>
    </row>
    <row r="247" s="566" customFormat="true" ht="15" customHeight="true" x14ac:dyDescent="0.2">
      <c r="A247" s="924"/>
      <c r="B247" s="740"/>
      <c r="C247" s="868"/>
      <c r="D247" s="756"/>
      <c r="E247" s="756"/>
      <c r="F247" s="756"/>
      <c r="G247" s="757"/>
      <c r="H247" s="869"/>
      <c r="I247" s="756"/>
      <c r="J247" s="756"/>
      <c r="K247" s="756"/>
      <c r="L247" s="870"/>
      <c r="M247" s="868"/>
      <c r="N247" s="756"/>
      <c r="O247" s="756"/>
      <c r="P247" s="756"/>
      <c r="Q247" s="757"/>
      <c r="R247" s="869"/>
      <c r="S247" s="756"/>
      <c r="T247" s="756"/>
      <c r="U247" s="756"/>
      <c r="V247" s="756"/>
      <c r="W247" s="756"/>
      <c r="X247" s="756"/>
      <c r="Y247" s="756"/>
      <c r="Z247" s="756"/>
      <c r="AA247" s="756"/>
      <c r="AB247" s="756"/>
      <c r="AC247" s="756"/>
      <c r="AD247" s="756"/>
      <c r="AE247" s="756"/>
      <c r="AF247" s="756"/>
      <c r="AG247" s="756"/>
      <c r="AH247" s="756"/>
      <c r="AI247" s="756"/>
      <c r="AJ247" s="756"/>
      <c r="AK247" s="756"/>
      <c r="AL247" s="870"/>
      <c r="AM247" s="1226"/>
      <c r="AN247" s="1226"/>
      <c r="AO247" s="1226"/>
      <c r="AP247" s="1226"/>
      <c r="AQ247" s="1226"/>
      <c r="AR247" s="1226"/>
      <c r="AS247" s="1226"/>
      <c r="AT247" s="1226"/>
      <c r="AU247" s="1226"/>
      <c r="AV247" s="1226"/>
      <c r="AW247" s="1226"/>
      <c r="AX247" s="1226"/>
      <c r="AY247" s="1226"/>
      <c r="AZ247" s="570"/>
      <c r="BA247" s="393"/>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310"/>
      <c r="CF247" s="310"/>
      <c r="CG247" s="310"/>
      <c r="CH247" s="310"/>
      <c r="CI247" s="310"/>
      <c r="CJ247" s="310"/>
      <c r="CK247" s="310"/>
      <c r="CL247" s="310"/>
      <c r="CM247" s="1520"/>
      <c r="CN247" s="1520"/>
      <c r="CO247" s="1520"/>
      <c r="CP247" s="1520"/>
      <c r="CQ247" s="1520"/>
      <c r="CR247" s="1520"/>
      <c r="CS247" s="1520"/>
      <c r="CT247" s="1520"/>
      <c r="CU247" s="1520"/>
      <c r="CV247" s="1520"/>
      <c r="CW247" s="1520"/>
      <c r="CX247" s="1520"/>
      <c r="CY247" s="1520"/>
      <c r="CZ247" s="1520"/>
    </row>
    <row r="248" s="566" customFormat="true" ht="15" customHeight="true" x14ac:dyDescent="0.2">
      <c r="A248" s="925"/>
      <c r="B248" s="743"/>
      <c r="C248" s="920"/>
      <c r="D248" s="764"/>
      <c r="E248" s="764"/>
      <c r="F248" s="764"/>
      <c r="G248" s="765"/>
      <c r="H248" s="921"/>
      <c r="I248" s="764"/>
      <c r="J248" s="764"/>
      <c r="K248" s="764"/>
      <c r="L248" s="922"/>
      <c r="M248" s="920"/>
      <c r="N248" s="764"/>
      <c r="O248" s="764"/>
      <c r="P248" s="764"/>
      <c r="Q248" s="765"/>
      <c r="R248" s="921"/>
      <c r="S248" s="764"/>
      <c r="T248" s="764"/>
      <c r="U248" s="764"/>
      <c r="V248" s="764"/>
      <c r="W248" s="764"/>
      <c r="X248" s="764"/>
      <c r="Y248" s="764"/>
      <c r="Z248" s="764"/>
      <c r="AA248" s="764"/>
      <c r="AB248" s="764"/>
      <c r="AC248" s="764"/>
      <c r="AD248" s="764"/>
      <c r="AE248" s="764"/>
      <c r="AF248" s="764"/>
      <c r="AG248" s="764"/>
      <c r="AH248" s="764"/>
      <c r="AI248" s="764"/>
      <c r="AJ248" s="764"/>
      <c r="AK248" s="764"/>
      <c r="AL248" s="922"/>
      <c r="AM248" s="1226"/>
      <c r="AN248" s="1226"/>
      <c r="AO248" s="1226"/>
      <c r="AP248" s="1226"/>
      <c r="AQ248" s="1226"/>
      <c r="AR248" s="1226"/>
      <c r="AS248" s="1226"/>
      <c r="AT248" s="1226"/>
      <c r="AU248" s="1226"/>
      <c r="AV248" s="1226"/>
      <c r="AW248" s="1226"/>
      <c r="AX248" s="1226"/>
      <c r="AY248" s="1226"/>
      <c r="AZ248" s="570"/>
      <c r="BA248" s="393"/>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361"/>
      <c r="CF248" s="361"/>
      <c r="CG248" s="361"/>
      <c r="CH248" s="361"/>
      <c r="CI248" s="361"/>
      <c r="CJ248" s="361"/>
      <c r="CK248" s="361"/>
      <c r="CL248" s="361"/>
      <c r="CM248" s="1520"/>
      <c r="CN248" s="1520"/>
      <c r="CO248" s="1520"/>
      <c r="CP248" s="1520"/>
      <c r="CQ248" s="1520"/>
      <c r="CR248" s="1520"/>
      <c r="CS248" s="1520"/>
      <c r="CT248" s="1520"/>
      <c r="CU248" s="1520"/>
      <c r="CV248" s="1520"/>
      <c r="CW248" s="1520"/>
      <c r="CX248" s="1520"/>
      <c r="CY248" s="1520"/>
      <c r="CZ248" s="1520"/>
    </row>
    <row r="249" s="566" customFormat="true" ht="250.15" customHeight="true" x14ac:dyDescent="0.2">
      <c r="AM249" s="570"/>
      <c r="AN249" s="570"/>
      <c r="AO249" s="570"/>
      <c r="AP249" s="570"/>
      <c r="AQ249" s="570"/>
      <c r="AR249" s="570"/>
      <c r="AS249" s="570"/>
      <c r="AT249" s="570"/>
      <c r="AU249" s="570"/>
      <c r="AV249" s="570"/>
      <c r="AW249" s="570"/>
      <c r="AX249" s="570"/>
      <c r="AY249" s="570"/>
      <c r="AZ249" s="57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7" customFormat="true" ht="19.15" customHeight="true" x14ac:dyDescent="0.2">
      <c r="AM250" s="532"/>
      <c r="AN250" s="532"/>
      <c r="AO250" s="532"/>
      <c r="AP250" s="532"/>
      <c r="AQ250" s="532"/>
      <c r="AR250" s="532"/>
      <c r="AS250" s="532"/>
      <c r="AT250" s="532"/>
      <c r="AU250" s="532"/>
      <c r="AV250" s="532"/>
      <c r="AW250" s="532"/>
      <c r="AX250" s="532"/>
      <c r="AY250" s="532"/>
      <c r="AZ250" s="532"/>
      <c r="BA250" s="396"/>
      <c r="BB250" s="238"/>
      <c r="BC250" s="396"/>
      <c r="BD250" s="396"/>
      <c r="BE250" s="396"/>
      <c r="BF250" s="396"/>
      <c r="BG250" s="396"/>
      <c r="BH250" s="396"/>
      <c r="BI250" s="396"/>
      <c r="BJ250" s="396"/>
      <c r="BK250" s="396"/>
      <c r="BL250" s="396"/>
      <c r="BM250" s="396"/>
      <c r="BN250" s="396"/>
      <c r="BO250" s="396"/>
      <c r="BP250" s="396"/>
      <c r="BQ250" s="396"/>
      <c r="BR250" s="396"/>
      <c r="BS250" s="396"/>
      <c r="BT250" s="396"/>
      <c r="BU250" s="396"/>
      <c r="BV250" s="396"/>
      <c r="BW250" s="396"/>
      <c r="BX250" s="396"/>
      <c r="BY250" s="396"/>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7" customFormat="true" ht="12.75" x14ac:dyDescent="0.2">
      <c r="AM251" s="532"/>
      <c r="AN251" s="532"/>
      <c r="AO251" s="532"/>
      <c r="AP251" s="532"/>
      <c r="AQ251" s="532"/>
      <c r="AR251" s="532"/>
      <c r="AS251" s="532"/>
      <c r="AT251" s="532"/>
      <c r="AU251" s="532"/>
      <c r="AV251" s="532"/>
      <c r="AW251" s="532"/>
      <c r="AX251" s="532"/>
      <c r="AY251" s="532"/>
      <c r="AZ251" s="532"/>
      <c r="BA251" s="396"/>
      <c r="BB251" s="238"/>
      <c r="BC251" s="396"/>
      <c r="BD251" s="396"/>
      <c r="BE251" s="396"/>
      <c r="BF251" s="396"/>
      <c r="BG251" s="396"/>
      <c r="BH251" s="396"/>
      <c r="BI251" s="396"/>
      <c r="BJ251" s="396"/>
      <c r="BK251" s="396"/>
      <c r="BL251" s="396"/>
      <c r="BM251" s="396"/>
      <c r="BN251" s="396"/>
      <c r="BO251" s="396"/>
      <c r="BP251" s="396"/>
      <c r="BQ251" s="396"/>
      <c r="BR251" s="396"/>
      <c r="BS251" s="396"/>
      <c r="BT251" s="396"/>
      <c r="BU251" s="396"/>
      <c r="BV251" s="396"/>
      <c r="BW251" s="396"/>
      <c r="BX251" s="396"/>
      <c r="BY251" s="396"/>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7" customFormat="true" ht="12.75" x14ac:dyDescent="0.2">
      <c r="AM252" s="532"/>
      <c r="AN252" s="532"/>
      <c r="AO252" s="532"/>
      <c r="AP252" s="532"/>
      <c r="AQ252" s="532"/>
      <c r="AR252" s="532"/>
      <c r="AS252" s="532"/>
      <c r="AT252" s="532"/>
      <c r="AU252" s="532"/>
      <c r="AV252" s="532"/>
      <c r="AW252" s="532"/>
      <c r="AX252" s="532"/>
      <c r="AY252" s="532"/>
      <c r="AZ252" s="532"/>
      <c r="BA252" s="396"/>
      <c r="BB252" s="238"/>
      <c r="BC252" s="396"/>
      <c r="BD252" s="396"/>
      <c r="BE252" s="396"/>
      <c r="BF252" s="396"/>
      <c r="BG252" s="396"/>
      <c r="BH252" s="396"/>
      <c r="BI252" s="396"/>
      <c r="BJ252" s="396"/>
      <c r="BK252" s="396"/>
      <c r="BL252" s="396"/>
      <c r="BM252" s="396"/>
      <c r="BN252" s="396"/>
      <c r="BO252" s="396"/>
      <c r="BP252" s="396"/>
      <c r="BQ252" s="396"/>
      <c r="BR252" s="396"/>
      <c r="BS252" s="396"/>
      <c r="BT252" s="396"/>
      <c r="BU252" s="396"/>
      <c r="BV252" s="396"/>
      <c r="BW252" s="396"/>
      <c r="BX252" s="396"/>
      <c r="BY252" s="396"/>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7" customFormat="true" ht="12.75" x14ac:dyDescent="0.2">
      <c r="AM253" s="532"/>
      <c r="AN253" s="532"/>
      <c r="AO253" s="532"/>
      <c r="AP253" s="532"/>
      <c r="AQ253" s="532"/>
      <c r="AR253" s="532"/>
      <c r="AS253" s="532"/>
      <c r="AT253" s="532"/>
      <c r="AU253" s="532"/>
      <c r="AV253" s="532"/>
      <c r="AW253" s="532"/>
      <c r="AX253" s="532"/>
      <c r="AY253" s="532"/>
      <c r="AZ253" s="532"/>
      <c r="BA253" s="396"/>
      <c r="BB253" s="238"/>
      <c r="BC253" s="396"/>
      <c r="BD253" s="396"/>
      <c r="BE253" s="396"/>
      <c r="BF253" s="396"/>
      <c r="BG253" s="396"/>
      <c r="BH253" s="396"/>
      <c r="BI253" s="396"/>
      <c r="BJ253" s="396"/>
      <c r="BK253" s="396"/>
      <c r="BL253" s="396"/>
      <c r="BM253" s="396"/>
      <c r="BN253" s="396"/>
      <c r="BO253" s="396"/>
      <c r="BP253" s="396"/>
      <c r="BQ253" s="396"/>
      <c r="BR253" s="396"/>
      <c r="BS253" s="396"/>
      <c r="BT253" s="396"/>
      <c r="BU253" s="396"/>
      <c r="BV253" s="396"/>
      <c r="BW253" s="396"/>
      <c r="BX253" s="396"/>
      <c r="BY253" s="396"/>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7" customFormat="true" ht="12.75" x14ac:dyDescent="0.2">
      <c r="AM254" s="532"/>
      <c r="AN254" s="532"/>
      <c r="AO254" s="532"/>
      <c r="AP254" s="532"/>
      <c r="AQ254" s="532"/>
      <c r="AR254" s="532"/>
      <c r="AS254" s="532"/>
      <c r="AT254" s="532"/>
      <c r="AU254" s="532"/>
      <c r="AV254" s="532"/>
      <c r="AW254" s="532"/>
      <c r="AX254" s="532"/>
      <c r="AY254" s="532"/>
      <c r="AZ254" s="532"/>
      <c r="BA254" s="396"/>
      <c r="BB254" s="238"/>
      <c r="BC254" s="396"/>
      <c r="BD254" s="396"/>
      <c r="BE254" s="396"/>
      <c r="BF254" s="396"/>
      <c r="BG254" s="396"/>
      <c r="BH254" s="396"/>
      <c r="BI254" s="396"/>
      <c r="BJ254" s="396"/>
      <c r="BK254" s="396"/>
      <c r="BL254" s="396"/>
      <c r="BM254" s="396"/>
      <c r="BN254" s="396"/>
      <c r="BO254" s="396"/>
      <c r="BP254" s="396"/>
      <c r="BQ254" s="396"/>
      <c r="BR254" s="396"/>
      <c r="BS254" s="396"/>
      <c r="BT254" s="396"/>
      <c r="BU254" s="396"/>
      <c r="BV254" s="396"/>
      <c r="BW254" s="396"/>
      <c r="BX254" s="396"/>
      <c r="BY254" s="396"/>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7" customFormat="true" ht="12.75" x14ac:dyDescent="0.2">
      <c r="AM255" s="532"/>
      <c r="AN255" s="532"/>
      <c r="AO255" s="532"/>
      <c r="AP255" s="532"/>
      <c r="AQ255" s="532"/>
      <c r="AR255" s="532"/>
      <c r="AS255" s="532"/>
      <c r="AT255" s="532"/>
      <c r="AU255" s="532"/>
      <c r="AV255" s="532"/>
      <c r="AW255" s="532"/>
      <c r="AX255" s="532"/>
      <c r="AY255" s="532"/>
      <c r="AZ255" s="532"/>
      <c r="BA255" s="396"/>
      <c r="BB255" s="238"/>
      <c r="BC255" s="396"/>
      <c r="BD255" s="396"/>
      <c r="BE255" s="396"/>
      <c r="BF255" s="396"/>
      <c r="BG255" s="396"/>
      <c r="BH255" s="396"/>
      <c r="BI255" s="396"/>
      <c r="BJ255" s="396"/>
      <c r="BK255" s="396"/>
      <c r="BL255" s="396"/>
      <c r="BM255" s="396"/>
      <c r="BN255" s="396"/>
      <c r="BO255" s="396"/>
      <c r="BP255" s="396"/>
      <c r="BQ255" s="396"/>
      <c r="BR255" s="396"/>
      <c r="BS255" s="396"/>
      <c r="BT255" s="396"/>
      <c r="BU255" s="396"/>
      <c r="BV255" s="396"/>
      <c r="BW255" s="396"/>
      <c r="BX255" s="396"/>
      <c r="BY255" s="396"/>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7" customFormat="true" ht="12.75" x14ac:dyDescent="0.2">
      <c r="AM256" s="532"/>
      <c r="AN256" s="532"/>
      <c r="AO256" s="532"/>
      <c r="AP256" s="532"/>
      <c r="AQ256" s="532"/>
      <c r="AR256" s="532"/>
      <c r="AS256" s="532"/>
      <c r="AT256" s="532"/>
      <c r="AU256" s="532"/>
      <c r="AV256" s="532"/>
      <c r="AW256" s="532"/>
      <c r="AX256" s="532"/>
      <c r="AY256" s="532"/>
      <c r="AZ256" s="532"/>
      <c r="BA256" s="396"/>
      <c r="BB256" s="238"/>
      <c r="BC256" s="396"/>
      <c r="BD256" s="396"/>
      <c r="BE256" s="396"/>
      <c r="BF256" s="396"/>
      <c r="BG256" s="396"/>
      <c r="BH256" s="396"/>
      <c r="BI256" s="396"/>
      <c r="BJ256" s="396"/>
      <c r="BK256" s="396"/>
      <c r="BL256" s="396"/>
      <c r="BM256" s="396"/>
      <c r="BN256" s="396"/>
      <c r="BO256" s="396"/>
      <c r="BP256" s="396"/>
      <c r="BQ256" s="396"/>
      <c r="BR256" s="396"/>
      <c r="BS256" s="396"/>
      <c r="BT256" s="396"/>
      <c r="BU256" s="396"/>
      <c r="BV256" s="396"/>
      <c r="BW256" s="396"/>
      <c r="BX256" s="396"/>
      <c r="BY256" s="396"/>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7" customFormat="true" ht="18" customHeight="true" x14ac:dyDescent="0.2">
      <c r="AM257" s="532"/>
      <c r="AN257" s="532"/>
      <c r="AO257" s="532"/>
      <c r="AP257" s="532"/>
      <c r="AQ257" s="532"/>
      <c r="AR257" s="532"/>
      <c r="AS257" s="532"/>
      <c r="AT257" s="532"/>
      <c r="AU257" s="532"/>
      <c r="AV257" s="532"/>
      <c r="AW257" s="532"/>
      <c r="AX257" s="532"/>
      <c r="AY257" s="532"/>
      <c r="AZ257" s="532"/>
      <c r="BA257" s="396"/>
      <c r="BB257" s="238"/>
      <c r="BC257" s="396"/>
      <c r="BD257" s="396"/>
      <c r="BE257" s="396"/>
      <c r="BF257" s="396"/>
      <c r="BG257" s="396"/>
      <c r="BH257" s="396"/>
      <c r="BI257" s="396"/>
      <c r="BJ257" s="396"/>
      <c r="BK257" s="396"/>
      <c r="BL257" s="396"/>
      <c r="BM257" s="396"/>
      <c r="BN257" s="396"/>
      <c r="BO257" s="396"/>
      <c r="BP257" s="396"/>
      <c r="BQ257" s="396"/>
      <c r="BR257" s="396"/>
      <c r="BS257" s="396"/>
      <c r="BT257" s="396"/>
      <c r="BU257" s="396"/>
      <c r="BV257" s="396"/>
      <c r="BW257" s="396"/>
      <c r="BX257" s="396"/>
      <c r="BY257" s="396"/>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7" customFormat="true" ht="18" customHeight="true" x14ac:dyDescent="0.2">
      <c r="AM258" s="532"/>
      <c r="AN258" s="532"/>
      <c r="AO258" s="532"/>
      <c r="AP258" s="532"/>
      <c r="AQ258" s="532"/>
      <c r="AR258" s="532"/>
      <c r="AS258" s="532"/>
      <c r="AT258" s="532"/>
      <c r="AU258" s="532"/>
      <c r="AV258" s="532"/>
      <c r="AW258" s="532"/>
      <c r="AX258" s="532"/>
      <c r="AY258" s="532"/>
      <c r="AZ258" s="532"/>
      <c r="BA258" s="396"/>
      <c r="BB258" s="238"/>
      <c r="BC258" s="396"/>
      <c r="BD258" s="396"/>
      <c r="BE258" s="396"/>
      <c r="BF258" s="396"/>
      <c r="BG258" s="396"/>
      <c r="BH258" s="396"/>
      <c r="BI258" s="396"/>
      <c r="BJ258" s="396"/>
      <c r="BK258" s="396"/>
      <c r="BL258" s="396"/>
      <c r="BM258" s="396"/>
      <c r="BN258" s="396"/>
      <c r="BO258" s="396"/>
      <c r="BP258" s="396"/>
      <c r="BQ258" s="396"/>
      <c r="BR258" s="396"/>
      <c r="BS258" s="396"/>
      <c r="BT258" s="396"/>
      <c r="BU258" s="396"/>
      <c r="BV258" s="396"/>
      <c r="BW258" s="396"/>
      <c r="BX258" s="396"/>
      <c r="BY258" s="396"/>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566" customFormat="true" ht="15" customHeight="true" x14ac:dyDescent="0.2">
      <c r="AM259" s="570"/>
      <c r="AN259" s="570"/>
      <c r="AO259" s="570"/>
      <c r="AP259" s="570"/>
      <c r="AQ259" s="570"/>
      <c r="AR259" s="570"/>
      <c r="AS259" s="570"/>
      <c r="AT259" s="570"/>
      <c r="AU259" s="570"/>
      <c r="AV259" s="570"/>
      <c r="AW259" s="570"/>
      <c r="AX259" s="570"/>
      <c r="AY259" s="570"/>
      <c r="AZ259" s="570"/>
      <c r="BA259" s="217" t="s">
        <v>129</v>
      </c>
      <c r="BB259" s="137" t="s">
        <v>86</v>
      </c>
      <c r="BC259" s="1818" t="s">
        <v>115</v>
      </c>
      <c r="BD259" s="1819"/>
      <c r="BE259" s="1819"/>
      <c r="BF259" s="1819"/>
      <c r="BG259" s="1820"/>
      <c r="BH259" s="1821" t="s">
        <v>39</v>
      </c>
      <c r="BI259" s="1819"/>
      <c r="BJ259" s="1819"/>
      <c r="BK259" s="1819"/>
      <c r="BL259" s="1820"/>
      <c r="BM259" s="1821" t="s">
        <v>38</v>
      </c>
      <c r="BN259" s="1819"/>
      <c r="BO259" s="1819"/>
      <c r="BP259" s="1819"/>
      <c r="BQ259" s="1822"/>
      <c r="BR259" s="1437" t="s">
        <v>138</v>
      </c>
      <c r="BS259" s="1438"/>
      <c r="BT259" s="1438"/>
      <c r="BU259" s="1438"/>
      <c r="BV259" s="1438"/>
      <c r="BW259" s="1438"/>
      <c r="BX259" s="1438"/>
      <c r="BY259" s="1439"/>
      <c r="BZ259" s="313"/>
      <c r="CA259" s="313"/>
      <c r="CB259" s="313"/>
      <c r="CC259" s="313"/>
      <c r="CD259" s="313"/>
      <c r="CE259" s="313"/>
      <c r="CF259" s="313"/>
      <c r="CG259" s="313"/>
      <c r="CH259" s="313"/>
      <c r="CI259" s="313"/>
      <c r="CJ259" s="313"/>
      <c r="CK259" s="313"/>
      <c r="CL259" s="313"/>
      <c r="CM259" s="215"/>
      <c r="CN259" s="215"/>
      <c r="CO259" s="215"/>
      <c r="CP259" s="215"/>
      <c r="CQ259" s="215"/>
      <c r="CR259" s="215"/>
      <c r="CS259" s="215"/>
      <c r="CT259" s="215"/>
      <c r="CU259" s="215"/>
      <c r="CV259" s="215"/>
      <c r="CW259" s="215"/>
      <c r="CX259" s="215"/>
      <c r="CY259" s="215"/>
      <c r="CZ259" s="215"/>
    </row>
    <row r="260" s="566" customFormat="true" ht="12.75" x14ac:dyDescent="0.2">
      <c r="AM260" s="570"/>
      <c r="AN260" s="570"/>
      <c r="AO260" s="570"/>
      <c r="AP260" s="570"/>
      <c r="AQ260" s="570"/>
      <c r="AR260" s="570"/>
      <c r="AS260" s="570"/>
      <c r="AT260" s="570"/>
      <c r="AU260" s="570"/>
      <c r="AV260" s="570"/>
      <c r="AW260" s="570"/>
      <c r="AX260" s="570"/>
      <c r="AY260" s="570"/>
      <c r="AZ260" s="570"/>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147</v>
      </c>
      <c r="BS260" s="178" t="s">
        <v>148</v>
      </c>
      <c r="BT260" s="178" t="s">
        <v>149</v>
      </c>
      <c r="BU260" s="178" t="s">
        <v>150</v>
      </c>
      <c r="BV260" s="178" t="s">
        <v>151</v>
      </c>
      <c r="BW260" s="178" t="s">
        <v>152</v>
      </c>
      <c r="BX260" s="178" t="s">
        <v>153</v>
      </c>
      <c r="BY260" s="179" t="s">
        <v>154</v>
      </c>
      <c r="BZ260" s="179" t="s">
        <v>155</v>
      </c>
      <c r="CA260" s="179" t="s">
        <v>156</v>
      </c>
      <c r="CB260" s="179" t="s">
        <v>157</v>
      </c>
      <c r="CC260" s="179" t="s">
        <v>158</v>
      </c>
      <c r="CD260" s="179" t="s">
        <v>159</v>
      </c>
      <c r="CE260" s="179" t="s">
        <v>160</v>
      </c>
      <c r="CF260" s="179" t="s">
        <v>161</v>
      </c>
      <c r="CG260" s="179" t="s">
        <v>162</v>
      </c>
      <c r="CH260" s="179" t="s">
        <v>163</v>
      </c>
      <c r="CI260" s="179" t="s">
        <v>164</v>
      </c>
      <c r="CJ260" s="179" t="s">
        <v>165</v>
      </c>
      <c r="CK260" s="179" t="s">
        <v>166</v>
      </c>
      <c r="CL260" s="179" t="s">
        <v>167</v>
      </c>
      <c r="CM260" s="1521"/>
      <c r="CN260" s="1521"/>
      <c r="CO260" s="1521"/>
      <c r="CP260" s="1521"/>
      <c r="CQ260" s="1521"/>
      <c r="CR260" s="1521"/>
      <c r="CS260" s="1521"/>
      <c r="CT260" s="1521"/>
      <c r="CU260" s="1521"/>
      <c r="CV260" s="1521"/>
      <c r="CW260" s="1521"/>
      <c r="CX260" s="1521"/>
      <c r="CY260" s="1521"/>
      <c r="CZ260" s="1521"/>
    </row>
    <row r="261" s="566" customFormat="true" ht="15" customHeight="true" x14ac:dyDescent="0.2">
      <c r="AM261" s="570"/>
      <c r="AN261" s="570"/>
      <c r="AO261" s="570"/>
      <c r="AP261" s="570"/>
      <c r="AQ261" s="570"/>
      <c r="AR261" s="570"/>
      <c r="AS261" s="570"/>
      <c r="AT261" s="570"/>
      <c r="AU261" s="570"/>
      <c r="AV261" s="570"/>
      <c r="AW261" s="570"/>
      <c r="AX261" s="570"/>
      <c r="AY261" s="570"/>
      <c r="AZ261" s="570"/>
      <c r="BA261" s="1823" t="s">
        <v>74</v>
      </c>
      <c r="BB261" s="294" t="s">
        <v>50</v>
      </c>
      <c r="BC261" s="1016" t="s">
        <v>36</v>
      </c>
      <c r="BD261" s="1035" t="s">
        <v>36</v>
      </c>
      <c r="BE261" s="1035" t="s">
        <v>36</v>
      </c>
      <c r="BF261" s="1035" t="s">
        <v>36</v>
      </c>
      <c r="BG261" s="1055" t="s">
        <v>36</v>
      </c>
      <c r="BH261" s="1075" t="s">
        <v>36</v>
      </c>
      <c r="BI261" s="1035" t="s">
        <v>36</v>
      </c>
      <c r="BJ261" s="1035" t="s">
        <v>36</v>
      </c>
      <c r="BK261" s="1035" t="s">
        <v>36</v>
      </c>
      <c r="BL261" s="1055" t="s">
        <v>36</v>
      </c>
      <c r="BM261" s="1075" t="s">
        <v>36</v>
      </c>
      <c r="BN261" s="1035" t="s">
        <v>36</v>
      </c>
      <c r="BO261" s="1035" t="s">
        <v>36</v>
      </c>
      <c r="BP261" s="1035" t="s">
        <v>36</v>
      </c>
      <c r="BQ261" s="1055" t="s">
        <v>36</v>
      </c>
      <c r="BR261" s="1075" t="s">
        <v>36</v>
      </c>
      <c r="BS261" s="1035" t="s">
        <v>36</v>
      </c>
      <c r="BT261" s="1035" t="s">
        <v>36</v>
      </c>
      <c r="BU261" s="1035" t="s">
        <v>36</v>
      </c>
      <c r="BV261" s="1035" t="s">
        <v>36</v>
      </c>
      <c r="BW261" s="1035" t="s">
        <v>36</v>
      </c>
      <c r="BX261" s="1035" t="s">
        <v>36</v>
      </c>
      <c r="BY261" s="1093" t="s">
        <v>36</v>
      </c>
      <c r="BZ261" s="1093" t="s">
        <v>36</v>
      </c>
      <c r="CA261" s="1093" t="s">
        <v>36</v>
      </c>
      <c r="CB261" s="1093" t="s">
        <v>36</v>
      </c>
      <c r="CC261" s="1093" t="s">
        <v>36</v>
      </c>
      <c r="CD261" s="1093" t="s">
        <v>36</v>
      </c>
      <c r="CE261" s="1093" t="s">
        <v>36</v>
      </c>
      <c r="CF261" s="1093" t="s">
        <v>36</v>
      </c>
      <c r="CG261" s="1093" t="s">
        <v>36</v>
      </c>
      <c r="CH261" s="1093" t="s">
        <v>36</v>
      </c>
      <c r="CI261" s="1093" t="s">
        <v>36</v>
      </c>
      <c r="CJ261" s="1093" t="s">
        <v>36</v>
      </c>
      <c r="CK261" s="1093" t="s">
        <v>36</v>
      </c>
      <c r="CL261" s="1093" t="s">
        <v>36</v>
      </c>
      <c r="CM261" s="1522"/>
      <c r="CN261" s="1522"/>
      <c r="CO261" s="1522"/>
      <c r="CP261" s="1522"/>
      <c r="CQ261" s="1522"/>
      <c r="CR261" s="1522"/>
      <c r="CS261" s="1522"/>
      <c r="CT261" s="1522"/>
      <c r="CU261" s="1522"/>
      <c r="CV261" s="1522"/>
      <c r="CW261" s="1522"/>
      <c r="CX261" s="1522"/>
      <c r="CY261" s="1522"/>
      <c r="CZ261" s="1522"/>
    </row>
    <row r="262" s="566" customFormat="true" ht="15" customHeight="true" x14ac:dyDescent="0.2">
      <c r="AM262" s="570"/>
      <c r="AN262" s="570"/>
      <c r="AO262" s="570"/>
      <c r="AP262" s="570"/>
      <c r="AQ262" s="570"/>
      <c r="AR262" s="570"/>
      <c r="AS262" s="570"/>
      <c r="AT262" s="570"/>
      <c r="AU262" s="570"/>
      <c r="AV262" s="570"/>
      <c r="AW262" s="570"/>
      <c r="AX262" s="570"/>
      <c r="AY262" s="570"/>
      <c r="AZ262" s="570"/>
      <c r="BA262" s="1808"/>
      <c r="BB262" s="295" t="s">
        <v>49</v>
      </c>
      <c r="BC262" s="1017" t="s">
        <v>36</v>
      </c>
      <c r="BD262" s="1036" t="s">
        <v>36</v>
      </c>
      <c r="BE262" s="1036" t="s">
        <v>36</v>
      </c>
      <c r="BF262" s="1036" t="s">
        <v>36</v>
      </c>
      <c r="BG262" s="1056" t="s">
        <v>36</v>
      </c>
      <c r="BH262" s="1076" t="s">
        <v>36</v>
      </c>
      <c r="BI262" s="1036" t="s">
        <v>36</v>
      </c>
      <c r="BJ262" s="1036" t="s">
        <v>36</v>
      </c>
      <c r="BK262" s="1036" t="s">
        <v>36</v>
      </c>
      <c r="BL262" s="1056" t="s">
        <v>36</v>
      </c>
      <c r="BM262" s="1076" t="s">
        <v>36</v>
      </c>
      <c r="BN262" s="1036" t="s">
        <v>36</v>
      </c>
      <c r="BO262" s="1036" t="s">
        <v>36</v>
      </c>
      <c r="BP262" s="1036" t="s">
        <v>36</v>
      </c>
      <c r="BQ262" s="1056" t="s">
        <v>36</v>
      </c>
      <c r="BR262" s="1076" t="s">
        <v>36</v>
      </c>
      <c r="BS262" s="1036" t="s">
        <v>36</v>
      </c>
      <c r="BT262" s="1036" t="s">
        <v>36</v>
      </c>
      <c r="BU262" s="1036" t="s">
        <v>36</v>
      </c>
      <c r="BV262" s="1036" t="s">
        <v>36</v>
      </c>
      <c r="BW262" s="1036" t="s">
        <v>36</v>
      </c>
      <c r="BX262" s="1036" t="s">
        <v>36</v>
      </c>
      <c r="BY262" s="1094" t="s">
        <v>36</v>
      </c>
      <c r="BZ262" s="1094" t="s">
        <v>36</v>
      </c>
      <c r="CA262" s="1094" t="s">
        <v>36</v>
      </c>
      <c r="CB262" s="1094" t="s">
        <v>36</v>
      </c>
      <c r="CC262" s="1094" t="s">
        <v>36</v>
      </c>
      <c r="CD262" s="1094" t="s">
        <v>36</v>
      </c>
      <c r="CE262" s="1094" t="s">
        <v>36</v>
      </c>
      <c r="CF262" s="1094" t="s">
        <v>36</v>
      </c>
      <c r="CG262" s="1094" t="s">
        <v>36</v>
      </c>
      <c r="CH262" s="1094" t="s">
        <v>36</v>
      </c>
      <c r="CI262" s="1094" t="s">
        <v>36</v>
      </c>
      <c r="CJ262" s="1094" t="s">
        <v>36</v>
      </c>
      <c r="CK262" s="1094" t="s">
        <v>36</v>
      </c>
      <c r="CL262" s="1094" t="s">
        <v>36</v>
      </c>
      <c r="CM262" s="1523"/>
      <c r="CN262" s="1523"/>
      <c r="CO262" s="1523"/>
      <c r="CP262" s="1523"/>
      <c r="CQ262" s="1523"/>
      <c r="CR262" s="1523"/>
      <c r="CS262" s="1523"/>
      <c r="CT262" s="1523"/>
      <c r="CU262" s="1523"/>
      <c r="CV262" s="1523"/>
      <c r="CW262" s="1523"/>
      <c r="CX262" s="1523"/>
      <c r="CY262" s="1523"/>
      <c r="CZ262" s="1523"/>
    </row>
    <row r="263" s="566" customFormat="true" ht="15" customHeight="true" x14ac:dyDescent="0.2">
      <c r="AM263" s="570"/>
      <c r="AN263" s="570"/>
      <c r="AO263" s="570"/>
      <c r="AP263" s="570"/>
      <c r="AQ263" s="570"/>
      <c r="AR263" s="570"/>
      <c r="AS263" s="570"/>
      <c r="AT263" s="570"/>
      <c r="AU263" s="570"/>
      <c r="AV263" s="570"/>
      <c r="AW263" s="570"/>
      <c r="AX263" s="570"/>
      <c r="AY263" s="570"/>
      <c r="AZ263" s="570"/>
      <c r="BA263" s="1808"/>
      <c r="BB263" s="295" t="s">
        <v>113</v>
      </c>
      <c r="BC263" s="1017" t="s">
        <v>36</v>
      </c>
      <c r="BD263" s="1036" t="s">
        <v>36</v>
      </c>
      <c r="BE263" s="1036" t="s">
        <v>36</v>
      </c>
      <c r="BF263" s="1036" t="s">
        <v>36</v>
      </c>
      <c r="BG263" s="1056" t="s">
        <v>36</v>
      </c>
      <c r="BH263" s="1076" t="s">
        <v>36</v>
      </c>
      <c r="BI263" s="1036" t="s">
        <v>36</v>
      </c>
      <c r="BJ263" s="1036" t="s">
        <v>36</v>
      </c>
      <c r="BK263" s="1036" t="s">
        <v>36</v>
      </c>
      <c r="BL263" s="1056" t="s">
        <v>36</v>
      </c>
      <c r="BM263" s="1076" t="s">
        <v>36</v>
      </c>
      <c r="BN263" s="1036" t="s">
        <v>36</v>
      </c>
      <c r="BO263" s="1036" t="s">
        <v>36</v>
      </c>
      <c r="BP263" s="1036" t="s">
        <v>36</v>
      </c>
      <c r="BQ263" s="1056" t="s">
        <v>36</v>
      </c>
      <c r="BR263" s="1076" t="s">
        <v>36</v>
      </c>
      <c r="BS263" s="1036" t="s">
        <v>36</v>
      </c>
      <c r="BT263" s="1036" t="s">
        <v>36</v>
      </c>
      <c r="BU263" s="1036" t="s">
        <v>36</v>
      </c>
      <c r="BV263" s="1036" t="s">
        <v>36</v>
      </c>
      <c r="BW263" s="1036" t="s">
        <v>36</v>
      </c>
      <c r="BX263" s="1036" t="s">
        <v>36</v>
      </c>
      <c r="BY263" s="1094" t="s">
        <v>36</v>
      </c>
      <c r="BZ263" s="1094" t="s">
        <v>36</v>
      </c>
      <c r="CA263" s="1094" t="s">
        <v>36</v>
      </c>
      <c r="CB263" s="1094" t="s">
        <v>36</v>
      </c>
      <c r="CC263" s="1094" t="s">
        <v>36</v>
      </c>
      <c r="CD263" s="1094" t="s">
        <v>36</v>
      </c>
      <c r="CE263" s="1094" t="s">
        <v>36</v>
      </c>
      <c r="CF263" s="1094" t="s">
        <v>36</v>
      </c>
      <c r="CG263" s="1094" t="s">
        <v>36</v>
      </c>
      <c r="CH263" s="1094" t="s">
        <v>36</v>
      </c>
      <c r="CI263" s="1094" t="s">
        <v>36</v>
      </c>
      <c r="CJ263" s="1094" t="s">
        <v>36</v>
      </c>
      <c r="CK263" s="1094" t="s">
        <v>36</v>
      </c>
      <c r="CL263" s="1094" t="s">
        <v>36</v>
      </c>
      <c r="CM263" s="1523"/>
      <c r="CN263" s="1523"/>
      <c r="CO263" s="1523"/>
      <c r="CP263" s="1523"/>
      <c r="CQ263" s="1523"/>
      <c r="CR263" s="1523"/>
      <c r="CS263" s="1523"/>
      <c r="CT263" s="1523"/>
      <c r="CU263" s="1523"/>
      <c r="CV263" s="1523"/>
      <c r="CW263" s="1523"/>
      <c r="CX263" s="1523"/>
      <c r="CY263" s="1523"/>
      <c r="CZ263" s="1523"/>
    </row>
    <row r="264" s="566" customFormat="true" ht="15" customHeight="true" x14ac:dyDescent="0.2">
      <c r="AM264" s="570"/>
      <c r="AN264" s="570"/>
      <c r="AO264" s="570"/>
      <c r="AP264" s="570"/>
      <c r="AQ264" s="570"/>
      <c r="AR264" s="570"/>
      <c r="AS264" s="570"/>
      <c r="AT264" s="570"/>
      <c r="AU264" s="570"/>
      <c r="AV264" s="570"/>
      <c r="AW264" s="570"/>
      <c r="AX264" s="570"/>
      <c r="AY264" s="570"/>
      <c r="AZ264" s="570"/>
      <c r="BA264" s="1808" t="s">
        <v>75</v>
      </c>
      <c r="BB264" s="295" t="s">
        <v>89</v>
      </c>
      <c r="BC264" s="1017" t="s">
        <v>36</v>
      </c>
      <c r="BD264" s="1036" t="s">
        <v>36</v>
      </c>
      <c r="BE264" s="1036" t="s">
        <v>36</v>
      </c>
      <c r="BF264" s="1036" t="s">
        <v>36</v>
      </c>
      <c r="BG264" s="1056" t="s">
        <v>36</v>
      </c>
      <c r="BH264" s="1076" t="s">
        <v>36</v>
      </c>
      <c r="BI264" s="1036" t="s">
        <v>36</v>
      </c>
      <c r="BJ264" s="1036" t="s">
        <v>36</v>
      </c>
      <c r="BK264" s="1036" t="s">
        <v>36</v>
      </c>
      <c r="BL264" s="1056" t="s">
        <v>36</v>
      </c>
      <c r="BM264" s="1076" t="s">
        <v>36</v>
      </c>
      <c r="BN264" s="1036" t="s">
        <v>36</v>
      </c>
      <c r="BO264" s="1036" t="s">
        <v>36</v>
      </c>
      <c r="BP264" s="1036" t="s">
        <v>36</v>
      </c>
      <c r="BQ264" s="1056" t="s">
        <v>36</v>
      </c>
      <c r="BR264" s="1076" t="s">
        <v>36</v>
      </c>
      <c r="BS264" s="1036" t="s">
        <v>36</v>
      </c>
      <c r="BT264" s="1036" t="s">
        <v>36</v>
      </c>
      <c r="BU264" s="1036" t="s">
        <v>36</v>
      </c>
      <c r="BV264" s="1036" t="s">
        <v>36</v>
      </c>
      <c r="BW264" s="1036" t="s">
        <v>36</v>
      </c>
      <c r="BX264" s="1036" t="s">
        <v>36</v>
      </c>
      <c r="BY264" s="1094" t="s">
        <v>36</v>
      </c>
      <c r="BZ264" s="1094" t="s">
        <v>36</v>
      </c>
      <c r="CA264" s="1094" t="s">
        <v>36</v>
      </c>
      <c r="CB264" s="1094" t="s">
        <v>36</v>
      </c>
      <c r="CC264" s="1094" t="s">
        <v>36</v>
      </c>
      <c r="CD264" s="1094" t="s">
        <v>36</v>
      </c>
      <c r="CE264" s="1094" t="s">
        <v>36</v>
      </c>
      <c r="CF264" s="1094" t="s">
        <v>36</v>
      </c>
      <c r="CG264" s="1094" t="s">
        <v>36</v>
      </c>
      <c r="CH264" s="1094" t="s">
        <v>36</v>
      </c>
      <c r="CI264" s="1094" t="s">
        <v>36</v>
      </c>
      <c r="CJ264" s="1094" t="s">
        <v>36</v>
      </c>
      <c r="CK264" s="1094" t="s">
        <v>36</v>
      </c>
      <c r="CL264" s="1094" t="s">
        <v>36</v>
      </c>
      <c r="CM264" s="1523"/>
      <c r="CN264" s="1523"/>
      <c r="CO264" s="1523"/>
      <c r="CP264" s="1523"/>
      <c r="CQ264" s="1523"/>
      <c r="CR264" s="1523"/>
      <c r="CS264" s="1523"/>
      <c r="CT264" s="1523"/>
      <c r="CU264" s="1523"/>
      <c r="CV264" s="1523"/>
      <c r="CW264" s="1523"/>
      <c r="CX264" s="1523"/>
      <c r="CY264" s="1523"/>
      <c r="CZ264" s="1523"/>
    </row>
    <row r="265" s="566" customFormat="true" ht="15" customHeight="true" x14ac:dyDescent="0.2">
      <c r="AM265" s="570"/>
      <c r="AN265" s="570"/>
      <c r="AO265" s="570"/>
      <c r="AP265" s="570"/>
      <c r="AQ265" s="570"/>
      <c r="AR265" s="570"/>
      <c r="AS265" s="570"/>
      <c r="AT265" s="570"/>
      <c r="AU265" s="570"/>
      <c r="AV265" s="570"/>
      <c r="AW265" s="570"/>
      <c r="AX265" s="570"/>
      <c r="AY265" s="570"/>
      <c r="AZ265" s="570"/>
      <c r="BA265" s="1808"/>
      <c r="BB265" s="295" t="s">
        <v>90</v>
      </c>
      <c r="BC265" s="1017" t="s">
        <v>36</v>
      </c>
      <c r="BD265" s="1036" t="s">
        <v>36</v>
      </c>
      <c r="BE265" s="1036" t="s">
        <v>36</v>
      </c>
      <c r="BF265" s="1036" t="s">
        <v>36</v>
      </c>
      <c r="BG265" s="1056" t="s">
        <v>36</v>
      </c>
      <c r="BH265" s="1076" t="s">
        <v>36</v>
      </c>
      <c r="BI265" s="1036" t="s">
        <v>36</v>
      </c>
      <c r="BJ265" s="1036" t="s">
        <v>36</v>
      </c>
      <c r="BK265" s="1036" t="s">
        <v>36</v>
      </c>
      <c r="BL265" s="1056" t="s">
        <v>36</v>
      </c>
      <c r="BM265" s="1076" t="s">
        <v>36</v>
      </c>
      <c r="BN265" s="1036" t="s">
        <v>36</v>
      </c>
      <c r="BO265" s="1036" t="s">
        <v>36</v>
      </c>
      <c r="BP265" s="1036" t="s">
        <v>36</v>
      </c>
      <c r="BQ265" s="1056" t="s">
        <v>36</v>
      </c>
      <c r="BR265" s="1076" t="s">
        <v>36</v>
      </c>
      <c r="BS265" s="1036" t="s">
        <v>36</v>
      </c>
      <c r="BT265" s="1036" t="s">
        <v>36</v>
      </c>
      <c r="BU265" s="1036" t="s">
        <v>36</v>
      </c>
      <c r="BV265" s="1036" t="s">
        <v>36</v>
      </c>
      <c r="BW265" s="1036" t="s">
        <v>36</v>
      </c>
      <c r="BX265" s="1036" t="s">
        <v>36</v>
      </c>
      <c r="BY265" s="1094" t="s">
        <v>36</v>
      </c>
      <c r="BZ265" s="1094" t="s">
        <v>36</v>
      </c>
      <c r="CA265" s="1094" t="s">
        <v>36</v>
      </c>
      <c r="CB265" s="1094" t="s">
        <v>36</v>
      </c>
      <c r="CC265" s="1094" t="s">
        <v>36</v>
      </c>
      <c r="CD265" s="1094" t="s">
        <v>36</v>
      </c>
      <c r="CE265" s="1094" t="s">
        <v>36</v>
      </c>
      <c r="CF265" s="1094" t="s">
        <v>36</v>
      </c>
      <c r="CG265" s="1094" t="s">
        <v>36</v>
      </c>
      <c r="CH265" s="1094" t="s">
        <v>36</v>
      </c>
      <c r="CI265" s="1094" t="s">
        <v>36</v>
      </c>
      <c r="CJ265" s="1094" t="s">
        <v>36</v>
      </c>
      <c r="CK265" s="1094" t="s">
        <v>36</v>
      </c>
      <c r="CL265" s="1094" t="s">
        <v>36</v>
      </c>
      <c r="CM265" s="1523"/>
      <c r="CN265" s="1523"/>
      <c r="CO265" s="1523"/>
      <c r="CP265" s="1523"/>
      <c r="CQ265" s="1523"/>
      <c r="CR265" s="1523"/>
      <c r="CS265" s="1523"/>
      <c r="CT265" s="1523"/>
      <c r="CU265" s="1523"/>
      <c r="CV265" s="1523"/>
      <c r="CW265" s="1523"/>
      <c r="CX265" s="1523"/>
      <c r="CY265" s="1523"/>
      <c r="CZ265" s="1523"/>
    </row>
    <row r="266" s="566" customFormat="true" ht="15" customHeight="true" x14ac:dyDescent="0.2">
      <c r="AM266" s="570"/>
      <c r="AN266" s="570"/>
      <c r="AO266" s="570"/>
      <c r="AP266" s="570"/>
      <c r="AQ266" s="570"/>
      <c r="AR266" s="570"/>
      <c r="AS266" s="570"/>
      <c r="AT266" s="570"/>
      <c r="AU266" s="570"/>
      <c r="AV266" s="570"/>
      <c r="AW266" s="570"/>
      <c r="AX266" s="570"/>
      <c r="AY266" s="570"/>
      <c r="AZ266" s="570"/>
      <c r="BA266" s="1808"/>
      <c r="BB266" s="295" t="s">
        <v>91</v>
      </c>
      <c r="BC266" s="1017" t="s">
        <v>36</v>
      </c>
      <c r="BD266" s="1036" t="s">
        <v>36</v>
      </c>
      <c r="BE266" s="1036" t="s">
        <v>36</v>
      </c>
      <c r="BF266" s="1036" t="s">
        <v>36</v>
      </c>
      <c r="BG266" s="1056" t="s">
        <v>36</v>
      </c>
      <c r="BH266" s="1076" t="s">
        <v>36</v>
      </c>
      <c r="BI266" s="1036" t="s">
        <v>36</v>
      </c>
      <c r="BJ266" s="1036" t="s">
        <v>36</v>
      </c>
      <c r="BK266" s="1036" t="s">
        <v>36</v>
      </c>
      <c r="BL266" s="1056" t="s">
        <v>36</v>
      </c>
      <c r="BM266" s="1076" t="s">
        <v>36</v>
      </c>
      <c r="BN266" s="1036" t="s">
        <v>36</v>
      </c>
      <c r="BO266" s="1036" t="s">
        <v>36</v>
      </c>
      <c r="BP266" s="1036" t="s">
        <v>36</v>
      </c>
      <c r="BQ266" s="1056" t="s">
        <v>36</v>
      </c>
      <c r="BR266" s="1076" t="s">
        <v>36</v>
      </c>
      <c r="BS266" s="1036" t="s">
        <v>36</v>
      </c>
      <c r="BT266" s="1036" t="s">
        <v>36</v>
      </c>
      <c r="BU266" s="1036" t="s">
        <v>36</v>
      </c>
      <c r="BV266" s="1036" t="s">
        <v>36</v>
      </c>
      <c r="BW266" s="1036" t="s">
        <v>36</v>
      </c>
      <c r="BX266" s="1036" t="s">
        <v>36</v>
      </c>
      <c r="BY266" s="1094" t="s">
        <v>36</v>
      </c>
      <c r="BZ266" s="1094" t="s">
        <v>36</v>
      </c>
      <c r="CA266" s="1094" t="s">
        <v>36</v>
      </c>
      <c r="CB266" s="1094" t="s">
        <v>36</v>
      </c>
      <c r="CC266" s="1094" t="s">
        <v>36</v>
      </c>
      <c r="CD266" s="1094" t="s">
        <v>36</v>
      </c>
      <c r="CE266" s="1094" t="s">
        <v>36</v>
      </c>
      <c r="CF266" s="1094" t="s">
        <v>36</v>
      </c>
      <c r="CG266" s="1094" t="s">
        <v>36</v>
      </c>
      <c r="CH266" s="1094" t="s">
        <v>36</v>
      </c>
      <c r="CI266" s="1094" t="s">
        <v>36</v>
      </c>
      <c r="CJ266" s="1094" t="s">
        <v>36</v>
      </c>
      <c r="CK266" s="1094" t="s">
        <v>36</v>
      </c>
      <c r="CL266" s="1094" t="s">
        <v>36</v>
      </c>
      <c r="CM266" s="1523"/>
      <c r="CN266" s="1523"/>
      <c r="CO266" s="1523"/>
      <c r="CP266" s="1523"/>
      <c r="CQ266" s="1523"/>
      <c r="CR266" s="1523"/>
      <c r="CS266" s="1523"/>
      <c r="CT266" s="1523"/>
      <c r="CU266" s="1523"/>
      <c r="CV266" s="1523"/>
      <c r="CW266" s="1523"/>
      <c r="CX266" s="1523"/>
      <c r="CY266" s="1523"/>
      <c r="CZ266" s="1523"/>
    </row>
    <row r="267" s="566" customFormat="true" ht="15" customHeight="true" x14ac:dyDescent="0.2">
      <c r="AM267" s="570"/>
      <c r="AN267" s="570"/>
      <c r="AO267" s="570"/>
      <c r="AP267" s="570"/>
      <c r="AQ267" s="570"/>
      <c r="AR267" s="570"/>
      <c r="AS267" s="570"/>
      <c r="AT267" s="570"/>
      <c r="AU267" s="570"/>
      <c r="AV267" s="570"/>
      <c r="AW267" s="570"/>
      <c r="AX267" s="570"/>
      <c r="AY267" s="570"/>
      <c r="AZ267" s="570"/>
      <c r="BA267" s="1808"/>
      <c r="BB267" s="295" t="s">
        <v>113</v>
      </c>
      <c r="BC267" s="1017" t="s">
        <v>36</v>
      </c>
      <c r="BD267" s="1036" t="s">
        <v>36</v>
      </c>
      <c r="BE267" s="1036" t="s">
        <v>36</v>
      </c>
      <c r="BF267" s="1036" t="s">
        <v>36</v>
      </c>
      <c r="BG267" s="1056" t="s">
        <v>36</v>
      </c>
      <c r="BH267" s="1076" t="s">
        <v>36</v>
      </c>
      <c r="BI267" s="1036" t="s">
        <v>36</v>
      </c>
      <c r="BJ267" s="1036" t="s">
        <v>36</v>
      </c>
      <c r="BK267" s="1036" t="s">
        <v>36</v>
      </c>
      <c r="BL267" s="1056" t="s">
        <v>36</v>
      </c>
      <c r="BM267" s="1076" t="s">
        <v>36</v>
      </c>
      <c r="BN267" s="1036" t="s">
        <v>36</v>
      </c>
      <c r="BO267" s="1036" t="s">
        <v>36</v>
      </c>
      <c r="BP267" s="1036" t="s">
        <v>36</v>
      </c>
      <c r="BQ267" s="1056" t="s">
        <v>36</v>
      </c>
      <c r="BR267" s="1076" t="s">
        <v>36</v>
      </c>
      <c r="BS267" s="1036" t="s">
        <v>36</v>
      </c>
      <c r="BT267" s="1036" t="s">
        <v>36</v>
      </c>
      <c r="BU267" s="1036" t="s">
        <v>36</v>
      </c>
      <c r="BV267" s="1036" t="s">
        <v>36</v>
      </c>
      <c r="BW267" s="1036" t="s">
        <v>36</v>
      </c>
      <c r="BX267" s="1036" t="s">
        <v>36</v>
      </c>
      <c r="BY267" s="1094" t="s">
        <v>36</v>
      </c>
      <c r="BZ267" s="1094" t="s">
        <v>36</v>
      </c>
      <c r="CA267" s="1094" t="s">
        <v>36</v>
      </c>
      <c r="CB267" s="1094" t="s">
        <v>36</v>
      </c>
      <c r="CC267" s="1094" t="s">
        <v>36</v>
      </c>
      <c r="CD267" s="1094" t="s">
        <v>36</v>
      </c>
      <c r="CE267" s="1094" t="s">
        <v>36</v>
      </c>
      <c r="CF267" s="1094" t="s">
        <v>36</v>
      </c>
      <c r="CG267" s="1094" t="s">
        <v>36</v>
      </c>
      <c r="CH267" s="1094" t="s">
        <v>36</v>
      </c>
      <c r="CI267" s="1094" t="s">
        <v>36</v>
      </c>
      <c r="CJ267" s="1094" t="s">
        <v>36</v>
      </c>
      <c r="CK267" s="1094" t="s">
        <v>36</v>
      </c>
      <c r="CL267" s="1094" t="s">
        <v>36</v>
      </c>
      <c r="CM267" s="1523"/>
      <c r="CN267" s="1523"/>
      <c r="CO267" s="1523"/>
      <c r="CP267" s="1523"/>
      <c r="CQ267" s="1523"/>
      <c r="CR267" s="1523"/>
      <c r="CS267" s="1523"/>
      <c r="CT267" s="1523"/>
      <c r="CU267" s="1523"/>
      <c r="CV267" s="1523"/>
      <c r="CW267" s="1523"/>
      <c r="CX267" s="1523"/>
      <c r="CY267" s="1523"/>
      <c r="CZ267" s="1523"/>
    </row>
    <row r="268" s="566" customFormat="true" ht="15" customHeight="true" x14ac:dyDescent="0.2">
      <c r="AM268" s="570"/>
      <c r="AN268" s="570"/>
      <c r="AO268" s="570"/>
      <c r="AP268" s="570"/>
      <c r="AQ268" s="570"/>
      <c r="AR268" s="570"/>
      <c r="AS268" s="570"/>
      <c r="AT268" s="570"/>
      <c r="AU268" s="570"/>
      <c r="AV268" s="570"/>
      <c r="AW268" s="570"/>
      <c r="AX268" s="570"/>
      <c r="AY268" s="570"/>
      <c r="AZ268" s="570"/>
      <c r="BA268" s="1808" t="s">
        <v>116</v>
      </c>
      <c r="BB268" s="295" t="s">
        <v>89</v>
      </c>
      <c r="BC268" s="1017" t="s">
        <v>36</v>
      </c>
      <c r="BD268" s="1036" t="s">
        <v>36</v>
      </c>
      <c r="BE268" s="1036" t="s">
        <v>36</v>
      </c>
      <c r="BF268" s="1036" t="s">
        <v>36</v>
      </c>
      <c r="BG268" s="1056" t="s">
        <v>36</v>
      </c>
      <c r="BH268" s="1076" t="s">
        <v>36</v>
      </c>
      <c r="BI268" s="1036" t="s">
        <v>36</v>
      </c>
      <c r="BJ268" s="1036" t="s">
        <v>36</v>
      </c>
      <c r="BK268" s="1036" t="s">
        <v>36</v>
      </c>
      <c r="BL268" s="1056" t="s">
        <v>36</v>
      </c>
      <c r="BM268" s="1076" t="s">
        <v>36</v>
      </c>
      <c r="BN268" s="1036" t="s">
        <v>36</v>
      </c>
      <c r="BO268" s="1036" t="s">
        <v>36</v>
      </c>
      <c r="BP268" s="1036" t="s">
        <v>36</v>
      </c>
      <c r="BQ268" s="1056" t="s">
        <v>36</v>
      </c>
      <c r="BR268" s="1076" t="s">
        <v>36</v>
      </c>
      <c r="BS268" s="1036" t="s">
        <v>36</v>
      </c>
      <c r="BT268" s="1036" t="s">
        <v>36</v>
      </c>
      <c r="BU268" s="1036" t="s">
        <v>36</v>
      </c>
      <c r="BV268" s="1036" t="s">
        <v>36</v>
      </c>
      <c r="BW268" s="1036" t="s">
        <v>36</v>
      </c>
      <c r="BX268" s="1036" t="s">
        <v>36</v>
      </c>
      <c r="BY268" s="1094" t="s">
        <v>36</v>
      </c>
      <c r="BZ268" s="1094" t="s">
        <v>36</v>
      </c>
      <c r="CA268" s="1094" t="s">
        <v>36</v>
      </c>
      <c r="CB268" s="1094" t="s">
        <v>36</v>
      </c>
      <c r="CC268" s="1094" t="s">
        <v>36</v>
      </c>
      <c r="CD268" s="1094" t="s">
        <v>36</v>
      </c>
      <c r="CE268" s="1094" t="s">
        <v>36</v>
      </c>
      <c r="CF268" s="1094" t="s">
        <v>36</v>
      </c>
      <c r="CG268" s="1094" t="s">
        <v>36</v>
      </c>
      <c r="CH268" s="1094" t="s">
        <v>36</v>
      </c>
      <c r="CI268" s="1094" t="s">
        <v>36</v>
      </c>
      <c r="CJ268" s="1094" t="s">
        <v>36</v>
      </c>
      <c r="CK268" s="1094" t="s">
        <v>36</v>
      </c>
      <c r="CL268" s="1094" t="s">
        <v>36</v>
      </c>
      <c r="CM268" s="1523"/>
      <c r="CN268" s="1523"/>
      <c r="CO268" s="1523"/>
      <c r="CP268" s="1523"/>
      <c r="CQ268" s="1523"/>
      <c r="CR268" s="1523"/>
      <c r="CS268" s="1523"/>
      <c r="CT268" s="1523"/>
      <c r="CU268" s="1523"/>
      <c r="CV268" s="1523"/>
      <c r="CW268" s="1523"/>
      <c r="CX268" s="1523"/>
      <c r="CY268" s="1523"/>
      <c r="CZ268" s="1523"/>
    </row>
    <row r="269" s="566" customFormat="true" ht="15" customHeight="true" x14ac:dyDescent="0.2">
      <c r="AM269" s="570"/>
      <c r="AN269" s="570"/>
      <c r="AO269" s="570"/>
      <c r="AP269" s="570"/>
      <c r="AQ269" s="570"/>
      <c r="AR269" s="570"/>
      <c r="AS269" s="570"/>
      <c r="AT269" s="570"/>
      <c r="AU269" s="570"/>
      <c r="AV269" s="570"/>
      <c r="AW269" s="570"/>
      <c r="AX269" s="570"/>
      <c r="AY269" s="570"/>
      <c r="AZ269" s="570"/>
      <c r="BA269" s="1808"/>
      <c r="BB269" s="295" t="s">
        <v>90</v>
      </c>
      <c r="BC269" s="1017" t="s">
        <v>36</v>
      </c>
      <c r="BD269" s="1036" t="s">
        <v>36</v>
      </c>
      <c r="BE269" s="1036" t="s">
        <v>36</v>
      </c>
      <c r="BF269" s="1036" t="s">
        <v>36</v>
      </c>
      <c r="BG269" s="1056" t="s">
        <v>36</v>
      </c>
      <c r="BH269" s="1076" t="s">
        <v>36</v>
      </c>
      <c r="BI269" s="1036" t="s">
        <v>36</v>
      </c>
      <c r="BJ269" s="1036" t="s">
        <v>36</v>
      </c>
      <c r="BK269" s="1036" t="s">
        <v>36</v>
      </c>
      <c r="BL269" s="1056" t="s">
        <v>36</v>
      </c>
      <c r="BM269" s="1076" t="s">
        <v>36</v>
      </c>
      <c r="BN269" s="1036" t="s">
        <v>36</v>
      </c>
      <c r="BO269" s="1036" t="s">
        <v>36</v>
      </c>
      <c r="BP269" s="1036" t="s">
        <v>36</v>
      </c>
      <c r="BQ269" s="1056" t="s">
        <v>36</v>
      </c>
      <c r="BR269" s="1076" t="s">
        <v>36</v>
      </c>
      <c r="BS269" s="1036" t="s">
        <v>36</v>
      </c>
      <c r="BT269" s="1036" t="s">
        <v>36</v>
      </c>
      <c r="BU269" s="1036" t="s">
        <v>36</v>
      </c>
      <c r="BV269" s="1036" t="s">
        <v>36</v>
      </c>
      <c r="BW269" s="1036" t="s">
        <v>36</v>
      </c>
      <c r="BX269" s="1036" t="s">
        <v>36</v>
      </c>
      <c r="BY269" s="1094" t="s">
        <v>36</v>
      </c>
      <c r="BZ269" s="1094" t="s">
        <v>36</v>
      </c>
      <c r="CA269" s="1094" t="s">
        <v>36</v>
      </c>
      <c r="CB269" s="1094" t="s">
        <v>36</v>
      </c>
      <c r="CC269" s="1094" t="s">
        <v>36</v>
      </c>
      <c r="CD269" s="1094" t="s">
        <v>36</v>
      </c>
      <c r="CE269" s="1094" t="s">
        <v>36</v>
      </c>
      <c r="CF269" s="1094" t="s">
        <v>36</v>
      </c>
      <c r="CG269" s="1094" t="s">
        <v>36</v>
      </c>
      <c r="CH269" s="1094" t="s">
        <v>36</v>
      </c>
      <c r="CI269" s="1094" t="s">
        <v>36</v>
      </c>
      <c r="CJ269" s="1094" t="s">
        <v>36</v>
      </c>
      <c r="CK269" s="1094" t="s">
        <v>36</v>
      </c>
      <c r="CL269" s="1094" t="s">
        <v>36</v>
      </c>
      <c r="CM269" s="1523"/>
      <c r="CN269" s="1523"/>
      <c r="CO269" s="1523"/>
      <c r="CP269" s="1523"/>
      <c r="CQ269" s="1523"/>
      <c r="CR269" s="1523"/>
      <c r="CS269" s="1523"/>
      <c r="CT269" s="1523"/>
      <c r="CU269" s="1523"/>
      <c r="CV269" s="1523"/>
      <c r="CW269" s="1523"/>
      <c r="CX269" s="1523"/>
      <c r="CY269" s="1523"/>
      <c r="CZ269" s="1523"/>
    </row>
    <row r="270" s="566" customFormat="true" ht="15" customHeight="true" x14ac:dyDescent="0.2">
      <c r="AM270" s="570"/>
      <c r="AN270" s="570"/>
      <c r="AO270" s="570"/>
      <c r="AP270" s="570"/>
      <c r="AQ270" s="570"/>
      <c r="AR270" s="570"/>
      <c r="AS270" s="570"/>
      <c r="AT270" s="570"/>
      <c r="AU270" s="570"/>
      <c r="AV270" s="570"/>
      <c r="AW270" s="570"/>
      <c r="AX270" s="570"/>
      <c r="AY270" s="570"/>
      <c r="AZ270" s="570"/>
      <c r="BA270" s="1808"/>
      <c r="BB270" s="295" t="s">
        <v>91</v>
      </c>
      <c r="BC270" s="1017" t="s">
        <v>36</v>
      </c>
      <c r="BD270" s="1036" t="s">
        <v>36</v>
      </c>
      <c r="BE270" s="1036" t="s">
        <v>36</v>
      </c>
      <c r="BF270" s="1036" t="s">
        <v>36</v>
      </c>
      <c r="BG270" s="1056" t="s">
        <v>36</v>
      </c>
      <c r="BH270" s="1076" t="s">
        <v>36</v>
      </c>
      <c r="BI270" s="1036" t="s">
        <v>36</v>
      </c>
      <c r="BJ270" s="1036" t="s">
        <v>36</v>
      </c>
      <c r="BK270" s="1036" t="s">
        <v>36</v>
      </c>
      <c r="BL270" s="1056" t="s">
        <v>36</v>
      </c>
      <c r="BM270" s="1076" t="s">
        <v>36</v>
      </c>
      <c r="BN270" s="1036" t="s">
        <v>36</v>
      </c>
      <c r="BO270" s="1036" t="s">
        <v>36</v>
      </c>
      <c r="BP270" s="1036" t="s">
        <v>36</v>
      </c>
      <c r="BQ270" s="1056" t="s">
        <v>36</v>
      </c>
      <c r="BR270" s="1076" t="s">
        <v>36</v>
      </c>
      <c r="BS270" s="1036" t="s">
        <v>36</v>
      </c>
      <c r="BT270" s="1036" t="s">
        <v>36</v>
      </c>
      <c r="BU270" s="1036" t="s">
        <v>36</v>
      </c>
      <c r="BV270" s="1036" t="s">
        <v>36</v>
      </c>
      <c r="BW270" s="1036" t="s">
        <v>36</v>
      </c>
      <c r="BX270" s="1036" t="s">
        <v>36</v>
      </c>
      <c r="BY270" s="1094" t="s">
        <v>36</v>
      </c>
      <c r="BZ270" s="1094" t="s">
        <v>36</v>
      </c>
      <c r="CA270" s="1094" t="s">
        <v>36</v>
      </c>
      <c r="CB270" s="1094" t="s">
        <v>36</v>
      </c>
      <c r="CC270" s="1094" t="s">
        <v>36</v>
      </c>
      <c r="CD270" s="1094" t="s">
        <v>36</v>
      </c>
      <c r="CE270" s="1094" t="s">
        <v>36</v>
      </c>
      <c r="CF270" s="1094" t="s">
        <v>36</v>
      </c>
      <c r="CG270" s="1094" t="s">
        <v>36</v>
      </c>
      <c r="CH270" s="1094" t="s">
        <v>36</v>
      </c>
      <c r="CI270" s="1094" t="s">
        <v>36</v>
      </c>
      <c r="CJ270" s="1094" t="s">
        <v>36</v>
      </c>
      <c r="CK270" s="1094" t="s">
        <v>36</v>
      </c>
      <c r="CL270" s="1094" t="s">
        <v>36</v>
      </c>
      <c r="CM270" s="1523"/>
      <c r="CN270" s="1523"/>
      <c r="CO270" s="1523"/>
      <c r="CP270" s="1523"/>
      <c r="CQ270" s="1523"/>
      <c r="CR270" s="1523"/>
      <c r="CS270" s="1523"/>
      <c r="CT270" s="1523"/>
      <c r="CU270" s="1523"/>
      <c r="CV270" s="1523"/>
      <c r="CW270" s="1523"/>
      <c r="CX270" s="1523"/>
      <c r="CY270" s="1523"/>
      <c r="CZ270" s="1523"/>
    </row>
    <row r="271" s="566" customFormat="true" ht="15" customHeight="true" x14ac:dyDescent="0.2">
      <c r="AM271" s="570"/>
      <c r="AN271" s="570"/>
      <c r="AO271" s="570"/>
      <c r="AP271" s="570"/>
      <c r="AQ271" s="570"/>
      <c r="AR271" s="570"/>
      <c r="AS271" s="570"/>
      <c r="AT271" s="570"/>
      <c r="AU271" s="570"/>
      <c r="AV271" s="570"/>
      <c r="AW271" s="570"/>
      <c r="AX271" s="570"/>
      <c r="AY271" s="570"/>
      <c r="AZ271" s="570"/>
      <c r="BA271" s="1808" t="s">
        <v>76</v>
      </c>
      <c r="BB271" s="295" t="s">
        <v>50</v>
      </c>
      <c r="BC271" s="1017" t="s">
        <v>36</v>
      </c>
      <c r="BD271" s="1037" t="s">
        <v>36</v>
      </c>
      <c r="BE271" s="1037" t="s">
        <v>36</v>
      </c>
      <c r="BF271" s="1037" t="s">
        <v>36</v>
      </c>
      <c r="BG271" s="1057" t="s">
        <v>36</v>
      </c>
      <c r="BH271" s="1017" t="s">
        <v>36</v>
      </c>
      <c r="BI271" s="1037" t="s">
        <v>36</v>
      </c>
      <c r="BJ271" s="1037" t="s">
        <v>36</v>
      </c>
      <c r="BK271" s="1037" t="s">
        <v>36</v>
      </c>
      <c r="BL271" s="1057" t="s">
        <v>36</v>
      </c>
      <c r="BM271" s="1017" t="s">
        <v>36</v>
      </c>
      <c r="BN271" s="1037" t="s">
        <v>36</v>
      </c>
      <c r="BO271" s="1037" t="s">
        <v>36</v>
      </c>
      <c r="BP271" s="1037" t="s">
        <v>36</v>
      </c>
      <c r="BQ271" s="1057" t="s">
        <v>36</v>
      </c>
      <c r="BR271" s="1017" t="s">
        <v>36</v>
      </c>
      <c r="BS271" s="1037" t="s">
        <v>36</v>
      </c>
      <c r="BT271" s="1037" t="s">
        <v>36</v>
      </c>
      <c r="BU271" s="1037" t="s">
        <v>36</v>
      </c>
      <c r="BV271" s="1037" t="s">
        <v>36</v>
      </c>
      <c r="BW271" s="1037" t="s">
        <v>36</v>
      </c>
      <c r="BX271" s="1037" t="s">
        <v>36</v>
      </c>
      <c r="BY271" s="1095" t="s">
        <v>36</v>
      </c>
      <c r="BZ271" s="1095" t="s">
        <v>36</v>
      </c>
      <c r="CA271" s="1095" t="s">
        <v>36</v>
      </c>
      <c r="CB271" s="1095" t="s">
        <v>36</v>
      </c>
      <c r="CC271" s="1095" t="s">
        <v>36</v>
      </c>
      <c r="CD271" s="1095" t="s">
        <v>36</v>
      </c>
      <c r="CE271" s="1095" t="s">
        <v>36</v>
      </c>
      <c r="CF271" s="1095" t="s">
        <v>36</v>
      </c>
      <c r="CG271" s="1095" t="s">
        <v>36</v>
      </c>
      <c r="CH271" s="1095" t="s">
        <v>36</v>
      </c>
      <c r="CI271" s="1095" t="s">
        <v>36</v>
      </c>
      <c r="CJ271" s="1095" t="s">
        <v>36</v>
      </c>
      <c r="CK271" s="1095" t="s">
        <v>36</v>
      </c>
      <c r="CL271" s="1095" t="s">
        <v>36</v>
      </c>
      <c r="CM271" s="1524"/>
      <c r="CN271" s="1524"/>
      <c r="CO271" s="1524"/>
      <c r="CP271" s="1524"/>
      <c r="CQ271" s="1524"/>
      <c r="CR271" s="1524"/>
      <c r="CS271" s="1524"/>
      <c r="CT271" s="1524"/>
      <c r="CU271" s="1524"/>
      <c r="CV271" s="1524"/>
      <c r="CW271" s="1524"/>
      <c r="CX271" s="1524"/>
      <c r="CY271" s="1524"/>
      <c r="CZ271" s="1524"/>
    </row>
    <row r="272" s="566" customFormat="true" ht="15" customHeight="true" x14ac:dyDescent="0.2">
      <c r="AM272" s="570"/>
      <c r="AN272" s="570"/>
      <c r="AO272" s="570"/>
      <c r="AP272" s="570"/>
      <c r="AQ272" s="570"/>
      <c r="AR272" s="570"/>
      <c r="AS272" s="570"/>
      <c r="AT272" s="570"/>
      <c r="AU272" s="570"/>
      <c r="AV272" s="570"/>
      <c r="AW272" s="570"/>
      <c r="AX272" s="570"/>
      <c r="AY272" s="570"/>
      <c r="AZ272" s="570"/>
      <c r="BA272" s="1808"/>
      <c r="BB272" s="295" t="s">
        <v>49</v>
      </c>
      <c r="BC272" s="1017" t="s">
        <v>36</v>
      </c>
      <c r="BD272" s="1037" t="s">
        <v>36</v>
      </c>
      <c r="BE272" s="1037" t="s">
        <v>36</v>
      </c>
      <c r="BF272" s="1037" t="s">
        <v>36</v>
      </c>
      <c r="BG272" s="1057" t="s">
        <v>36</v>
      </c>
      <c r="BH272" s="1017" t="s">
        <v>36</v>
      </c>
      <c r="BI272" s="1037" t="s">
        <v>36</v>
      </c>
      <c r="BJ272" s="1037" t="s">
        <v>36</v>
      </c>
      <c r="BK272" s="1037" t="s">
        <v>36</v>
      </c>
      <c r="BL272" s="1057" t="s">
        <v>36</v>
      </c>
      <c r="BM272" s="1017" t="s">
        <v>36</v>
      </c>
      <c r="BN272" s="1037" t="s">
        <v>36</v>
      </c>
      <c r="BO272" s="1037" t="s">
        <v>36</v>
      </c>
      <c r="BP272" s="1037" t="s">
        <v>36</v>
      </c>
      <c r="BQ272" s="1057" t="s">
        <v>36</v>
      </c>
      <c r="BR272" s="1017" t="s">
        <v>36</v>
      </c>
      <c r="BS272" s="1037" t="s">
        <v>36</v>
      </c>
      <c r="BT272" s="1037" t="s">
        <v>36</v>
      </c>
      <c r="BU272" s="1037" t="s">
        <v>36</v>
      </c>
      <c r="BV272" s="1037" t="s">
        <v>36</v>
      </c>
      <c r="BW272" s="1037" t="s">
        <v>36</v>
      </c>
      <c r="BX272" s="1037" t="s">
        <v>36</v>
      </c>
      <c r="BY272" s="1095" t="s">
        <v>36</v>
      </c>
      <c r="BZ272" s="1095" t="s">
        <v>36</v>
      </c>
      <c r="CA272" s="1095" t="s">
        <v>36</v>
      </c>
      <c r="CB272" s="1095" t="s">
        <v>36</v>
      </c>
      <c r="CC272" s="1095" t="s">
        <v>36</v>
      </c>
      <c r="CD272" s="1095" t="s">
        <v>36</v>
      </c>
      <c r="CE272" s="1095" t="s">
        <v>36</v>
      </c>
      <c r="CF272" s="1095" t="s">
        <v>36</v>
      </c>
      <c r="CG272" s="1095" t="s">
        <v>36</v>
      </c>
      <c r="CH272" s="1095" t="s">
        <v>36</v>
      </c>
      <c r="CI272" s="1095" t="s">
        <v>36</v>
      </c>
      <c r="CJ272" s="1095" t="s">
        <v>36</v>
      </c>
      <c r="CK272" s="1095" t="s">
        <v>36</v>
      </c>
      <c r="CL272" s="1095" t="s">
        <v>36</v>
      </c>
      <c r="CM272" s="1524"/>
      <c r="CN272" s="1524"/>
      <c r="CO272" s="1524"/>
      <c r="CP272" s="1524"/>
      <c r="CQ272" s="1524"/>
      <c r="CR272" s="1524"/>
      <c r="CS272" s="1524"/>
      <c r="CT272" s="1524"/>
      <c r="CU272" s="1524"/>
      <c r="CV272" s="1524"/>
      <c r="CW272" s="1524"/>
      <c r="CX272" s="1524"/>
      <c r="CY272" s="1524"/>
      <c r="CZ272" s="1524"/>
    </row>
    <row r="273" s="566" customFormat="true" ht="15" customHeight="true" x14ac:dyDescent="0.2">
      <c r="AM273" s="570"/>
      <c r="AN273" s="570"/>
      <c r="AO273" s="570"/>
      <c r="AP273" s="570"/>
      <c r="AQ273" s="570"/>
      <c r="AR273" s="570"/>
      <c r="AS273" s="570"/>
      <c r="AT273" s="570"/>
      <c r="AU273" s="570"/>
      <c r="AV273" s="570"/>
      <c r="AW273" s="570"/>
      <c r="AX273" s="570"/>
      <c r="AY273" s="570"/>
      <c r="AZ273" s="570"/>
      <c r="BA273" s="1808"/>
      <c r="BB273" s="295" t="s">
        <v>113</v>
      </c>
      <c r="BC273" s="1017" t="s">
        <v>36</v>
      </c>
      <c r="BD273" s="1037" t="s">
        <v>36</v>
      </c>
      <c r="BE273" s="1037" t="s">
        <v>36</v>
      </c>
      <c r="BF273" s="1037" t="s">
        <v>36</v>
      </c>
      <c r="BG273" s="1057" t="s">
        <v>36</v>
      </c>
      <c r="BH273" s="1017" t="s">
        <v>36</v>
      </c>
      <c r="BI273" s="1037" t="s">
        <v>36</v>
      </c>
      <c r="BJ273" s="1037" t="s">
        <v>36</v>
      </c>
      <c r="BK273" s="1037" t="s">
        <v>36</v>
      </c>
      <c r="BL273" s="1057" t="s">
        <v>36</v>
      </c>
      <c r="BM273" s="1017" t="s">
        <v>36</v>
      </c>
      <c r="BN273" s="1037" t="s">
        <v>36</v>
      </c>
      <c r="BO273" s="1037" t="s">
        <v>36</v>
      </c>
      <c r="BP273" s="1037" t="s">
        <v>36</v>
      </c>
      <c r="BQ273" s="1057" t="s">
        <v>36</v>
      </c>
      <c r="BR273" s="1017" t="s">
        <v>36</v>
      </c>
      <c r="BS273" s="1037" t="s">
        <v>36</v>
      </c>
      <c r="BT273" s="1037" t="s">
        <v>36</v>
      </c>
      <c r="BU273" s="1037" t="s">
        <v>36</v>
      </c>
      <c r="BV273" s="1037" t="s">
        <v>36</v>
      </c>
      <c r="BW273" s="1037" t="s">
        <v>36</v>
      </c>
      <c r="BX273" s="1037" t="s">
        <v>36</v>
      </c>
      <c r="BY273" s="1095" t="s">
        <v>36</v>
      </c>
      <c r="BZ273" s="1095" t="s">
        <v>36</v>
      </c>
      <c r="CA273" s="1095" t="s">
        <v>36</v>
      </c>
      <c r="CB273" s="1095" t="s">
        <v>36</v>
      </c>
      <c r="CC273" s="1095" t="s">
        <v>36</v>
      </c>
      <c r="CD273" s="1095" t="s">
        <v>36</v>
      </c>
      <c r="CE273" s="1095" t="s">
        <v>36</v>
      </c>
      <c r="CF273" s="1095" t="s">
        <v>36</v>
      </c>
      <c r="CG273" s="1095" t="s">
        <v>36</v>
      </c>
      <c r="CH273" s="1095" t="s">
        <v>36</v>
      </c>
      <c r="CI273" s="1095" t="s">
        <v>36</v>
      </c>
      <c r="CJ273" s="1095" t="s">
        <v>36</v>
      </c>
      <c r="CK273" s="1095" t="s">
        <v>36</v>
      </c>
      <c r="CL273" s="1095" t="s">
        <v>36</v>
      </c>
      <c r="CM273" s="1524"/>
      <c r="CN273" s="1524"/>
      <c r="CO273" s="1524"/>
      <c r="CP273" s="1524"/>
      <c r="CQ273" s="1524"/>
      <c r="CR273" s="1524"/>
      <c r="CS273" s="1524"/>
      <c r="CT273" s="1524"/>
      <c r="CU273" s="1524"/>
      <c r="CV273" s="1524"/>
      <c r="CW273" s="1524"/>
      <c r="CX273" s="1524"/>
      <c r="CY273" s="1524"/>
      <c r="CZ273" s="1524"/>
    </row>
    <row r="274" s="566" customFormat="true" ht="15" customHeight="true" x14ac:dyDescent="0.2">
      <c r="AM274" s="570"/>
      <c r="AN274" s="570"/>
      <c r="AO274" s="570"/>
      <c r="AP274" s="570"/>
      <c r="AQ274" s="570"/>
      <c r="AR274" s="570"/>
      <c r="AS274" s="570"/>
      <c r="AT274" s="570"/>
      <c r="AU274" s="570"/>
      <c r="AV274" s="570"/>
      <c r="AW274" s="570"/>
      <c r="AX274" s="570"/>
      <c r="AY274" s="570"/>
      <c r="AZ274" s="570"/>
      <c r="BA274" s="1808" t="s">
        <v>77</v>
      </c>
      <c r="BB274" s="295" t="s">
        <v>50</v>
      </c>
      <c r="BC274" s="1017" t="s">
        <v>36</v>
      </c>
      <c r="BD274" s="1036" t="s">
        <v>36</v>
      </c>
      <c r="BE274" s="1036" t="s">
        <v>36</v>
      </c>
      <c r="BF274" s="1036" t="s">
        <v>36</v>
      </c>
      <c r="BG274" s="1056" t="s">
        <v>36</v>
      </c>
      <c r="BH274" s="1076" t="s">
        <v>36</v>
      </c>
      <c r="BI274" s="1036" t="s">
        <v>36</v>
      </c>
      <c r="BJ274" s="1036" t="s">
        <v>36</v>
      </c>
      <c r="BK274" s="1036" t="s">
        <v>36</v>
      </c>
      <c r="BL274" s="1056" t="s">
        <v>36</v>
      </c>
      <c r="BM274" s="1076" t="s">
        <v>36</v>
      </c>
      <c r="BN274" s="1036" t="s">
        <v>36</v>
      </c>
      <c r="BO274" s="1036" t="s">
        <v>36</v>
      </c>
      <c r="BP274" s="1036" t="s">
        <v>36</v>
      </c>
      <c r="BQ274" s="1056" t="s">
        <v>36</v>
      </c>
      <c r="BR274" s="1076" t="s">
        <v>36</v>
      </c>
      <c r="BS274" s="1036" t="s">
        <v>36</v>
      </c>
      <c r="BT274" s="1036" t="s">
        <v>36</v>
      </c>
      <c r="BU274" s="1036" t="s">
        <v>36</v>
      </c>
      <c r="BV274" s="1036" t="s">
        <v>36</v>
      </c>
      <c r="BW274" s="1036" t="s">
        <v>36</v>
      </c>
      <c r="BX274" s="1036" t="s">
        <v>36</v>
      </c>
      <c r="BY274" s="1094" t="s">
        <v>36</v>
      </c>
      <c r="BZ274" s="1094" t="s">
        <v>36</v>
      </c>
      <c r="CA274" s="1094" t="s">
        <v>36</v>
      </c>
      <c r="CB274" s="1094" t="s">
        <v>36</v>
      </c>
      <c r="CC274" s="1094" t="s">
        <v>36</v>
      </c>
      <c r="CD274" s="1094" t="s">
        <v>36</v>
      </c>
      <c r="CE274" s="1094" t="s">
        <v>36</v>
      </c>
      <c r="CF274" s="1094" t="s">
        <v>36</v>
      </c>
      <c r="CG274" s="1094" t="s">
        <v>36</v>
      </c>
      <c r="CH274" s="1094" t="s">
        <v>36</v>
      </c>
      <c r="CI274" s="1094" t="s">
        <v>36</v>
      </c>
      <c r="CJ274" s="1094" t="s">
        <v>36</v>
      </c>
      <c r="CK274" s="1094" t="s">
        <v>36</v>
      </c>
      <c r="CL274" s="1094" t="s">
        <v>36</v>
      </c>
      <c r="CM274" s="1523"/>
      <c r="CN274" s="1523"/>
      <c r="CO274" s="1523"/>
      <c r="CP274" s="1523"/>
      <c r="CQ274" s="1523"/>
      <c r="CR274" s="1523"/>
      <c r="CS274" s="1523"/>
      <c r="CT274" s="1523"/>
      <c r="CU274" s="1523"/>
      <c r="CV274" s="1523"/>
      <c r="CW274" s="1523"/>
      <c r="CX274" s="1523"/>
      <c r="CY274" s="1523"/>
      <c r="CZ274" s="1523"/>
    </row>
    <row r="275" s="566" customFormat="true" ht="15" customHeight="true" x14ac:dyDescent="0.2">
      <c r="AM275" s="570"/>
      <c r="AN275" s="570"/>
      <c r="AO275" s="570"/>
      <c r="AP275" s="570"/>
      <c r="AQ275" s="570"/>
      <c r="AR275" s="570"/>
      <c r="AS275" s="570"/>
      <c r="AT275" s="570"/>
      <c r="AU275" s="570"/>
      <c r="AV275" s="570"/>
      <c r="AW275" s="570"/>
      <c r="AX275" s="570"/>
      <c r="AY275" s="570"/>
      <c r="AZ275" s="570"/>
      <c r="BA275" s="1808"/>
      <c r="BB275" s="295" t="s">
        <v>49</v>
      </c>
      <c r="BC275" s="1017" t="s">
        <v>36</v>
      </c>
      <c r="BD275" s="1036" t="s">
        <v>36</v>
      </c>
      <c r="BE275" s="1036" t="s">
        <v>36</v>
      </c>
      <c r="BF275" s="1036" t="s">
        <v>36</v>
      </c>
      <c r="BG275" s="1056" t="s">
        <v>36</v>
      </c>
      <c r="BH275" s="1076" t="s">
        <v>36</v>
      </c>
      <c r="BI275" s="1036" t="s">
        <v>36</v>
      </c>
      <c r="BJ275" s="1036" t="s">
        <v>36</v>
      </c>
      <c r="BK275" s="1036" t="s">
        <v>36</v>
      </c>
      <c r="BL275" s="1056" t="s">
        <v>36</v>
      </c>
      <c r="BM275" s="1076" t="s">
        <v>36</v>
      </c>
      <c r="BN275" s="1036" t="s">
        <v>36</v>
      </c>
      <c r="BO275" s="1036" t="s">
        <v>36</v>
      </c>
      <c r="BP275" s="1036" t="s">
        <v>36</v>
      </c>
      <c r="BQ275" s="1056" t="s">
        <v>36</v>
      </c>
      <c r="BR275" s="1076" t="s">
        <v>36</v>
      </c>
      <c r="BS275" s="1036" t="s">
        <v>36</v>
      </c>
      <c r="BT275" s="1036" t="s">
        <v>36</v>
      </c>
      <c r="BU275" s="1036" t="s">
        <v>36</v>
      </c>
      <c r="BV275" s="1036" t="s">
        <v>36</v>
      </c>
      <c r="BW275" s="1036" t="s">
        <v>36</v>
      </c>
      <c r="BX275" s="1036" t="s">
        <v>36</v>
      </c>
      <c r="BY275" s="1094" t="s">
        <v>36</v>
      </c>
      <c r="BZ275" s="1094" t="s">
        <v>36</v>
      </c>
      <c r="CA275" s="1094" t="s">
        <v>36</v>
      </c>
      <c r="CB275" s="1094" t="s">
        <v>36</v>
      </c>
      <c r="CC275" s="1094" t="s">
        <v>36</v>
      </c>
      <c r="CD275" s="1094" t="s">
        <v>36</v>
      </c>
      <c r="CE275" s="1094" t="s">
        <v>36</v>
      </c>
      <c r="CF275" s="1094" t="s">
        <v>36</v>
      </c>
      <c r="CG275" s="1094" t="s">
        <v>36</v>
      </c>
      <c r="CH275" s="1094" t="s">
        <v>36</v>
      </c>
      <c r="CI275" s="1094" t="s">
        <v>36</v>
      </c>
      <c r="CJ275" s="1094" t="s">
        <v>36</v>
      </c>
      <c r="CK275" s="1094" t="s">
        <v>36</v>
      </c>
      <c r="CL275" s="1094" t="s">
        <v>36</v>
      </c>
      <c r="CM275" s="1523"/>
      <c r="CN275" s="1523"/>
      <c r="CO275" s="1523"/>
      <c r="CP275" s="1523"/>
      <c r="CQ275" s="1523"/>
      <c r="CR275" s="1523"/>
      <c r="CS275" s="1523"/>
      <c r="CT275" s="1523"/>
      <c r="CU275" s="1523"/>
      <c r="CV275" s="1523"/>
      <c r="CW275" s="1523"/>
      <c r="CX275" s="1523"/>
      <c r="CY275" s="1523"/>
      <c r="CZ275" s="1523"/>
    </row>
    <row r="276" s="566" customFormat="true" ht="15" customHeight="true" x14ac:dyDescent="0.2">
      <c r="AM276" s="570"/>
      <c r="AN276" s="570"/>
      <c r="AO276" s="570"/>
      <c r="AP276" s="570"/>
      <c r="AQ276" s="570"/>
      <c r="AR276" s="570"/>
      <c r="AS276" s="570"/>
      <c r="AT276" s="570"/>
      <c r="AU276" s="570"/>
      <c r="AV276" s="570"/>
      <c r="AW276" s="570"/>
      <c r="AX276" s="570"/>
      <c r="AY276" s="570"/>
      <c r="AZ276" s="570"/>
      <c r="BA276" s="1808"/>
      <c r="BB276" s="295" t="s">
        <v>114</v>
      </c>
      <c r="BC276" s="1017" t="s">
        <v>36</v>
      </c>
      <c r="BD276" s="1036" t="s">
        <v>36</v>
      </c>
      <c r="BE276" s="1036" t="s">
        <v>36</v>
      </c>
      <c r="BF276" s="1036" t="s">
        <v>36</v>
      </c>
      <c r="BG276" s="1056" t="s">
        <v>36</v>
      </c>
      <c r="BH276" s="1076" t="s">
        <v>36</v>
      </c>
      <c r="BI276" s="1036" t="s">
        <v>36</v>
      </c>
      <c r="BJ276" s="1036" t="s">
        <v>36</v>
      </c>
      <c r="BK276" s="1036" t="s">
        <v>36</v>
      </c>
      <c r="BL276" s="1056" t="s">
        <v>36</v>
      </c>
      <c r="BM276" s="1076" t="s">
        <v>36</v>
      </c>
      <c r="BN276" s="1036" t="s">
        <v>36</v>
      </c>
      <c r="BO276" s="1036" t="s">
        <v>36</v>
      </c>
      <c r="BP276" s="1036" t="s">
        <v>36</v>
      </c>
      <c r="BQ276" s="1056" t="s">
        <v>36</v>
      </c>
      <c r="BR276" s="1076" t="s">
        <v>36</v>
      </c>
      <c r="BS276" s="1036" t="s">
        <v>36</v>
      </c>
      <c r="BT276" s="1036" t="s">
        <v>36</v>
      </c>
      <c r="BU276" s="1036" t="s">
        <v>36</v>
      </c>
      <c r="BV276" s="1036" t="s">
        <v>36</v>
      </c>
      <c r="BW276" s="1036" t="s">
        <v>36</v>
      </c>
      <c r="BX276" s="1036" t="s">
        <v>36</v>
      </c>
      <c r="BY276" s="1094" t="s">
        <v>36</v>
      </c>
      <c r="BZ276" s="1094" t="s">
        <v>36</v>
      </c>
      <c r="CA276" s="1094" t="s">
        <v>36</v>
      </c>
      <c r="CB276" s="1094" t="s">
        <v>36</v>
      </c>
      <c r="CC276" s="1094" t="s">
        <v>36</v>
      </c>
      <c r="CD276" s="1094" t="s">
        <v>36</v>
      </c>
      <c r="CE276" s="1094" t="s">
        <v>36</v>
      </c>
      <c r="CF276" s="1094" t="s">
        <v>36</v>
      </c>
      <c r="CG276" s="1094" t="s">
        <v>36</v>
      </c>
      <c r="CH276" s="1094" t="s">
        <v>36</v>
      </c>
      <c r="CI276" s="1094" t="s">
        <v>36</v>
      </c>
      <c r="CJ276" s="1094" t="s">
        <v>36</v>
      </c>
      <c r="CK276" s="1094" t="s">
        <v>36</v>
      </c>
      <c r="CL276" s="1094" t="s">
        <v>36</v>
      </c>
      <c r="CM276" s="1523"/>
      <c r="CN276" s="1523"/>
      <c r="CO276" s="1523"/>
      <c r="CP276" s="1523"/>
      <c r="CQ276" s="1523"/>
      <c r="CR276" s="1523"/>
      <c r="CS276" s="1523"/>
      <c r="CT276" s="1523"/>
      <c r="CU276" s="1523"/>
      <c r="CV276" s="1523"/>
      <c r="CW276" s="1523"/>
      <c r="CX276" s="1523"/>
      <c r="CY276" s="1523"/>
      <c r="CZ276" s="1523"/>
    </row>
    <row r="277" s="566" customFormat="true" ht="15" customHeight="true" x14ac:dyDescent="0.2">
      <c r="AM277" s="570"/>
      <c r="AN277" s="570"/>
      <c r="AO277" s="570"/>
      <c r="AP277" s="570"/>
      <c r="AQ277" s="570"/>
      <c r="AR277" s="570"/>
      <c r="AS277" s="570"/>
      <c r="AT277" s="570"/>
      <c r="AU277" s="570"/>
      <c r="AV277" s="570"/>
      <c r="AW277" s="570"/>
      <c r="AX277" s="570"/>
      <c r="AY277" s="570"/>
      <c r="AZ277" s="570"/>
      <c r="BA277" s="1808" t="s">
        <v>78</v>
      </c>
      <c r="BB277" s="295" t="s">
        <v>79</v>
      </c>
      <c r="BC277" s="1017" t="s">
        <v>36</v>
      </c>
      <c r="BD277" s="1036" t="s">
        <v>36</v>
      </c>
      <c r="BE277" s="1036" t="s">
        <v>36</v>
      </c>
      <c r="BF277" s="1036" t="s">
        <v>36</v>
      </c>
      <c r="BG277" s="1056" t="s">
        <v>36</v>
      </c>
      <c r="BH277" s="1076" t="s">
        <v>36</v>
      </c>
      <c r="BI277" s="1036" t="s">
        <v>36</v>
      </c>
      <c r="BJ277" s="1036" t="s">
        <v>36</v>
      </c>
      <c r="BK277" s="1036" t="s">
        <v>36</v>
      </c>
      <c r="BL277" s="1056" t="s">
        <v>36</v>
      </c>
      <c r="BM277" s="1076" t="s">
        <v>36</v>
      </c>
      <c r="BN277" s="1036" t="s">
        <v>36</v>
      </c>
      <c r="BO277" s="1036" t="s">
        <v>36</v>
      </c>
      <c r="BP277" s="1036" t="s">
        <v>36</v>
      </c>
      <c r="BQ277" s="1056" t="s">
        <v>36</v>
      </c>
      <c r="BR277" s="1076" t="s">
        <v>36</v>
      </c>
      <c r="BS277" s="1036" t="s">
        <v>36</v>
      </c>
      <c r="BT277" s="1036" t="s">
        <v>36</v>
      </c>
      <c r="BU277" s="1036" t="s">
        <v>36</v>
      </c>
      <c r="BV277" s="1036" t="s">
        <v>36</v>
      </c>
      <c r="BW277" s="1036" t="s">
        <v>36</v>
      </c>
      <c r="BX277" s="1036" t="s">
        <v>36</v>
      </c>
      <c r="BY277" s="1094" t="s">
        <v>36</v>
      </c>
      <c r="BZ277" s="1094" t="s">
        <v>36</v>
      </c>
      <c r="CA277" s="1094" t="s">
        <v>36</v>
      </c>
      <c r="CB277" s="1094" t="s">
        <v>36</v>
      </c>
      <c r="CC277" s="1094" t="s">
        <v>36</v>
      </c>
      <c r="CD277" s="1094" t="s">
        <v>36</v>
      </c>
      <c r="CE277" s="1094" t="s">
        <v>36</v>
      </c>
      <c r="CF277" s="1094" t="s">
        <v>36</v>
      </c>
      <c r="CG277" s="1094" t="s">
        <v>36</v>
      </c>
      <c r="CH277" s="1094" t="s">
        <v>36</v>
      </c>
      <c r="CI277" s="1094" t="s">
        <v>36</v>
      </c>
      <c r="CJ277" s="1094" t="s">
        <v>36</v>
      </c>
      <c r="CK277" s="1094" t="s">
        <v>36</v>
      </c>
      <c r="CL277" s="1094" t="s">
        <v>36</v>
      </c>
      <c r="CM277" s="1523"/>
      <c r="CN277" s="1523"/>
      <c r="CO277" s="1523"/>
      <c r="CP277" s="1523"/>
      <c r="CQ277" s="1523"/>
      <c r="CR277" s="1523"/>
      <c r="CS277" s="1523"/>
      <c r="CT277" s="1523"/>
      <c r="CU277" s="1523"/>
      <c r="CV277" s="1523"/>
      <c r="CW277" s="1523"/>
      <c r="CX277" s="1523"/>
      <c r="CY277" s="1523"/>
      <c r="CZ277" s="1523"/>
    </row>
    <row r="278" s="566" customFormat="true" ht="15" customHeight="true" x14ac:dyDescent="0.2">
      <c r="AM278" s="570"/>
      <c r="AN278" s="570"/>
      <c r="AO278" s="570"/>
      <c r="AP278" s="570"/>
      <c r="AQ278" s="570"/>
      <c r="AR278" s="570"/>
      <c r="AS278" s="570"/>
      <c r="AT278" s="570"/>
      <c r="AU278" s="570"/>
      <c r="AV278" s="570"/>
      <c r="AW278" s="570"/>
      <c r="AX278" s="570"/>
      <c r="AY278" s="570"/>
      <c r="AZ278" s="570"/>
      <c r="BA278" s="1808"/>
      <c r="BB278" s="295" t="s">
        <v>80</v>
      </c>
      <c r="BC278" s="1017" t="s">
        <v>36</v>
      </c>
      <c r="BD278" s="1036" t="s">
        <v>36</v>
      </c>
      <c r="BE278" s="1036" t="s">
        <v>36</v>
      </c>
      <c r="BF278" s="1036" t="s">
        <v>36</v>
      </c>
      <c r="BG278" s="1056" t="s">
        <v>36</v>
      </c>
      <c r="BH278" s="1076" t="s">
        <v>36</v>
      </c>
      <c r="BI278" s="1036" t="s">
        <v>36</v>
      </c>
      <c r="BJ278" s="1036" t="s">
        <v>36</v>
      </c>
      <c r="BK278" s="1036" t="s">
        <v>36</v>
      </c>
      <c r="BL278" s="1056" t="s">
        <v>36</v>
      </c>
      <c r="BM278" s="1076" t="s">
        <v>36</v>
      </c>
      <c r="BN278" s="1036" t="s">
        <v>36</v>
      </c>
      <c r="BO278" s="1036" t="s">
        <v>36</v>
      </c>
      <c r="BP278" s="1036" t="s">
        <v>36</v>
      </c>
      <c r="BQ278" s="1056" t="s">
        <v>36</v>
      </c>
      <c r="BR278" s="1076" t="s">
        <v>36</v>
      </c>
      <c r="BS278" s="1036" t="s">
        <v>36</v>
      </c>
      <c r="BT278" s="1036" t="s">
        <v>36</v>
      </c>
      <c r="BU278" s="1036" t="s">
        <v>36</v>
      </c>
      <c r="BV278" s="1036" t="s">
        <v>36</v>
      </c>
      <c r="BW278" s="1036" t="s">
        <v>36</v>
      </c>
      <c r="BX278" s="1036" t="s">
        <v>36</v>
      </c>
      <c r="BY278" s="1094" t="s">
        <v>36</v>
      </c>
      <c r="BZ278" s="1094" t="s">
        <v>36</v>
      </c>
      <c r="CA278" s="1094" t="s">
        <v>36</v>
      </c>
      <c r="CB278" s="1094" t="s">
        <v>36</v>
      </c>
      <c r="CC278" s="1094" t="s">
        <v>36</v>
      </c>
      <c r="CD278" s="1094" t="s">
        <v>36</v>
      </c>
      <c r="CE278" s="1094" t="s">
        <v>36</v>
      </c>
      <c r="CF278" s="1094" t="s">
        <v>36</v>
      </c>
      <c r="CG278" s="1094" t="s">
        <v>36</v>
      </c>
      <c r="CH278" s="1094" t="s">
        <v>36</v>
      </c>
      <c r="CI278" s="1094" t="s">
        <v>36</v>
      </c>
      <c r="CJ278" s="1094" t="s">
        <v>36</v>
      </c>
      <c r="CK278" s="1094" t="s">
        <v>36</v>
      </c>
      <c r="CL278" s="1094" t="s">
        <v>36</v>
      </c>
      <c r="CM278" s="1523"/>
      <c r="CN278" s="1523"/>
      <c r="CO278" s="1523"/>
      <c r="CP278" s="1523"/>
      <c r="CQ278" s="1523"/>
      <c r="CR278" s="1523"/>
      <c r="CS278" s="1523"/>
      <c r="CT278" s="1523"/>
      <c r="CU278" s="1523"/>
      <c r="CV278" s="1523"/>
      <c r="CW278" s="1523"/>
      <c r="CX278" s="1523"/>
      <c r="CY278" s="1523"/>
      <c r="CZ278" s="1523"/>
    </row>
    <row r="279" s="566" customFormat="true" ht="15" customHeight="true" x14ac:dyDescent="0.2">
      <c r="AM279" s="570"/>
      <c r="AN279" s="570"/>
      <c r="AO279" s="570"/>
      <c r="AP279" s="570"/>
      <c r="AQ279" s="570"/>
      <c r="AR279" s="570"/>
      <c r="AS279" s="570"/>
      <c r="AT279" s="570"/>
      <c r="AU279" s="570"/>
      <c r="AV279" s="570"/>
      <c r="AW279" s="570"/>
      <c r="AX279" s="570"/>
      <c r="AY279" s="570"/>
      <c r="AZ279" s="570"/>
      <c r="BA279" s="1808"/>
      <c r="BB279" s="295" t="s">
        <v>81</v>
      </c>
      <c r="BC279" s="1017" t="s">
        <v>36</v>
      </c>
      <c r="BD279" s="1037" t="s">
        <v>36</v>
      </c>
      <c r="BE279" s="1037" t="s">
        <v>36</v>
      </c>
      <c r="BF279" s="1037" t="s">
        <v>36</v>
      </c>
      <c r="BG279" s="1057" t="s">
        <v>36</v>
      </c>
      <c r="BH279" s="1017" t="s">
        <v>36</v>
      </c>
      <c r="BI279" s="1037" t="s">
        <v>36</v>
      </c>
      <c r="BJ279" s="1037" t="s">
        <v>36</v>
      </c>
      <c r="BK279" s="1037" t="s">
        <v>36</v>
      </c>
      <c r="BL279" s="1057" t="s">
        <v>36</v>
      </c>
      <c r="BM279" s="1017" t="s">
        <v>36</v>
      </c>
      <c r="BN279" s="1037" t="s">
        <v>36</v>
      </c>
      <c r="BO279" s="1037" t="s">
        <v>36</v>
      </c>
      <c r="BP279" s="1037" t="s">
        <v>36</v>
      </c>
      <c r="BQ279" s="1057" t="s">
        <v>36</v>
      </c>
      <c r="BR279" s="1017" t="s">
        <v>36</v>
      </c>
      <c r="BS279" s="1037" t="s">
        <v>36</v>
      </c>
      <c r="BT279" s="1037" t="s">
        <v>36</v>
      </c>
      <c r="BU279" s="1037" t="s">
        <v>36</v>
      </c>
      <c r="BV279" s="1037" t="s">
        <v>36</v>
      </c>
      <c r="BW279" s="1037" t="s">
        <v>36</v>
      </c>
      <c r="BX279" s="1037" t="s">
        <v>36</v>
      </c>
      <c r="BY279" s="1095" t="s">
        <v>36</v>
      </c>
      <c r="BZ279" s="1095" t="s">
        <v>36</v>
      </c>
      <c r="CA279" s="1095" t="s">
        <v>36</v>
      </c>
      <c r="CB279" s="1095" t="s">
        <v>36</v>
      </c>
      <c r="CC279" s="1095" t="s">
        <v>36</v>
      </c>
      <c r="CD279" s="1095" t="s">
        <v>36</v>
      </c>
      <c r="CE279" s="1095" t="s">
        <v>36</v>
      </c>
      <c r="CF279" s="1095" t="s">
        <v>36</v>
      </c>
      <c r="CG279" s="1095" t="s">
        <v>36</v>
      </c>
      <c r="CH279" s="1095" t="s">
        <v>36</v>
      </c>
      <c r="CI279" s="1095" t="s">
        <v>36</v>
      </c>
      <c r="CJ279" s="1095" t="s">
        <v>36</v>
      </c>
      <c r="CK279" s="1095" t="s">
        <v>36</v>
      </c>
      <c r="CL279" s="1095" t="s">
        <v>36</v>
      </c>
      <c r="CM279" s="1524"/>
      <c r="CN279" s="1524"/>
      <c r="CO279" s="1524"/>
      <c r="CP279" s="1524"/>
      <c r="CQ279" s="1524"/>
      <c r="CR279" s="1524"/>
      <c r="CS279" s="1524"/>
      <c r="CT279" s="1524"/>
      <c r="CU279" s="1524"/>
      <c r="CV279" s="1524"/>
      <c r="CW279" s="1524"/>
      <c r="CX279" s="1524"/>
      <c r="CY279" s="1524"/>
      <c r="CZ279" s="1524"/>
    </row>
    <row r="280" s="567" customFormat="true" ht="15" customHeight="true" x14ac:dyDescent="0.2">
      <c r="B280" s="568"/>
      <c r="AM280" s="216"/>
      <c r="AN280" s="216"/>
      <c r="AO280" s="216"/>
      <c r="AP280" s="216"/>
      <c r="AQ280" s="216"/>
      <c r="AR280" s="216"/>
      <c r="AS280" s="216"/>
      <c r="AT280" s="216"/>
      <c r="AU280" s="216"/>
      <c r="AV280" s="216"/>
      <c r="AW280" s="216"/>
      <c r="AX280" s="216"/>
      <c r="AY280" s="216"/>
      <c r="AZ280" s="216"/>
      <c r="BA280" s="1808"/>
      <c r="BB280" s="295" t="s">
        <v>82</v>
      </c>
      <c r="BC280" s="1017" t="s">
        <v>36</v>
      </c>
      <c r="BD280" s="1037" t="s">
        <v>36</v>
      </c>
      <c r="BE280" s="1037" t="s">
        <v>36</v>
      </c>
      <c r="BF280" s="1037" t="s">
        <v>36</v>
      </c>
      <c r="BG280" s="1057" t="s">
        <v>36</v>
      </c>
      <c r="BH280" s="1017" t="s">
        <v>36</v>
      </c>
      <c r="BI280" s="1037" t="s">
        <v>36</v>
      </c>
      <c r="BJ280" s="1037" t="s">
        <v>36</v>
      </c>
      <c r="BK280" s="1037" t="s">
        <v>36</v>
      </c>
      <c r="BL280" s="1057" t="s">
        <v>36</v>
      </c>
      <c r="BM280" s="1017" t="s">
        <v>36</v>
      </c>
      <c r="BN280" s="1037" t="s">
        <v>36</v>
      </c>
      <c r="BO280" s="1037" t="s">
        <v>36</v>
      </c>
      <c r="BP280" s="1037" t="s">
        <v>36</v>
      </c>
      <c r="BQ280" s="1057" t="s">
        <v>36</v>
      </c>
      <c r="BR280" s="1017" t="s">
        <v>36</v>
      </c>
      <c r="BS280" s="1037" t="s">
        <v>36</v>
      </c>
      <c r="BT280" s="1037" t="s">
        <v>36</v>
      </c>
      <c r="BU280" s="1037" t="s">
        <v>36</v>
      </c>
      <c r="BV280" s="1037" t="s">
        <v>36</v>
      </c>
      <c r="BW280" s="1037" t="s">
        <v>36</v>
      </c>
      <c r="BX280" s="1037" t="s">
        <v>36</v>
      </c>
      <c r="BY280" s="1095" t="s">
        <v>36</v>
      </c>
      <c r="BZ280" s="1095" t="s">
        <v>36</v>
      </c>
      <c r="CA280" s="1095" t="s">
        <v>36</v>
      </c>
      <c r="CB280" s="1095" t="s">
        <v>36</v>
      </c>
      <c r="CC280" s="1095" t="s">
        <v>36</v>
      </c>
      <c r="CD280" s="1095" t="s">
        <v>36</v>
      </c>
      <c r="CE280" s="1095" t="s">
        <v>36</v>
      </c>
      <c r="CF280" s="1095" t="s">
        <v>36</v>
      </c>
      <c r="CG280" s="1095" t="s">
        <v>36</v>
      </c>
      <c r="CH280" s="1095" t="s">
        <v>36</v>
      </c>
      <c r="CI280" s="1095" t="s">
        <v>36</v>
      </c>
      <c r="CJ280" s="1095" t="s">
        <v>36</v>
      </c>
      <c r="CK280" s="1095" t="s">
        <v>36</v>
      </c>
      <c r="CL280" s="1095" t="s">
        <v>36</v>
      </c>
      <c r="CM280" s="1524"/>
      <c r="CN280" s="1524"/>
      <c r="CO280" s="1524"/>
      <c r="CP280" s="1524"/>
      <c r="CQ280" s="1524"/>
      <c r="CR280" s="1524"/>
      <c r="CS280" s="1524"/>
      <c r="CT280" s="1524"/>
      <c r="CU280" s="1524"/>
      <c r="CV280" s="1524"/>
      <c r="CW280" s="1524"/>
      <c r="CX280" s="1524"/>
      <c r="CY280" s="1524"/>
      <c r="CZ280" s="1524"/>
    </row>
    <row r="281" s="567" customFormat="true" ht="15" customHeight="true" x14ac:dyDescent="0.2">
      <c r="B281" s="568"/>
      <c r="AM281" s="216"/>
      <c r="AN281" s="216"/>
      <c r="AO281" s="216"/>
      <c r="AP281" s="216"/>
      <c r="AQ281" s="216"/>
      <c r="AR281" s="216"/>
      <c r="AS281" s="216"/>
      <c r="AT281" s="216"/>
      <c r="AU281" s="216"/>
      <c r="AV281" s="216"/>
      <c r="AW281" s="216"/>
      <c r="AX281" s="216"/>
      <c r="AY281" s="216"/>
      <c r="AZ281" s="216"/>
      <c r="BA281" s="1808"/>
      <c r="BB281" s="295" t="s">
        <v>83</v>
      </c>
      <c r="BC281" s="1017" t="s">
        <v>36</v>
      </c>
      <c r="BD281" s="1037" t="s">
        <v>36</v>
      </c>
      <c r="BE281" s="1037" t="s">
        <v>36</v>
      </c>
      <c r="BF281" s="1037" t="s">
        <v>36</v>
      </c>
      <c r="BG281" s="1057" t="s">
        <v>36</v>
      </c>
      <c r="BH281" s="1017" t="s">
        <v>36</v>
      </c>
      <c r="BI281" s="1037" t="s">
        <v>36</v>
      </c>
      <c r="BJ281" s="1037" t="s">
        <v>36</v>
      </c>
      <c r="BK281" s="1037" t="s">
        <v>36</v>
      </c>
      <c r="BL281" s="1057" t="s">
        <v>36</v>
      </c>
      <c r="BM281" s="1017" t="s">
        <v>36</v>
      </c>
      <c r="BN281" s="1037" t="s">
        <v>36</v>
      </c>
      <c r="BO281" s="1037" t="s">
        <v>36</v>
      </c>
      <c r="BP281" s="1037" t="s">
        <v>36</v>
      </c>
      <c r="BQ281" s="1057" t="s">
        <v>36</v>
      </c>
      <c r="BR281" s="1017" t="s">
        <v>36</v>
      </c>
      <c r="BS281" s="1037" t="s">
        <v>36</v>
      </c>
      <c r="BT281" s="1037" t="s">
        <v>36</v>
      </c>
      <c r="BU281" s="1037" t="s">
        <v>36</v>
      </c>
      <c r="BV281" s="1037" t="s">
        <v>36</v>
      </c>
      <c r="BW281" s="1037" t="s">
        <v>36</v>
      </c>
      <c r="BX281" s="1037" t="s">
        <v>36</v>
      </c>
      <c r="BY281" s="1095" t="s">
        <v>36</v>
      </c>
      <c r="BZ281" s="1095" t="s">
        <v>36</v>
      </c>
      <c r="CA281" s="1095" t="s">
        <v>36</v>
      </c>
      <c r="CB281" s="1095" t="s">
        <v>36</v>
      </c>
      <c r="CC281" s="1095" t="s">
        <v>36</v>
      </c>
      <c r="CD281" s="1095" t="s">
        <v>36</v>
      </c>
      <c r="CE281" s="1095" t="s">
        <v>36</v>
      </c>
      <c r="CF281" s="1095" t="s">
        <v>36</v>
      </c>
      <c r="CG281" s="1095" t="s">
        <v>36</v>
      </c>
      <c r="CH281" s="1095" t="s">
        <v>36</v>
      </c>
      <c r="CI281" s="1095" t="s">
        <v>36</v>
      </c>
      <c r="CJ281" s="1095" t="s">
        <v>36</v>
      </c>
      <c r="CK281" s="1095" t="s">
        <v>36</v>
      </c>
      <c r="CL281" s="1095" t="s">
        <v>36</v>
      </c>
      <c r="CM281" s="1524"/>
      <c r="CN281" s="1524"/>
      <c r="CO281" s="1524"/>
      <c r="CP281" s="1524"/>
      <c r="CQ281" s="1524"/>
      <c r="CR281" s="1524"/>
      <c r="CS281" s="1524"/>
      <c r="CT281" s="1524"/>
      <c r="CU281" s="1524"/>
      <c r="CV281" s="1524"/>
      <c r="CW281" s="1524"/>
      <c r="CX281" s="1524"/>
      <c r="CY281" s="1524"/>
      <c r="CZ281" s="1524"/>
    </row>
    <row r="282" s="567" customFormat="true" ht="15" customHeight="true" x14ac:dyDescent="0.2">
      <c r="B282" s="568"/>
      <c r="AM282" s="216"/>
      <c r="AN282" s="216"/>
      <c r="AO282" s="216"/>
      <c r="AP282" s="216"/>
      <c r="AQ282" s="216"/>
      <c r="AR282" s="216"/>
      <c r="AS282" s="216"/>
      <c r="AT282" s="216"/>
      <c r="AU282" s="216"/>
      <c r="AV282" s="216"/>
      <c r="AW282" s="216"/>
      <c r="AX282" s="216"/>
      <c r="AY282" s="216"/>
      <c r="AZ282" s="216"/>
      <c r="BA282" s="1808"/>
      <c r="BB282" s="295" t="s">
        <v>84</v>
      </c>
      <c r="BC282" s="1017" t="s">
        <v>36</v>
      </c>
      <c r="BD282" s="1037" t="s">
        <v>36</v>
      </c>
      <c r="BE282" s="1037" t="s">
        <v>36</v>
      </c>
      <c r="BF282" s="1037" t="s">
        <v>36</v>
      </c>
      <c r="BG282" s="1057" t="s">
        <v>36</v>
      </c>
      <c r="BH282" s="1017" t="s">
        <v>36</v>
      </c>
      <c r="BI282" s="1037" t="s">
        <v>36</v>
      </c>
      <c r="BJ282" s="1037" t="s">
        <v>36</v>
      </c>
      <c r="BK282" s="1037" t="s">
        <v>36</v>
      </c>
      <c r="BL282" s="1057" t="s">
        <v>36</v>
      </c>
      <c r="BM282" s="1017" t="s">
        <v>36</v>
      </c>
      <c r="BN282" s="1037" t="s">
        <v>36</v>
      </c>
      <c r="BO282" s="1037" t="s">
        <v>36</v>
      </c>
      <c r="BP282" s="1037" t="s">
        <v>36</v>
      </c>
      <c r="BQ282" s="1057" t="s">
        <v>36</v>
      </c>
      <c r="BR282" s="1017" t="s">
        <v>36</v>
      </c>
      <c r="BS282" s="1037" t="s">
        <v>36</v>
      </c>
      <c r="BT282" s="1037" t="s">
        <v>36</v>
      </c>
      <c r="BU282" s="1037" t="s">
        <v>36</v>
      </c>
      <c r="BV282" s="1037" t="s">
        <v>36</v>
      </c>
      <c r="BW282" s="1037" t="s">
        <v>36</v>
      </c>
      <c r="BX282" s="1037" t="s">
        <v>36</v>
      </c>
      <c r="BY282" s="1095" t="s">
        <v>36</v>
      </c>
      <c r="BZ282" s="1095" t="s">
        <v>36</v>
      </c>
      <c r="CA282" s="1095" t="s">
        <v>36</v>
      </c>
      <c r="CB282" s="1095" t="s">
        <v>36</v>
      </c>
      <c r="CC282" s="1095" t="s">
        <v>36</v>
      </c>
      <c r="CD282" s="1095" t="s">
        <v>36</v>
      </c>
      <c r="CE282" s="1095" t="s">
        <v>36</v>
      </c>
      <c r="CF282" s="1095" t="s">
        <v>36</v>
      </c>
      <c r="CG282" s="1095" t="s">
        <v>36</v>
      </c>
      <c r="CH282" s="1095" t="s">
        <v>36</v>
      </c>
      <c r="CI282" s="1095" t="s">
        <v>36</v>
      </c>
      <c r="CJ282" s="1095" t="s">
        <v>36</v>
      </c>
      <c r="CK282" s="1095" t="s">
        <v>36</v>
      </c>
      <c r="CL282" s="1095" t="s">
        <v>36</v>
      </c>
      <c r="CM282" s="1524"/>
      <c r="CN282" s="1524"/>
      <c r="CO282" s="1524"/>
      <c r="CP282" s="1524"/>
      <c r="CQ282" s="1524"/>
      <c r="CR282" s="1524"/>
      <c r="CS282" s="1524"/>
      <c r="CT282" s="1524"/>
      <c r="CU282" s="1524"/>
      <c r="CV282" s="1524"/>
      <c r="CW282" s="1524"/>
      <c r="CX282" s="1524"/>
      <c r="CY282" s="1524"/>
      <c r="CZ282" s="1524"/>
    </row>
    <row r="283" s="567" customFormat="true" ht="15" customHeight="true" x14ac:dyDescent="0.2">
      <c r="B283" s="568"/>
      <c r="AM283" s="216"/>
      <c r="AN283" s="216"/>
      <c r="AO283" s="216"/>
      <c r="AP283" s="216"/>
      <c r="AQ283" s="216"/>
      <c r="AR283" s="216"/>
      <c r="AS283" s="216"/>
      <c r="AT283" s="216"/>
      <c r="AU283" s="216"/>
      <c r="AV283" s="216"/>
      <c r="AW283" s="216"/>
      <c r="AX283" s="216"/>
      <c r="AY283" s="216"/>
      <c r="AZ283" s="216"/>
      <c r="BA283" s="1808"/>
      <c r="BB283" s="295" t="s">
        <v>85</v>
      </c>
      <c r="BC283" s="1017" t="s">
        <v>36</v>
      </c>
      <c r="BD283" s="1037" t="s">
        <v>36</v>
      </c>
      <c r="BE283" s="1037" t="s">
        <v>36</v>
      </c>
      <c r="BF283" s="1037" t="s">
        <v>36</v>
      </c>
      <c r="BG283" s="1057" t="s">
        <v>36</v>
      </c>
      <c r="BH283" s="1017" t="s">
        <v>36</v>
      </c>
      <c r="BI283" s="1037" t="s">
        <v>36</v>
      </c>
      <c r="BJ283" s="1037" t="s">
        <v>36</v>
      </c>
      <c r="BK283" s="1037" t="s">
        <v>36</v>
      </c>
      <c r="BL283" s="1057" t="s">
        <v>36</v>
      </c>
      <c r="BM283" s="1017" t="s">
        <v>36</v>
      </c>
      <c r="BN283" s="1037" t="s">
        <v>36</v>
      </c>
      <c r="BO283" s="1037" t="s">
        <v>36</v>
      </c>
      <c r="BP283" s="1037" t="s">
        <v>36</v>
      </c>
      <c r="BQ283" s="1057" t="s">
        <v>36</v>
      </c>
      <c r="BR283" s="1017" t="s">
        <v>36</v>
      </c>
      <c r="BS283" s="1037" t="s">
        <v>36</v>
      </c>
      <c r="BT283" s="1037" t="s">
        <v>36</v>
      </c>
      <c r="BU283" s="1037" t="s">
        <v>36</v>
      </c>
      <c r="BV283" s="1037" t="s">
        <v>36</v>
      </c>
      <c r="BW283" s="1037" t="s">
        <v>36</v>
      </c>
      <c r="BX283" s="1037" t="s">
        <v>36</v>
      </c>
      <c r="BY283" s="1095" t="s">
        <v>36</v>
      </c>
      <c r="BZ283" s="1095" t="s">
        <v>36</v>
      </c>
      <c r="CA283" s="1095" t="s">
        <v>36</v>
      </c>
      <c r="CB283" s="1095" t="s">
        <v>36</v>
      </c>
      <c r="CC283" s="1095" t="s">
        <v>36</v>
      </c>
      <c r="CD283" s="1095" t="s">
        <v>36</v>
      </c>
      <c r="CE283" s="1095" t="s">
        <v>36</v>
      </c>
      <c r="CF283" s="1095" t="s">
        <v>36</v>
      </c>
      <c r="CG283" s="1095" t="s">
        <v>36</v>
      </c>
      <c r="CH283" s="1095" t="s">
        <v>36</v>
      </c>
      <c r="CI283" s="1095" t="s">
        <v>36</v>
      </c>
      <c r="CJ283" s="1095" t="s">
        <v>36</v>
      </c>
      <c r="CK283" s="1095" t="s">
        <v>36</v>
      </c>
      <c r="CL283" s="1095" t="s">
        <v>36</v>
      </c>
      <c r="CM283" s="1524"/>
      <c r="CN283" s="1524"/>
      <c r="CO283" s="1524"/>
      <c r="CP283" s="1524"/>
      <c r="CQ283" s="1524"/>
      <c r="CR283" s="1524"/>
      <c r="CS283" s="1524"/>
      <c r="CT283" s="1524"/>
      <c r="CU283" s="1524"/>
      <c r="CV283" s="1524"/>
      <c r="CW283" s="1524"/>
      <c r="CX283" s="1524"/>
      <c r="CY283" s="1524"/>
      <c r="CZ283" s="1524"/>
    </row>
    <row r="284" s="567" customFormat="true" ht="15" customHeight="true" x14ac:dyDescent="0.2">
      <c r="B284" s="568"/>
      <c r="AM284" s="216"/>
      <c r="AN284" s="216"/>
      <c r="AO284" s="216"/>
      <c r="AP284" s="216"/>
      <c r="AQ284" s="216"/>
      <c r="AR284" s="216"/>
      <c r="AS284" s="216"/>
      <c r="AT284" s="216"/>
      <c r="AU284" s="216"/>
      <c r="AV284" s="216"/>
      <c r="AW284" s="216"/>
      <c r="AX284" s="216"/>
      <c r="AY284" s="216"/>
      <c r="AZ284" s="216"/>
      <c r="BA284" s="1809"/>
      <c r="BB284" s="296" t="s">
        <v>114</v>
      </c>
      <c r="BC284" s="1018" t="s">
        <v>36</v>
      </c>
      <c r="BD284" s="1038" t="s">
        <v>36</v>
      </c>
      <c r="BE284" s="1038" t="s">
        <v>36</v>
      </c>
      <c r="BF284" s="1038" t="s">
        <v>36</v>
      </c>
      <c r="BG284" s="1058" t="s">
        <v>36</v>
      </c>
      <c r="BH284" s="1077" t="s">
        <v>36</v>
      </c>
      <c r="BI284" s="1038" t="s">
        <v>36</v>
      </c>
      <c r="BJ284" s="1038" t="s">
        <v>36</v>
      </c>
      <c r="BK284" s="1038" t="s">
        <v>36</v>
      </c>
      <c r="BL284" s="1058" t="s">
        <v>36</v>
      </c>
      <c r="BM284" s="1077" t="s">
        <v>36</v>
      </c>
      <c r="BN284" s="1038" t="s">
        <v>36</v>
      </c>
      <c r="BO284" s="1038" t="s">
        <v>36</v>
      </c>
      <c r="BP284" s="1038" t="s">
        <v>36</v>
      </c>
      <c r="BQ284" s="1058" t="s">
        <v>36</v>
      </c>
      <c r="BR284" s="1077" t="s">
        <v>36</v>
      </c>
      <c r="BS284" s="1038" t="s">
        <v>36</v>
      </c>
      <c r="BT284" s="1038" t="s">
        <v>36</v>
      </c>
      <c r="BU284" s="1038" t="s">
        <v>36</v>
      </c>
      <c r="BV284" s="1038" t="s">
        <v>36</v>
      </c>
      <c r="BW284" s="1038" t="s">
        <v>36</v>
      </c>
      <c r="BX284" s="1038" t="s">
        <v>36</v>
      </c>
      <c r="BY284" s="1096" t="s">
        <v>36</v>
      </c>
      <c r="BZ284" s="1096" t="s">
        <v>36</v>
      </c>
      <c r="CA284" s="1096" t="s">
        <v>36</v>
      </c>
      <c r="CB284" s="1096" t="s">
        <v>36</v>
      </c>
      <c r="CC284" s="1096" t="s">
        <v>36</v>
      </c>
      <c r="CD284" s="1096" t="s">
        <v>36</v>
      </c>
      <c r="CE284" s="1096" t="s">
        <v>36</v>
      </c>
      <c r="CF284" s="1096" t="s">
        <v>36</v>
      </c>
      <c r="CG284" s="1096" t="s">
        <v>36</v>
      </c>
      <c r="CH284" s="1096" t="s">
        <v>36</v>
      </c>
      <c r="CI284" s="1096" t="s">
        <v>36</v>
      </c>
      <c r="CJ284" s="1096" t="s">
        <v>36</v>
      </c>
      <c r="CK284" s="1096" t="s">
        <v>36</v>
      </c>
      <c r="CL284" s="1096" t="s">
        <v>36</v>
      </c>
      <c r="CM284" s="1525"/>
      <c r="CN284" s="1525"/>
      <c r="CO284" s="1525"/>
      <c r="CP284" s="1525"/>
      <c r="CQ284" s="1525"/>
      <c r="CR284" s="1525"/>
      <c r="CS284" s="1525"/>
      <c r="CT284" s="1525"/>
      <c r="CU284" s="1525"/>
      <c r="CV284" s="1525"/>
      <c r="CW284" s="1525"/>
      <c r="CX284" s="1525"/>
      <c r="CY284" s="1525"/>
      <c r="CZ284" s="1525"/>
    </row>
    <row r="285" s="567" customFormat="true" ht="15" customHeight="true" x14ac:dyDescent="0.2">
      <c r="B285" s="568"/>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567" customFormat="true" ht="15" customHeight="true" x14ac:dyDescent="0.2">
      <c r="B286" s="568"/>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567" customFormat="true" ht="15" customHeight="true" x14ac:dyDescent="0.2">
      <c r="B287" s="568"/>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567" customFormat="true" ht="15" customHeight="true" x14ac:dyDescent="0.2">
      <c r="B288" s="568"/>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567" customFormat="true" ht="15" customHeight="true" x14ac:dyDescent="0.2">
      <c r="A289" s="409"/>
      <c r="B289" s="410"/>
      <c r="C289" s="411"/>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567" customFormat="true" ht="15" customHeight="true" x14ac:dyDescent="0.2">
      <c r="A290" s="586"/>
      <c r="B290" s="587"/>
      <c r="C290" s="588"/>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567" customFormat="true" ht="15" customHeight="true" x14ac:dyDescent="0.2">
      <c r="A291" s="589"/>
      <c r="B291" s="590"/>
      <c r="C291" s="591"/>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567" customFormat="true" ht="15" customHeight="true" x14ac:dyDescent="0.2">
      <c r="A292" s="592"/>
      <c r="B292" s="593"/>
      <c r="C292" s="594"/>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567" customFormat="true" ht="15" customHeight="true" x14ac:dyDescent="0.2">
      <c r="A293" s="595"/>
      <c r="B293" s="596"/>
      <c r="C293" s="597"/>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567" customFormat="true" ht="15" customHeight="true" x14ac:dyDescent="0.2">
      <c r="A294" s="598"/>
      <c r="B294" s="599"/>
      <c r="C294" s="600"/>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567" customFormat="true" ht="15" customHeight="true" x14ac:dyDescent="0.2">
      <c r="A295" s="598"/>
      <c r="B295" s="599"/>
      <c r="C295" s="600"/>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567" customFormat="true" ht="15" customHeight="true" x14ac:dyDescent="0.2">
      <c r="A296" s="598"/>
      <c r="B296" s="601"/>
      <c r="C296" s="600"/>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567" customFormat="true" ht="15" customHeight="true" x14ac:dyDescent="0.2">
      <c r="A297" s="602"/>
      <c r="B297" s="603"/>
      <c r="C297" s="604"/>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567" customFormat="true" ht="15" customHeight="true" x14ac:dyDescent="0.2">
      <c r="B298" s="568"/>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567" customFormat="true" ht="15" customHeight="true" x14ac:dyDescent="0.2">
      <c r="A299" s="412"/>
      <c r="B299" s="413"/>
      <c r="C299" s="414"/>
      <c r="D299" s="415"/>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567" customFormat="true" ht="15" customHeight="true" x14ac:dyDescent="0.2">
      <c r="A300" s="605"/>
      <c r="B300" s="606"/>
      <c r="C300" s="607"/>
      <c r="D300" s="608"/>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567" customFormat="true" ht="15" customHeight="true" x14ac:dyDescent="0.2">
      <c r="A301" s="609"/>
      <c r="B301" s="610"/>
      <c r="C301" s="611"/>
      <c r="D301" s="612"/>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567" customFormat="true" ht="15" customHeight="true" x14ac:dyDescent="0.2">
      <c r="A302" s="613"/>
      <c r="B302" s="614"/>
      <c r="C302" s="615"/>
      <c r="D302" s="6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567" customFormat="true" ht="15" customHeight="true" x14ac:dyDescent="0.2">
      <c r="A303" s="617"/>
      <c r="B303" s="618"/>
      <c r="C303" s="619"/>
      <c r="D303" s="620"/>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567" customFormat="true" ht="15" customHeight="true" x14ac:dyDescent="0.2">
      <c r="A304" s="621"/>
      <c r="B304" s="622"/>
      <c r="C304" s="623"/>
      <c r="D304" s="624"/>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567" customFormat="true" ht="15" customHeight="true" x14ac:dyDescent="0.2">
      <c r="A305" s="625"/>
      <c r="B305" s="626"/>
      <c r="C305" s="627"/>
      <c r="D305" s="628"/>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567" customFormat="true" ht="15" customHeight="true" x14ac:dyDescent="0.2">
      <c r="B306" s="568"/>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567" customFormat="true" ht="15" customHeight="true" x14ac:dyDescent="0.2">
      <c r="B307" s="568"/>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567" customFormat="true" ht="15" customHeight="true" x14ac:dyDescent="0.2">
      <c r="B308" s="568"/>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567" customFormat="true" ht="15" customHeight="true" x14ac:dyDescent="0.2">
      <c r="B309" s="568"/>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567" customFormat="true" ht="15" customHeight="true" x14ac:dyDescent="0.2">
      <c r="B310" s="568"/>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567" customFormat="true" ht="15" customHeight="true" x14ac:dyDescent="0.2">
      <c r="B311" s="568"/>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567" customFormat="true" ht="15" customHeight="true" x14ac:dyDescent="0.2">
      <c r="B312" s="568"/>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567" customFormat="true" ht="15" customHeight="true" x14ac:dyDescent="0.2">
      <c r="B313" s="568"/>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567" customFormat="true" ht="15" customHeight="true" x14ac:dyDescent="0.2">
      <c r="B314" s="568"/>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567" customFormat="true" ht="15" customHeight="true" x14ac:dyDescent="0.2">
      <c r="B315" s="568"/>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567" customFormat="true" ht="15" customHeight="true" x14ac:dyDescent="0.2">
      <c r="B316" s="568"/>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567" customFormat="true" ht="15" customHeight="true" x14ac:dyDescent="0.2">
      <c r="B317" s="568"/>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567" customFormat="true" ht="15" customHeight="true" x14ac:dyDescent="0.2">
      <c r="B318" s="568"/>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567" customFormat="true" ht="15" customHeight="true" x14ac:dyDescent="0.2">
      <c r="B319" s="568"/>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567" customFormat="true" ht="15" customHeight="true" x14ac:dyDescent="0.2">
      <c r="B320" s="568"/>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567" customFormat="true" ht="15" customHeight="true" x14ac:dyDescent="0.2">
      <c r="B321" s="568"/>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567" customFormat="true" ht="15" customHeight="true" x14ac:dyDescent="0.2">
      <c r="B322" s="568"/>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567" customFormat="true" ht="15" customHeight="true" x14ac:dyDescent="0.2">
      <c r="B323" s="568"/>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567" customFormat="true" ht="15" customHeight="true" x14ac:dyDescent="0.2">
      <c r="B324" s="568"/>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567" customFormat="true" ht="15" customHeight="true" x14ac:dyDescent="0.2">
      <c r="B325" s="568"/>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567" customFormat="true" ht="15" customHeight="true" x14ac:dyDescent="0.2">
      <c r="B326" s="568"/>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567" customFormat="true" ht="15" customHeight="true" x14ac:dyDescent="0.2">
      <c r="B327" s="568"/>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567" customFormat="true" ht="15" customHeight="true" x14ac:dyDescent="0.2">
      <c r="B328" s="568"/>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567" customFormat="true" ht="250.15" customHeight="true" x14ac:dyDescent="0.2">
      <c r="B329" s="568"/>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M330" s="211"/>
      <c r="AN330" s="211"/>
      <c r="AO330" s="211"/>
      <c r="AP330" s="211"/>
      <c r="AQ330" s="211"/>
      <c r="AR330" s="211"/>
      <c r="AS330" s="211"/>
      <c r="AT330" s="211"/>
      <c r="AU330" s="211"/>
      <c r="AV330" s="211"/>
      <c r="AW330" s="211"/>
      <c r="AX330" s="211"/>
      <c r="AY330" s="211"/>
      <c r="AZ330" s="211"/>
      <c r="BA330" s="135"/>
      <c r="BB330" s="135"/>
      <c r="BC330" s="396"/>
      <c r="BD330" s="396"/>
      <c r="BE330" s="396"/>
      <c r="BF330" s="396"/>
      <c r="BG330" s="396"/>
      <c r="BH330" s="396"/>
      <c r="BI330" s="396"/>
      <c r="BJ330" s="396"/>
      <c r="BK330" s="396"/>
      <c r="BL330" s="396"/>
      <c r="BM330" s="396"/>
      <c r="BN330" s="396"/>
      <c r="BO330" s="396"/>
      <c r="BP330" s="396"/>
      <c r="BQ330" s="396"/>
      <c r="BR330" s="396"/>
      <c r="BS330" s="396"/>
      <c r="BT330" s="396"/>
      <c r="BU330" s="396"/>
      <c r="BV330" s="396"/>
      <c r="BW330" s="396"/>
      <c r="BX330" s="396"/>
      <c r="BY330" s="396"/>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M331" s="211"/>
      <c r="AN331" s="211"/>
      <c r="AO331" s="211"/>
      <c r="AP331" s="211"/>
      <c r="AQ331" s="211"/>
      <c r="AR331" s="211"/>
      <c r="AS331" s="211"/>
      <c r="AT331" s="211"/>
      <c r="AU331" s="211"/>
      <c r="AV331" s="211"/>
      <c r="AW331" s="211"/>
      <c r="AX331" s="211"/>
      <c r="AY331" s="211"/>
      <c r="AZ331" s="211"/>
      <c r="BA331" s="135"/>
      <c r="BB331" s="135"/>
      <c r="BC331" s="396"/>
      <c r="BD331" s="396"/>
      <c r="BE331" s="396"/>
      <c r="BF331" s="396"/>
      <c r="BG331" s="396"/>
      <c r="BH331" s="396"/>
      <c r="BI331" s="396"/>
      <c r="BJ331" s="396"/>
      <c r="BK331" s="396"/>
      <c r="BL331" s="396"/>
      <c r="BM331" s="396"/>
      <c r="BN331" s="396"/>
      <c r="BO331" s="396"/>
      <c r="BP331" s="396"/>
      <c r="BQ331" s="396"/>
      <c r="BR331" s="396"/>
      <c r="BS331" s="396"/>
      <c r="BT331" s="396"/>
      <c r="BU331" s="396"/>
      <c r="BV331" s="396"/>
      <c r="BW331" s="396"/>
      <c r="BX331" s="396"/>
      <c r="BY331" s="396"/>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M332" s="211"/>
      <c r="AN332" s="211"/>
      <c r="AO332" s="211"/>
      <c r="AP332" s="211"/>
      <c r="AQ332" s="211"/>
      <c r="AR332" s="211"/>
      <c r="AS332" s="211"/>
      <c r="AT332" s="211"/>
      <c r="AU332" s="211"/>
      <c r="AV332" s="211"/>
      <c r="AW332" s="211"/>
      <c r="AX332" s="211"/>
      <c r="AY332" s="211"/>
      <c r="AZ332" s="211"/>
      <c r="BA332" s="135"/>
      <c r="BB332" s="135"/>
      <c r="BC332" s="396"/>
      <c r="BD332" s="396"/>
      <c r="BE332" s="396"/>
      <c r="BF332" s="396"/>
      <c r="BG332" s="396"/>
      <c r="BH332" s="396"/>
      <c r="BI332" s="396"/>
      <c r="BJ332" s="396"/>
      <c r="BK332" s="396"/>
      <c r="BL332" s="396"/>
      <c r="BM332" s="396"/>
      <c r="BN332" s="396"/>
      <c r="BO332" s="396"/>
      <c r="BP332" s="396"/>
      <c r="BQ332" s="396"/>
      <c r="BR332" s="396"/>
      <c r="BS332" s="396"/>
      <c r="BT332" s="396"/>
      <c r="BU332" s="396"/>
      <c r="BV332" s="396"/>
      <c r="BW332" s="396"/>
      <c r="BX332" s="396"/>
      <c r="BY332" s="396"/>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M333" s="211"/>
      <c r="AN333" s="211"/>
      <c r="AO333" s="211"/>
      <c r="AP333" s="211"/>
      <c r="AQ333" s="211"/>
      <c r="AR333" s="211"/>
      <c r="AS333" s="211"/>
      <c r="AT333" s="211"/>
      <c r="AU333" s="211"/>
      <c r="AV333" s="211"/>
      <c r="AW333" s="211"/>
      <c r="AX333" s="211"/>
      <c r="AY333" s="211"/>
      <c r="AZ333" s="211"/>
      <c r="BA333" s="135"/>
      <c r="BB333" s="135"/>
      <c r="BC333" s="396"/>
      <c r="BD333" s="396"/>
      <c r="BE333" s="396"/>
      <c r="BF333" s="396"/>
      <c r="BG333" s="396"/>
      <c r="BH333" s="396"/>
      <c r="BI333" s="396"/>
      <c r="BJ333" s="396"/>
      <c r="BK333" s="396"/>
      <c r="BL333" s="396"/>
      <c r="BM333" s="396"/>
      <c r="BN333" s="396"/>
      <c r="BO333" s="396"/>
      <c r="BP333" s="396"/>
      <c r="BQ333" s="396"/>
      <c r="BR333" s="396"/>
      <c r="BS333" s="396"/>
      <c r="BT333" s="396"/>
      <c r="BU333" s="396"/>
      <c r="BV333" s="396"/>
      <c r="BW333" s="396"/>
      <c r="BX333" s="396"/>
      <c r="BY333" s="396"/>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M334" s="211"/>
      <c r="AN334" s="211"/>
      <c r="AO334" s="211"/>
      <c r="AP334" s="211"/>
      <c r="AQ334" s="211"/>
      <c r="AR334" s="211"/>
      <c r="AS334" s="211"/>
      <c r="AT334" s="211"/>
      <c r="AU334" s="211"/>
      <c r="AV334" s="211"/>
      <c r="AW334" s="211"/>
      <c r="AX334" s="211"/>
      <c r="AY334" s="211"/>
      <c r="AZ334" s="211"/>
      <c r="BA334" s="135"/>
      <c r="BB334" s="135"/>
      <c r="BC334" s="396"/>
      <c r="BD334" s="396"/>
      <c r="BE334" s="396"/>
      <c r="BF334" s="396"/>
      <c r="BG334" s="396"/>
      <c r="BH334" s="396"/>
      <c r="BI334" s="396"/>
      <c r="BJ334" s="396"/>
      <c r="BK334" s="396"/>
      <c r="BL334" s="396"/>
      <c r="BM334" s="396"/>
      <c r="BN334" s="396"/>
      <c r="BO334" s="396"/>
      <c r="BP334" s="396"/>
      <c r="BQ334" s="396"/>
      <c r="BR334" s="396"/>
      <c r="BS334" s="396"/>
      <c r="BT334" s="396"/>
      <c r="BU334" s="396"/>
      <c r="BV334" s="396"/>
      <c r="BW334" s="396"/>
      <c r="BX334" s="396"/>
      <c r="BY334" s="396"/>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M335" s="211"/>
      <c r="AN335" s="211"/>
      <c r="AO335" s="211"/>
      <c r="AP335" s="211"/>
      <c r="AQ335" s="211"/>
      <c r="AR335" s="211"/>
      <c r="AS335" s="211"/>
      <c r="AT335" s="211"/>
      <c r="AU335" s="211"/>
      <c r="AV335" s="211"/>
      <c r="AW335" s="211"/>
      <c r="AX335" s="211"/>
      <c r="AY335" s="211"/>
      <c r="AZ335" s="211"/>
      <c r="BA335" s="135"/>
      <c r="BB335" s="135"/>
      <c r="BC335" s="396"/>
      <c r="BD335" s="396"/>
      <c r="BE335" s="396"/>
      <c r="BF335" s="396"/>
      <c r="BG335" s="396"/>
      <c r="BH335" s="396"/>
      <c r="BI335" s="396"/>
      <c r="BJ335" s="396"/>
      <c r="BK335" s="396"/>
      <c r="BL335" s="396"/>
      <c r="BM335" s="396"/>
      <c r="BN335" s="396"/>
      <c r="BO335" s="396"/>
      <c r="BP335" s="396"/>
      <c r="BQ335" s="396"/>
      <c r="BR335" s="396"/>
      <c r="BS335" s="396"/>
      <c r="BT335" s="396"/>
      <c r="BU335" s="396"/>
      <c r="BV335" s="396"/>
      <c r="BW335" s="396"/>
      <c r="BX335" s="396"/>
      <c r="BY335" s="396"/>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M336" s="211"/>
      <c r="AN336" s="211"/>
      <c r="AO336" s="211"/>
      <c r="AP336" s="211"/>
      <c r="AQ336" s="211"/>
      <c r="AR336" s="211"/>
      <c r="AS336" s="211"/>
      <c r="AT336" s="211"/>
      <c r="AU336" s="211"/>
      <c r="AV336" s="211"/>
      <c r="AW336" s="211"/>
      <c r="AX336" s="211"/>
      <c r="AY336" s="211"/>
      <c r="AZ336" s="211"/>
      <c r="BA336" s="135"/>
      <c r="BB336" s="135"/>
      <c r="BC336" s="396"/>
      <c r="BD336" s="396"/>
      <c r="BE336" s="396"/>
      <c r="BF336" s="396"/>
      <c r="BG336" s="396"/>
      <c r="BH336" s="396"/>
      <c r="BI336" s="396"/>
      <c r="BJ336" s="396"/>
      <c r="BK336" s="396"/>
      <c r="BL336" s="396"/>
      <c r="BM336" s="396"/>
      <c r="BN336" s="396"/>
      <c r="BO336" s="396"/>
      <c r="BP336" s="396"/>
      <c r="BQ336" s="396"/>
      <c r="BR336" s="396"/>
      <c r="BS336" s="396"/>
      <c r="BT336" s="396"/>
      <c r="BU336" s="396"/>
      <c r="BV336" s="396"/>
      <c r="BW336" s="396"/>
      <c r="BX336" s="396"/>
      <c r="BY336" s="396"/>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M337" s="211"/>
      <c r="AN337" s="211"/>
      <c r="AO337" s="211"/>
      <c r="AP337" s="211"/>
      <c r="AQ337" s="211"/>
      <c r="AR337" s="211"/>
      <c r="AS337" s="211"/>
      <c r="AT337" s="211"/>
      <c r="AU337" s="211"/>
      <c r="AV337" s="211"/>
      <c r="AW337" s="211"/>
      <c r="AX337" s="211"/>
      <c r="AY337" s="211"/>
      <c r="AZ337" s="211"/>
      <c r="BA337" s="135"/>
      <c r="BB337" s="135"/>
      <c r="BC337" s="396"/>
      <c r="BD337" s="396"/>
      <c r="BE337" s="396"/>
      <c r="BF337" s="396"/>
      <c r="BG337" s="396"/>
      <c r="BH337" s="396"/>
      <c r="BI337" s="396"/>
      <c r="BJ337" s="396"/>
      <c r="BK337" s="396"/>
      <c r="BL337" s="396"/>
      <c r="BM337" s="396"/>
      <c r="BN337" s="396"/>
      <c r="BO337" s="396"/>
      <c r="BP337" s="396"/>
      <c r="BQ337" s="396"/>
      <c r="BR337" s="396"/>
      <c r="BS337" s="396"/>
      <c r="BT337" s="396"/>
      <c r="BU337" s="396"/>
      <c r="BV337" s="396"/>
      <c r="BW337" s="396"/>
      <c r="BX337" s="396"/>
      <c r="BY337" s="396"/>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M338" s="211"/>
      <c r="AN338" s="211"/>
      <c r="AO338" s="211"/>
      <c r="AP338" s="211"/>
      <c r="AQ338" s="211"/>
      <c r="AR338" s="211"/>
      <c r="AS338" s="211"/>
      <c r="AT338" s="211"/>
      <c r="AU338" s="211"/>
      <c r="AV338" s="211"/>
      <c r="AW338" s="211"/>
      <c r="AX338" s="211"/>
      <c r="AY338" s="211"/>
      <c r="AZ338" s="211"/>
      <c r="BA338" s="135"/>
      <c r="BB338" s="135"/>
      <c r="BC338" s="396"/>
      <c r="BD338" s="396"/>
      <c r="BE338" s="396"/>
      <c r="BF338" s="396"/>
      <c r="BG338" s="396"/>
      <c r="BH338" s="396"/>
      <c r="BI338" s="396"/>
      <c r="BJ338" s="396"/>
      <c r="BK338" s="396"/>
      <c r="BL338" s="396"/>
      <c r="BM338" s="396"/>
      <c r="BN338" s="396"/>
      <c r="BO338" s="396"/>
      <c r="BP338" s="396"/>
      <c r="BQ338" s="396"/>
      <c r="BR338" s="396"/>
      <c r="BS338" s="396"/>
      <c r="BT338" s="396"/>
      <c r="BU338" s="396"/>
      <c r="BV338" s="396"/>
      <c r="BW338" s="396"/>
      <c r="BX338" s="396"/>
      <c r="BY338" s="396"/>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567" customFormat="true" ht="15" customHeight="true" x14ac:dyDescent="0.2">
      <c r="B339" s="568"/>
      <c r="AM339" s="216"/>
      <c r="AN339" s="216"/>
      <c r="AO339" s="216"/>
      <c r="AP339" s="216"/>
      <c r="AQ339" s="216"/>
      <c r="AR339" s="216"/>
      <c r="AS339" s="216"/>
      <c r="AT339" s="216"/>
      <c r="AU339" s="216"/>
      <c r="AV339" s="216"/>
      <c r="AW339" s="216"/>
      <c r="AX339" s="216"/>
      <c r="AY339" s="216"/>
      <c r="AZ339" s="216"/>
      <c r="BA339" s="217" t="s">
        <v>129</v>
      </c>
      <c r="BB339" s="117" t="s">
        <v>128</v>
      </c>
      <c r="BC339" s="1810" t="s">
        <v>115</v>
      </c>
      <c r="BD339" s="1811"/>
      <c r="BE339" s="1811"/>
      <c r="BF339" s="1811"/>
      <c r="BG339" s="1812"/>
      <c r="BH339" s="1813" t="s">
        <v>39</v>
      </c>
      <c r="BI339" s="1811"/>
      <c r="BJ339" s="1811"/>
      <c r="BK339" s="1811"/>
      <c r="BL339" s="1812"/>
      <c r="BM339" s="1813" t="s">
        <v>38</v>
      </c>
      <c r="BN339" s="1811"/>
      <c r="BO339" s="1811"/>
      <c r="BP339" s="1811"/>
      <c r="BQ339" s="1814"/>
      <c r="BR339" s="1440" t="s">
        <v>138</v>
      </c>
      <c r="BS339" s="1441"/>
      <c r="BT339" s="1441"/>
      <c r="BU339" s="1441"/>
      <c r="BV339" s="1441"/>
      <c r="BW339" s="1441"/>
      <c r="BX339" s="1441"/>
      <c r="BY339" s="1442"/>
      <c r="BZ339" s="313"/>
      <c r="CA339" s="313"/>
      <c r="CB339" s="313"/>
      <c r="CC339" s="313"/>
      <c r="CD339" s="313"/>
      <c r="CE339" s="313"/>
      <c r="CF339" s="313"/>
      <c r="CG339" s="313"/>
      <c r="CH339" s="313"/>
      <c r="CI339" s="313"/>
      <c r="CJ339" s="313"/>
      <c r="CK339" s="313"/>
      <c r="CL339" s="313"/>
      <c r="CM339" s="215"/>
      <c r="CN339" s="215"/>
      <c r="CO339" s="215"/>
      <c r="CP339" s="215"/>
      <c r="CQ339" s="215"/>
      <c r="CR339" s="215"/>
      <c r="CS339" s="215"/>
      <c r="CT339" s="215"/>
      <c r="CU339" s="215"/>
      <c r="CV339" s="215"/>
      <c r="CW339" s="215"/>
      <c r="CX339" s="215"/>
      <c r="CY339" s="215"/>
      <c r="CZ339" s="215"/>
    </row>
    <row r="340" s="567" customFormat="true" ht="12.75" x14ac:dyDescent="0.2">
      <c r="B340" s="568"/>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147</v>
      </c>
      <c r="BS340" s="180" t="s">
        <v>148</v>
      </c>
      <c r="BT340" s="180" t="s">
        <v>149</v>
      </c>
      <c r="BU340" s="180" t="s">
        <v>150</v>
      </c>
      <c r="BV340" s="180" t="s">
        <v>151</v>
      </c>
      <c r="BW340" s="180" t="s">
        <v>152</v>
      </c>
      <c r="BX340" s="180" t="s">
        <v>153</v>
      </c>
      <c r="BY340" s="181" t="s">
        <v>154</v>
      </c>
      <c r="BZ340" s="181" t="s">
        <v>155</v>
      </c>
      <c r="CA340" s="181" t="s">
        <v>156</v>
      </c>
      <c r="CB340" s="181" t="s">
        <v>157</v>
      </c>
      <c r="CC340" s="181" t="s">
        <v>158</v>
      </c>
      <c r="CD340" s="181" t="s">
        <v>159</v>
      </c>
      <c r="CE340" s="181" t="s">
        <v>160</v>
      </c>
      <c r="CF340" s="181" t="s">
        <v>161</v>
      </c>
      <c r="CG340" s="181" t="s">
        <v>162</v>
      </c>
      <c r="CH340" s="181" t="s">
        <v>163</v>
      </c>
      <c r="CI340" s="181" t="s">
        <v>164</v>
      </c>
      <c r="CJ340" s="181" t="s">
        <v>165</v>
      </c>
      <c r="CK340" s="181" t="s">
        <v>166</v>
      </c>
      <c r="CL340" s="181" t="s">
        <v>167</v>
      </c>
      <c r="CM340" s="1526"/>
      <c r="CN340" s="1526"/>
      <c r="CO340" s="1526"/>
      <c r="CP340" s="1526"/>
      <c r="CQ340" s="1526"/>
      <c r="CR340" s="1526"/>
      <c r="CS340" s="1526"/>
      <c r="CT340" s="1526"/>
      <c r="CU340" s="1526"/>
      <c r="CV340" s="1526"/>
      <c r="CW340" s="1526"/>
      <c r="CX340" s="1526"/>
      <c r="CY340" s="1526"/>
      <c r="CZ340" s="1526"/>
    </row>
    <row r="341" s="567" customFormat="true" ht="15" customHeight="true" x14ac:dyDescent="0.2">
      <c r="B341" s="568"/>
      <c r="AM341" s="216"/>
      <c r="AN341" s="216"/>
      <c r="AO341" s="216"/>
      <c r="AP341" s="216"/>
      <c r="AQ341" s="216"/>
      <c r="AR341" s="216"/>
      <c r="AS341" s="216"/>
      <c r="AT341" s="216"/>
      <c r="AU341" s="216"/>
      <c r="AV341" s="216"/>
      <c r="AW341" s="216"/>
      <c r="AX341" s="216"/>
      <c r="AY341" s="216"/>
      <c r="AZ341" s="216"/>
      <c r="BA341" s="1815" t="s">
        <v>145</v>
      </c>
      <c r="BB341" s="162" t="s">
        <v>50</v>
      </c>
      <c r="BC341" s="1019" t="s">
        <v>36</v>
      </c>
      <c r="BD341" s="1039" t="s">
        <v>36</v>
      </c>
      <c r="BE341" s="1039" t="s">
        <v>36</v>
      </c>
      <c r="BF341" s="1039" t="s">
        <v>36</v>
      </c>
      <c r="BG341" s="1059" t="s">
        <v>36</v>
      </c>
      <c r="BH341" s="1078" t="s">
        <v>36</v>
      </c>
      <c r="BI341" s="1039" t="s">
        <v>36</v>
      </c>
      <c r="BJ341" s="1039" t="s">
        <v>36</v>
      </c>
      <c r="BK341" s="1039" t="s">
        <v>36</v>
      </c>
      <c r="BL341" s="1059" t="s">
        <v>36</v>
      </c>
      <c r="BM341" s="1078" t="s">
        <v>36</v>
      </c>
      <c r="BN341" s="1039" t="s">
        <v>36</v>
      </c>
      <c r="BO341" s="1039" t="s">
        <v>36</v>
      </c>
      <c r="BP341" s="1039" t="s">
        <v>36</v>
      </c>
      <c r="BQ341" s="1059" t="s">
        <v>36</v>
      </c>
      <c r="BR341" s="1078" t="s">
        <v>36</v>
      </c>
      <c r="BS341" s="1039" t="s">
        <v>36</v>
      </c>
      <c r="BT341" s="1039" t="s">
        <v>36</v>
      </c>
      <c r="BU341" s="1039" t="s">
        <v>36</v>
      </c>
      <c r="BV341" s="1039" t="s">
        <v>36</v>
      </c>
      <c r="BW341" s="1039" t="s">
        <v>36</v>
      </c>
      <c r="BX341" s="1039" t="s">
        <v>36</v>
      </c>
      <c r="BY341" s="1097" t="s">
        <v>36</v>
      </c>
      <c r="BZ341" s="1097" t="s">
        <v>36</v>
      </c>
      <c r="CA341" s="1097" t="s">
        <v>36</v>
      </c>
      <c r="CB341" s="1097" t="s">
        <v>36</v>
      </c>
      <c r="CC341" s="1097" t="s">
        <v>36</v>
      </c>
      <c r="CD341" s="1097" t="s">
        <v>36</v>
      </c>
      <c r="CE341" s="1097" t="s">
        <v>36</v>
      </c>
      <c r="CF341" s="1097" t="s">
        <v>36</v>
      </c>
      <c r="CG341" s="1097" t="s">
        <v>36</v>
      </c>
      <c r="CH341" s="1097" t="s">
        <v>36</v>
      </c>
      <c r="CI341" s="1097" t="s">
        <v>36</v>
      </c>
      <c r="CJ341" s="1097" t="s">
        <v>36</v>
      </c>
      <c r="CK341" s="1097" t="s">
        <v>36</v>
      </c>
      <c r="CL341" s="1097" t="s">
        <v>36</v>
      </c>
      <c r="CM341" s="1527"/>
      <c r="CN341" s="1527"/>
      <c r="CO341" s="1527"/>
      <c r="CP341" s="1527"/>
      <c r="CQ341" s="1527"/>
      <c r="CR341" s="1527"/>
      <c r="CS341" s="1527"/>
      <c r="CT341" s="1527"/>
      <c r="CU341" s="1527"/>
      <c r="CV341" s="1527"/>
      <c r="CW341" s="1527"/>
      <c r="CX341" s="1527"/>
      <c r="CY341" s="1527"/>
      <c r="CZ341" s="1527"/>
    </row>
    <row r="342" s="567" customFormat="true" ht="15" customHeight="true" x14ac:dyDescent="0.2">
      <c r="B342" s="568"/>
      <c r="AM342" s="216"/>
      <c r="AN342" s="216"/>
      <c r="AO342" s="216"/>
      <c r="AP342" s="216"/>
      <c r="AQ342" s="216"/>
      <c r="AR342" s="216"/>
      <c r="AS342" s="216"/>
      <c r="AT342" s="216"/>
      <c r="AU342" s="216"/>
      <c r="AV342" s="216"/>
      <c r="AW342" s="216"/>
      <c r="AX342" s="216"/>
      <c r="AY342" s="216"/>
      <c r="AZ342" s="216"/>
      <c r="BA342" s="1804"/>
      <c r="BB342" s="163" t="s">
        <v>49</v>
      </c>
      <c r="BC342" s="1020" t="s">
        <v>36</v>
      </c>
      <c r="BD342" s="1040" t="s">
        <v>36</v>
      </c>
      <c r="BE342" s="1040" t="s">
        <v>36</v>
      </c>
      <c r="BF342" s="1040" t="s">
        <v>36</v>
      </c>
      <c r="BG342" s="1060" t="s">
        <v>36</v>
      </c>
      <c r="BH342" s="1079" t="s">
        <v>36</v>
      </c>
      <c r="BI342" s="1040" t="s">
        <v>36</v>
      </c>
      <c r="BJ342" s="1040" t="s">
        <v>36</v>
      </c>
      <c r="BK342" s="1040" t="s">
        <v>36</v>
      </c>
      <c r="BL342" s="1060" t="s">
        <v>36</v>
      </c>
      <c r="BM342" s="1079" t="s">
        <v>36</v>
      </c>
      <c r="BN342" s="1040" t="s">
        <v>36</v>
      </c>
      <c r="BO342" s="1040" t="s">
        <v>36</v>
      </c>
      <c r="BP342" s="1040" t="s">
        <v>36</v>
      </c>
      <c r="BQ342" s="1060" t="s">
        <v>36</v>
      </c>
      <c r="BR342" s="1079" t="s">
        <v>36</v>
      </c>
      <c r="BS342" s="1040" t="s">
        <v>36</v>
      </c>
      <c r="BT342" s="1040" t="s">
        <v>36</v>
      </c>
      <c r="BU342" s="1040" t="s">
        <v>36</v>
      </c>
      <c r="BV342" s="1040" t="s">
        <v>36</v>
      </c>
      <c r="BW342" s="1040" t="s">
        <v>36</v>
      </c>
      <c r="BX342" s="1040" t="s">
        <v>36</v>
      </c>
      <c r="BY342" s="1098" t="s">
        <v>36</v>
      </c>
      <c r="BZ342" s="1098" t="s">
        <v>36</v>
      </c>
      <c r="CA342" s="1098" t="s">
        <v>36</v>
      </c>
      <c r="CB342" s="1098" t="s">
        <v>36</v>
      </c>
      <c r="CC342" s="1098" t="s">
        <v>36</v>
      </c>
      <c r="CD342" s="1098" t="s">
        <v>36</v>
      </c>
      <c r="CE342" s="1098" t="s">
        <v>36</v>
      </c>
      <c r="CF342" s="1098" t="s">
        <v>36</v>
      </c>
      <c r="CG342" s="1098" t="s">
        <v>36</v>
      </c>
      <c r="CH342" s="1098" t="s">
        <v>36</v>
      </c>
      <c r="CI342" s="1098" t="s">
        <v>36</v>
      </c>
      <c r="CJ342" s="1098" t="s">
        <v>36</v>
      </c>
      <c r="CK342" s="1098" t="s">
        <v>36</v>
      </c>
      <c r="CL342" s="1098" t="s">
        <v>36</v>
      </c>
      <c r="CM342" s="1528"/>
      <c r="CN342" s="1528"/>
      <c r="CO342" s="1528"/>
      <c r="CP342" s="1528"/>
      <c r="CQ342" s="1528"/>
      <c r="CR342" s="1528"/>
      <c r="CS342" s="1528"/>
      <c r="CT342" s="1528"/>
      <c r="CU342" s="1528"/>
      <c r="CV342" s="1528"/>
      <c r="CW342" s="1528"/>
      <c r="CX342" s="1528"/>
      <c r="CY342" s="1528"/>
      <c r="CZ342" s="1528"/>
    </row>
    <row r="343" s="567" customFormat="true" ht="15" customHeight="true" x14ac:dyDescent="0.2">
      <c r="B343" s="568"/>
      <c r="AM343" s="216"/>
      <c r="AN343" s="216"/>
      <c r="AO343" s="216"/>
      <c r="AP343" s="216"/>
      <c r="AQ343" s="216"/>
      <c r="AR343" s="216"/>
      <c r="AS343" s="216"/>
      <c r="AT343" s="216"/>
      <c r="AU343" s="216"/>
      <c r="AV343" s="216"/>
      <c r="AW343" s="216"/>
      <c r="AX343" s="216"/>
      <c r="AY343" s="216"/>
      <c r="AZ343" s="216"/>
      <c r="BA343" s="1803" t="s">
        <v>140</v>
      </c>
      <c r="BB343" s="163" t="s">
        <v>50</v>
      </c>
      <c r="BC343" s="1020" t="s">
        <v>36</v>
      </c>
      <c r="BD343" s="1040" t="s">
        <v>36</v>
      </c>
      <c r="BE343" s="1040" t="s">
        <v>36</v>
      </c>
      <c r="BF343" s="1040" t="s">
        <v>36</v>
      </c>
      <c r="BG343" s="1060" t="s">
        <v>36</v>
      </c>
      <c r="BH343" s="1079" t="s">
        <v>36</v>
      </c>
      <c r="BI343" s="1040" t="s">
        <v>36</v>
      </c>
      <c r="BJ343" s="1040" t="s">
        <v>36</v>
      </c>
      <c r="BK343" s="1040" t="s">
        <v>36</v>
      </c>
      <c r="BL343" s="1060" t="s">
        <v>36</v>
      </c>
      <c r="BM343" s="1079" t="s">
        <v>36</v>
      </c>
      <c r="BN343" s="1040" t="s">
        <v>36</v>
      </c>
      <c r="BO343" s="1040" t="s">
        <v>36</v>
      </c>
      <c r="BP343" s="1040" t="s">
        <v>36</v>
      </c>
      <c r="BQ343" s="1060" t="s">
        <v>36</v>
      </c>
      <c r="BR343" s="1079" t="s">
        <v>36</v>
      </c>
      <c r="BS343" s="1040" t="s">
        <v>36</v>
      </c>
      <c r="BT343" s="1040" t="s">
        <v>36</v>
      </c>
      <c r="BU343" s="1040" t="s">
        <v>36</v>
      </c>
      <c r="BV343" s="1040" t="s">
        <v>36</v>
      </c>
      <c r="BW343" s="1040" t="s">
        <v>36</v>
      </c>
      <c r="BX343" s="1040" t="s">
        <v>36</v>
      </c>
      <c r="BY343" s="1098" t="s">
        <v>36</v>
      </c>
      <c r="BZ343" s="1098" t="s">
        <v>36</v>
      </c>
      <c r="CA343" s="1098" t="s">
        <v>36</v>
      </c>
      <c r="CB343" s="1098" t="s">
        <v>36</v>
      </c>
      <c r="CC343" s="1098" t="s">
        <v>36</v>
      </c>
      <c r="CD343" s="1098" t="s">
        <v>36</v>
      </c>
      <c r="CE343" s="1098" t="s">
        <v>36</v>
      </c>
      <c r="CF343" s="1098" t="s">
        <v>36</v>
      </c>
      <c r="CG343" s="1098" t="s">
        <v>36</v>
      </c>
      <c r="CH343" s="1098" t="s">
        <v>36</v>
      </c>
      <c r="CI343" s="1098" t="s">
        <v>36</v>
      </c>
      <c r="CJ343" s="1098" t="s">
        <v>36</v>
      </c>
      <c r="CK343" s="1098" t="s">
        <v>36</v>
      </c>
      <c r="CL343" s="1098" t="s">
        <v>36</v>
      </c>
      <c r="CM343" s="1528"/>
      <c r="CN343" s="1528"/>
      <c r="CO343" s="1528"/>
      <c r="CP343" s="1528"/>
      <c r="CQ343" s="1528"/>
      <c r="CR343" s="1528"/>
      <c r="CS343" s="1528"/>
      <c r="CT343" s="1528"/>
      <c r="CU343" s="1528"/>
      <c r="CV343" s="1528"/>
      <c r="CW343" s="1528"/>
      <c r="CX343" s="1528"/>
      <c r="CY343" s="1528"/>
      <c r="CZ343" s="1528"/>
    </row>
    <row r="344" s="567" customFormat="true" ht="15" customHeight="true" x14ac:dyDescent="0.2">
      <c r="B344" s="568"/>
      <c r="AM344" s="216"/>
      <c r="AN344" s="216"/>
      <c r="AO344" s="216"/>
      <c r="AP344" s="216"/>
      <c r="AQ344" s="216"/>
      <c r="AR344" s="216"/>
      <c r="AS344" s="216"/>
      <c r="AT344" s="216"/>
      <c r="AU344" s="216"/>
      <c r="AV344" s="216"/>
      <c r="AW344" s="216"/>
      <c r="AX344" s="216"/>
      <c r="AY344" s="216"/>
      <c r="AZ344" s="216"/>
      <c r="BA344" s="1804"/>
      <c r="BB344" s="163" t="s">
        <v>49</v>
      </c>
      <c r="BC344" s="1020" t="s">
        <v>36</v>
      </c>
      <c r="BD344" s="1040" t="s">
        <v>36</v>
      </c>
      <c r="BE344" s="1040" t="s">
        <v>36</v>
      </c>
      <c r="BF344" s="1040" t="s">
        <v>36</v>
      </c>
      <c r="BG344" s="1060" t="s">
        <v>36</v>
      </c>
      <c r="BH344" s="1079" t="s">
        <v>36</v>
      </c>
      <c r="BI344" s="1040" t="s">
        <v>36</v>
      </c>
      <c r="BJ344" s="1040" t="s">
        <v>36</v>
      </c>
      <c r="BK344" s="1040" t="s">
        <v>36</v>
      </c>
      <c r="BL344" s="1060" t="s">
        <v>36</v>
      </c>
      <c r="BM344" s="1079" t="s">
        <v>36</v>
      </c>
      <c r="BN344" s="1040" t="s">
        <v>36</v>
      </c>
      <c r="BO344" s="1040" t="s">
        <v>36</v>
      </c>
      <c r="BP344" s="1040" t="s">
        <v>36</v>
      </c>
      <c r="BQ344" s="1060" t="s">
        <v>36</v>
      </c>
      <c r="BR344" s="1079" t="s">
        <v>36</v>
      </c>
      <c r="BS344" s="1040" t="s">
        <v>36</v>
      </c>
      <c r="BT344" s="1040" t="s">
        <v>36</v>
      </c>
      <c r="BU344" s="1040" t="s">
        <v>36</v>
      </c>
      <c r="BV344" s="1040" t="s">
        <v>36</v>
      </c>
      <c r="BW344" s="1040" t="s">
        <v>36</v>
      </c>
      <c r="BX344" s="1040" t="s">
        <v>36</v>
      </c>
      <c r="BY344" s="1098" t="s">
        <v>36</v>
      </c>
      <c r="BZ344" s="1098" t="s">
        <v>36</v>
      </c>
      <c r="CA344" s="1098" t="s">
        <v>36</v>
      </c>
      <c r="CB344" s="1098" t="s">
        <v>36</v>
      </c>
      <c r="CC344" s="1098" t="s">
        <v>36</v>
      </c>
      <c r="CD344" s="1098" t="s">
        <v>36</v>
      </c>
      <c r="CE344" s="1098" t="s">
        <v>36</v>
      </c>
      <c r="CF344" s="1098" t="s">
        <v>36</v>
      </c>
      <c r="CG344" s="1098" t="s">
        <v>36</v>
      </c>
      <c r="CH344" s="1098" t="s">
        <v>36</v>
      </c>
      <c r="CI344" s="1098" t="s">
        <v>36</v>
      </c>
      <c r="CJ344" s="1098" t="s">
        <v>36</v>
      </c>
      <c r="CK344" s="1098" t="s">
        <v>36</v>
      </c>
      <c r="CL344" s="1098" t="s">
        <v>36</v>
      </c>
      <c r="CM344" s="1528"/>
      <c r="CN344" s="1528"/>
      <c r="CO344" s="1528"/>
      <c r="CP344" s="1528"/>
      <c r="CQ344" s="1528"/>
      <c r="CR344" s="1528"/>
      <c r="CS344" s="1528"/>
      <c r="CT344" s="1528"/>
      <c r="CU344" s="1528"/>
      <c r="CV344" s="1528"/>
      <c r="CW344" s="1528"/>
      <c r="CX344" s="1528"/>
      <c r="CY344" s="1528"/>
      <c r="CZ344" s="1528"/>
    </row>
    <row r="345" s="567" customFormat="true" ht="15" customHeight="true" x14ac:dyDescent="0.2">
      <c r="B345" s="568"/>
      <c r="AM345" s="216"/>
      <c r="AN345" s="216"/>
      <c r="AO345" s="216"/>
      <c r="AP345" s="216"/>
      <c r="AQ345" s="216"/>
      <c r="AR345" s="216"/>
      <c r="AS345" s="216"/>
      <c r="AT345" s="216"/>
      <c r="AU345" s="216"/>
      <c r="AV345" s="216"/>
      <c r="AW345" s="216"/>
      <c r="AX345" s="216"/>
      <c r="AY345" s="216"/>
      <c r="AZ345" s="216"/>
      <c r="BA345" s="1803" t="s">
        <v>141</v>
      </c>
      <c r="BB345" s="163" t="s">
        <v>50</v>
      </c>
      <c r="BC345" s="1020" t="s">
        <v>36</v>
      </c>
      <c r="BD345" s="1040" t="s">
        <v>36</v>
      </c>
      <c r="BE345" s="1040" t="s">
        <v>36</v>
      </c>
      <c r="BF345" s="1040" t="s">
        <v>36</v>
      </c>
      <c r="BG345" s="1060" t="s">
        <v>36</v>
      </c>
      <c r="BH345" s="1079" t="s">
        <v>36</v>
      </c>
      <c r="BI345" s="1040" t="s">
        <v>36</v>
      </c>
      <c r="BJ345" s="1040" t="s">
        <v>36</v>
      </c>
      <c r="BK345" s="1040" t="s">
        <v>36</v>
      </c>
      <c r="BL345" s="1060" t="s">
        <v>36</v>
      </c>
      <c r="BM345" s="1079" t="s">
        <v>36</v>
      </c>
      <c r="BN345" s="1040" t="s">
        <v>36</v>
      </c>
      <c r="BO345" s="1040" t="s">
        <v>36</v>
      </c>
      <c r="BP345" s="1040" t="s">
        <v>36</v>
      </c>
      <c r="BQ345" s="1060" t="s">
        <v>36</v>
      </c>
      <c r="BR345" s="1079" t="s">
        <v>36</v>
      </c>
      <c r="BS345" s="1040" t="s">
        <v>36</v>
      </c>
      <c r="BT345" s="1040" t="s">
        <v>36</v>
      </c>
      <c r="BU345" s="1040" t="s">
        <v>36</v>
      </c>
      <c r="BV345" s="1040" t="s">
        <v>36</v>
      </c>
      <c r="BW345" s="1040" t="s">
        <v>36</v>
      </c>
      <c r="BX345" s="1040" t="s">
        <v>36</v>
      </c>
      <c r="BY345" s="1098" t="s">
        <v>36</v>
      </c>
      <c r="BZ345" s="1098" t="s">
        <v>36</v>
      </c>
      <c r="CA345" s="1098" t="s">
        <v>36</v>
      </c>
      <c r="CB345" s="1098" t="s">
        <v>36</v>
      </c>
      <c r="CC345" s="1098" t="s">
        <v>36</v>
      </c>
      <c r="CD345" s="1098" t="s">
        <v>36</v>
      </c>
      <c r="CE345" s="1098" t="s">
        <v>36</v>
      </c>
      <c r="CF345" s="1098" t="s">
        <v>36</v>
      </c>
      <c r="CG345" s="1098" t="s">
        <v>36</v>
      </c>
      <c r="CH345" s="1098" t="s">
        <v>36</v>
      </c>
      <c r="CI345" s="1098" t="s">
        <v>36</v>
      </c>
      <c r="CJ345" s="1098" t="s">
        <v>36</v>
      </c>
      <c r="CK345" s="1098" t="s">
        <v>36</v>
      </c>
      <c r="CL345" s="1098" t="s">
        <v>36</v>
      </c>
      <c r="CM345" s="1528"/>
      <c r="CN345" s="1528"/>
      <c r="CO345" s="1528"/>
      <c r="CP345" s="1528"/>
      <c r="CQ345" s="1528"/>
      <c r="CR345" s="1528"/>
      <c r="CS345" s="1528"/>
      <c r="CT345" s="1528"/>
      <c r="CU345" s="1528"/>
      <c r="CV345" s="1528"/>
      <c r="CW345" s="1528"/>
      <c r="CX345" s="1528"/>
      <c r="CY345" s="1528"/>
      <c r="CZ345" s="1528"/>
    </row>
    <row r="346" s="567" customFormat="true" ht="15" customHeight="true" x14ac:dyDescent="0.2">
      <c r="B346" s="568"/>
      <c r="AM346" s="216"/>
      <c r="AN346" s="216"/>
      <c r="AO346" s="216"/>
      <c r="AP346" s="216"/>
      <c r="AQ346" s="216"/>
      <c r="AR346" s="216"/>
      <c r="AS346" s="216"/>
      <c r="AT346" s="216"/>
      <c r="AU346" s="216"/>
      <c r="AV346" s="216"/>
      <c r="AW346" s="216"/>
      <c r="AX346" s="216"/>
      <c r="AY346" s="216"/>
      <c r="AZ346" s="216"/>
      <c r="BA346" s="1804"/>
      <c r="BB346" s="163" t="s">
        <v>49</v>
      </c>
      <c r="BC346" s="1020" t="s">
        <v>36</v>
      </c>
      <c r="BD346" s="1040" t="s">
        <v>36</v>
      </c>
      <c r="BE346" s="1040" t="s">
        <v>36</v>
      </c>
      <c r="BF346" s="1040" t="s">
        <v>36</v>
      </c>
      <c r="BG346" s="1060" t="s">
        <v>36</v>
      </c>
      <c r="BH346" s="1079" t="s">
        <v>36</v>
      </c>
      <c r="BI346" s="1040" t="s">
        <v>36</v>
      </c>
      <c r="BJ346" s="1040" t="s">
        <v>36</v>
      </c>
      <c r="BK346" s="1040" t="s">
        <v>36</v>
      </c>
      <c r="BL346" s="1060" t="s">
        <v>36</v>
      </c>
      <c r="BM346" s="1079" t="s">
        <v>36</v>
      </c>
      <c r="BN346" s="1040" t="s">
        <v>36</v>
      </c>
      <c r="BO346" s="1040" t="s">
        <v>36</v>
      </c>
      <c r="BP346" s="1040" t="s">
        <v>36</v>
      </c>
      <c r="BQ346" s="1060" t="s">
        <v>36</v>
      </c>
      <c r="BR346" s="1079" t="s">
        <v>36</v>
      </c>
      <c r="BS346" s="1040" t="s">
        <v>36</v>
      </c>
      <c r="BT346" s="1040" t="s">
        <v>36</v>
      </c>
      <c r="BU346" s="1040" t="s">
        <v>36</v>
      </c>
      <c r="BV346" s="1040" t="s">
        <v>36</v>
      </c>
      <c r="BW346" s="1040" t="s">
        <v>36</v>
      </c>
      <c r="BX346" s="1040" t="s">
        <v>36</v>
      </c>
      <c r="BY346" s="1098" t="s">
        <v>36</v>
      </c>
      <c r="BZ346" s="1098" t="s">
        <v>36</v>
      </c>
      <c r="CA346" s="1098" t="s">
        <v>36</v>
      </c>
      <c r="CB346" s="1098" t="s">
        <v>36</v>
      </c>
      <c r="CC346" s="1098" t="s">
        <v>36</v>
      </c>
      <c r="CD346" s="1098" t="s">
        <v>36</v>
      </c>
      <c r="CE346" s="1098" t="s">
        <v>36</v>
      </c>
      <c r="CF346" s="1098" t="s">
        <v>36</v>
      </c>
      <c r="CG346" s="1098" t="s">
        <v>36</v>
      </c>
      <c r="CH346" s="1098" t="s">
        <v>36</v>
      </c>
      <c r="CI346" s="1098" t="s">
        <v>36</v>
      </c>
      <c r="CJ346" s="1098" t="s">
        <v>36</v>
      </c>
      <c r="CK346" s="1098" t="s">
        <v>36</v>
      </c>
      <c r="CL346" s="1098" t="s">
        <v>36</v>
      </c>
      <c r="CM346" s="1528"/>
      <c r="CN346" s="1528"/>
      <c r="CO346" s="1528"/>
      <c r="CP346" s="1528"/>
      <c r="CQ346" s="1528"/>
      <c r="CR346" s="1528"/>
      <c r="CS346" s="1528"/>
      <c r="CT346" s="1528"/>
      <c r="CU346" s="1528"/>
      <c r="CV346" s="1528"/>
      <c r="CW346" s="1528"/>
      <c r="CX346" s="1528"/>
      <c r="CY346" s="1528"/>
      <c r="CZ346" s="1528"/>
    </row>
    <row r="347" s="567" customFormat="true" ht="15" customHeight="true" x14ac:dyDescent="0.2">
      <c r="B347" s="568"/>
      <c r="AM347" s="216"/>
      <c r="AN347" s="216"/>
      <c r="AO347" s="216"/>
      <c r="AP347" s="216"/>
      <c r="AQ347" s="216"/>
      <c r="AR347" s="216"/>
      <c r="AS347" s="216"/>
      <c r="AT347" s="216"/>
      <c r="AU347" s="216"/>
      <c r="AV347" s="216"/>
      <c r="AW347" s="216"/>
      <c r="AX347" s="216"/>
      <c r="AY347" s="216"/>
      <c r="AZ347" s="216"/>
      <c r="BA347" s="1803" t="s">
        <v>142</v>
      </c>
      <c r="BB347" s="163" t="s">
        <v>50</v>
      </c>
      <c r="BC347" s="1020" t="s">
        <v>36</v>
      </c>
      <c r="BD347" s="1040" t="s">
        <v>36</v>
      </c>
      <c r="BE347" s="1040" t="s">
        <v>36</v>
      </c>
      <c r="BF347" s="1040" t="s">
        <v>36</v>
      </c>
      <c r="BG347" s="1060" t="s">
        <v>36</v>
      </c>
      <c r="BH347" s="1079" t="s">
        <v>36</v>
      </c>
      <c r="BI347" s="1040" t="s">
        <v>36</v>
      </c>
      <c r="BJ347" s="1040" t="s">
        <v>36</v>
      </c>
      <c r="BK347" s="1040" t="s">
        <v>36</v>
      </c>
      <c r="BL347" s="1060" t="s">
        <v>36</v>
      </c>
      <c r="BM347" s="1079" t="s">
        <v>36</v>
      </c>
      <c r="BN347" s="1040" t="s">
        <v>36</v>
      </c>
      <c r="BO347" s="1040" t="s">
        <v>36</v>
      </c>
      <c r="BP347" s="1040" t="s">
        <v>36</v>
      </c>
      <c r="BQ347" s="1060" t="s">
        <v>36</v>
      </c>
      <c r="BR347" s="1079" t="s">
        <v>36</v>
      </c>
      <c r="BS347" s="1040" t="s">
        <v>36</v>
      </c>
      <c r="BT347" s="1040" t="s">
        <v>36</v>
      </c>
      <c r="BU347" s="1040" t="s">
        <v>36</v>
      </c>
      <c r="BV347" s="1040" t="s">
        <v>36</v>
      </c>
      <c r="BW347" s="1040" t="s">
        <v>36</v>
      </c>
      <c r="BX347" s="1040" t="s">
        <v>36</v>
      </c>
      <c r="BY347" s="1098" t="s">
        <v>36</v>
      </c>
      <c r="BZ347" s="1098" t="s">
        <v>36</v>
      </c>
      <c r="CA347" s="1098" t="s">
        <v>36</v>
      </c>
      <c r="CB347" s="1098" t="s">
        <v>36</v>
      </c>
      <c r="CC347" s="1098" t="s">
        <v>36</v>
      </c>
      <c r="CD347" s="1098" t="s">
        <v>36</v>
      </c>
      <c r="CE347" s="1098" t="s">
        <v>36</v>
      </c>
      <c r="CF347" s="1098" t="s">
        <v>36</v>
      </c>
      <c r="CG347" s="1098" t="s">
        <v>36</v>
      </c>
      <c r="CH347" s="1098" t="s">
        <v>36</v>
      </c>
      <c r="CI347" s="1098" t="s">
        <v>36</v>
      </c>
      <c r="CJ347" s="1098" t="s">
        <v>36</v>
      </c>
      <c r="CK347" s="1098" t="s">
        <v>36</v>
      </c>
      <c r="CL347" s="1098" t="s">
        <v>36</v>
      </c>
      <c r="CM347" s="1528"/>
      <c r="CN347" s="1528"/>
      <c r="CO347" s="1528"/>
      <c r="CP347" s="1528"/>
      <c r="CQ347" s="1528"/>
      <c r="CR347" s="1528"/>
      <c r="CS347" s="1528"/>
      <c r="CT347" s="1528"/>
      <c r="CU347" s="1528"/>
      <c r="CV347" s="1528"/>
      <c r="CW347" s="1528"/>
      <c r="CX347" s="1528"/>
      <c r="CY347" s="1528"/>
      <c r="CZ347" s="1528"/>
    </row>
    <row r="348" s="567" customFormat="true" ht="15" customHeight="true" x14ac:dyDescent="0.2">
      <c r="B348" s="568"/>
      <c r="AM348" s="216"/>
      <c r="AN348" s="216"/>
      <c r="AO348" s="216"/>
      <c r="AP348" s="216"/>
      <c r="AQ348" s="216"/>
      <c r="AR348" s="216"/>
      <c r="AS348" s="216"/>
      <c r="AT348" s="216"/>
      <c r="AU348" s="216"/>
      <c r="AV348" s="216"/>
      <c r="AW348" s="216"/>
      <c r="AX348" s="216"/>
      <c r="AY348" s="216"/>
      <c r="AZ348" s="216"/>
      <c r="BA348" s="1804"/>
      <c r="BB348" s="163" t="s">
        <v>49</v>
      </c>
      <c r="BC348" s="1020" t="s">
        <v>36</v>
      </c>
      <c r="BD348" s="1040" t="s">
        <v>36</v>
      </c>
      <c r="BE348" s="1040" t="s">
        <v>36</v>
      </c>
      <c r="BF348" s="1040" t="s">
        <v>36</v>
      </c>
      <c r="BG348" s="1060" t="s">
        <v>36</v>
      </c>
      <c r="BH348" s="1079" t="s">
        <v>36</v>
      </c>
      <c r="BI348" s="1040" t="s">
        <v>36</v>
      </c>
      <c r="BJ348" s="1040" t="s">
        <v>36</v>
      </c>
      <c r="BK348" s="1040" t="s">
        <v>36</v>
      </c>
      <c r="BL348" s="1060" t="s">
        <v>36</v>
      </c>
      <c r="BM348" s="1079" t="s">
        <v>36</v>
      </c>
      <c r="BN348" s="1040" t="s">
        <v>36</v>
      </c>
      <c r="BO348" s="1040" t="s">
        <v>36</v>
      </c>
      <c r="BP348" s="1040" t="s">
        <v>36</v>
      </c>
      <c r="BQ348" s="1060" t="s">
        <v>36</v>
      </c>
      <c r="BR348" s="1079" t="s">
        <v>36</v>
      </c>
      <c r="BS348" s="1040" t="s">
        <v>36</v>
      </c>
      <c r="BT348" s="1040" t="s">
        <v>36</v>
      </c>
      <c r="BU348" s="1040" t="s">
        <v>36</v>
      </c>
      <c r="BV348" s="1040" t="s">
        <v>36</v>
      </c>
      <c r="BW348" s="1040" t="s">
        <v>36</v>
      </c>
      <c r="BX348" s="1040" t="s">
        <v>36</v>
      </c>
      <c r="BY348" s="1098" t="s">
        <v>36</v>
      </c>
      <c r="BZ348" s="1098" t="s">
        <v>36</v>
      </c>
      <c r="CA348" s="1098" t="s">
        <v>36</v>
      </c>
      <c r="CB348" s="1098" t="s">
        <v>36</v>
      </c>
      <c r="CC348" s="1098" t="s">
        <v>36</v>
      </c>
      <c r="CD348" s="1098" t="s">
        <v>36</v>
      </c>
      <c r="CE348" s="1098" t="s">
        <v>36</v>
      </c>
      <c r="CF348" s="1098" t="s">
        <v>36</v>
      </c>
      <c r="CG348" s="1098" t="s">
        <v>36</v>
      </c>
      <c r="CH348" s="1098" t="s">
        <v>36</v>
      </c>
      <c r="CI348" s="1098" t="s">
        <v>36</v>
      </c>
      <c r="CJ348" s="1098" t="s">
        <v>36</v>
      </c>
      <c r="CK348" s="1098" t="s">
        <v>36</v>
      </c>
      <c r="CL348" s="1098" t="s">
        <v>36</v>
      </c>
      <c r="CM348" s="1528"/>
      <c r="CN348" s="1528"/>
      <c r="CO348" s="1528"/>
      <c r="CP348" s="1528"/>
      <c r="CQ348" s="1528"/>
      <c r="CR348" s="1528"/>
      <c r="CS348" s="1528"/>
      <c r="CT348" s="1528"/>
      <c r="CU348" s="1528"/>
      <c r="CV348" s="1528"/>
      <c r="CW348" s="1528"/>
      <c r="CX348" s="1528"/>
      <c r="CY348" s="1528"/>
      <c r="CZ348" s="1528"/>
    </row>
    <row r="349" s="567" customFormat="true" ht="15" customHeight="true" x14ac:dyDescent="0.2">
      <c r="B349" s="568"/>
      <c r="AM349" s="216"/>
      <c r="AN349" s="216"/>
      <c r="AO349" s="216"/>
      <c r="AP349" s="216"/>
      <c r="AQ349" s="216"/>
      <c r="AR349" s="216"/>
      <c r="AS349" s="216"/>
      <c r="AT349" s="216"/>
      <c r="AU349" s="216"/>
      <c r="AV349" s="216"/>
      <c r="AW349" s="216"/>
      <c r="AX349" s="216"/>
      <c r="AY349" s="216"/>
      <c r="AZ349" s="216"/>
      <c r="BA349" s="1803" t="s">
        <v>143</v>
      </c>
      <c r="BB349" s="163" t="s">
        <v>50</v>
      </c>
      <c r="BC349" s="1020" t="s">
        <v>36</v>
      </c>
      <c r="BD349" s="1040" t="s">
        <v>36</v>
      </c>
      <c r="BE349" s="1040" t="s">
        <v>36</v>
      </c>
      <c r="BF349" s="1040" t="s">
        <v>36</v>
      </c>
      <c r="BG349" s="1060" t="s">
        <v>36</v>
      </c>
      <c r="BH349" s="1079" t="s">
        <v>36</v>
      </c>
      <c r="BI349" s="1040" t="s">
        <v>36</v>
      </c>
      <c r="BJ349" s="1040" t="s">
        <v>36</v>
      </c>
      <c r="BK349" s="1040" t="s">
        <v>36</v>
      </c>
      <c r="BL349" s="1060" t="s">
        <v>36</v>
      </c>
      <c r="BM349" s="1079" t="s">
        <v>36</v>
      </c>
      <c r="BN349" s="1040" t="s">
        <v>36</v>
      </c>
      <c r="BO349" s="1040" t="s">
        <v>36</v>
      </c>
      <c r="BP349" s="1040" t="s">
        <v>36</v>
      </c>
      <c r="BQ349" s="1060" t="s">
        <v>36</v>
      </c>
      <c r="BR349" s="1079" t="s">
        <v>36</v>
      </c>
      <c r="BS349" s="1040" t="s">
        <v>36</v>
      </c>
      <c r="BT349" s="1040" t="s">
        <v>36</v>
      </c>
      <c r="BU349" s="1040" t="s">
        <v>36</v>
      </c>
      <c r="BV349" s="1040" t="s">
        <v>36</v>
      </c>
      <c r="BW349" s="1040" t="s">
        <v>36</v>
      </c>
      <c r="BX349" s="1040" t="s">
        <v>36</v>
      </c>
      <c r="BY349" s="1098" t="s">
        <v>36</v>
      </c>
      <c r="BZ349" s="1098" t="s">
        <v>36</v>
      </c>
      <c r="CA349" s="1098" t="s">
        <v>36</v>
      </c>
      <c r="CB349" s="1098" t="s">
        <v>36</v>
      </c>
      <c r="CC349" s="1098" t="s">
        <v>36</v>
      </c>
      <c r="CD349" s="1098" t="s">
        <v>36</v>
      </c>
      <c r="CE349" s="1098" t="s">
        <v>36</v>
      </c>
      <c r="CF349" s="1098" t="s">
        <v>36</v>
      </c>
      <c r="CG349" s="1098" t="s">
        <v>36</v>
      </c>
      <c r="CH349" s="1098" t="s">
        <v>36</v>
      </c>
      <c r="CI349" s="1098" t="s">
        <v>36</v>
      </c>
      <c r="CJ349" s="1098" t="s">
        <v>36</v>
      </c>
      <c r="CK349" s="1098" t="s">
        <v>36</v>
      </c>
      <c r="CL349" s="1098" t="s">
        <v>36</v>
      </c>
      <c r="CM349" s="1528"/>
      <c r="CN349" s="1528"/>
      <c r="CO349" s="1528"/>
      <c r="CP349" s="1528"/>
      <c r="CQ349" s="1528"/>
      <c r="CR349" s="1528"/>
      <c r="CS349" s="1528"/>
      <c r="CT349" s="1528"/>
      <c r="CU349" s="1528"/>
      <c r="CV349" s="1528"/>
      <c r="CW349" s="1528"/>
      <c r="CX349" s="1528"/>
      <c r="CY349" s="1528"/>
      <c r="CZ349" s="1528"/>
    </row>
    <row r="350" s="567" customFormat="true" ht="15" customHeight="true" x14ac:dyDescent="0.2">
      <c r="B350" s="568"/>
      <c r="AM350" s="216"/>
      <c r="AN350" s="216"/>
      <c r="AO350" s="216"/>
      <c r="AP350" s="216"/>
      <c r="AQ350" s="216"/>
      <c r="AR350" s="216"/>
      <c r="AS350" s="216"/>
      <c r="AT350" s="216"/>
      <c r="AU350" s="216"/>
      <c r="AV350" s="216"/>
      <c r="AW350" s="216"/>
      <c r="AX350" s="216"/>
      <c r="AY350" s="216"/>
      <c r="AZ350" s="216"/>
      <c r="BA350" s="1804"/>
      <c r="BB350" s="163" t="s">
        <v>49</v>
      </c>
      <c r="BC350" s="1020" t="s">
        <v>36</v>
      </c>
      <c r="BD350" s="1040" t="s">
        <v>36</v>
      </c>
      <c r="BE350" s="1040" t="s">
        <v>36</v>
      </c>
      <c r="BF350" s="1040" t="s">
        <v>36</v>
      </c>
      <c r="BG350" s="1060" t="s">
        <v>36</v>
      </c>
      <c r="BH350" s="1079" t="s">
        <v>36</v>
      </c>
      <c r="BI350" s="1040" t="s">
        <v>36</v>
      </c>
      <c r="BJ350" s="1040" t="s">
        <v>36</v>
      </c>
      <c r="BK350" s="1040" t="s">
        <v>36</v>
      </c>
      <c r="BL350" s="1060" t="s">
        <v>36</v>
      </c>
      <c r="BM350" s="1079" t="s">
        <v>36</v>
      </c>
      <c r="BN350" s="1040" t="s">
        <v>36</v>
      </c>
      <c r="BO350" s="1040" t="s">
        <v>36</v>
      </c>
      <c r="BP350" s="1040" t="s">
        <v>36</v>
      </c>
      <c r="BQ350" s="1060" t="s">
        <v>36</v>
      </c>
      <c r="BR350" s="1079" t="s">
        <v>36</v>
      </c>
      <c r="BS350" s="1040" t="s">
        <v>36</v>
      </c>
      <c r="BT350" s="1040" t="s">
        <v>36</v>
      </c>
      <c r="BU350" s="1040" t="s">
        <v>36</v>
      </c>
      <c r="BV350" s="1040" t="s">
        <v>36</v>
      </c>
      <c r="BW350" s="1040" t="s">
        <v>36</v>
      </c>
      <c r="BX350" s="1040" t="s">
        <v>36</v>
      </c>
      <c r="BY350" s="1098" t="s">
        <v>36</v>
      </c>
      <c r="BZ350" s="1098" t="s">
        <v>36</v>
      </c>
      <c r="CA350" s="1098" t="s">
        <v>36</v>
      </c>
      <c r="CB350" s="1098" t="s">
        <v>36</v>
      </c>
      <c r="CC350" s="1098" t="s">
        <v>36</v>
      </c>
      <c r="CD350" s="1098" t="s">
        <v>36</v>
      </c>
      <c r="CE350" s="1098" t="s">
        <v>36</v>
      </c>
      <c r="CF350" s="1098" t="s">
        <v>36</v>
      </c>
      <c r="CG350" s="1098" t="s">
        <v>36</v>
      </c>
      <c r="CH350" s="1098" t="s">
        <v>36</v>
      </c>
      <c r="CI350" s="1098" t="s">
        <v>36</v>
      </c>
      <c r="CJ350" s="1098" t="s">
        <v>36</v>
      </c>
      <c r="CK350" s="1098" t="s">
        <v>36</v>
      </c>
      <c r="CL350" s="1098" t="s">
        <v>36</v>
      </c>
      <c r="CM350" s="1528"/>
      <c r="CN350" s="1528"/>
      <c r="CO350" s="1528"/>
      <c r="CP350" s="1528"/>
      <c r="CQ350" s="1528"/>
      <c r="CR350" s="1528"/>
      <c r="CS350" s="1528"/>
      <c r="CT350" s="1528"/>
      <c r="CU350" s="1528"/>
      <c r="CV350" s="1528"/>
      <c r="CW350" s="1528"/>
      <c r="CX350" s="1528"/>
      <c r="CY350" s="1528"/>
      <c r="CZ350" s="1528"/>
    </row>
    <row r="351" s="567" customFormat="true" ht="15" customHeight="true" x14ac:dyDescent="0.2">
      <c r="B351" s="568"/>
      <c r="AM351" s="216"/>
      <c r="AN351" s="216"/>
      <c r="AO351" s="216"/>
      <c r="AP351" s="216"/>
      <c r="AQ351" s="216"/>
      <c r="AR351" s="216"/>
      <c r="AS351" s="216"/>
      <c r="AT351" s="216"/>
      <c r="AU351" s="216"/>
      <c r="AV351" s="216"/>
      <c r="AW351" s="216"/>
      <c r="AX351" s="216"/>
      <c r="AY351" s="216"/>
      <c r="AZ351" s="216"/>
      <c r="BA351" s="1803" t="s">
        <v>144</v>
      </c>
      <c r="BB351" s="163" t="s">
        <v>50</v>
      </c>
      <c r="BC351" s="1020" t="s">
        <v>36</v>
      </c>
      <c r="BD351" s="1040" t="s">
        <v>36</v>
      </c>
      <c r="BE351" s="1040" t="s">
        <v>36</v>
      </c>
      <c r="BF351" s="1040" t="s">
        <v>36</v>
      </c>
      <c r="BG351" s="1060" t="s">
        <v>36</v>
      </c>
      <c r="BH351" s="1079" t="s">
        <v>36</v>
      </c>
      <c r="BI351" s="1040" t="s">
        <v>36</v>
      </c>
      <c r="BJ351" s="1040" t="s">
        <v>36</v>
      </c>
      <c r="BK351" s="1040" t="s">
        <v>36</v>
      </c>
      <c r="BL351" s="1060" t="s">
        <v>36</v>
      </c>
      <c r="BM351" s="1079" t="s">
        <v>36</v>
      </c>
      <c r="BN351" s="1040" t="s">
        <v>36</v>
      </c>
      <c r="BO351" s="1040" t="s">
        <v>36</v>
      </c>
      <c r="BP351" s="1040" t="s">
        <v>36</v>
      </c>
      <c r="BQ351" s="1060" t="s">
        <v>36</v>
      </c>
      <c r="BR351" s="1079" t="s">
        <v>36</v>
      </c>
      <c r="BS351" s="1040" t="s">
        <v>36</v>
      </c>
      <c r="BT351" s="1040" t="s">
        <v>36</v>
      </c>
      <c r="BU351" s="1040" t="s">
        <v>36</v>
      </c>
      <c r="BV351" s="1040" t="s">
        <v>36</v>
      </c>
      <c r="BW351" s="1040" t="s">
        <v>36</v>
      </c>
      <c r="BX351" s="1040" t="s">
        <v>36</v>
      </c>
      <c r="BY351" s="1098" t="s">
        <v>36</v>
      </c>
      <c r="BZ351" s="1098" t="s">
        <v>36</v>
      </c>
      <c r="CA351" s="1098" t="s">
        <v>36</v>
      </c>
      <c r="CB351" s="1098" t="s">
        <v>36</v>
      </c>
      <c r="CC351" s="1098" t="s">
        <v>36</v>
      </c>
      <c r="CD351" s="1098" t="s">
        <v>36</v>
      </c>
      <c r="CE351" s="1098" t="s">
        <v>36</v>
      </c>
      <c r="CF351" s="1098" t="s">
        <v>36</v>
      </c>
      <c r="CG351" s="1098" t="s">
        <v>36</v>
      </c>
      <c r="CH351" s="1098" t="s">
        <v>36</v>
      </c>
      <c r="CI351" s="1098" t="s">
        <v>36</v>
      </c>
      <c r="CJ351" s="1098" t="s">
        <v>36</v>
      </c>
      <c r="CK351" s="1098" t="s">
        <v>36</v>
      </c>
      <c r="CL351" s="1098" t="s">
        <v>36</v>
      </c>
      <c r="CM351" s="1528"/>
      <c r="CN351" s="1528"/>
      <c r="CO351" s="1528"/>
      <c r="CP351" s="1528"/>
      <c r="CQ351" s="1528"/>
      <c r="CR351" s="1528"/>
      <c r="CS351" s="1528"/>
      <c r="CT351" s="1528"/>
      <c r="CU351" s="1528"/>
      <c r="CV351" s="1528"/>
      <c r="CW351" s="1528"/>
      <c r="CX351" s="1528"/>
      <c r="CY351" s="1528"/>
      <c r="CZ351" s="1528"/>
    </row>
    <row r="352" s="567" customFormat="true" ht="15" customHeight="true" x14ac:dyDescent="0.2">
      <c r="B352" s="568"/>
      <c r="AM352" s="216"/>
      <c r="AN352" s="216"/>
      <c r="AO352" s="216"/>
      <c r="AP352" s="216"/>
      <c r="AQ352" s="216"/>
      <c r="AR352" s="216"/>
      <c r="AS352" s="216"/>
      <c r="AT352" s="216"/>
      <c r="AU352" s="216"/>
      <c r="AV352" s="216"/>
      <c r="AW352" s="216"/>
      <c r="AX352" s="216"/>
      <c r="AY352" s="216"/>
      <c r="AZ352" s="216"/>
      <c r="BA352" s="1804"/>
      <c r="BB352" s="163" t="s">
        <v>49</v>
      </c>
      <c r="BC352" s="1020" t="s">
        <v>36</v>
      </c>
      <c r="BD352" s="1040" t="s">
        <v>36</v>
      </c>
      <c r="BE352" s="1040" t="s">
        <v>36</v>
      </c>
      <c r="BF352" s="1040" t="s">
        <v>36</v>
      </c>
      <c r="BG352" s="1060" t="s">
        <v>36</v>
      </c>
      <c r="BH352" s="1079" t="s">
        <v>36</v>
      </c>
      <c r="BI352" s="1040" t="s">
        <v>36</v>
      </c>
      <c r="BJ352" s="1040" t="s">
        <v>36</v>
      </c>
      <c r="BK352" s="1040" t="s">
        <v>36</v>
      </c>
      <c r="BL352" s="1060" t="s">
        <v>36</v>
      </c>
      <c r="BM352" s="1079" t="s">
        <v>36</v>
      </c>
      <c r="BN352" s="1040" t="s">
        <v>36</v>
      </c>
      <c r="BO352" s="1040" t="s">
        <v>36</v>
      </c>
      <c r="BP352" s="1040" t="s">
        <v>36</v>
      </c>
      <c r="BQ352" s="1060" t="s">
        <v>36</v>
      </c>
      <c r="BR352" s="1079" t="s">
        <v>36</v>
      </c>
      <c r="BS352" s="1040" t="s">
        <v>36</v>
      </c>
      <c r="BT352" s="1040" t="s">
        <v>36</v>
      </c>
      <c r="BU352" s="1040" t="s">
        <v>36</v>
      </c>
      <c r="BV352" s="1040" t="s">
        <v>36</v>
      </c>
      <c r="BW352" s="1040" t="s">
        <v>36</v>
      </c>
      <c r="BX352" s="1040" t="s">
        <v>36</v>
      </c>
      <c r="BY352" s="1098" t="s">
        <v>36</v>
      </c>
      <c r="BZ352" s="1098" t="s">
        <v>36</v>
      </c>
      <c r="CA352" s="1098" t="s">
        <v>36</v>
      </c>
      <c r="CB352" s="1098" t="s">
        <v>36</v>
      </c>
      <c r="CC352" s="1098" t="s">
        <v>36</v>
      </c>
      <c r="CD352" s="1098" t="s">
        <v>36</v>
      </c>
      <c r="CE352" s="1098" t="s">
        <v>36</v>
      </c>
      <c r="CF352" s="1098" t="s">
        <v>36</v>
      </c>
      <c r="CG352" s="1098" t="s">
        <v>36</v>
      </c>
      <c r="CH352" s="1098" t="s">
        <v>36</v>
      </c>
      <c r="CI352" s="1098" t="s">
        <v>36</v>
      </c>
      <c r="CJ352" s="1098" t="s">
        <v>36</v>
      </c>
      <c r="CK352" s="1098" t="s">
        <v>36</v>
      </c>
      <c r="CL352" s="1098" t="s">
        <v>36</v>
      </c>
      <c r="CM352" s="1528"/>
      <c r="CN352" s="1528"/>
      <c r="CO352" s="1528"/>
      <c r="CP352" s="1528"/>
      <c r="CQ352" s="1528"/>
      <c r="CR352" s="1528"/>
      <c r="CS352" s="1528"/>
      <c r="CT352" s="1528"/>
      <c r="CU352" s="1528"/>
      <c r="CV352" s="1528"/>
      <c r="CW352" s="1528"/>
      <c r="CX352" s="1528"/>
      <c r="CY352" s="1528"/>
      <c r="CZ352" s="1528"/>
    </row>
    <row r="353" s="567" customFormat="true" ht="15" customHeight="true" x14ac:dyDescent="0.2">
      <c r="B353" s="568"/>
      <c r="AM353" s="216"/>
      <c r="AN353" s="216"/>
      <c r="AO353" s="216"/>
      <c r="AP353" s="216"/>
      <c r="AQ353" s="216"/>
      <c r="AR353" s="216"/>
      <c r="AS353" s="216"/>
      <c r="AT353" s="216"/>
      <c r="AU353" s="216"/>
      <c r="AV353" s="216"/>
      <c r="AW353" s="216"/>
      <c r="AX353" s="216"/>
      <c r="AY353" s="216"/>
      <c r="AZ353" s="216"/>
      <c r="BA353" s="1803" t="s">
        <v>139</v>
      </c>
      <c r="BB353" s="163" t="s">
        <v>50</v>
      </c>
      <c r="BC353" s="1020" t="s">
        <v>36</v>
      </c>
      <c r="BD353" s="1040" t="s">
        <v>36</v>
      </c>
      <c r="BE353" s="1040" t="s">
        <v>36</v>
      </c>
      <c r="BF353" s="1040" t="s">
        <v>36</v>
      </c>
      <c r="BG353" s="1060" t="s">
        <v>36</v>
      </c>
      <c r="BH353" s="1079" t="s">
        <v>36</v>
      </c>
      <c r="BI353" s="1040" t="s">
        <v>36</v>
      </c>
      <c r="BJ353" s="1040" t="s">
        <v>36</v>
      </c>
      <c r="BK353" s="1040" t="s">
        <v>36</v>
      </c>
      <c r="BL353" s="1060" t="s">
        <v>36</v>
      </c>
      <c r="BM353" s="1079" t="s">
        <v>36</v>
      </c>
      <c r="BN353" s="1040" t="s">
        <v>36</v>
      </c>
      <c r="BO353" s="1040" t="s">
        <v>36</v>
      </c>
      <c r="BP353" s="1040" t="s">
        <v>36</v>
      </c>
      <c r="BQ353" s="1060" t="s">
        <v>36</v>
      </c>
      <c r="BR353" s="1079" t="s">
        <v>36</v>
      </c>
      <c r="BS353" s="1040" t="s">
        <v>36</v>
      </c>
      <c r="BT353" s="1040" t="s">
        <v>36</v>
      </c>
      <c r="BU353" s="1040" t="s">
        <v>36</v>
      </c>
      <c r="BV353" s="1040" t="s">
        <v>36</v>
      </c>
      <c r="BW353" s="1040" t="s">
        <v>36</v>
      </c>
      <c r="BX353" s="1040" t="s">
        <v>36</v>
      </c>
      <c r="BY353" s="1098" t="s">
        <v>36</v>
      </c>
      <c r="BZ353" s="1098" t="s">
        <v>36</v>
      </c>
      <c r="CA353" s="1098" t="s">
        <v>36</v>
      </c>
      <c r="CB353" s="1098" t="s">
        <v>36</v>
      </c>
      <c r="CC353" s="1098" t="s">
        <v>36</v>
      </c>
      <c r="CD353" s="1098" t="s">
        <v>36</v>
      </c>
      <c r="CE353" s="1098" t="s">
        <v>36</v>
      </c>
      <c r="CF353" s="1098" t="s">
        <v>36</v>
      </c>
      <c r="CG353" s="1098" t="s">
        <v>36</v>
      </c>
      <c r="CH353" s="1098" t="s">
        <v>36</v>
      </c>
      <c r="CI353" s="1098" t="s">
        <v>36</v>
      </c>
      <c r="CJ353" s="1098" t="s">
        <v>36</v>
      </c>
      <c r="CK353" s="1098" t="s">
        <v>36</v>
      </c>
      <c r="CL353" s="1098" t="s">
        <v>36</v>
      </c>
      <c r="CM353" s="1528"/>
      <c r="CN353" s="1528"/>
      <c r="CO353" s="1528"/>
      <c r="CP353" s="1528"/>
      <c r="CQ353" s="1528"/>
      <c r="CR353" s="1528"/>
      <c r="CS353" s="1528"/>
      <c r="CT353" s="1528"/>
      <c r="CU353" s="1528"/>
      <c r="CV353" s="1528"/>
      <c r="CW353" s="1528"/>
      <c r="CX353" s="1528"/>
      <c r="CY353" s="1528"/>
      <c r="CZ353" s="1528"/>
    </row>
    <row r="354" s="567" customFormat="true" ht="15" customHeight="true" x14ac:dyDescent="0.2">
      <c r="B354" s="568"/>
      <c r="AM354" s="216"/>
      <c r="AN354" s="216"/>
      <c r="AO354" s="216"/>
      <c r="AP354" s="216"/>
      <c r="AQ354" s="216"/>
      <c r="AR354" s="216"/>
      <c r="AS354" s="216"/>
      <c r="AT354" s="216"/>
      <c r="AU354" s="216"/>
      <c r="AV354" s="216"/>
      <c r="AW354" s="216"/>
      <c r="AX354" s="216"/>
      <c r="AY354" s="216"/>
      <c r="AZ354" s="216"/>
      <c r="BA354" s="1805"/>
      <c r="BB354" s="164" t="s">
        <v>49</v>
      </c>
      <c r="BC354" s="1021" t="s">
        <v>36</v>
      </c>
      <c r="BD354" s="1041" t="s">
        <v>36</v>
      </c>
      <c r="BE354" s="1041" t="s">
        <v>36</v>
      </c>
      <c r="BF354" s="1041" t="s">
        <v>36</v>
      </c>
      <c r="BG354" s="1061" t="s">
        <v>36</v>
      </c>
      <c r="BH354" s="1080" t="s">
        <v>36</v>
      </c>
      <c r="BI354" s="1041" t="s">
        <v>36</v>
      </c>
      <c r="BJ354" s="1041" t="s">
        <v>36</v>
      </c>
      <c r="BK354" s="1041" t="s">
        <v>36</v>
      </c>
      <c r="BL354" s="1061" t="s">
        <v>36</v>
      </c>
      <c r="BM354" s="1080" t="s">
        <v>36</v>
      </c>
      <c r="BN354" s="1041" t="s">
        <v>36</v>
      </c>
      <c r="BO354" s="1041" t="s">
        <v>36</v>
      </c>
      <c r="BP354" s="1041" t="s">
        <v>36</v>
      </c>
      <c r="BQ354" s="1061" t="s">
        <v>36</v>
      </c>
      <c r="BR354" s="1080" t="s">
        <v>36</v>
      </c>
      <c r="BS354" s="1041" t="s">
        <v>36</v>
      </c>
      <c r="BT354" s="1041" t="s">
        <v>36</v>
      </c>
      <c r="BU354" s="1041" t="s">
        <v>36</v>
      </c>
      <c r="BV354" s="1041" t="s">
        <v>36</v>
      </c>
      <c r="BW354" s="1041" t="s">
        <v>36</v>
      </c>
      <c r="BX354" s="1041" t="s">
        <v>36</v>
      </c>
      <c r="BY354" s="1099" t="s">
        <v>36</v>
      </c>
      <c r="BZ354" s="1099" t="s">
        <v>36</v>
      </c>
      <c r="CA354" s="1099" t="s">
        <v>36</v>
      </c>
      <c r="CB354" s="1099" t="s">
        <v>36</v>
      </c>
      <c r="CC354" s="1099" t="s">
        <v>36</v>
      </c>
      <c r="CD354" s="1099" t="s">
        <v>36</v>
      </c>
      <c r="CE354" s="1099" t="s">
        <v>36</v>
      </c>
      <c r="CF354" s="1099" t="s">
        <v>36</v>
      </c>
      <c r="CG354" s="1099" t="s">
        <v>36</v>
      </c>
      <c r="CH354" s="1099" t="s">
        <v>36</v>
      </c>
      <c r="CI354" s="1099" t="s">
        <v>36</v>
      </c>
      <c r="CJ354" s="1099" t="s">
        <v>36</v>
      </c>
      <c r="CK354" s="1099" t="s">
        <v>36</v>
      </c>
      <c r="CL354" s="1099" t="s">
        <v>36</v>
      </c>
      <c r="CM354" s="1529"/>
      <c r="CN354" s="1529"/>
      <c r="CO354" s="1529"/>
      <c r="CP354" s="1529"/>
      <c r="CQ354" s="1529"/>
      <c r="CR354" s="1529"/>
      <c r="CS354" s="1529"/>
      <c r="CT354" s="1529"/>
      <c r="CU354" s="1529"/>
      <c r="CV354" s="1529"/>
      <c r="CW354" s="1529"/>
      <c r="CX354" s="1529"/>
      <c r="CY354" s="1529"/>
      <c r="CZ354" s="1529"/>
    </row>
    <row r="355" s="567" customFormat="true" ht="15" customHeight="true" x14ac:dyDescent="0.2">
      <c r="B355" s="568"/>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567" customFormat="true" ht="15" customHeight="true" x14ac:dyDescent="0.2">
      <c r="B356" s="568"/>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567" customFormat="true" ht="15" customHeight="true" x14ac:dyDescent="0.2">
      <c r="B390" s="568"/>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567" customFormat="true" ht="15" customHeight="true" x14ac:dyDescent="0.2">
      <c r="B391" s="568"/>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567" customFormat="true" ht="15" customHeight="true" x14ac:dyDescent="0.2">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567" customFormat="true" ht="15" customHeight="true" x14ac:dyDescent="0.2">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567" customFormat="true" ht="15" customHeight="true" x14ac:dyDescent="0.2">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567" customFormat="true" ht="15" customHeight="true" x14ac:dyDescent="0.2">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567" customFormat="true" ht="15" customHeight="true" x14ac:dyDescent="0.2">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567" customFormat="true" ht="15" customHeight="true" x14ac:dyDescent="0.2">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567" customFormat="true" ht="15" customHeight="true" x14ac:dyDescent="0.2">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1698" t="s">
        <v>130</v>
      </c>
      <c r="D399" s="1699"/>
      <c r="E399" s="1699"/>
      <c r="F399" s="1699"/>
      <c r="G399" s="136"/>
      <c r="H399" s="1703" t="s">
        <v>131</v>
      </c>
      <c r="I399" s="1704"/>
      <c r="J399" s="1704"/>
      <c r="K399" s="1704"/>
      <c r="M399" s="1703" t="s">
        <v>132</v>
      </c>
      <c r="N399" s="1704"/>
      <c r="O399" s="1704"/>
      <c r="P399" s="1704"/>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1705" t="s">
        <v>208</v>
      </c>
      <c r="D400" s="1706"/>
      <c r="E400" s="1706"/>
      <c r="F400" s="397"/>
      <c r="G400" s="397"/>
      <c r="H400" s="1707" t="s">
        <v>208</v>
      </c>
      <c r="I400" s="1707"/>
      <c r="J400" s="1707"/>
      <c r="K400" s="397"/>
      <c r="L400" s="397"/>
      <c r="M400" s="1707" t="s">
        <v>208</v>
      </c>
      <c r="N400" s="1707"/>
      <c r="O400" s="1707"/>
      <c r="P400" s="397"/>
      <c r="Q400" s="397"/>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05"/>
      <c r="D401" s="1706"/>
      <c r="E401" s="417" t="s">
        <v>209</v>
      </c>
      <c r="F401" s="397"/>
      <c r="G401" s="397"/>
      <c r="H401" s="1707"/>
      <c r="I401" s="1707"/>
      <c r="J401" s="418" t="s">
        <v>209</v>
      </c>
      <c r="K401" s="397"/>
      <c r="L401" s="397"/>
      <c r="M401" s="1707"/>
      <c r="N401" s="1707"/>
      <c r="O401" s="419" t="s">
        <v>209</v>
      </c>
      <c r="P401" s="397"/>
      <c r="Q401" s="397"/>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08" t="s">
        <v>136</v>
      </c>
      <c r="C402" s="1706"/>
      <c r="D402" s="1706"/>
      <c r="E402" s="420" t="s">
        <v>210</v>
      </c>
      <c r="F402" s="397"/>
      <c r="G402" s="397"/>
      <c r="H402" s="1707"/>
      <c r="I402" s="1707"/>
      <c r="J402" s="421" t="s">
        <v>210</v>
      </c>
      <c r="K402" s="397"/>
      <c r="L402" s="397"/>
      <c r="M402" s="1707"/>
      <c r="N402" s="1707"/>
      <c r="O402" s="422" t="s">
        <v>210</v>
      </c>
      <c r="P402" s="397"/>
      <c r="Q402" s="397"/>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709"/>
      <c r="C403" s="1657" t="s">
        <v>211</v>
      </c>
      <c r="D403" s="1658"/>
      <c r="E403" s="461">
        <v>0.76523643744702408</v>
      </c>
      <c r="F403" s="462"/>
      <c r="G403" s="462"/>
      <c r="H403" s="1658" t="s">
        <v>212</v>
      </c>
      <c r="I403" s="1658"/>
      <c r="J403" s="463">
        <v>0.63972798337412395</v>
      </c>
      <c r="K403" s="462"/>
      <c r="L403" s="462"/>
      <c r="M403" s="1658" t="s">
        <v>211</v>
      </c>
      <c r="N403" s="1658"/>
      <c r="O403" s="464">
        <v>0.72864645991122468</v>
      </c>
      <c r="P403" s="462"/>
      <c r="Q403" s="462"/>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709"/>
      <c r="C404" s="1657" t="s">
        <v>213</v>
      </c>
      <c r="D404" s="1658"/>
      <c r="E404" s="465">
        <v>0.75846692485070633</v>
      </c>
      <c r="F404" s="462"/>
      <c r="G404" s="462"/>
      <c r="H404" s="1658" t="s">
        <v>213</v>
      </c>
      <c r="I404" s="1658"/>
      <c r="J404" s="466">
        <v>0.62144927911170245</v>
      </c>
      <c r="K404" s="462"/>
      <c r="L404" s="462"/>
      <c r="M404" s="1658" t="s">
        <v>212</v>
      </c>
      <c r="N404" s="1658"/>
      <c r="O404" s="467">
        <v>0.68839095859679145</v>
      </c>
      <c r="P404" s="462"/>
      <c r="Q404" s="462"/>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709"/>
      <c r="C405" s="1657" t="s">
        <v>212</v>
      </c>
      <c r="D405" s="1658"/>
      <c r="E405" s="465">
        <v>0.75823602445404692</v>
      </c>
      <c r="F405" s="462"/>
      <c r="G405" s="462"/>
      <c r="H405" s="1658" t="s">
        <v>214</v>
      </c>
      <c r="I405" s="1658"/>
      <c r="J405" s="466">
        <v>-0.59478876049708673</v>
      </c>
      <c r="K405" s="462"/>
      <c r="L405" s="462"/>
      <c r="M405" s="1658" t="s">
        <v>213</v>
      </c>
      <c r="N405" s="1658"/>
      <c r="O405" s="467">
        <v>0.68775257027796943</v>
      </c>
      <c r="P405" s="462"/>
      <c r="Q405" s="462"/>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709"/>
      <c r="C406" s="1657" t="s">
        <v>215</v>
      </c>
      <c r="D406" s="1658"/>
      <c r="E406" s="465">
        <v>0.73554414904179877</v>
      </c>
      <c r="F406" s="462"/>
      <c r="G406" s="462"/>
      <c r="H406" s="1658" t="s">
        <v>216</v>
      </c>
      <c r="I406" s="1658"/>
      <c r="J406" s="466">
        <v>0.53942484533175938</v>
      </c>
      <c r="K406" s="462"/>
      <c r="L406" s="462"/>
      <c r="M406" s="1658" t="s">
        <v>215</v>
      </c>
      <c r="N406" s="1658"/>
      <c r="O406" s="467">
        <v>0.66229409996161404</v>
      </c>
      <c r="P406" s="462"/>
      <c r="Q406" s="462"/>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709"/>
      <c r="C407" s="1657" t="s">
        <v>217</v>
      </c>
      <c r="D407" s="1658"/>
      <c r="E407" s="465">
        <v>-0.72456793336665537</v>
      </c>
      <c r="F407" s="462"/>
      <c r="G407" s="462"/>
      <c r="H407" s="1658" t="s">
        <v>218</v>
      </c>
      <c r="I407" s="1658"/>
      <c r="J407" s="466">
        <v>0.5320664732650332</v>
      </c>
      <c r="K407" s="462"/>
      <c r="L407" s="462"/>
      <c r="M407" s="1658" t="s">
        <v>218</v>
      </c>
      <c r="N407" s="1658"/>
      <c r="O407" s="467">
        <v>0.65802954005429815</v>
      </c>
      <c r="P407" s="462"/>
      <c r="Q407" s="462"/>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709"/>
      <c r="C408" s="1657" t="s">
        <v>218</v>
      </c>
      <c r="D408" s="1658"/>
      <c r="E408" s="465">
        <v>0.71194824899347409</v>
      </c>
      <c r="F408" s="462"/>
      <c r="G408" s="462"/>
      <c r="H408" s="1658" t="s">
        <v>211</v>
      </c>
      <c r="I408" s="1658"/>
      <c r="J408" s="466">
        <v>0.5180816689237876</v>
      </c>
      <c r="K408" s="462"/>
      <c r="L408" s="462"/>
      <c r="M408" s="1658" t="s">
        <v>217</v>
      </c>
      <c r="N408" s="1658"/>
      <c r="O408" s="467">
        <v>-0.65276345581874295</v>
      </c>
      <c r="P408" s="462"/>
      <c r="Q408" s="462"/>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709"/>
      <c r="C409" s="1657" t="s">
        <v>216</v>
      </c>
      <c r="D409" s="1658"/>
      <c r="E409" s="465">
        <v>0.64512286619557435</v>
      </c>
      <c r="F409" s="462"/>
      <c r="G409" s="462"/>
      <c r="H409" s="1658" t="s">
        <v>219</v>
      </c>
      <c r="I409" s="1658"/>
      <c r="J409" s="466">
        <v>0.50342660427452068</v>
      </c>
      <c r="K409" s="462"/>
      <c r="L409" s="462"/>
      <c r="M409" s="1658" t="s">
        <v>216</v>
      </c>
      <c r="N409" s="1658"/>
      <c r="O409" s="467">
        <v>0.60022709002183583</v>
      </c>
      <c r="P409" s="462"/>
      <c r="Q409" s="462"/>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709"/>
      <c r="C410" s="1657" t="s">
        <v>220</v>
      </c>
      <c r="D410" s="1658"/>
      <c r="E410" s="465">
        <v>0.5625246789036632</v>
      </c>
      <c r="F410" s="462"/>
      <c r="G410" s="462"/>
      <c r="H410" s="1658" t="s">
        <v>215</v>
      </c>
      <c r="I410" s="1658"/>
      <c r="J410" s="466">
        <v>0.4733560252380471</v>
      </c>
      <c r="K410" s="462"/>
      <c r="L410" s="462"/>
      <c r="M410" s="1658" t="s">
        <v>220</v>
      </c>
      <c r="N410" s="1658"/>
      <c r="O410" s="467">
        <v>0.56341884788214314</v>
      </c>
      <c r="P410" s="462"/>
      <c r="Q410" s="462"/>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709"/>
      <c r="C411" s="1657" t="s">
        <v>219</v>
      </c>
      <c r="D411" s="1658"/>
      <c r="E411" s="465">
        <v>0.48052607099580857</v>
      </c>
      <c r="F411" s="462"/>
      <c r="G411" s="462"/>
      <c r="H411" s="1658" t="s">
        <v>220</v>
      </c>
      <c r="I411" s="1658"/>
      <c r="J411" s="466">
        <v>0.45317417085006434</v>
      </c>
      <c r="K411" s="462"/>
      <c r="L411" s="462"/>
      <c r="M411" s="1658" t="s">
        <v>221</v>
      </c>
      <c r="N411" s="1658"/>
      <c r="O411" s="467">
        <v>0.47285835770830303</v>
      </c>
      <c r="P411" s="462"/>
      <c r="Q411" s="462"/>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709"/>
      <c r="C412" s="1657" t="s">
        <v>222</v>
      </c>
      <c r="D412" s="1658"/>
      <c r="E412" s="465">
        <v>-0.46996285868574034</v>
      </c>
      <c r="F412" s="462"/>
      <c r="G412" s="462"/>
      <c r="H412" s="1658" t="s">
        <v>223</v>
      </c>
      <c r="I412" s="1658"/>
      <c r="J412" s="466">
        <v>0.4327289787844929</v>
      </c>
      <c r="K412" s="462"/>
      <c r="L412" s="462"/>
      <c r="M412" s="1658" t="s">
        <v>222</v>
      </c>
      <c r="N412" s="1658"/>
      <c r="O412" s="467">
        <v>-0.44912296791636952</v>
      </c>
      <c r="P412" s="462"/>
      <c r="Q412" s="462"/>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709"/>
      <c r="C413" s="1657" t="s">
        <v>221</v>
      </c>
      <c r="D413" s="1658"/>
      <c r="E413" s="465">
        <v>0.46685581135982029</v>
      </c>
      <c r="F413" s="462"/>
      <c r="G413" s="462"/>
      <c r="H413" s="1658" t="s">
        <v>221</v>
      </c>
      <c r="I413" s="1658"/>
      <c r="J413" s="466">
        <v>0.42593678426038889</v>
      </c>
      <c r="K413" s="462"/>
      <c r="L413" s="462"/>
      <c r="M413" s="1658" t="s">
        <v>223</v>
      </c>
      <c r="N413" s="1658"/>
      <c r="O413" s="467">
        <v>0.42866431069761513</v>
      </c>
      <c r="P413" s="462"/>
      <c r="Q413" s="462"/>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709"/>
      <c r="C414" s="1657" t="s">
        <v>223</v>
      </c>
      <c r="D414" s="1658"/>
      <c r="E414" s="465">
        <v>0.39016124706528271</v>
      </c>
      <c r="F414" s="462"/>
      <c r="G414" s="462"/>
      <c r="H414" s="1658" t="s">
        <v>224</v>
      </c>
      <c r="I414" s="1658"/>
      <c r="J414" s="466">
        <v>-0.38307398532878173</v>
      </c>
      <c r="K414" s="462"/>
      <c r="L414" s="462"/>
      <c r="M414" s="1658" t="s">
        <v>225</v>
      </c>
      <c r="N414" s="1658"/>
      <c r="O414" s="467">
        <v>0.38693691661298601</v>
      </c>
      <c r="P414" s="462"/>
      <c r="Q414" s="462"/>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709"/>
      <c r="C415" s="1657" t="s">
        <v>224</v>
      </c>
      <c r="D415" s="1658"/>
      <c r="E415" s="465">
        <v>-0.33496784213391168</v>
      </c>
      <c r="F415" s="462"/>
      <c r="G415" s="462"/>
      <c r="H415" s="1658" t="s">
        <v>226</v>
      </c>
      <c r="I415" s="1658"/>
      <c r="J415" s="466">
        <v>-0.38258779312135655</v>
      </c>
      <c r="K415" s="462"/>
      <c r="L415" s="462"/>
      <c r="M415" s="1658" t="s">
        <v>227</v>
      </c>
      <c r="N415" s="1658"/>
      <c r="O415" s="467">
        <v>0.37324312740229271</v>
      </c>
      <c r="P415" s="462"/>
      <c r="Q415" s="462"/>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709"/>
      <c r="C416" s="1657" t="s">
        <v>227</v>
      </c>
      <c r="D416" s="1658"/>
      <c r="E416" s="465">
        <v>0.3347115310536849</v>
      </c>
      <c r="F416" s="462"/>
      <c r="G416" s="462"/>
      <c r="H416" s="1658" t="s">
        <v>222</v>
      </c>
      <c r="I416" s="1658"/>
      <c r="J416" s="466">
        <v>-0.33059214002166659</v>
      </c>
      <c r="K416" s="462"/>
      <c r="L416" s="462"/>
      <c r="M416" s="1658" t="s">
        <v>228</v>
      </c>
      <c r="N416" s="1658"/>
      <c r="O416" s="467">
        <v>0.32198802326600151</v>
      </c>
      <c r="P416" s="462"/>
      <c r="Q416" s="462"/>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709"/>
      <c r="C417" s="1657" t="s">
        <v>229</v>
      </c>
      <c r="D417" s="1658"/>
      <c r="E417" s="465">
        <v>0.32751642867783426</v>
      </c>
      <c r="F417" s="462"/>
      <c r="G417" s="462"/>
      <c r="H417" s="1658" t="s">
        <v>227</v>
      </c>
      <c r="I417" s="1658"/>
      <c r="J417" s="466">
        <v>0.2828946251778075</v>
      </c>
      <c r="K417" s="462"/>
      <c r="L417" s="462"/>
      <c r="M417" s="1658" t="s">
        <v>224</v>
      </c>
      <c r="N417" s="1658"/>
      <c r="O417" s="467">
        <v>-0.29578323161203224</v>
      </c>
      <c r="P417" s="462"/>
      <c r="Q417" s="462"/>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709"/>
      <c r="C418" s="1657" t="s">
        <v>230</v>
      </c>
      <c r="D418" s="1658"/>
      <c r="E418" s="465">
        <v>-0.30499305807613197</v>
      </c>
      <c r="F418" s="462"/>
      <c r="G418" s="462"/>
      <c r="H418" s="1658" t="s">
        <v>231</v>
      </c>
      <c r="I418" s="1658"/>
      <c r="J418" s="466">
        <v>-0.26865076936435239</v>
      </c>
      <c r="K418" s="462"/>
      <c r="L418" s="462"/>
      <c r="M418" s="1658" t="s">
        <v>219</v>
      </c>
      <c r="N418" s="1658"/>
      <c r="O418" s="467">
        <v>0.28532444011986824</v>
      </c>
      <c r="P418" s="462"/>
      <c r="Q418" s="462"/>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709"/>
      <c r="C419" s="1657" t="s">
        <v>226</v>
      </c>
      <c r="D419" s="1658"/>
      <c r="E419" s="465">
        <v>-0.28452620784996818</v>
      </c>
      <c r="F419" s="462"/>
      <c r="G419" s="462"/>
      <c r="H419" s="1658" t="s">
        <v>232</v>
      </c>
      <c r="I419" s="1658"/>
      <c r="J419" s="466">
        <v>0.24859244258395891</v>
      </c>
      <c r="K419" s="462"/>
      <c r="L419" s="462"/>
      <c r="M419" s="1658" t="s">
        <v>231</v>
      </c>
      <c r="N419" s="1658"/>
      <c r="O419" s="467">
        <v>0.27057085086891747</v>
      </c>
      <c r="P419" s="462"/>
      <c r="Q419" s="462"/>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709"/>
      <c r="C420" s="1657" t="s">
        <v>228</v>
      </c>
      <c r="D420" s="1658"/>
      <c r="E420" s="465">
        <v>0.28279165774349208</v>
      </c>
      <c r="F420" s="462"/>
      <c r="G420" s="462"/>
      <c r="H420" s="1658" t="s">
        <v>217</v>
      </c>
      <c r="I420" s="1658"/>
      <c r="J420" s="466">
        <v>-0.2461593465177784</v>
      </c>
      <c r="K420" s="462"/>
      <c r="L420" s="462"/>
      <c r="M420" s="1658" t="s">
        <v>226</v>
      </c>
      <c r="N420" s="1658"/>
      <c r="O420" s="467">
        <v>-0.23284400641045502</v>
      </c>
      <c r="P420" s="462"/>
      <c r="Q420" s="462"/>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709"/>
      <c r="C421" s="1657" t="s">
        <v>225</v>
      </c>
      <c r="D421" s="1658"/>
      <c r="E421" s="465">
        <v>0.24545046010648844</v>
      </c>
      <c r="F421" s="462"/>
      <c r="G421" s="462"/>
      <c r="H421" s="1658" t="s">
        <v>233</v>
      </c>
      <c r="I421" s="1658"/>
      <c r="J421" s="466">
        <v>0.17752400612968028</v>
      </c>
      <c r="K421" s="462"/>
      <c r="L421" s="462"/>
      <c r="M421" s="1658" t="s">
        <v>234</v>
      </c>
      <c r="N421" s="1658"/>
      <c r="O421" s="467">
        <v>0.19024968752042562</v>
      </c>
      <c r="P421" s="462"/>
      <c r="Q421" s="462"/>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709"/>
      <c r="C422" s="1657" t="s">
        <v>233</v>
      </c>
      <c r="D422" s="1658"/>
      <c r="E422" s="465">
        <v>-0.18242344915070999</v>
      </c>
      <c r="F422" s="462"/>
      <c r="G422" s="462"/>
      <c r="H422" s="1658" t="s">
        <v>225</v>
      </c>
      <c r="I422" s="1658"/>
      <c r="J422" s="466">
        <v>0.17417707800449586</v>
      </c>
      <c r="K422" s="462"/>
      <c r="L422" s="462"/>
      <c r="M422" s="1658" t="s">
        <v>229</v>
      </c>
      <c r="N422" s="1658"/>
      <c r="O422" s="467">
        <v>0.17097486459362887</v>
      </c>
      <c r="P422" s="462"/>
      <c r="Q422" s="462"/>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709"/>
      <c r="C423" s="1657" t="s">
        <v>234</v>
      </c>
      <c r="D423" s="1658"/>
      <c r="E423" s="465">
        <v>0.16277576439570465</v>
      </c>
      <c r="F423" s="462"/>
      <c r="G423" s="462"/>
      <c r="H423" s="1658" t="s">
        <v>235</v>
      </c>
      <c r="I423" s="1658"/>
      <c r="J423" s="466">
        <v>-0.14437327664086394</v>
      </c>
      <c r="K423" s="462"/>
      <c r="L423" s="462"/>
      <c r="M423" s="1658" t="s">
        <v>230</v>
      </c>
      <c r="N423" s="1658"/>
      <c r="O423" s="467">
        <v>-0.16761774625082101</v>
      </c>
      <c r="P423" s="462"/>
      <c r="Q423" s="462"/>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709"/>
      <c r="C424" s="1657" t="s">
        <v>214</v>
      </c>
      <c r="D424" s="1658"/>
      <c r="E424" s="465">
        <v>-0.14309232306310596</v>
      </c>
      <c r="F424" s="462"/>
      <c r="G424" s="462"/>
      <c r="H424" s="1658" t="s">
        <v>234</v>
      </c>
      <c r="I424" s="1658"/>
      <c r="J424" s="466">
        <v>0.13927770646682572</v>
      </c>
      <c r="K424" s="462"/>
      <c r="L424" s="462"/>
      <c r="M424" s="1658" t="s">
        <v>235</v>
      </c>
      <c r="N424" s="1658"/>
      <c r="O424" s="467">
        <v>0.1105483966271395</v>
      </c>
      <c r="P424" s="462"/>
      <c r="Q424" s="462"/>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709"/>
      <c r="C425" s="1657" t="s">
        <v>231</v>
      </c>
      <c r="D425" s="1658"/>
      <c r="E425" s="465">
        <v>0.12439254683636768</v>
      </c>
      <c r="F425" s="462"/>
      <c r="G425" s="462"/>
      <c r="H425" s="1658" t="s">
        <v>236</v>
      </c>
      <c r="I425" s="1658"/>
      <c r="J425" s="466">
        <v>-0.12049959089794753</v>
      </c>
      <c r="K425" s="462"/>
      <c r="L425" s="462"/>
      <c r="M425" s="1658" t="s">
        <v>233</v>
      </c>
      <c r="N425" s="1658"/>
      <c r="O425" s="467">
        <v>0.10739010967288809</v>
      </c>
      <c r="P425" s="462"/>
      <c r="Q425" s="462"/>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709"/>
      <c r="C426" s="1657" t="s">
        <v>237</v>
      </c>
      <c r="D426" s="1658"/>
      <c r="E426" s="465">
        <v>-8.9996879423814E-2</v>
      </c>
      <c r="F426" s="462"/>
      <c r="G426" s="462"/>
      <c r="H426" s="1658" t="s">
        <v>228</v>
      </c>
      <c r="I426" s="1658"/>
      <c r="J426" s="466">
        <v>0.10117900079992803</v>
      </c>
      <c r="K426" s="462"/>
      <c r="L426" s="462"/>
      <c r="M426" s="1658" t="s">
        <v>214</v>
      </c>
      <c r="N426" s="1658"/>
      <c r="O426" s="467">
        <v>-0.10408143472990534</v>
      </c>
      <c r="P426" s="462"/>
      <c r="Q426" s="462"/>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709"/>
      <c r="C427" s="1657" t="s">
        <v>238</v>
      </c>
      <c r="D427" s="1658"/>
      <c r="E427" s="465">
        <v>-8.6353188436597977E-2</v>
      </c>
      <c r="F427" s="462"/>
      <c r="G427" s="462"/>
      <c r="H427" s="1658" t="s">
        <v>239</v>
      </c>
      <c r="I427" s="1658"/>
      <c r="J427" s="466">
        <v>-9.8542147320597032E-2</v>
      </c>
      <c r="K427" s="462"/>
      <c r="L427" s="462"/>
      <c r="M427" s="1658" t="s">
        <v>238</v>
      </c>
      <c r="N427" s="1658"/>
      <c r="O427" s="467">
        <v>-7.4274408565284236E-2</v>
      </c>
      <c r="P427" s="462"/>
      <c r="Q427" s="462"/>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709"/>
      <c r="C428" s="1657" t="s">
        <v>236</v>
      </c>
      <c r="D428" s="1658"/>
      <c r="E428" s="465">
        <v>6.3412745277925522E-2</v>
      </c>
      <c r="F428" s="462"/>
      <c r="G428" s="462"/>
      <c r="H428" s="1658" t="s">
        <v>240</v>
      </c>
      <c r="I428" s="1658"/>
      <c r="J428" s="466">
        <v>-7.3876927075523249E-2</v>
      </c>
      <c r="K428" s="462"/>
      <c r="L428" s="462"/>
      <c r="M428" s="1658" t="s">
        <v>236</v>
      </c>
      <c r="N428" s="1658"/>
      <c r="O428" s="467">
        <v>6.6710654856134088E-2</v>
      </c>
      <c r="P428" s="462"/>
      <c r="Q428" s="462"/>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709"/>
      <c r="C429" s="1657" t="s">
        <v>235</v>
      </c>
      <c r="D429" s="1658"/>
      <c r="E429" s="465">
        <v>-5.6880184385855868E-2</v>
      </c>
      <c r="F429" s="462"/>
      <c r="G429" s="462"/>
      <c r="H429" s="1658" t="s">
        <v>241</v>
      </c>
      <c r="I429" s="1658"/>
      <c r="J429" s="466">
        <v>7.3829366636613478E-2</v>
      </c>
      <c r="K429" s="462"/>
      <c r="L429" s="462"/>
      <c r="M429" s="1658" t="s">
        <v>242</v>
      </c>
      <c r="N429" s="1658"/>
      <c r="O429" s="467">
        <v>4.922989141264747E-2</v>
      </c>
      <c r="P429" s="462"/>
      <c r="Q429" s="462"/>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709"/>
      <c r="C430" s="1657" t="s">
        <v>243</v>
      </c>
      <c r="D430" s="1658"/>
      <c r="E430" s="465">
        <v>-4.8239335360532466E-2</v>
      </c>
      <c r="F430" s="462"/>
      <c r="G430" s="462"/>
      <c r="H430" s="1658" t="s">
        <v>243</v>
      </c>
      <c r="I430" s="1658"/>
      <c r="J430" s="466">
        <v>7.0449604501323926E-2</v>
      </c>
      <c r="K430" s="462"/>
      <c r="L430" s="462"/>
      <c r="M430" s="1658" t="s">
        <v>244</v>
      </c>
      <c r="N430" s="1658"/>
      <c r="O430" s="467">
        <v>4.094129490138488E-2</v>
      </c>
      <c r="P430" s="462"/>
      <c r="Q430" s="462"/>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709"/>
      <c r="C431" s="1657" t="s">
        <v>241</v>
      </c>
      <c r="D431" s="1658"/>
      <c r="E431" s="465">
        <v>2.1496657041406679E-2</v>
      </c>
      <c r="F431" s="462"/>
      <c r="G431" s="462"/>
      <c r="H431" s="1658" t="s">
        <v>242</v>
      </c>
      <c r="I431" s="1658"/>
      <c r="J431" s="466">
        <v>6.7843571648379716E-2</v>
      </c>
      <c r="K431" s="462"/>
      <c r="L431" s="462"/>
      <c r="M431" s="1658" t="s">
        <v>237</v>
      </c>
      <c r="N431" s="1658"/>
      <c r="O431" s="467">
        <v>-2.6043942584308387E-2</v>
      </c>
      <c r="P431" s="462"/>
      <c r="Q431" s="462"/>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709"/>
      <c r="C432" s="1657" t="s">
        <v>245</v>
      </c>
      <c r="D432" s="1658"/>
      <c r="E432" s="465">
        <v>-2.082546761813275E-2</v>
      </c>
      <c r="F432" s="462"/>
      <c r="G432" s="462"/>
      <c r="H432" s="1658" t="s">
        <v>237</v>
      </c>
      <c r="I432" s="1658"/>
      <c r="J432" s="466">
        <v>-6.147468854361432E-2</v>
      </c>
      <c r="K432" s="462"/>
      <c r="L432" s="462"/>
      <c r="M432" s="1658" t="s">
        <v>232</v>
      </c>
      <c r="N432" s="1658"/>
      <c r="O432" s="467">
        <v>1.7090997207701901E-2</v>
      </c>
      <c r="P432" s="462"/>
      <c r="Q432" s="462"/>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709"/>
      <c r="C433" s="1657" t="s">
        <v>240</v>
      </c>
      <c r="D433" s="1658"/>
      <c r="E433" s="465">
        <v>2.0190246792236775E-2</v>
      </c>
      <c r="F433" s="462"/>
      <c r="G433" s="462"/>
      <c r="H433" s="1658" t="s">
        <v>229</v>
      </c>
      <c r="I433" s="1658"/>
      <c r="J433" s="466">
        <v>4.5607176858207858E-2</v>
      </c>
      <c r="K433" s="462"/>
      <c r="L433" s="462"/>
      <c r="M433" s="1658" t="s">
        <v>245</v>
      </c>
      <c r="N433" s="1658"/>
      <c r="O433" s="467">
        <v>-1.6644533153667807E-2</v>
      </c>
      <c r="P433" s="462"/>
      <c r="Q433" s="462"/>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709"/>
      <c r="C434" s="1657" t="s">
        <v>242</v>
      </c>
      <c r="D434" s="1658"/>
      <c r="E434" s="465">
        <v>1.8327277365373658E-2</v>
      </c>
      <c r="F434" s="462"/>
      <c r="G434" s="462"/>
      <c r="H434" s="1658" t="s">
        <v>246</v>
      </c>
      <c r="I434" s="1658"/>
      <c r="J434" s="466">
        <v>-3.3733932470680357E-2</v>
      </c>
      <c r="K434" s="462"/>
      <c r="L434" s="462"/>
      <c r="M434" s="1658" t="s">
        <v>241</v>
      </c>
      <c r="N434" s="1658"/>
      <c r="O434" s="467">
        <v>1.244738022833659E-2</v>
      </c>
      <c r="P434" s="462"/>
      <c r="Q434" s="462"/>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709"/>
      <c r="C435" s="1657" t="s">
        <v>239</v>
      </c>
      <c r="D435" s="1658"/>
      <c r="E435" s="465">
        <v>-8.5345410467215395E-3</v>
      </c>
      <c r="F435" s="462"/>
      <c r="G435" s="462"/>
      <c r="H435" s="1658" t="s">
        <v>230</v>
      </c>
      <c r="I435" s="1658"/>
      <c r="J435" s="468">
        <v>7.6185972415674843E-3</v>
      </c>
      <c r="K435" s="462"/>
      <c r="L435" s="462"/>
      <c r="M435" s="1658" t="s">
        <v>243</v>
      </c>
      <c r="N435" s="1658"/>
      <c r="O435" s="467">
        <v>-1.0611305746945165E-2</v>
      </c>
      <c r="P435" s="462"/>
      <c r="Q435" s="462"/>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709"/>
      <c r="C436" s="1657" t="s">
        <v>244</v>
      </c>
      <c r="D436" s="1658"/>
      <c r="E436" s="465">
        <v>6.140730898374594E-3</v>
      </c>
      <c r="F436" s="462"/>
      <c r="G436" s="462"/>
      <c r="H436" s="1658"/>
      <c r="I436" s="1658"/>
      <c r="J436" s="462"/>
      <c r="K436" s="462"/>
      <c r="L436" s="462"/>
      <c r="M436" s="1658" t="s">
        <v>246</v>
      </c>
      <c r="N436" s="1658"/>
      <c r="O436" s="467">
        <v>-9.7106865213969426E-3</v>
      </c>
      <c r="P436" s="462"/>
      <c r="Q436" s="462"/>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709"/>
      <c r="C437" s="1657" t="s">
        <v>246</v>
      </c>
      <c r="D437" s="1658"/>
      <c r="E437" s="465">
        <v>4.5378003681223085E-3</v>
      </c>
      <c r="F437" s="462"/>
      <c r="G437" s="462"/>
      <c r="H437" s="1658"/>
      <c r="I437" s="1658"/>
      <c r="J437" s="462"/>
      <c r="K437" s="462"/>
      <c r="L437" s="462"/>
      <c r="M437" s="1658" t="s">
        <v>239</v>
      </c>
      <c r="N437" s="1658"/>
      <c r="O437" s="467">
        <v>-7.3228040501177247E-3</v>
      </c>
      <c r="P437" s="462"/>
      <c r="Q437" s="462"/>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709"/>
      <c r="C438" s="1657" t="s">
        <v>232</v>
      </c>
      <c r="D438" s="1658"/>
      <c r="E438" s="469">
        <v>1.2501281696937973E-3</v>
      </c>
      <c r="F438" s="462"/>
      <c r="G438" s="462"/>
      <c r="H438" s="1658"/>
      <c r="I438" s="1658"/>
      <c r="J438" s="462"/>
      <c r="K438" s="462"/>
      <c r="L438" s="462"/>
      <c r="M438" s="1658" t="s">
        <v>240</v>
      </c>
      <c r="N438" s="1658"/>
      <c r="O438" s="470">
        <v>2.5512269063464725E-3</v>
      </c>
      <c r="P438" s="462"/>
      <c r="Q438" s="462"/>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709"/>
      <c r="C439" s="1657"/>
      <c r="D439" s="1658"/>
      <c r="E439" s="462"/>
      <c r="F439" s="462"/>
      <c r="G439" s="462"/>
      <c r="H439" s="1658" t="s">
        <v>247</v>
      </c>
      <c r="I439" s="1658"/>
      <c r="J439" s="1658"/>
      <c r="K439" s="462"/>
      <c r="L439" s="462"/>
      <c r="M439" s="1658"/>
      <c r="N439" s="1658"/>
      <c r="O439" s="462"/>
      <c r="P439" s="462"/>
      <c r="Q439" s="462"/>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709"/>
      <c r="C440" s="1657"/>
      <c r="D440" s="1658"/>
      <c r="E440" s="462"/>
      <c r="F440" s="462"/>
      <c r="G440" s="462"/>
      <c r="H440" s="1658"/>
      <c r="I440" s="1658"/>
      <c r="J440" s="444" t="s">
        <v>248</v>
      </c>
      <c r="K440" s="462"/>
      <c r="L440" s="462"/>
      <c r="M440" s="1658"/>
      <c r="N440" s="1658"/>
      <c r="O440" s="462"/>
      <c r="P440" s="462"/>
      <c r="Q440" s="462"/>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709"/>
      <c r="C441" s="1657"/>
      <c r="D441" s="1658"/>
      <c r="E441" s="462"/>
      <c r="F441" s="462"/>
      <c r="G441" s="462"/>
      <c r="H441" s="1658" t="s">
        <v>226</v>
      </c>
      <c r="I441" s="1658"/>
      <c r="J441" s="463">
        <v>0.14637341944546992</v>
      </c>
      <c r="K441" s="462"/>
      <c r="L441" s="462"/>
      <c r="M441" s="1658"/>
      <c r="N441" s="1658"/>
      <c r="O441" s="462"/>
      <c r="P441" s="462"/>
      <c r="Q441" s="462"/>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709"/>
      <c r="C442" s="1657" t="s">
        <v>247</v>
      </c>
      <c r="D442" s="1658"/>
      <c r="E442" s="1658"/>
      <c r="F442" s="462"/>
      <c r="G442" s="462"/>
      <c r="H442" s="1658" t="s">
        <v>224</v>
      </c>
      <c r="I442" s="1658"/>
      <c r="J442" s="466">
        <v>0.14674567823567569</v>
      </c>
      <c r="K442" s="462"/>
      <c r="L442" s="462"/>
      <c r="M442" s="1658" t="s">
        <v>247</v>
      </c>
      <c r="N442" s="1658"/>
      <c r="O442" s="1658"/>
      <c r="P442" s="462"/>
      <c r="Q442" s="462"/>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709"/>
      <c r="C443" s="1657"/>
      <c r="D443" s="1658"/>
      <c r="E443" s="445" t="s">
        <v>248</v>
      </c>
      <c r="F443" s="462"/>
      <c r="G443" s="462"/>
      <c r="H443" s="1658" t="s">
        <v>222</v>
      </c>
      <c r="I443" s="1658"/>
      <c r="J443" s="466">
        <v>0.10929116304410522</v>
      </c>
      <c r="K443" s="462"/>
      <c r="L443" s="462"/>
      <c r="M443" s="1658"/>
      <c r="N443" s="1658"/>
      <c r="O443" s="446" t="s">
        <v>248</v>
      </c>
      <c r="P443" s="462"/>
      <c r="Q443" s="462"/>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709"/>
      <c r="C444" s="1657" t="s">
        <v>226</v>
      </c>
      <c r="D444" s="1658"/>
      <c r="E444" s="461">
        <v>8.095516295348329E-2</v>
      </c>
      <c r="F444" s="462"/>
      <c r="G444" s="462"/>
      <c r="H444" s="1658" t="s">
        <v>239</v>
      </c>
      <c r="I444" s="1658"/>
      <c r="J444" s="466">
        <v>9.7105547985542485E-3</v>
      </c>
      <c r="K444" s="462"/>
      <c r="L444" s="462"/>
      <c r="M444" s="1658" t="s">
        <v>226</v>
      </c>
      <c r="N444" s="1658"/>
      <c r="O444" s="464">
        <v>5.4216331321272022E-2</v>
      </c>
      <c r="P444" s="462"/>
      <c r="Q444" s="462"/>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709"/>
      <c r="C445" s="1657" t="s">
        <v>224</v>
      </c>
      <c r="D445" s="1658"/>
      <c r="E445" s="465">
        <v>0.11220345526384917</v>
      </c>
      <c r="F445" s="462"/>
      <c r="G445" s="462"/>
      <c r="H445" s="1658" t="s">
        <v>246</v>
      </c>
      <c r="I445" s="1658"/>
      <c r="J445" s="466">
        <v>1.1379781999364224E-3</v>
      </c>
      <c r="K445" s="462"/>
      <c r="L445" s="462"/>
      <c r="M445" s="1658" t="s">
        <v>224</v>
      </c>
      <c r="N445" s="1658"/>
      <c r="O445" s="467">
        <v>8.7487720102857103E-2</v>
      </c>
      <c r="P445" s="462"/>
      <c r="Q445" s="462"/>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657" t="s">
        <v>222</v>
      </c>
      <c r="D446" s="1658"/>
      <c r="E446" s="465">
        <v>0.22086508854407313</v>
      </c>
      <c r="F446" s="462"/>
      <c r="G446" s="462"/>
      <c r="H446" s="1658" t="s">
        <v>235</v>
      </c>
      <c r="I446" s="1658"/>
      <c r="J446" s="466">
        <v>2.0843643008019431E-2</v>
      </c>
      <c r="K446" s="462"/>
      <c r="L446" s="462"/>
      <c r="M446" s="1658" t="s">
        <v>222</v>
      </c>
      <c r="N446" s="1658"/>
      <c r="O446" s="467">
        <v>0.20171144031000829</v>
      </c>
      <c r="P446" s="462"/>
      <c r="Q446" s="462"/>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657" t="s">
        <v>239</v>
      </c>
      <c r="D447" s="1658"/>
      <c r="E447" s="465">
        <v>7.2838390878174794E-5</v>
      </c>
      <c r="F447" s="462"/>
      <c r="G447" s="462"/>
      <c r="H447" s="1658" t="s">
        <v>228</v>
      </c>
      <c r="I447" s="1658"/>
      <c r="J447" s="466">
        <v>1.0237190202871838E-2</v>
      </c>
      <c r="K447" s="462"/>
      <c r="L447" s="462"/>
      <c r="M447" s="1658" t="s">
        <v>239</v>
      </c>
      <c r="N447" s="1658"/>
      <c r="O447" s="467">
        <v>5.3623459156420551E-5</v>
      </c>
      <c r="P447" s="462"/>
      <c r="Q447" s="462"/>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657" t="s">
        <v>238</v>
      </c>
      <c r="D448" s="1658"/>
      <c r="E448" s="465">
        <v>7.4568731531665985E-3</v>
      </c>
      <c r="F448" s="462"/>
      <c r="G448" s="462"/>
      <c r="H448" s="1658" t="s">
        <v>231</v>
      </c>
      <c r="I448" s="1658"/>
      <c r="J448" s="466">
        <v>7.2173235880058459E-2</v>
      </c>
      <c r="K448" s="462"/>
      <c r="L448" s="462"/>
      <c r="M448" s="1658" t="s">
        <v>238</v>
      </c>
      <c r="N448" s="1658"/>
      <c r="O448" s="467">
        <v>5.5166877677227683E-3</v>
      </c>
      <c r="P448" s="462"/>
      <c r="Q448" s="462"/>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657" t="s">
        <v>246</v>
      </c>
      <c r="D449" s="1658"/>
      <c r="E449" s="465">
        <v>2.0591632180930959E-5</v>
      </c>
      <c r="F449" s="462"/>
      <c r="G449" s="462"/>
      <c r="H449" s="1658" t="s">
        <v>219</v>
      </c>
      <c r="I449" s="1658"/>
      <c r="J449" s="466">
        <v>0.25343834589137487</v>
      </c>
      <c r="K449" s="462"/>
      <c r="L449" s="462"/>
      <c r="M449" s="1658" t="s">
        <v>246</v>
      </c>
      <c r="N449" s="1658"/>
      <c r="O449" s="467">
        <v>9.429743271684026E-5</v>
      </c>
      <c r="P449" s="462"/>
      <c r="Q449" s="462"/>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657" t="s">
        <v>235</v>
      </c>
      <c r="D450" s="1658"/>
      <c r="E450" s="465">
        <v>3.2353553757689616E-3</v>
      </c>
      <c r="F450" s="462"/>
      <c r="G450" s="462"/>
      <c r="H450" s="1658" t="s">
        <v>240</v>
      </c>
      <c r="I450" s="1658"/>
      <c r="J450" s="466">
        <v>5.45780035412218E-3</v>
      </c>
      <c r="K450" s="462"/>
      <c r="L450" s="462"/>
      <c r="M450" s="1658" t="s">
        <v>235</v>
      </c>
      <c r="N450" s="1658"/>
      <c r="O450" s="467">
        <v>1.2220947996831348E-2</v>
      </c>
      <c r="P450" s="462"/>
      <c r="Q450" s="462"/>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657" t="s">
        <v>228</v>
      </c>
      <c r="D451" s="1658"/>
      <c r="E451" s="465">
        <v>7.9971121689312363E-2</v>
      </c>
      <c r="F451" s="462"/>
      <c r="G451" s="462"/>
      <c r="H451" s="1658" t="s">
        <v>213</v>
      </c>
      <c r="I451" s="1658"/>
      <c r="J451" s="466">
        <v>0.38619920650845463</v>
      </c>
      <c r="K451" s="462"/>
      <c r="L451" s="462"/>
      <c r="M451" s="1658" t="s">
        <v>228</v>
      </c>
      <c r="N451" s="1658"/>
      <c r="O451" s="467">
        <v>0.10367628712674713</v>
      </c>
      <c r="P451" s="462"/>
      <c r="Q451" s="462"/>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657" t="s">
        <v>231</v>
      </c>
      <c r="D452" s="1658"/>
      <c r="E452" s="465">
        <v>1.5473505708437927E-2</v>
      </c>
      <c r="F452" s="462"/>
      <c r="G452" s="462"/>
      <c r="H452" s="1658" t="s">
        <v>214</v>
      </c>
      <c r="I452" s="1658"/>
      <c r="J452" s="466">
        <v>0.3537736696136608</v>
      </c>
      <c r="K452" s="462"/>
      <c r="L452" s="462"/>
      <c r="M452" s="1658" t="s">
        <v>231</v>
      </c>
      <c r="N452" s="1658"/>
      <c r="O452" s="467">
        <v>7.320858533992998E-2</v>
      </c>
      <c r="P452" s="462"/>
      <c r="Q452" s="462"/>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657" t="s">
        <v>219</v>
      </c>
      <c r="D453" s="1658"/>
      <c r="E453" s="465">
        <v>0.23090530490666886</v>
      </c>
      <c r="F453" s="462"/>
      <c r="G453" s="462"/>
      <c r="H453" s="1658" t="s">
        <v>217</v>
      </c>
      <c r="I453" s="1658"/>
      <c r="J453" s="466">
        <v>6.0594423878059703E-2</v>
      </c>
      <c r="K453" s="462"/>
      <c r="L453" s="462"/>
      <c r="M453" s="1658" t="s">
        <v>219</v>
      </c>
      <c r="N453" s="1658"/>
      <c r="O453" s="467">
        <v>8.1410036129716271E-2</v>
      </c>
      <c r="P453" s="462"/>
      <c r="Q453" s="462"/>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657" t="s">
        <v>240</v>
      </c>
      <c r="D454" s="1658"/>
      <c r="E454" s="465">
        <v>4.0764606553142735E-4</v>
      </c>
      <c r="F454" s="462"/>
      <c r="G454" s="462"/>
      <c r="H454" s="1658" t="s">
        <v>229</v>
      </c>
      <c r="I454" s="1658"/>
      <c r="J454" s="466">
        <v>2.0800145809758506E-3</v>
      </c>
      <c r="K454" s="462"/>
      <c r="L454" s="462"/>
      <c r="M454" s="1658" t="s">
        <v>240</v>
      </c>
      <c r="N454" s="1658"/>
      <c r="O454" s="467">
        <v>6.5087587276661924E-6</v>
      </c>
      <c r="P454" s="462"/>
      <c r="Q454" s="462"/>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657" t="s">
        <v>213</v>
      </c>
      <c r="D455" s="1658"/>
      <c r="E455" s="465">
        <v>0.57527207609248698</v>
      </c>
      <c r="F455" s="462"/>
      <c r="G455" s="462"/>
      <c r="H455" s="1658" t="s">
        <v>237</v>
      </c>
      <c r="I455" s="1658"/>
      <c r="J455" s="466">
        <v>3.7791373315343856E-3</v>
      </c>
      <c r="K455" s="462"/>
      <c r="L455" s="462"/>
      <c r="M455" s="1658" t="s">
        <v>213</v>
      </c>
      <c r="N455" s="1658"/>
      <c r="O455" s="467">
        <v>0.4730035979239533</v>
      </c>
      <c r="P455" s="462"/>
      <c r="Q455" s="462"/>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657" t="s">
        <v>214</v>
      </c>
      <c r="D456" s="1658"/>
      <c r="E456" s="465">
        <v>2.0475412919596286E-2</v>
      </c>
      <c r="F456" s="462"/>
      <c r="G456" s="462"/>
      <c r="H456" s="1658" t="s">
        <v>230</v>
      </c>
      <c r="I456" s="1658"/>
      <c r="J456" s="466">
        <v>5.8043023929219683E-5</v>
      </c>
      <c r="K456" s="462"/>
      <c r="L456" s="462"/>
      <c r="M456" s="1658" t="s">
        <v>214</v>
      </c>
      <c r="N456" s="1658"/>
      <c r="O456" s="467">
        <v>1.0832945055435547E-2</v>
      </c>
      <c r="P456" s="462"/>
      <c r="Q456" s="462"/>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657" t="s">
        <v>245</v>
      </c>
      <c r="D457" s="1658"/>
      <c r="E457" s="465">
        <v>4.3370010151389578E-4</v>
      </c>
      <c r="F457" s="462"/>
      <c r="G457" s="462"/>
      <c r="H457" s="1658" t="s">
        <v>215</v>
      </c>
      <c r="I457" s="1658"/>
      <c r="J457" s="466">
        <v>0.22406592662916269</v>
      </c>
      <c r="K457" s="462"/>
      <c r="L457" s="462"/>
      <c r="M457" s="1658" t="s">
        <v>245</v>
      </c>
      <c r="N457" s="1658"/>
      <c r="O457" s="467">
        <v>2.7704048390354678E-4</v>
      </c>
      <c r="P457" s="462"/>
      <c r="Q457" s="462"/>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657" t="s">
        <v>217</v>
      </c>
      <c r="D458" s="1658"/>
      <c r="E458" s="465">
        <v>0.52499869006322597</v>
      </c>
      <c r="F458" s="462"/>
      <c r="G458" s="462"/>
      <c r="H458" s="1658" t="s">
        <v>221</v>
      </c>
      <c r="I458" s="1658"/>
      <c r="J458" s="466">
        <v>0.18142214418608107</v>
      </c>
      <c r="K458" s="462"/>
      <c r="L458" s="462"/>
      <c r="M458" s="1658" t="s">
        <v>217</v>
      </c>
      <c r="N458" s="1658"/>
      <c r="O458" s="467">
        <v>0.42610012925242796</v>
      </c>
      <c r="P458" s="462"/>
      <c r="Q458" s="462"/>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657" t="s">
        <v>244</v>
      </c>
      <c r="D459" s="1658"/>
      <c r="E459" s="465">
        <v>3.7708575966252447E-5</v>
      </c>
      <c r="F459" s="462"/>
      <c r="G459" s="462"/>
      <c r="H459" s="1658" t="s">
        <v>211</v>
      </c>
      <c r="I459" s="1658"/>
      <c r="J459" s="466">
        <v>0.26840861567485708</v>
      </c>
      <c r="K459" s="462"/>
      <c r="L459" s="462"/>
      <c r="M459" s="1658" t="s">
        <v>244</v>
      </c>
      <c r="N459" s="1658"/>
      <c r="O459" s="467">
        <v>1.6761896282021635E-3</v>
      </c>
      <c r="P459" s="462"/>
      <c r="Q459" s="462"/>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657" t="s">
        <v>229</v>
      </c>
      <c r="D460" s="1658"/>
      <c r="E460" s="465">
        <v>0.10726701105388289</v>
      </c>
      <c r="F460" s="462"/>
      <c r="G460" s="462"/>
      <c r="H460" s="1658" t="s">
        <v>220</v>
      </c>
      <c r="I460" s="1658"/>
      <c r="J460" s="466">
        <v>0.2053668291256433</v>
      </c>
      <c r="K460" s="462"/>
      <c r="L460" s="462"/>
      <c r="M460" s="1658" t="s">
        <v>229</v>
      </c>
      <c r="N460" s="1658"/>
      <c r="O460" s="467">
        <v>2.9232404322809727E-2</v>
      </c>
      <c r="P460" s="462"/>
      <c r="Q460" s="462"/>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657" t="s">
        <v>237</v>
      </c>
      <c r="D461" s="1658"/>
      <c r="E461" s="465">
        <v>8.0994383060245152E-3</v>
      </c>
      <c r="F461" s="462"/>
      <c r="G461" s="462"/>
      <c r="H461" s="1658" t="s">
        <v>216</v>
      </c>
      <c r="I461" s="1658"/>
      <c r="J461" s="466">
        <v>0.29097916376119254</v>
      </c>
      <c r="K461" s="462"/>
      <c r="L461" s="462"/>
      <c r="M461" s="1658" t="s">
        <v>237</v>
      </c>
      <c r="N461" s="1658"/>
      <c r="O461" s="467">
        <v>6.7828694533475183E-4</v>
      </c>
      <c r="P461" s="462"/>
      <c r="Q461" s="462"/>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657" t="s">
        <v>230</v>
      </c>
      <c r="D462" s="1658"/>
      <c r="E462" s="465">
        <v>9.3020765474630812E-2</v>
      </c>
      <c r="F462" s="462"/>
      <c r="G462" s="462"/>
      <c r="H462" s="1658" t="s">
        <v>212</v>
      </c>
      <c r="I462" s="1658"/>
      <c r="J462" s="466">
        <v>0.40925189271192342</v>
      </c>
      <c r="K462" s="462"/>
      <c r="L462" s="462"/>
      <c r="M462" s="1658" t="s">
        <v>230</v>
      </c>
      <c r="N462" s="1658"/>
      <c r="O462" s="467">
        <v>2.8095708858204622E-2</v>
      </c>
      <c r="P462" s="462"/>
      <c r="Q462" s="462"/>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657" t="s">
        <v>215</v>
      </c>
      <c r="D463" s="1658"/>
      <c r="E463" s="465">
        <v>0.54102519518962389</v>
      </c>
      <c r="F463" s="462"/>
      <c r="G463" s="462"/>
      <c r="H463" s="1658" t="s">
        <v>218</v>
      </c>
      <c r="I463" s="1658"/>
      <c r="J463" s="466">
        <v>0.28309473197269031</v>
      </c>
      <c r="K463" s="462"/>
      <c r="L463" s="462"/>
      <c r="M463" s="1658" t="s">
        <v>215</v>
      </c>
      <c r="N463" s="1658"/>
      <c r="O463" s="467">
        <v>0.43863347484396442</v>
      </c>
      <c r="P463" s="462"/>
      <c r="Q463" s="462"/>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657" t="s">
        <v>221</v>
      </c>
      <c r="D464" s="1658"/>
      <c r="E464" s="465">
        <v>0.21795434860043611</v>
      </c>
      <c r="F464" s="462"/>
      <c r="G464" s="462"/>
      <c r="H464" s="1658" t="s">
        <v>225</v>
      </c>
      <c r="I464" s="1658"/>
      <c r="J464" s="466">
        <v>3.0337654502184237E-2</v>
      </c>
      <c r="K464" s="462"/>
      <c r="L464" s="462"/>
      <c r="M464" s="1658" t="s">
        <v>221</v>
      </c>
      <c r="N464" s="1658"/>
      <c r="O464" s="467">
        <v>0.22359502645459348</v>
      </c>
      <c r="P464" s="462"/>
      <c r="Q464" s="462"/>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657" t="s">
        <v>211</v>
      </c>
      <c r="D465" s="1658"/>
      <c r="E465" s="465">
        <v>0.58558680519661321</v>
      </c>
      <c r="F465" s="462"/>
      <c r="G465" s="462"/>
      <c r="H465" s="1658" t="s">
        <v>227</v>
      </c>
      <c r="I465" s="1658"/>
      <c r="J465" s="466">
        <v>8.0029368954492197E-2</v>
      </c>
      <c r="K465" s="462"/>
      <c r="L465" s="462"/>
      <c r="M465" s="1658" t="s">
        <v>211</v>
      </c>
      <c r="N465" s="1658"/>
      <c r="O465" s="467">
        <v>0.53092566354116</v>
      </c>
      <c r="P465" s="462"/>
      <c r="Q465" s="462"/>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657" t="s">
        <v>220</v>
      </c>
      <c r="D466" s="1658"/>
      <c r="E466" s="465">
        <v>0.31643401437566937</v>
      </c>
      <c r="F466" s="462"/>
      <c r="G466" s="462"/>
      <c r="H466" s="1658" t="s">
        <v>236</v>
      </c>
      <c r="I466" s="1658"/>
      <c r="J466" s="466">
        <v>1.4520151406572718E-2</v>
      </c>
      <c r="K466" s="462"/>
      <c r="L466" s="462"/>
      <c r="M466" s="1658" t="s">
        <v>220</v>
      </c>
      <c r="N466" s="1658"/>
      <c r="O466" s="467">
        <v>0.31744079814884157</v>
      </c>
      <c r="P466" s="462"/>
      <c r="Q466" s="462"/>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657" t="s">
        <v>216</v>
      </c>
      <c r="D467" s="1658"/>
      <c r="E467" s="465">
        <v>0.41618351248839291</v>
      </c>
      <c r="F467" s="462"/>
      <c r="G467" s="462"/>
      <c r="H467" s="1658" t="s">
        <v>243</v>
      </c>
      <c r="I467" s="1658"/>
      <c r="J467" s="466">
        <v>4.9631467743929602E-3</v>
      </c>
      <c r="K467" s="462"/>
      <c r="L467" s="462"/>
      <c r="M467" s="1658" t="s">
        <v>216</v>
      </c>
      <c r="N467" s="1658"/>
      <c r="O467" s="467">
        <v>0.36027255959608101</v>
      </c>
      <c r="P467" s="462"/>
      <c r="Q467" s="462"/>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657" t="s">
        <v>212</v>
      </c>
      <c r="D468" s="1658"/>
      <c r="E468" s="465">
        <v>0.57492186877987805</v>
      </c>
      <c r="F468" s="462"/>
      <c r="G468" s="462"/>
      <c r="H468" s="1658" t="s">
        <v>223</v>
      </c>
      <c r="I468" s="1658"/>
      <c r="J468" s="466">
        <v>0.18725436907987011</v>
      </c>
      <c r="K468" s="462"/>
      <c r="L468" s="462"/>
      <c r="M468" s="1658" t="s">
        <v>212</v>
      </c>
      <c r="N468" s="1658"/>
      <c r="O468" s="467">
        <v>0.47388211187780943</v>
      </c>
      <c r="P468" s="462"/>
      <c r="Q468" s="462"/>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657" t="s">
        <v>218</v>
      </c>
      <c r="D469" s="1658"/>
      <c r="E469" s="465">
        <v>0.50687030924487375</v>
      </c>
      <c r="F469" s="462"/>
      <c r="G469" s="462"/>
      <c r="H469" s="1658" t="s">
        <v>242</v>
      </c>
      <c r="I469" s="1658"/>
      <c r="J469" s="466">
        <v>4.6027502140088324E-3</v>
      </c>
      <c r="K469" s="462"/>
      <c r="L469" s="462"/>
      <c r="M469" s="1658" t="s">
        <v>218</v>
      </c>
      <c r="N469" s="1658"/>
      <c r="O469" s="467">
        <v>0.43300287558407119</v>
      </c>
      <c r="P469" s="462"/>
      <c r="Q469" s="462"/>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657" t="s">
        <v>225</v>
      </c>
      <c r="D470" s="1658"/>
      <c r="E470" s="465">
        <v>6.0245928366486873E-2</v>
      </c>
      <c r="F470" s="462"/>
      <c r="G470" s="462"/>
      <c r="H470" s="1658" t="s">
        <v>233</v>
      </c>
      <c r="I470" s="1658"/>
      <c r="J470" s="466">
        <v>3.1514772752330764E-2</v>
      </c>
      <c r="K470" s="462"/>
      <c r="L470" s="462"/>
      <c r="M470" s="1658" t="s">
        <v>225</v>
      </c>
      <c r="N470" s="1658"/>
      <c r="O470" s="467">
        <v>0.1497201774379649</v>
      </c>
      <c r="P470" s="462"/>
      <c r="Q470" s="462"/>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657" t="s">
        <v>227</v>
      </c>
      <c r="D471" s="1658"/>
      <c r="E471" s="465">
        <v>0.11203180902030187</v>
      </c>
      <c r="F471" s="462"/>
      <c r="G471" s="462"/>
      <c r="H471" s="1658" t="s">
        <v>241</v>
      </c>
      <c r="I471" s="1658"/>
      <c r="J471" s="466">
        <v>5.4507753779634953E-3</v>
      </c>
      <c r="K471" s="462"/>
      <c r="L471" s="462"/>
      <c r="M471" s="1658" t="s">
        <v>227</v>
      </c>
      <c r="N471" s="1658"/>
      <c r="O471" s="467">
        <v>0.13931043215304412</v>
      </c>
      <c r="P471" s="462"/>
      <c r="Q471" s="462"/>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657" t="s">
        <v>236</v>
      </c>
      <c r="D472" s="1658"/>
      <c r="E472" s="465">
        <v>4.0211762636830654E-3</v>
      </c>
      <c r="F472" s="462"/>
      <c r="G472" s="462"/>
      <c r="H472" s="1658" t="s">
        <v>232</v>
      </c>
      <c r="I472" s="1658"/>
      <c r="J472" s="466">
        <v>6.1798202509858909E-2</v>
      </c>
      <c r="K472" s="462"/>
      <c r="L472" s="462"/>
      <c r="M472" s="1658" t="s">
        <v>236</v>
      </c>
      <c r="N472" s="1658"/>
      <c r="O472" s="467">
        <v>4.450311471334247E-3</v>
      </c>
      <c r="P472" s="462"/>
      <c r="Q472" s="462"/>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657" t="s">
        <v>243</v>
      </c>
      <c r="D473" s="1658"/>
      <c r="E473" s="465">
        <v>2.327033476025918E-3</v>
      </c>
      <c r="F473" s="462"/>
      <c r="G473" s="462"/>
      <c r="H473" s="1658" t="s">
        <v>234</v>
      </c>
      <c r="I473" s="1658"/>
      <c r="J473" s="468">
        <v>1.9398279518659266E-2</v>
      </c>
      <c r="K473" s="462"/>
      <c r="L473" s="462"/>
      <c r="M473" s="1658" t="s">
        <v>243</v>
      </c>
      <c r="N473" s="1658"/>
      <c r="O473" s="467">
        <v>1.1259980965515149E-4</v>
      </c>
      <c r="P473" s="462"/>
      <c r="Q473" s="462"/>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657" t="s">
        <v>223</v>
      </c>
      <c r="D474" s="1658"/>
      <c r="E474" s="465">
        <v>0.15222579871153658</v>
      </c>
      <c r="F474" s="462"/>
      <c r="G474" s="462"/>
      <c r="H474" s="1658"/>
      <c r="I474" s="1658"/>
      <c r="J474" s="462"/>
      <c r="K474" s="462"/>
      <c r="L474" s="462"/>
      <c r="M474" s="1658" t="s">
        <v>223</v>
      </c>
      <c r="N474" s="1658"/>
      <c r="O474" s="467">
        <v>0.18375309126586151</v>
      </c>
      <c r="P474" s="462"/>
      <c r="Q474" s="462"/>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657" t="s">
        <v>242</v>
      </c>
      <c r="D475" s="1658"/>
      <c r="E475" s="465">
        <v>3.3588909562733761E-4</v>
      </c>
      <c r="F475" s="462"/>
      <c r="G475" s="462"/>
      <c r="H475" s="1658"/>
      <c r="I475" s="1658"/>
      <c r="J475" s="462"/>
      <c r="K475" s="462"/>
      <c r="L475" s="462"/>
      <c r="M475" s="1658" t="s">
        <v>242</v>
      </c>
      <c r="N475" s="1658"/>
      <c r="O475" s="467">
        <v>2.4235822085010611E-3</v>
      </c>
      <c r="P475" s="462"/>
      <c r="Q475" s="462"/>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657" t="s">
        <v>233</v>
      </c>
      <c r="D476" s="1658"/>
      <c r="E476" s="465">
        <v>3.3278314800041675E-2</v>
      </c>
      <c r="F476" s="462"/>
      <c r="G476" s="462"/>
      <c r="H476" s="1658" t="s">
        <v>249</v>
      </c>
      <c r="I476" s="1658"/>
      <c r="J476" s="1658"/>
      <c r="K476" s="1658"/>
      <c r="L476" s="1658"/>
      <c r="M476" s="1658" t="s">
        <v>233</v>
      </c>
      <c r="N476" s="1658"/>
      <c r="O476" s="467">
        <v>1.1532635655554933E-2</v>
      </c>
      <c r="P476" s="462"/>
      <c r="Q476" s="462"/>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657" t="s">
        <v>241</v>
      </c>
      <c r="D477" s="1658"/>
      <c r="E477" s="465">
        <v>4.6210626395585934E-4</v>
      </c>
      <c r="F477" s="462"/>
      <c r="G477" s="462"/>
      <c r="H477" s="1658" t="s">
        <v>209</v>
      </c>
      <c r="I477" s="1658"/>
      <c r="J477" s="1662" t="s">
        <v>250</v>
      </c>
      <c r="K477" s="1663"/>
      <c r="L477" s="1664"/>
      <c r="M477" s="1658" t="s">
        <v>241</v>
      </c>
      <c r="N477" s="1658"/>
      <c r="O477" s="467">
        <v>1.5493727454878465E-4</v>
      </c>
      <c r="P477" s="462"/>
      <c r="Q477" s="462"/>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657" t="s">
        <v>232</v>
      </c>
      <c r="D478" s="1658"/>
      <c r="E478" s="465">
        <v>1.5628204406619636E-6</v>
      </c>
      <c r="F478" s="462"/>
      <c r="G478" s="462"/>
      <c r="H478" s="1658"/>
      <c r="I478" s="1658"/>
      <c r="J478" s="447" t="s">
        <v>196</v>
      </c>
      <c r="K478" s="448" t="s">
        <v>251</v>
      </c>
      <c r="L478" s="449" t="s">
        <v>252</v>
      </c>
      <c r="M478" s="1658" t="s">
        <v>232</v>
      </c>
      <c r="N478" s="1658"/>
      <c r="O478" s="467">
        <v>2.9210218555367418E-4</v>
      </c>
      <c r="P478" s="462"/>
      <c r="Q478" s="462"/>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657" t="s">
        <v>234</v>
      </c>
      <c r="D479" s="1658"/>
      <c r="E479" s="469">
        <v>2.649594947460595E-2</v>
      </c>
      <c r="F479" s="462"/>
      <c r="G479" s="462"/>
      <c r="H479" s="1658" t="s">
        <v>210</v>
      </c>
      <c r="I479" s="1658"/>
      <c r="J479" s="471">
        <v>3.8843522791486862</v>
      </c>
      <c r="K479" s="472">
        <v>11.770764482268746</v>
      </c>
      <c r="L479" s="473">
        <v>11.770764482268746</v>
      </c>
      <c r="M479" s="1658" t="s">
        <v>234</v>
      </c>
      <c r="N479" s="1658"/>
      <c r="O479" s="470">
        <v>3.6194943601619595E-2</v>
      </c>
      <c r="P479" s="462"/>
      <c r="Q479" s="462"/>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657"/>
      <c r="D480" s="1658"/>
      <c r="E480" s="462"/>
      <c r="F480" s="462"/>
      <c r="G480" s="462"/>
      <c r="H480" s="1658"/>
      <c r="I480" s="1658"/>
      <c r="J480" s="462"/>
      <c r="K480" s="462"/>
      <c r="L480" s="462"/>
      <c r="M480" s="1658"/>
      <c r="N480" s="1658"/>
      <c r="O480" s="462"/>
      <c r="P480" s="462"/>
      <c r="Q480" s="462"/>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657"/>
      <c r="D481" s="1658"/>
      <c r="E481" s="462"/>
      <c r="F481" s="462"/>
      <c r="G481" s="462"/>
      <c r="H481" s="1658"/>
      <c r="I481" s="1658"/>
      <c r="J481" s="462"/>
      <c r="K481" s="462"/>
      <c r="L481" s="462"/>
      <c r="M481" s="1658"/>
      <c r="N481" s="1658"/>
      <c r="O481" s="462"/>
      <c r="P481" s="462"/>
      <c r="Q481" s="462"/>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657" t="s">
        <v>249</v>
      </c>
      <c r="D482" s="1658"/>
      <c r="E482" s="1658"/>
      <c r="F482" s="1658"/>
      <c r="G482" s="1658"/>
      <c r="H482" s="1658" t="s">
        <v>253</v>
      </c>
      <c r="I482" s="1658"/>
      <c r="J482" s="1658"/>
      <c r="K482" s="462"/>
      <c r="L482" s="462"/>
      <c r="M482" s="1658" t="s">
        <v>249</v>
      </c>
      <c r="N482" s="1658"/>
      <c r="O482" s="1658"/>
      <c r="P482" s="1658"/>
      <c r="Q482" s="1658"/>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657" t="s">
        <v>209</v>
      </c>
      <c r="D483" s="1658"/>
      <c r="E483" s="1659" t="s">
        <v>250</v>
      </c>
      <c r="F483" s="1660"/>
      <c r="G483" s="1661"/>
      <c r="H483" s="1658"/>
      <c r="I483" s="1658"/>
      <c r="J483" s="450" t="s">
        <v>209</v>
      </c>
      <c r="K483" s="462"/>
      <c r="L483" s="462"/>
      <c r="M483" s="1658" t="s">
        <v>209</v>
      </c>
      <c r="N483" s="1658"/>
      <c r="O483" s="1665" t="s">
        <v>250</v>
      </c>
      <c r="P483" s="1666"/>
      <c r="Q483" s="1667"/>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658"/>
      <c r="D484" s="1658"/>
      <c r="E484" s="451" t="s">
        <v>196</v>
      </c>
      <c r="F484" s="452" t="s">
        <v>251</v>
      </c>
      <c r="G484" s="453" t="s">
        <v>252</v>
      </c>
      <c r="H484" s="1658"/>
      <c r="I484" s="1658"/>
      <c r="J484" s="474" t="s">
        <v>210</v>
      </c>
      <c r="K484" s="462"/>
      <c r="L484" s="462"/>
      <c r="M484" s="1658"/>
      <c r="N484" s="1658"/>
      <c r="O484" s="454" t="s">
        <v>196</v>
      </c>
      <c r="P484" s="455" t="s">
        <v>251</v>
      </c>
      <c r="Q484" s="456" t="s">
        <v>252</v>
      </c>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657" t="s">
        <v>210</v>
      </c>
      <c r="D485" s="1658"/>
      <c r="E485" s="475">
        <v>5.6315733684388718</v>
      </c>
      <c r="F485" s="476">
        <v>15.643259356774644</v>
      </c>
      <c r="G485" s="477">
        <v>15.643259356774644</v>
      </c>
      <c r="H485" s="1658" t="s">
        <v>226</v>
      </c>
      <c r="I485" s="1658"/>
      <c r="J485" s="463">
        <v>-9.8494617796408099E-2</v>
      </c>
      <c r="K485" s="462"/>
      <c r="L485" s="462"/>
      <c r="M485" s="1658" t="s">
        <v>210</v>
      </c>
      <c r="N485" s="1658"/>
      <c r="O485" s="478">
        <v>4.8951960913261159</v>
      </c>
      <c r="P485" s="479">
        <v>13.59776692035032</v>
      </c>
      <c r="Q485" s="480">
        <v>13.59776692035032</v>
      </c>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657"/>
      <c r="D486" s="1658"/>
      <c r="E486" s="462"/>
      <c r="F486" s="462"/>
      <c r="G486" s="462"/>
      <c r="H486" s="1658" t="s">
        <v>224</v>
      </c>
      <c r="I486" s="1658"/>
      <c r="J486" s="466">
        <v>-9.8619784664005325E-2</v>
      </c>
      <c r="K486" s="462"/>
      <c r="L486" s="462"/>
      <c r="M486" s="1658"/>
      <c r="N486" s="1658"/>
      <c r="O486" s="462"/>
      <c r="P486" s="462"/>
      <c r="Q486" s="462"/>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657"/>
      <c r="D487" s="1658"/>
      <c r="E487" s="462"/>
      <c r="F487" s="462"/>
      <c r="G487" s="462"/>
      <c r="H487" s="1658" t="s">
        <v>222</v>
      </c>
      <c r="I487" s="1658"/>
      <c r="J487" s="466">
        <v>-8.510869155619448E-2</v>
      </c>
      <c r="K487" s="462"/>
      <c r="L487" s="462"/>
      <c r="M487" s="1658"/>
      <c r="N487" s="1658"/>
      <c r="O487" s="462"/>
      <c r="P487" s="462"/>
      <c r="Q487" s="462"/>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657" t="s">
        <v>253</v>
      </c>
      <c r="D488" s="1658"/>
      <c r="E488" s="1658"/>
      <c r="F488" s="462"/>
      <c r="G488" s="462"/>
      <c r="H488" s="1658" t="s">
        <v>239</v>
      </c>
      <c r="I488" s="1658"/>
      <c r="J488" s="466">
        <v>-2.5369003694534629E-2</v>
      </c>
      <c r="K488" s="462"/>
      <c r="L488" s="462"/>
      <c r="M488" s="1658" t="s">
        <v>253</v>
      </c>
      <c r="N488" s="1658"/>
      <c r="O488" s="1658"/>
      <c r="P488" s="462"/>
      <c r="Q488" s="462"/>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657"/>
      <c r="D489" s="1658"/>
      <c r="E489" s="457" t="s">
        <v>209</v>
      </c>
      <c r="F489" s="462"/>
      <c r="G489" s="462"/>
      <c r="H489" s="1658" t="s">
        <v>246</v>
      </c>
      <c r="I489" s="1658"/>
      <c r="J489" s="466">
        <v>-8.6845708232399701E-3</v>
      </c>
      <c r="K489" s="462"/>
      <c r="L489" s="462"/>
      <c r="M489" s="1658"/>
      <c r="N489" s="1658"/>
      <c r="O489" s="458" t="s">
        <v>209</v>
      </c>
      <c r="P489" s="462"/>
      <c r="Q489" s="462"/>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658"/>
      <c r="D490" s="1658"/>
      <c r="E490" s="481" t="s">
        <v>210</v>
      </c>
      <c r="F490" s="462"/>
      <c r="G490" s="462"/>
      <c r="H490" s="1658" t="s">
        <v>235</v>
      </c>
      <c r="I490" s="1658"/>
      <c r="J490" s="466">
        <v>-3.7167915334524057E-2</v>
      </c>
      <c r="K490" s="462"/>
      <c r="L490" s="462"/>
      <c r="M490" s="1658"/>
      <c r="N490" s="1658"/>
      <c r="O490" s="482" t="s">
        <v>210</v>
      </c>
      <c r="P490" s="462"/>
      <c r="Q490" s="462"/>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657" t="s">
        <v>226</v>
      </c>
      <c r="D491" s="1658"/>
      <c r="E491" s="461">
        <v>-5.0523395370207481E-2</v>
      </c>
      <c r="F491" s="462"/>
      <c r="G491" s="462"/>
      <c r="H491" s="1658" t="s">
        <v>228</v>
      </c>
      <c r="I491" s="1658"/>
      <c r="J491" s="466">
        <v>2.6047843637421814E-2</v>
      </c>
      <c r="K491" s="462"/>
      <c r="L491" s="462"/>
      <c r="M491" s="1658" t="s">
        <v>226</v>
      </c>
      <c r="N491" s="1658"/>
      <c r="O491" s="464">
        <v>-4.7565818011465442E-2</v>
      </c>
      <c r="P491" s="462"/>
      <c r="Q491" s="462"/>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657" t="s">
        <v>224</v>
      </c>
      <c r="D492" s="1658"/>
      <c r="E492" s="465">
        <v>-5.948032995737533E-2</v>
      </c>
      <c r="F492" s="462"/>
      <c r="G492" s="462"/>
      <c r="H492" s="1658" t="s">
        <v>231</v>
      </c>
      <c r="I492" s="1658"/>
      <c r="J492" s="466">
        <v>-6.9162308168205386E-2</v>
      </c>
      <c r="K492" s="462"/>
      <c r="L492" s="462"/>
      <c r="M492" s="1658" t="s">
        <v>224</v>
      </c>
      <c r="N492" s="1658"/>
      <c r="O492" s="467">
        <v>-6.0423163054925566E-2</v>
      </c>
      <c r="P492" s="462"/>
      <c r="Q492" s="462"/>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657" t="s">
        <v>222</v>
      </c>
      <c r="D493" s="1658"/>
      <c r="E493" s="465">
        <v>-8.3451431409836851E-2</v>
      </c>
      <c r="F493" s="462"/>
      <c r="G493" s="462"/>
      <c r="H493" s="1658" t="s">
        <v>219</v>
      </c>
      <c r="I493" s="1658"/>
      <c r="J493" s="466">
        <v>0.12960374551425963</v>
      </c>
      <c r="K493" s="462"/>
      <c r="L493" s="462"/>
      <c r="M493" s="1658" t="s">
        <v>222</v>
      </c>
      <c r="N493" s="1658"/>
      <c r="O493" s="467">
        <v>-9.174769703550352E-2</v>
      </c>
      <c r="P493" s="462"/>
      <c r="Q493" s="462"/>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657" t="s">
        <v>239</v>
      </c>
      <c r="D494" s="1658"/>
      <c r="E494" s="465">
        <v>-1.5154807525995884E-3</v>
      </c>
      <c r="F494" s="462"/>
      <c r="G494" s="462"/>
      <c r="H494" s="1658" t="s">
        <v>240</v>
      </c>
      <c r="I494" s="1658"/>
      <c r="J494" s="466">
        <v>-1.9019110978192349E-2</v>
      </c>
      <c r="K494" s="462"/>
      <c r="L494" s="462"/>
      <c r="M494" s="1658" t="s">
        <v>239</v>
      </c>
      <c r="N494" s="1658"/>
      <c r="O494" s="467">
        <v>-1.4959163869028922E-3</v>
      </c>
      <c r="P494" s="462"/>
      <c r="Q494" s="462"/>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657" t="s">
        <v>238</v>
      </c>
      <c r="D495" s="1658"/>
      <c r="E495" s="465">
        <v>-1.5333758931482403E-2</v>
      </c>
      <c r="F495" s="462"/>
      <c r="G495" s="462"/>
      <c r="H495" s="1658" t="s">
        <v>213</v>
      </c>
      <c r="I495" s="1658"/>
      <c r="J495" s="466">
        <v>0.15998787814577475</v>
      </c>
      <c r="K495" s="462"/>
      <c r="L495" s="462"/>
      <c r="M495" s="1658" t="s">
        <v>238</v>
      </c>
      <c r="N495" s="1658"/>
      <c r="O495" s="467">
        <v>-1.5172917934154337E-2</v>
      </c>
      <c r="P495" s="462"/>
      <c r="Q495" s="462"/>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657" t="s">
        <v>246</v>
      </c>
      <c r="D496" s="1658"/>
      <c r="E496" s="465">
        <v>8.0577843370621531E-4</v>
      </c>
      <c r="F496" s="462"/>
      <c r="G496" s="462"/>
      <c r="H496" s="1658" t="s">
        <v>214</v>
      </c>
      <c r="I496" s="1658"/>
      <c r="J496" s="466">
        <v>-0.15312430947366173</v>
      </c>
      <c r="K496" s="462"/>
      <c r="L496" s="462"/>
      <c r="M496" s="1658" t="s">
        <v>246</v>
      </c>
      <c r="N496" s="1658"/>
      <c r="O496" s="467">
        <v>-1.9837175754008054E-3</v>
      </c>
      <c r="P496" s="462"/>
      <c r="Q496" s="462"/>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657" t="s">
        <v>235</v>
      </c>
      <c r="D497" s="1658"/>
      <c r="E497" s="465">
        <v>-1.0100229663104546E-2</v>
      </c>
      <c r="F497" s="462"/>
      <c r="G497" s="462"/>
      <c r="H497" s="1658" t="s">
        <v>217</v>
      </c>
      <c r="I497" s="1658"/>
      <c r="J497" s="466">
        <v>-6.3372044765138524E-2</v>
      </c>
      <c r="K497" s="462"/>
      <c r="L497" s="462"/>
      <c r="M497" s="1658" t="s">
        <v>235</v>
      </c>
      <c r="N497" s="1658"/>
      <c r="O497" s="467">
        <v>2.2583037444204153E-2</v>
      </c>
      <c r="P497" s="462"/>
      <c r="Q497" s="462"/>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657" t="s">
        <v>228</v>
      </c>
      <c r="D498" s="1658"/>
      <c r="E498" s="465">
        <v>5.0215390840568024E-2</v>
      </c>
      <c r="F498" s="462"/>
      <c r="G498" s="462"/>
      <c r="H498" s="1658" t="s">
        <v>229</v>
      </c>
      <c r="I498" s="1658"/>
      <c r="J498" s="466">
        <v>1.1741256606160178E-2</v>
      </c>
      <c r="K498" s="462"/>
      <c r="L498" s="462"/>
      <c r="M498" s="1658" t="s">
        <v>228</v>
      </c>
      <c r="N498" s="1658"/>
      <c r="O498" s="467">
        <v>6.5776327905747792E-2</v>
      </c>
      <c r="P498" s="462"/>
      <c r="Q498" s="462"/>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657" t="s">
        <v>231</v>
      </c>
      <c r="D499" s="1658"/>
      <c r="E499" s="465">
        <v>2.2088418049119825E-2</v>
      </c>
      <c r="F499" s="462"/>
      <c r="G499" s="462"/>
      <c r="H499" s="1658" t="s">
        <v>237</v>
      </c>
      <c r="I499" s="1658"/>
      <c r="J499" s="466">
        <v>-1.5826239260947624E-2</v>
      </c>
      <c r="K499" s="462"/>
      <c r="L499" s="462"/>
      <c r="M499" s="1658" t="s">
        <v>231</v>
      </c>
      <c r="N499" s="1658"/>
      <c r="O499" s="467">
        <v>5.5272729798985315E-2</v>
      </c>
      <c r="P499" s="462"/>
      <c r="Q499" s="462"/>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657" t="s">
        <v>219</v>
      </c>
      <c r="D500" s="1658"/>
      <c r="E500" s="465">
        <v>8.5327143865128269E-2</v>
      </c>
      <c r="F500" s="462"/>
      <c r="G500" s="462"/>
      <c r="H500" s="1658" t="s">
        <v>230</v>
      </c>
      <c r="I500" s="1658"/>
      <c r="J500" s="466">
        <v>1.9613558951551155E-3</v>
      </c>
      <c r="K500" s="462"/>
      <c r="L500" s="462"/>
      <c r="M500" s="1658" t="s">
        <v>219</v>
      </c>
      <c r="N500" s="1658"/>
      <c r="O500" s="467">
        <v>5.8286621168340859E-2</v>
      </c>
      <c r="P500" s="462"/>
      <c r="Q500" s="462"/>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657" t="s">
        <v>240</v>
      </c>
      <c r="D501" s="1658"/>
      <c r="E501" s="465">
        <v>3.5851875615062288E-3</v>
      </c>
      <c r="F501" s="462"/>
      <c r="G501" s="462"/>
      <c r="H501" s="1658" t="s">
        <v>215</v>
      </c>
      <c r="I501" s="1658"/>
      <c r="J501" s="466">
        <v>0.12186228004577127</v>
      </c>
      <c r="K501" s="462"/>
      <c r="L501" s="462"/>
      <c r="M501" s="1658" t="s">
        <v>240</v>
      </c>
      <c r="N501" s="1658"/>
      <c r="O501" s="467">
        <v>5.2116950143571081E-4</v>
      </c>
      <c r="P501" s="462"/>
      <c r="Q501" s="462"/>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657" t="s">
        <v>213</v>
      </c>
      <c r="D502" s="1658"/>
      <c r="E502" s="465">
        <v>0.13468117615254668</v>
      </c>
      <c r="F502" s="462"/>
      <c r="G502" s="462"/>
      <c r="H502" s="1658" t="s">
        <v>221</v>
      </c>
      <c r="I502" s="1658"/>
      <c r="J502" s="466">
        <v>0.10965451989172807</v>
      </c>
      <c r="K502" s="462"/>
      <c r="L502" s="462"/>
      <c r="M502" s="1658" t="s">
        <v>213</v>
      </c>
      <c r="N502" s="1658"/>
      <c r="O502" s="467">
        <v>0.14049540762965762</v>
      </c>
      <c r="P502" s="462"/>
      <c r="Q502" s="462"/>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657" t="s">
        <v>214</v>
      </c>
      <c r="D503" s="1658"/>
      <c r="E503" s="465">
        <v>-2.5408942350825237E-2</v>
      </c>
      <c r="F503" s="462"/>
      <c r="G503" s="462"/>
      <c r="H503" s="1658" t="s">
        <v>211</v>
      </c>
      <c r="I503" s="1658"/>
      <c r="J503" s="466">
        <v>0.13337659194941323</v>
      </c>
      <c r="K503" s="462"/>
      <c r="L503" s="462"/>
      <c r="M503" s="1658" t="s">
        <v>214</v>
      </c>
      <c r="N503" s="1658"/>
      <c r="O503" s="467">
        <v>-2.1261954125663948E-2</v>
      </c>
      <c r="P503" s="462"/>
      <c r="Q503" s="462"/>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657" t="s">
        <v>245</v>
      </c>
      <c r="D504" s="1658"/>
      <c r="E504" s="465">
        <v>-3.6979838946688145E-3</v>
      </c>
      <c r="F504" s="462"/>
      <c r="G504" s="462"/>
      <c r="H504" s="1658" t="s">
        <v>220</v>
      </c>
      <c r="I504" s="1658"/>
      <c r="J504" s="466">
        <v>0.11666659928933742</v>
      </c>
      <c r="K504" s="462"/>
      <c r="L504" s="462"/>
      <c r="M504" s="1658" t="s">
        <v>245</v>
      </c>
      <c r="N504" s="1658"/>
      <c r="O504" s="467">
        <v>-3.4001769986621265E-3</v>
      </c>
      <c r="P504" s="462"/>
      <c r="Q504" s="462"/>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657" t="s">
        <v>217</v>
      </c>
      <c r="D505" s="1658"/>
      <c r="E505" s="465">
        <v>-0.12866172310341628</v>
      </c>
      <c r="F505" s="462"/>
      <c r="G505" s="462"/>
      <c r="H505" s="1658" t="s">
        <v>216</v>
      </c>
      <c r="I505" s="1658"/>
      <c r="J505" s="466">
        <v>0.13887124713878485</v>
      </c>
      <c r="K505" s="462"/>
      <c r="L505" s="462"/>
      <c r="M505" s="1658" t="s">
        <v>217</v>
      </c>
      <c r="N505" s="1658"/>
      <c r="O505" s="467">
        <v>-0.13334776455132941</v>
      </c>
      <c r="P505" s="462"/>
      <c r="Q505" s="462"/>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657" t="s">
        <v>244</v>
      </c>
      <c r="D506" s="1658"/>
      <c r="E506" s="465">
        <v>1.0904112397414911E-3</v>
      </c>
      <c r="F506" s="462"/>
      <c r="G506" s="462"/>
      <c r="H506" s="1658" t="s">
        <v>212</v>
      </c>
      <c r="I506" s="1658"/>
      <c r="J506" s="466">
        <v>0.16469360588332888</v>
      </c>
      <c r="K506" s="462"/>
      <c r="L506" s="462"/>
      <c r="M506" s="1658" t="s">
        <v>244</v>
      </c>
      <c r="N506" s="1658"/>
      <c r="O506" s="467">
        <v>8.3635658587670227E-3</v>
      </c>
      <c r="P506" s="462"/>
      <c r="Q506" s="462"/>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657" t="s">
        <v>229</v>
      </c>
      <c r="D507" s="1658"/>
      <c r="E507" s="465">
        <v>5.8157180462806456E-2</v>
      </c>
      <c r="F507" s="462"/>
      <c r="G507" s="462"/>
      <c r="H507" s="1658" t="s">
        <v>218</v>
      </c>
      <c r="I507" s="1658"/>
      <c r="J507" s="466">
        <v>0.13697688443995701</v>
      </c>
      <c r="K507" s="462"/>
      <c r="L507" s="462"/>
      <c r="M507" s="1658" t="s">
        <v>229</v>
      </c>
      <c r="N507" s="1658"/>
      <c r="O507" s="467">
        <v>3.4927071644092506E-2</v>
      </c>
      <c r="P507" s="462"/>
      <c r="Q507" s="462"/>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657" t="s">
        <v>237</v>
      </c>
      <c r="D508" s="1658"/>
      <c r="E508" s="465">
        <v>-1.5980770121576528E-2</v>
      </c>
      <c r="F508" s="462"/>
      <c r="G508" s="462"/>
      <c r="H508" s="1658" t="s">
        <v>225</v>
      </c>
      <c r="I508" s="1658"/>
      <c r="J508" s="466">
        <v>4.4840700710768018E-2</v>
      </c>
      <c r="K508" s="462"/>
      <c r="L508" s="462"/>
      <c r="M508" s="1658" t="s">
        <v>237</v>
      </c>
      <c r="N508" s="1658"/>
      <c r="O508" s="467">
        <v>-5.3203062958920291E-3</v>
      </c>
      <c r="P508" s="462"/>
      <c r="Q508" s="462"/>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657" t="s">
        <v>230</v>
      </c>
      <c r="D509" s="1658"/>
      <c r="E509" s="465">
        <v>-5.4157699477984274E-2</v>
      </c>
      <c r="F509" s="462"/>
      <c r="G509" s="462"/>
      <c r="H509" s="1658" t="s">
        <v>227</v>
      </c>
      <c r="I509" s="1658"/>
      <c r="J509" s="466">
        <v>7.2829291693339432E-2</v>
      </c>
      <c r="K509" s="462"/>
      <c r="L509" s="462"/>
      <c r="M509" s="1658" t="s">
        <v>230</v>
      </c>
      <c r="N509" s="1658"/>
      <c r="O509" s="467">
        <v>-3.4241273101975597E-2</v>
      </c>
      <c r="P509" s="462"/>
      <c r="Q509" s="462"/>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657" t="s">
        <v>215</v>
      </c>
      <c r="D510" s="1658"/>
      <c r="E510" s="465">
        <v>0.13061077267749405</v>
      </c>
      <c r="F510" s="462"/>
      <c r="G510" s="462"/>
      <c r="H510" s="1658" t="s">
        <v>236</v>
      </c>
      <c r="I510" s="1658"/>
      <c r="J510" s="466">
        <v>-3.1021797776888765E-2</v>
      </c>
      <c r="K510" s="462"/>
      <c r="L510" s="462"/>
      <c r="M510" s="1658" t="s">
        <v>215</v>
      </c>
      <c r="N510" s="1658"/>
      <c r="O510" s="467">
        <v>0.13529470272603472</v>
      </c>
      <c r="P510" s="462"/>
      <c r="Q510" s="462"/>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657" t="s">
        <v>221</v>
      </c>
      <c r="D511" s="1658"/>
      <c r="E511" s="465">
        <v>8.2899712179233753E-2</v>
      </c>
      <c r="F511" s="462"/>
      <c r="G511" s="462"/>
      <c r="H511" s="1658" t="s">
        <v>243</v>
      </c>
      <c r="I511" s="1658"/>
      <c r="J511" s="466">
        <v>1.8136770158437846E-2</v>
      </c>
      <c r="K511" s="462"/>
      <c r="L511" s="462"/>
      <c r="M511" s="1658" t="s">
        <v>221</v>
      </c>
      <c r="N511" s="1658"/>
      <c r="O511" s="467">
        <v>9.6596407761104619E-2</v>
      </c>
      <c r="P511" s="462"/>
      <c r="Q511" s="462"/>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657" t="s">
        <v>211</v>
      </c>
      <c r="D512" s="1658"/>
      <c r="E512" s="465">
        <v>0.13588324032776569</v>
      </c>
      <c r="F512" s="462"/>
      <c r="G512" s="462"/>
      <c r="H512" s="1658" t="s">
        <v>223</v>
      </c>
      <c r="I512" s="1658"/>
      <c r="J512" s="466">
        <v>0.11140312404397366</v>
      </c>
      <c r="K512" s="462"/>
      <c r="L512" s="462"/>
      <c r="M512" s="1658" t="s">
        <v>211</v>
      </c>
      <c r="N512" s="1658"/>
      <c r="O512" s="467">
        <v>0.14884928944977835</v>
      </c>
      <c r="P512" s="462"/>
      <c r="Q512" s="462"/>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657" t="s">
        <v>220</v>
      </c>
      <c r="D513" s="1658"/>
      <c r="E513" s="465">
        <v>9.9887658759136563E-2</v>
      </c>
      <c r="F513" s="462"/>
      <c r="G513" s="462"/>
      <c r="H513" s="1658" t="s">
        <v>242</v>
      </c>
      <c r="I513" s="1658"/>
      <c r="J513" s="466">
        <v>1.746586477559359E-2</v>
      </c>
      <c r="K513" s="462"/>
      <c r="L513" s="462"/>
      <c r="M513" s="1658" t="s">
        <v>220</v>
      </c>
      <c r="N513" s="1658"/>
      <c r="O513" s="467">
        <v>0.11509627752818215</v>
      </c>
      <c r="P513" s="462"/>
      <c r="Q513" s="462"/>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657" t="s">
        <v>216</v>
      </c>
      <c r="D514" s="1658"/>
      <c r="E514" s="465">
        <v>0.11455464112587935</v>
      </c>
      <c r="F514" s="462"/>
      <c r="G514" s="462"/>
      <c r="H514" s="1658" t="s">
        <v>233</v>
      </c>
      <c r="I514" s="1658"/>
      <c r="J514" s="466">
        <v>4.5702344527975537E-2</v>
      </c>
      <c r="K514" s="462"/>
      <c r="L514" s="462"/>
      <c r="M514" s="1658" t="s">
        <v>216</v>
      </c>
      <c r="N514" s="1658"/>
      <c r="O514" s="467">
        <v>0.12261553548087455</v>
      </c>
      <c r="P514" s="462"/>
      <c r="Q514" s="462"/>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657" t="s">
        <v>212</v>
      </c>
      <c r="D515" s="1658"/>
      <c r="E515" s="465">
        <v>0.13464017510691467</v>
      </c>
      <c r="F515" s="462"/>
      <c r="G515" s="462"/>
      <c r="H515" s="1658" t="s">
        <v>241</v>
      </c>
      <c r="I515" s="1658"/>
      <c r="J515" s="466">
        <v>1.9006866867593761E-2</v>
      </c>
      <c r="K515" s="462"/>
      <c r="L515" s="462"/>
      <c r="M515" s="1658" t="s">
        <v>212</v>
      </c>
      <c r="N515" s="1658"/>
      <c r="O515" s="467">
        <v>0.14062581881378836</v>
      </c>
      <c r="P515" s="462"/>
      <c r="Q515" s="462"/>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657" t="s">
        <v>218</v>
      </c>
      <c r="D516" s="1658"/>
      <c r="E516" s="465">
        <v>0.12642084234992987</v>
      </c>
      <c r="F516" s="462"/>
      <c r="G516" s="462"/>
      <c r="H516" s="1658" t="s">
        <v>232</v>
      </c>
      <c r="I516" s="1658"/>
      <c r="J516" s="466">
        <v>6.3998428751792222E-2</v>
      </c>
      <c r="K516" s="462"/>
      <c r="L516" s="462"/>
      <c r="M516" s="1658" t="s">
        <v>218</v>
      </c>
      <c r="N516" s="1658"/>
      <c r="O516" s="467">
        <v>0.1344235302892712</v>
      </c>
      <c r="P516" s="462"/>
      <c r="Q516" s="462"/>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657" t="s">
        <v>225</v>
      </c>
      <c r="D517" s="1658"/>
      <c r="E517" s="465">
        <v>4.3584704317637217E-2</v>
      </c>
      <c r="F517" s="462"/>
      <c r="G517" s="462"/>
      <c r="H517" s="1658" t="s">
        <v>234</v>
      </c>
      <c r="I517" s="1658"/>
      <c r="J517" s="468">
        <v>3.585609554892135E-2</v>
      </c>
      <c r="K517" s="462"/>
      <c r="L517" s="462"/>
      <c r="M517" s="1658" t="s">
        <v>225</v>
      </c>
      <c r="N517" s="1658"/>
      <c r="O517" s="467">
        <v>7.9044211793396046E-2</v>
      </c>
      <c r="P517" s="462"/>
      <c r="Q517" s="462"/>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657" t="s">
        <v>227</v>
      </c>
      <c r="D518" s="1658"/>
      <c r="E518" s="465">
        <v>5.943481672981743E-2</v>
      </c>
      <c r="F518" s="462"/>
      <c r="G518" s="462"/>
      <c r="H518" s="1658"/>
      <c r="I518" s="1658"/>
      <c r="J518" s="462"/>
      <c r="K518" s="462"/>
      <c r="L518" s="462"/>
      <c r="M518" s="1658" t="s">
        <v>227</v>
      </c>
      <c r="N518" s="1658"/>
      <c r="O518" s="467">
        <v>7.6246818398888805E-2</v>
      </c>
      <c r="P518" s="462"/>
      <c r="Q518" s="462"/>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657" t="s">
        <v>236</v>
      </c>
      <c r="D519" s="1658"/>
      <c r="E519" s="465">
        <v>1.1260218260372976E-2</v>
      </c>
      <c r="F519" s="462"/>
      <c r="G519" s="462"/>
      <c r="H519" s="1658"/>
      <c r="I519" s="1658"/>
      <c r="J519" s="462"/>
      <c r="K519" s="462"/>
      <c r="L519" s="462"/>
      <c r="M519" s="1658" t="s">
        <v>236</v>
      </c>
      <c r="N519" s="1658"/>
      <c r="O519" s="467">
        <v>1.3627779891052754E-2</v>
      </c>
      <c r="P519" s="462"/>
      <c r="Q519" s="462"/>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657" t="s">
        <v>243</v>
      </c>
      <c r="D520" s="1658"/>
      <c r="E520" s="465">
        <v>-8.5658717741086444E-3</v>
      </c>
      <c r="F520" s="462"/>
      <c r="G520" s="462"/>
      <c r="H520" s="1658" t="s">
        <v>254</v>
      </c>
      <c r="I520" s="1658"/>
      <c r="J520" s="1658"/>
      <c r="K520" s="462"/>
      <c r="L520" s="462"/>
      <c r="M520" s="1658" t="s">
        <v>243</v>
      </c>
      <c r="N520" s="1658"/>
      <c r="O520" s="467">
        <v>-2.1676977896243062E-3</v>
      </c>
      <c r="P520" s="462"/>
      <c r="Q520" s="462"/>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657" t="s">
        <v>223</v>
      </c>
      <c r="D521" s="1658"/>
      <c r="E521" s="465">
        <v>6.9281037738382401E-2</v>
      </c>
      <c r="F521" s="462"/>
      <c r="G521" s="462"/>
      <c r="H521" s="1658" t="s">
        <v>209</v>
      </c>
      <c r="I521" s="1658"/>
      <c r="J521" s="483" t="s">
        <v>210</v>
      </c>
      <c r="K521" s="462"/>
      <c r="L521" s="462"/>
      <c r="M521" s="1658" t="s">
        <v>223</v>
      </c>
      <c r="N521" s="1658"/>
      <c r="O521" s="467">
        <v>8.7568363493583629E-2</v>
      </c>
      <c r="P521" s="462"/>
      <c r="Q521" s="462"/>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657" t="s">
        <v>242</v>
      </c>
      <c r="D522" s="1658"/>
      <c r="E522" s="465">
        <v>3.25437957855358E-3</v>
      </c>
      <c r="F522" s="462"/>
      <c r="G522" s="462"/>
      <c r="H522" s="1658" t="s">
        <v>210</v>
      </c>
      <c r="I522" s="1658"/>
      <c r="J522" s="484">
        <v>1</v>
      </c>
      <c r="K522" s="462"/>
      <c r="L522" s="462"/>
      <c r="M522" s="1658" t="s">
        <v>242</v>
      </c>
      <c r="N522" s="1658"/>
      <c r="O522" s="467">
        <v>1.005677617284398E-2</v>
      </c>
      <c r="P522" s="462"/>
      <c r="Q522" s="462"/>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657" t="s">
        <v>233</v>
      </c>
      <c r="D523" s="1658"/>
      <c r="E523" s="465">
        <v>-3.2392981004752429E-2</v>
      </c>
      <c r="F523" s="462"/>
      <c r="G523" s="462"/>
      <c r="H523" s="1658"/>
      <c r="I523" s="1658"/>
      <c r="J523" s="462"/>
      <c r="K523" s="462"/>
      <c r="L523" s="462"/>
      <c r="M523" s="1658" t="s">
        <v>233</v>
      </c>
      <c r="N523" s="1658"/>
      <c r="O523" s="467">
        <v>2.1937856557610533E-2</v>
      </c>
      <c r="P523" s="462"/>
      <c r="Q523" s="462"/>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657" t="s">
        <v>241</v>
      </c>
      <c r="D524" s="1658"/>
      <c r="E524" s="465">
        <v>3.8171671813565966E-3</v>
      </c>
      <c r="F524" s="462"/>
      <c r="G524" s="462"/>
      <c r="H524" s="1658"/>
      <c r="I524" s="1658"/>
      <c r="J524" s="462"/>
      <c r="K524" s="462"/>
      <c r="L524" s="462"/>
      <c r="M524" s="1658" t="s">
        <v>241</v>
      </c>
      <c r="N524" s="1658"/>
      <c r="O524" s="467">
        <v>2.5427745888244031E-3</v>
      </c>
      <c r="P524" s="462"/>
      <c r="Q524" s="462"/>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657" t="s">
        <v>232</v>
      </c>
      <c r="D525" s="1658"/>
      <c r="E525" s="465">
        <v>2.2198559583719771E-4</v>
      </c>
      <c r="F525" s="462"/>
      <c r="G525" s="462"/>
      <c r="H525" s="1658"/>
      <c r="I525" s="1658"/>
      <c r="J525" s="462"/>
      <c r="K525" s="462"/>
      <c r="L525" s="462"/>
      <c r="M525" s="1658" t="s">
        <v>232</v>
      </c>
      <c r="N525" s="1658"/>
      <c r="O525" s="467">
        <v>3.4913815276952313E-3</v>
      </c>
      <c r="P525" s="462"/>
      <c r="Q525" s="462"/>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657" t="s">
        <v>234</v>
      </c>
      <c r="D526" s="1658"/>
      <c r="E526" s="469">
        <v>2.8904136330346299E-2</v>
      </c>
      <c r="F526" s="462"/>
      <c r="G526" s="462"/>
      <c r="H526" s="1658"/>
      <c r="I526" s="1658"/>
      <c r="J526" s="462"/>
      <c r="K526" s="462"/>
      <c r="L526" s="462"/>
      <c r="M526" s="1658" t="s">
        <v>234</v>
      </c>
      <c r="N526" s="1658"/>
      <c r="O526" s="470">
        <v>3.8864569257507857E-2</v>
      </c>
      <c r="P526" s="462"/>
      <c r="Q526" s="462"/>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657"/>
      <c r="D527" s="1658"/>
      <c r="E527" s="462"/>
      <c r="F527" s="462"/>
      <c r="G527" s="462"/>
      <c r="H527" s="1658"/>
      <c r="I527" s="1658"/>
      <c r="J527" s="462"/>
      <c r="K527" s="462"/>
      <c r="L527" s="462"/>
      <c r="M527" s="1658"/>
      <c r="N527" s="1658"/>
      <c r="O527" s="462"/>
      <c r="P527" s="462"/>
      <c r="Q527" s="462"/>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657"/>
      <c r="D528" s="1658"/>
      <c r="E528" s="462"/>
      <c r="F528" s="462"/>
      <c r="G528" s="462"/>
      <c r="H528" s="1658"/>
      <c r="I528" s="1658"/>
      <c r="J528" s="462"/>
      <c r="K528" s="462"/>
      <c r="L528" s="462"/>
      <c r="M528" s="1658"/>
      <c r="N528" s="1658"/>
      <c r="O528" s="462"/>
      <c r="P528" s="462"/>
      <c r="Q528" s="462"/>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657" t="s">
        <v>254</v>
      </c>
      <c r="D529" s="1658"/>
      <c r="E529" s="1658"/>
      <c r="F529" s="462"/>
      <c r="G529" s="462"/>
      <c r="H529" s="1658"/>
      <c r="I529" s="1658"/>
      <c r="J529" s="462"/>
      <c r="K529" s="462"/>
      <c r="L529" s="462"/>
      <c r="M529" s="1658" t="s">
        <v>254</v>
      </c>
      <c r="N529" s="1658"/>
      <c r="O529" s="1658"/>
      <c r="P529" s="462"/>
      <c r="Q529" s="462"/>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657" t="s">
        <v>209</v>
      </c>
      <c r="D530" s="1658"/>
      <c r="E530" s="485" t="s">
        <v>210</v>
      </c>
      <c r="F530" s="462"/>
      <c r="G530" s="462"/>
      <c r="H530" s="1658"/>
      <c r="I530" s="1658"/>
      <c r="J530" s="462"/>
      <c r="K530" s="462"/>
      <c r="L530" s="462"/>
      <c r="M530" s="1658" t="s">
        <v>209</v>
      </c>
      <c r="N530" s="1658"/>
      <c r="O530" s="486" t="s">
        <v>210</v>
      </c>
      <c r="P530" s="462"/>
      <c r="Q530" s="462"/>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657" t="s">
        <v>210</v>
      </c>
      <c r="D531" s="1658"/>
      <c r="E531" s="487">
        <v>1</v>
      </c>
      <c r="F531" s="462"/>
      <c r="G531" s="462"/>
      <c r="H531" s="1658"/>
      <c r="I531" s="1658"/>
      <c r="J531" s="462"/>
      <c r="K531" s="462"/>
      <c r="L531" s="462"/>
      <c r="M531" s="1658" t="s">
        <v>210</v>
      </c>
      <c r="N531" s="1658"/>
      <c r="O531" s="488">
        <v>1</v>
      </c>
      <c r="P531" s="462"/>
      <c r="Q531" s="462"/>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657"/>
      <c r="D532" s="1658"/>
      <c r="E532" s="462"/>
      <c r="F532" s="462"/>
      <c r="G532" s="462"/>
      <c r="H532" s="1658"/>
      <c r="I532" s="1658"/>
      <c r="J532" s="462"/>
      <c r="K532" s="462"/>
      <c r="L532" s="462"/>
      <c r="M532" s="1658"/>
      <c r="N532" s="1658"/>
      <c r="O532" s="462"/>
      <c r="P532" s="462"/>
      <c r="Q532" s="462"/>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657"/>
      <c r="D533" s="1658"/>
      <c r="E533" s="459"/>
      <c r="F533" s="459"/>
      <c r="G533" s="459"/>
      <c r="H533" s="1657"/>
      <c r="I533" s="1658"/>
      <c r="J533" s="459"/>
      <c r="K533" s="459"/>
      <c r="L533" s="459"/>
      <c r="M533" s="1657"/>
      <c r="N533" s="1658"/>
      <c r="O533" s="459"/>
      <c r="P533" s="459"/>
      <c r="Q533" s="459"/>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657"/>
      <c r="D534" s="1658"/>
      <c r="E534" s="459"/>
      <c r="F534" s="459"/>
      <c r="G534" s="459"/>
      <c r="H534" s="1657"/>
      <c r="I534" s="1658"/>
      <c r="J534" s="459"/>
      <c r="K534" s="459"/>
      <c r="L534" s="459"/>
      <c r="M534" s="1657"/>
      <c r="N534" s="1658"/>
      <c r="O534" s="459"/>
      <c r="P534" s="459"/>
      <c r="Q534" s="459"/>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657"/>
      <c r="D535" s="1658"/>
      <c r="E535" s="459"/>
      <c r="F535" s="459"/>
      <c r="G535" s="459"/>
      <c r="H535" s="1657"/>
      <c r="I535" s="1658"/>
      <c r="J535" s="459"/>
      <c r="K535" s="459"/>
      <c r="L535" s="459"/>
      <c r="M535" s="1657"/>
      <c r="N535" s="1658"/>
      <c r="O535" s="459"/>
      <c r="P535" s="459"/>
      <c r="Q535" s="459"/>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657"/>
      <c r="D536" s="1658"/>
      <c r="E536" s="459"/>
      <c r="F536" s="459"/>
      <c r="G536" s="459"/>
      <c r="H536" s="1657"/>
      <c r="I536" s="1658"/>
      <c r="J536" s="459"/>
      <c r="K536" s="459"/>
      <c r="L536" s="459"/>
      <c r="M536" s="1657"/>
      <c r="N536" s="1658"/>
      <c r="O536" s="459"/>
      <c r="P536" s="459"/>
      <c r="Q536" s="459"/>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657"/>
      <c r="D537" s="1658"/>
      <c r="E537" s="459"/>
      <c r="F537" s="459"/>
      <c r="G537" s="459"/>
      <c r="H537" s="1657"/>
      <c r="I537" s="1658"/>
      <c r="J537" s="459"/>
      <c r="K537" s="459"/>
      <c r="L537" s="459"/>
      <c r="M537" s="1657"/>
      <c r="N537" s="1658"/>
      <c r="O537" s="459"/>
      <c r="P537" s="459"/>
      <c r="Q537" s="459"/>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657"/>
      <c r="D538" s="1658"/>
      <c r="E538" s="459"/>
      <c r="F538" s="459"/>
      <c r="G538" s="459"/>
      <c r="H538" s="1657"/>
      <c r="I538" s="1658"/>
      <c r="J538" s="459"/>
      <c r="K538" s="459"/>
      <c r="L538" s="459"/>
      <c r="M538" s="1657"/>
      <c r="N538" s="1658"/>
      <c r="O538" s="459"/>
      <c r="P538" s="459"/>
      <c r="Q538" s="459"/>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657"/>
      <c r="D539" s="1658"/>
      <c r="E539" s="459"/>
      <c r="F539" s="459"/>
      <c r="G539" s="459"/>
      <c r="H539" s="1657"/>
      <c r="I539" s="1658"/>
      <c r="J539" s="459"/>
      <c r="K539" s="459"/>
      <c r="L539" s="459"/>
      <c r="M539" s="1657"/>
      <c r="N539" s="1658"/>
      <c r="O539" s="459"/>
      <c r="P539" s="459"/>
      <c r="Q539" s="459"/>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657"/>
      <c r="D540" s="1658"/>
      <c r="E540" s="459"/>
      <c r="F540" s="459"/>
      <c r="G540" s="459"/>
      <c r="H540" s="1657"/>
      <c r="I540" s="1658"/>
      <c r="J540" s="459"/>
      <c r="K540" s="459"/>
      <c r="L540" s="459"/>
      <c r="M540" s="1657"/>
      <c r="N540" s="1658"/>
      <c r="O540" s="459"/>
      <c r="P540" s="459"/>
      <c r="Q540" s="459"/>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657"/>
      <c r="D541" s="1658"/>
      <c r="E541" s="459"/>
      <c r="F541" s="459"/>
      <c r="G541" s="459"/>
      <c r="H541" s="1657"/>
      <c r="I541" s="1658"/>
      <c r="J541" s="459"/>
      <c r="K541" s="459"/>
      <c r="L541" s="459"/>
      <c r="M541" s="1657"/>
      <c r="N541" s="1658"/>
      <c r="O541" s="459"/>
      <c r="P541" s="459"/>
      <c r="Q541" s="459"/>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657"/>
      <c r="D542" s="1658"/>
      <c r="E542" s="459"/>
      <c r="F542" s="459"/>
      <c r="G542" s="459"/>
      <c r="H542" s="1657"/>
      <c r="I542" s="1658"/>
      <c r="J542" s="459"/>
      <c r="K542" s="459"/>
      <c r="L542" s="459"/>
      <c r="M542" s="1657"/>
      <c r="N542" s="1658"/>
      <c r="O542" s="459"/>
      <c r="P542" s="459"/>
      <c r="Q542" s="459"/>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657"/>
      <c r="D543" s="1658"/>
      <c r="E543" s="459"/>
      <c r="F543" s="459"/>
      <c r="G543" s="459"/>
      <c r="H543" s="1657"/>
      <c r="I543" s="1658"/>
      <c r="J543" s="459"/>
      <c r="K543" s="459"/>
      <c r="L543" s="459"/>
      <c r="M543" s="1657"/>
      <c r="N543" s="1658"/>
      <c r="O543" s="459"/>
      <c r="P543" s="459"/>
      <c r="Q543" s="459"/>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657"/>
      <c r="D544" s="1658"/>
      <c r="E544" s="459"/>
      <c r="F544" s="459"/>
      <c r="G544" s="459"/>
      <c r="H544" s="1657"/>
      <c r="I544" s="1658"/>
      <c r="J544" s="459"/>
      <c r="K544" s="459"/>
      <c r="L544" s="459"/>
      <c r="M544" s="1657"/>
      <c r="N544" s="1658"/>
      <c r="O544" s="459"/>
      <c r="P544" s="459"/>
      <c r="Q544" s="459"/>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657"/>
      <c r="D545" s="1658"/>
      <c r="E545" s="459"/>
      <c r="F545" s="459"/>
      <c r="G545" s="459"/>
      <c r="H545" s="1657"/>
      <c r="I545" s="1658"/>
      <c r="J545" s="459"/>
      <c r="K545" s="459"/>
      <c r="L545" s="459"/>
      <c r="M545" s="1657"/>
      <c r="N545" s="1658"/>
      <c r="O545" s="459"/>
      <c r="P545" s="459"/>
      <c r="Q545" s="459"/>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657"/>
      <c r="D546" s="1658"/>
      <c r="E546" s="459"/>
      <c r="F546" s="459"/>
      <c r="G546" s="459"/>
      <c r="H546" s="1657"/>
      <c r="I546" s="1658"/>
      <c r="J546" s="459"/>
      <c r="K546" s="459"/>
      <c r="L546" s="459"/>
      <c r="M546" s="1657"/>
      <c r="N546" s="1658"/>
      <c r="O546" s="459"/>
      <c r="P546" s="459"/>
      <c r="Q546" s="459"/>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657"/>
      <c r="D547" s="1658"/>
      <c r="E547" s="459"/>
      <c r="F547" s="459"/>
      <c r="G547" s="459"/>
      <c r="H547" s="1657"/>
      <c r="I547" s="1658"/>
      <c r="J547" s="459"/>
      <c r="K547" s="459"/>
      <c r="L547" s="459"/>
      <c r="M547" s="1657"/>
      <c r="N547" s="1658"/>
      <c r="O547" s="459"/>
      <c r="P547" s="459"/>
      <c r="Q547" s="459"/>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657"/>
      <c r="D548" s="1658"/>
      <c r="E548" s="459"/>
      <c r="F548" s="459"/>
      <c r="G548" s="459"/>
      <c r="H548" s="1657"/>
      <c r="I548" s="1658"/>
      <c r="J548" s="459"/>
      <c r="K548" s="459"/>
      <c r="L548" s="459"/>
      <c r="M548" s="1657"/>
      <c r="N548" s="1658"/>
      <c r="O548" s="459"/>
      <c r="P548" s="459"/>
      <c r="Q548" s="459"/>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657"/>
      <c r="D549" s="1658"/>
      <c r="E549" s="459"/>
      <c r="F549" s="459"/>
      <c r="G549" s="459"/>
      <c r="H549" s="1657"/>
      <c r="I549" s="1658"/>
      <c r="J549" s="459"/>
      <c r="K549" s="459"/>
      <c r="L549" s="459"/>
      <c r="M549" s="1657"/>
      <c r="N549" s="1658"/>
      <c r="O549" s="459"/>
      <c r="P549" s="459"/>
      <c r="Q549" s="459"/>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657"/>
      <c r="D550" s="1658"/>
      <c r="E550" s="459"/>
      <c r="F550" s="459"/>
      <c r="G550" s="459"/>
      <c r="H550" s="1657"/>
      <c r="I550" s="1658"/>
      <c r="J550" s="459"/>
      <c r="K550" s="459"/>
      <c r="L550" s="459"/>
      <c r="M550" s="1657"/>
      <c r="N550" s="1658"/>
      <c r="O550" s="459"/>
      <c r="P550" s="459"/>
      <c r="Q550" s="459"/>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657"/>
      <c r="D551" s="1658"/>
      <c r="E551" s="459"/>
      <c r="F551" s="459"/>
      <c r="G551" s="459"/>
      <c r="H551" s="1657"/>
      <c r="I551" s="1658"/>
      <c r="J551" s="459"/>
      <c r="K551" s="459"/>
      <c r="L551" s="459"/>
      <c r="M551" s="1657"/>
      <c r="N551" s="1658"/>
      <c r="O551" s="459"/>
      <c r="P551" s="459"/>
      <c r="Q551" s="459"/>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657"/>
      <c r="D552" s="1658"/>
      <c r="E552" s="459"/>
      <c r="F552" s="459"/>
      <c r="G552" s="459"/>
      <c r="H552" s="1657"/>
      <c r="I552" s="1658"/>
      <c r="J552" s="459"/>
      <c r="K552" s="459"/>
      <c r="L552" s="459"/>
      <c r="M552" s="1657"/>
      <c r="N552" s="1658"/>
      <c r="O552" s="459"/>
      <c r="P552" s="459"/>
      <c r="Q552" s="459"/>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657"/>
      <c r="D553" s="1658"/>
      <c r="E553" s="459"/>
      <c r="F553" s="459"/>
      <c r="G553" s="459"/>
      <c r="H553" s="1657"/>
      <c r="I553" s="1658"/>
      <c r="J553" s="459"/>
      <c r="K553" s="459"/>
      <c r="L553" s="459"/>
      <c r="M553" s="1657"/>
      <c r="N553" s="1658"/>
      <c r="O553" s="459"/>
      <c r="P553" s="459"/>
      <c r="Q553" s="459"/>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657"/>
      <c r="D554" s="1658"/>
      <c r="E554" s="459"/>
      <c r="F554" s="459"/>
      <c r="G554" s="459"/>
      <c r="H554" s="1657"/>
      <c r="I554" s="1658"/>
      <c r="J554" s="459"/>
      <c r="K554" s="459"/>
      <c r="L554" s="459"/>
      <c r="M554" s="1657"/>
      <c r="N554" s="1658"/>
      <c r="O554" s="459"/>
      <c r="P554" s="459"/>
      <c r="Q554" s="459"/>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657"/>
      <c r="D555" s="1658"/>
      <c r="E555" s="459"/>
      <c r="F555" s="459"/>
      <c r="G555" s="459"/>
      <c r="H555" s="1657"/>
      <c r="I555" s="1658"/>
      <c r="J555" s="459"/>
      <c r="K555" s="459"/>
      <c r="L555" s="459"/>
      <c r="M555" s="1657"/>
      <c r="N555" s="1658"/>
      <c r="O555" s="459"/>
      <c r="P555" s="459"/>
      <c r="Q555" s="459"/>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657"/>
      <c r="D556" s="1658"/>
      <c r="E556" s="459"/>
      <c r="F556" s="459"/>
      <c r="G556" s="459"/>
      <c r="H556" s="1657"/>
      <c r="I556" s="1658"/>
      <c r="J556" s="459"/>
      <c r="K556" s="459"/>
      <c r="L556" s="459"/>
      <c r="M556" s="1657"/>
      <c r="N556" s="1658"/>
      <c r="O556" s="459"/>
      <c r="P556" s="459"/>
      <c r="Q556" s="459"/>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657"/>
      <c r="D557" s="1658"/>
      <c r="E557" s="459"/>
      <c r="F557" s="459"/>
      <c r="G557" s="459"/>
      <c r="H557" s="1657"/>
      <c r="I557" s="1658"/>
      <c r="J557" s="459"/>
      <c r="K557" s="459"/>
      <c r="L557" s="459"/>
      <c r="M557" s="1657"/>
      <c r="N557" s="1658"/>
      <c r="O557" s="459"/>
      <c r="P557" s="459"/>
      <c r="Q557" s="459"/>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657"/>
      <c r="D558" s="1658"/>
      <c r="E558" s="459"/>
      <c r="F558" s="459"/>
      <c r="G558" s="459"/>
      <c r="H558" s="1657"/>
      <c r="I558" s="1658"/>
      <c r="J558" s="459"/>
      <c r="K558" s="459"/>
      <c r="L558" s="459"/>
      <c r="M558" s="1657"/>
      <c r="N558" s="1658"/>
      <c r="O558" s="459"/>
      <c r="P558" s="459"/>
      <c r="Q558" s="459"/>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657"/>
      <c r="D559" s="1658"/>
      <c r="E559" s="459"/>
      <c r="F559" s="459"/>
      <c r="G559" s="459"/>
      <c r="H559" s="1657"/>
      <c r="I559" s="1658"/>
      <c r="J559" s="459"/>
      <c r="K559" s="459"/>
      <c r="L559" s="459"/>
      <c r="M559" s="1657"/>
      <c r="N559" s="1658"/>
      <c r="O559" s="459"/>
      <c r="P559" s="459"/>
      <c r="Q559" s="459"/>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657"/>
      <c r="D560" s="1658"/>
      <c r="E560" s="459"/>
      <c r="F560" s="459"/>
      <c r="G560" s="459"/>
      <c r="H560" s="1657"/>
      <c r="I560" s="1658"/>
      <c r="J560" s="459"/>
      <c r="K560" s="459"/>
      <c r="L560" s="459"/>
      <c r="M560" s="1657"/>
      <c r="N560" s="1658"/>
      <c r="O560" s="459"/>
      <c r="P560" s="459"/>
      <c r="Q560" s="459"/>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657"/>
      <c r="D561" s="1658"/>
      <c r="E561" s="459"/>
      <c r="F561" s="459"/>
      <c r="G561" s="459"/>
      <c r="H561" s="1657"/>
      <c r="I561" s="1658"/>
      <c r="J561" s="459"/>
      <c r="K561" s="459"/>
      <c r="L561" s="459"/>
      <c r="M561" s="1657"/>
      <c r="N561" s="1658"/>
      <c r="O561" s="459"/>
      <c r="P561" s="459"/>
      <c r="Q561" s="459"/>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657"/>
      <c r="D562" s="1658"/>
      <c r="E562" s="459"/>
      <c r="F562" s="459"/>
      <c r="G562" s="459"/>
      <c r="H562" s="1657"/>
      <c r="I562" s="1658"/>
      <c r="J562" s="459"/>
      <c r="K562" s="459"/>
      <c r="L562" s="459"/>
      <c r="M562" s="1657"/>
      <c r="N562" s="1658"/>
      <c r="O562" s="459"/>
      <c r="P562" s="459"/>
      <c r="Q562" s="459"/>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657"/>
      <c r="D563" s="1658"/>
      <c r="E563" s="459"/>
      <c r="F563" s="459"/>
      <c r="G563" s="459"/>
      <c r="H563" s="1657"/>
      <c r="I563" s="1658"/>
      <c r="J563" s="459"/>
      <c r="K563" s="459"/>
      <c r="L563" s="459"/>
      <c r="M563" s="1657"/>
      <c r="N563" s="1658"/>
      <c r="O563" s="459"/>
      <c r="P563" s="459"/>
      <c r="Q563" s="459"/>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657"/>
      <c r="D564" s="1658"/>
      <c r="E564" s="459"/>
      <c r="F564" s="459"/>
      <c r="G564" s="459"/>
      <c r="H564" s="1657"/>
      <c r="I564" s="1658"/>
      <c r="J564" s="459"/>
      <c r="K564" s="459"/>
      <c r="L564" s="459"/>
      <c r="M564" s="1657"/>
      <c r="N564" s="1658"/>
      <c r="O564" s="459"/>
      <c r="P564" s="459"/>
      <c r="Q564" s="459"/>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657"/>
      <c r="D565" s="1658"/>
      <c r="E565" s="459"/>
      <c r="F565" s="459"/>
      <c r="G565" s="459"/>
      <c r="H565" s="1657"/>
      <c r="I565" s="1658"/>
      <c r="J565" s="459"/>
      <c r="K565" s="459"/>
      <c r="L565" s="459"/>
      <c r="M565" s="1657"/>
      <c r="N565" s="1658"/>
      <c r="O565" s="459"/>
      <c r="P565" s="459"/>
      <c r="Q565" s="459"/>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657"/>
      <c r="D566" s="1658"/>
      <c r="E566" s="459"/>
      <c r="F566" s="459"/>
      <c r="G566" s="459"/>
      <c r="H566" s="1657"/>
      <c r="I566" s="1658"/>
      <c r="J566" s="459"/>
      <c r="K566" s="459"/>
      <c r="L566" s="459"/>
      <c r="M566" s="1657"/>
      <c r="N566" s="1658"/>
      <c r="O566" s="459"/>
      <c r="P566" s="459"/>
      <c r="Q566" s="459"/>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657"/>
      <c r="D567" s="1658"/>
      <c r="E567" s="459"/>
      <c r="F567" s="459"/>
      <c r="G567" s="459"/>
      <c r="H567" s="1657"/>
      <c r="I567" s="1658"/>
      <c r="J567" s="459"/>
      <c r="K567" s="459"/>
      <c r="L567" s="459"/>
      <c r="M567" s="1657"/>
      <c r="N567" s="1658"/>
      <c r="O567" s="459"/>
      <c r="P567" s="459"/>
      <c r="Q567" s="459"/>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657"/>
      <c r="D568" s="1658"/>
      <c r="E568" s="459"/>
      <c r="F568" s="459"/>
      <c r="G568" s="459"/>
      <c r="H568" s="1657"/>
      <c r="I568" s="1658"/>
      <c r="J568" s="459"/>
      <c r="K568" s="459"/>
      <c r="L568" s="459"/>
      <c r="M568" s="1657"/>
      <c r="N568" s="1658"/>
      <c r="O568" s="459"/>
      <c r="P568" s="459"/>
      <c r="Q568" s="459"/>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657"/>
      <c r="D569" s="1658"/>
      <c r="E569" s="459"/>
      <c r="F569" s="459"/>
      <c r="G569" s="459"/>
      <c r="H569" s="1657"/>
      <c r="I569" s="1658"/>
      <c r="J569" s="459"/>
      <c r="K569" s="459"/>
      <c r="L569" s="459"/>
      <c r="M569" s="1657"/>
      <c r="N569" s="1658"/>
      <c r="O569" s="459"/>
      <c r="P569" s="459"/>
      <c r="Q569" s="459"/>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657"/>
      <c r="D570" s="1658"/>
      <c r="E570" s="459"/>
      <c r="F570" s="459"/>
      <c r="G570" s="459"/>
      <c r="H570" s="1657"/>
      <c r="I570" s="1658"/>
      <c r="J570" s="459"/>
      <c r="K570" s="459"/>
      <c r="L570" s="459"/>
      <c r="M570" s="1657"/>
      <c r="N570" s="1658"/>
      <c r="O570" s="459"/>
      <c r="P570" s="459"/>
      <c r="Q570" s="459"/>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657"/>
      <c r="D571" s="1658"/>
      <c r="E571" s="459"/>
      <c r="F571" s="459"/>
      <c r="G571" s="459"/>
      <c r="H571" s="1657"/>
      <c r="I571" s="1658"/>
      <c r="J571" s="459"/>
      <c r="K571" s="459"/>
      <c r="L571" s="459"/>
      <c r="M571" s="1657"/>
      <c r="N571" s="1658"/>
      <c r="O571" s="459"/>
      <c r="P571" s="459"/>
      <c r="Q571" s="459"/>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657"/>
      <c r="D572" s="1658"/>
      <c r="E572" s="459"/>
      <c r="F572" s="459"/>
      <c r="G572" s="459"/>
      <c r="H572" s="1657"/>
      <c r="I572" s="1658"/>
      <c r="J572" s="459"/>
      <c r="K572" s="459"/>
      <c r="L572" s="459"/>
      <c r="M572" s="1657"/>
      <c r="N572" s="1658"/>
      <c r="O572" s="459"/>
      <c r="P572" s="459"/>
      <c r="Q572" s="459"/>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657"/>
      <c r="D573" s="1658"/>
      <c r="E573" s="459"/>
      <c r="F573" s="459"/>
      <c r="G573" s="459"/>
      <c r="H573" s="1657"/>
      <c r="I573" s="1658"/>
      <c r="J573" s="459"/>
      <c r="K573" s="459"/>
      <c r="L573" s="459"/>
      <c r="M573" s="1657"/>
      <c r="N573" s="1658"/>
      <c r="O573" s="459"/>
      <c r="P573" s="459"/>
      <c r="Q573" s="459"/>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657"/>
      <c r="D574" s="1658"/>
      <c r="E574" s="459"/>
      <c r="F574" s="459"/>
      <c r="G574" s="459"/>
      <c r="H574" s="1657"/>
      <c r="I574" s="1658"/>
      <c r="J574" s="459"/>
      <c r="K574" s="459"/>
      <c r="L574" s="459"/>
      <c r="M574" s="1657"/>
      <c r="N574" s="1658"/>
      <c r="O574" s="459"/>
      <c r="P574" s="459"/>
      <c r="Q574" s="459"/>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657"/>
      <c r="D575" s="1658"/>
      <c r="E575" s="459"/>
      <c r="F575" s="459"/>
      <c r="G575" s="459"/>
      <c r="H575" s="1657"/>
      <c r="I575" s="1658"/>
      <c r="J575" s="459"/>
      <c r="K575" s="459"/>
      <c r="L575" s="459"/>
      <c r="M575" s="1657"/>
      <c r="N575" s="1658"/>
      <c r="O575" s="459"/>
      <c r="P575" s="459"/>
      <c r="Q575" s="459"/>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657"/>
      <c r="D576" s="1658"/>
      <c r="E576" s="459"/>
      <c r="F576" s="459"/>
      <c r="G576" s="459"/>
      <c r="H576" s="1657"/>
      <c r="I576" s="1658"/>
      <c r="J576" s="459"/>
      <c r="K576" s="459"/>
      <c r="L576" s="459"/>
      <c r="M576" s="1657"/>
      <c r="N576" s="1658"/>
      <c r="O576" s="459"/>
      <c r="P576" s="459"/>
      <c r="Q576" s="459"/>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657"/>
      <c r="D577" s="1658"/>
      <c r="E577" s="459"/>
      <c r="F577" s="459"/>
      <c r="G577" s="459"/>
      <c r="H577" s="1657"/>
      <c r="I577" s="1658"/>
      <c r="J577" s="459"/>
      <c r="K577" s="459"/>
      <c r="L577" s="459"/>
      <c r="M577" s="1657"/>
      <c r="N577" s="1658"/>
      <c r="O577" s="459"/>
      <c r="P577" s="459"/>
      <c r="Q577" s="459"/>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657"/>
      <c r="D578" s="1658"/>
      <c r="E578" s="459"/>
      <c r="F578" s="459"/>
      <c r="G578" s="459"/>
      <c r="H578" s="1657"/>
      <c r="I578" s="1658"/>
      <c r="J578" s="459"/>
      <c r="K578" s="459"/>
      <c r="L578" s="459"/>
      <c r="M578" s="1657"/>
      <c r="N578" s="1658"/>
      <c r="O578" s="459"/>
      <c r="P578" s="459"/>
      <c r="Q578" s="459"/>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657"/>
      <c r="D579" s="1658"/>
      <c r="E579" s="459"/>
      <c r="F579" s="459"/>
      <c r="G579" s="459"/>
      <c r="H579" s="1657"/>
      <c r="I579" s="1658"/>
      <c r="J579" s="459"/>
      <c r="K579" s="459"/>
      <c r="L579" s="459"/>
      <c r="M579" s="1657"/>
      <c r="N579" s="1658"/>
      <c r="O579" s="459"/>
      <c r="P579" s="459"/>
      <c r="Q579" s="459"/>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657"/>
      <c r="D580" s="1658"/>
      <c r="E580" s="459"/>
      <c r="F580" s="459"/>
      <c r="G580" s="459"/>
      <c r="H580" s="1657"/>
      <c r="I580" s="1658"/>
      <c r="J580" s="459"/>
      <c r="K580" s="459"/>
      <c r="L580" s="459"/>
      <c r="M580" s="1657"/>
      <c r="N580" s="1658"/>
      <c r="O580" s="459"/>
      <c r="P580" s="459"/>
      <c r="Q580" s="459"/>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657"/>
      <c r="D581" s="1658"/>
      <c r="E581" s="459"/>
      <c r="F581" s="459"/>
      <c r="G581" s="459"/>
      <c r="H581" s="1657"/>
      <c r="I581" s="1658"/>
      <c r="J581" s="459"/>
      <c r="K581" s="459"/>
      <c r="L581" s="459"/>
      <c r="M581" s="1657"/>
      <c r="N581" s="1658"/>
      <c r="O581" s="459"/>
      <c r="P581" s="459"/>
      <c r="Q581" s="459"/>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657"/>
      <c r="D582" s="1658"/>
      <c r="E582" s="459"/>
      <c r="F582" s="459"/>
      <c r="G582" s="459"/>
      <c r="H582" s="1657"/>
      <c r="I582" s="1658"/>
      <c r="J582" s="459"/>
      <c r="K582" s="459"/>
      <c r="L582" s="459"/>
      <c r="M582" s="1657"/>
      <c r="N582" s="1658"/>
      <c r="O582" s="459"/>
      <c r="P582" s="459"/>
      <c r="Q582" s="459"/>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657"/>
      <c r="D583" s="1658"/>
      <c r="E583" s="459"/>
      <c r="F583" s="459"/>
      <c r="G583" s="459"/>
      <c r="H583" s="1657"/>
      <c r="I583" s="1658"/>
      <c r="J583" s="459"/>
      <c r="K583" s="459"/>
      <c r="L583" s="459"/>
      <c r="M583" s="1657"/>
      <c r="N583" s="1658"/>
      <c r="O583" s="459"/>
      <c r="P583" s="459"/>
      <c r="Q583" s="459"/>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657"/>
      <c r="D584" s="1658"/>
      <c r="E584" s="459"/>
      <c r="F584" s="459"/>
      <c r="G584" s="459"/>
      <c r="H584" s="1657"/>
      <c r="I584" s="1658"/>
      <c r="J584" s="459"/>
      <c r="K584" s="459"/>
      <c r="L584" s="459"/>
      <c r="M584" s="1657"/>
      <c r="N584" s="1658"/>
      <c r="O584" s="459"/>
      <c r="P584" s="459"/>
      <c r="Q584" s="459"/>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657"/>
      <c r="D585" s="1658"/>
      <c r="E585" s="459"/>
      <c r="F585" s="459"/>
      <c r="G585" s="459"/>
      <c r="H585" s="1657"/>
      <c r="I585" s="1658"/>
      <c r="J585" s="459"/>
      <c r="K585" s="459"/>
      <c r="L585" s="459"/>
      <c r="M585" s="1657"/>
      <c r="N585" s="1658"/>
      <c r="O585" s="459"/>
      <c r="P585" s="459"/>
      <c r="Q585" s="459"/>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657"/>
      <c r="D586" s="1658"/>
      <c r="E586" s="459"/>
      <c r="F586" s="459"/>
      <c r="G586" s="459"/>
      <c r="H586" s="1657"/>
      <c r="I586" s="1658"/>
      <c r="J586" s="459"/>
      <c r="K586" s="459"/>
      <c r="L586" s="459"/>
      <c r="M586" s="1657"/>
      <c r="N586" s="1658"/>
      <c r="O586" s="459"/>
      <c r="P586" s="459"/>
      <c r="Q586" s="459"/>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657"/>
      <c r="D587" s="1658"/>
      <c r="E587" s="459"/>
      <c r="F587" s="459"/>
      <c r="G587" s="459"/>
      <c r="H587" s="1657"/>
      <c r="I587" s="1658"/>
      <c r="J587" s="459"/>
      <c r="K587" s="459"/>
      <c r="L587" s="459"/>
      <c r="M587" s="1657"/>
      <c r="N587" s="1658"/>
      <c r="O587" s="459"/>
      <c r="P587" s="459"/>
      <c r="Q587" s="459"/>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657"/>
      <c r="D588" s="1658"/>
      <c r="E588" s="459"/>
      <c r="F588" s="459"/>
      <c r="G588" s="459"/>
      <c r="H588" s="1657"/>
      <c r="I588" s="1658"/>
      <c r="J588" s="459"/>
      <c r="K588" s="459"/>
      <c r="L588" s="459"/>
      <c r="M588" s="1657"/>
      <c r="N588" s="1658"/>
      <c r="O588" s="459"/>
      <c r="P588" s="459"/>
      <c r="Q588" s="459"/>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657"/>
      <c r="D589" s="1658"/>
      <c r="E589" s="459"/>
      <c r="F589" s="459"/>
      <c r="G589" s="459"/>
      <c r="H589" s="1657"/>
      <c r="I589" s="1658"/>
      <c r="J589" s="459"/>
      <c r="K589" s="459"/>
      <c r="L589" s="459"/>
      <c r="M589" s="1657"/>
      <c r="N589" s="1658"/>
      <c r="O589" s="459"/>
      <c r="P589" s="459"/>
      <c r="Q589" s="459"/>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657"/>
      <c r="D590" s="1658"/>
      <c r="E590" s="459"/>
      <c r="F590" s="459"/>
      <c r="G590" s="459"/>
      <c r="H590" s="1657"/>
      <c r="I590" s="1658"/>
      <c r="J590" s="459"/>
      <c r="K590" s="459"/>
      <c r="L590" s="459"/>
      <c r="M590" s="1657"/>
      <c r="N590" s="1658"/>
      <c r="O590" s="459"/>
      <c r="P590" s="459"/>
      <c r="Q590" s="459"/>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657"/>
      <c r="D591" s="1658"/>
      <c r="E591" s="459"/>
      <c r="F591" s="459"/>
      <c r="G591" s="459"/>
      <c r="H591" s="1657"/>
      <c r="I591" s="1658"/>
      <c r="J591" s="459"/>
      <c r="K591" s="459"/>
      <c r="L591" s="459"/>
      <c r="M591" s="1657"/>
      <c r="N591" s="1658"/>
      <c r="O591" s="459"/>
      <c r="P591" s="459"/>
      <c r="Q591" s="459"/>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657"/>
      <c r="D592" s="1658"/>
      <c r="E592" s="459"/>
      <c r="F592" s="459"/>
      <c r="G592" s="459"/>
      <c r="H592" s="1657"/>
      <c r="I592" s="1658"/>
      <c r="J592" s="459"/>
      <c r="K592" s="459"/>
      <c r="L592" s="459"/>
      <c r="M592" s="1657"/>
      <c r="N592" s="1658"/>
      <c r="O592" s="459"/>
      <c r="P592" s="459"/>
      <c r="Q592" s="459"/>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657"/>
      <c r="D593" s="1658"/>
      <c r="E593" s="459"/>
      <c r="F593" s="459"/>
      <c r="G593" s="459"/>
      <c r="H593" s="1657"/>
      <c r="I593" s="1658"/>
      <c r="J593" s="459"/>
      <c r="K593" s="459"/>
      <c r="L593" s="459"/>
      <c r="M593" s="1657"/>
      <c r="N593" s="1658"/>
      <c r="O593" s="459"/>
      <c r="P593" s="459"/>
      <c r="Q593" s="459"/>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657"/>
      <c r="D594" s="1658"/>
      <c r="E594" s="459"/>
      <c r="F594" s="459"/>
      <c r="G594" s="459"/>
      <c r="H594" s="1657"/>
      <c r="I594" s="1658"/>
      <c r="J594" s="459"/>
      <c r="K594" s="459"/>
      <c r="L594" s="459"/>
      <c r="M594" s="1657"/>
      <c r="N594" s="1658"/>
      <c r="O594" s="459"/>
      <c r="P594" s="459"/>
      <c r="Q594" s="459"/>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657"/>
      <c r="D595" s="1658"/>
      <c r="E595" s="459"/>
      <c r="F595" s="459"/>
      <c r="G595" s="459"/>
      <c r="H595" s="1657"/>
      <c r="I595" s="1658"/>
      <c r="J595" s="459"/>
      <c r="K595" s="459"/>
      <c r="L595" s="459"/>
      <c r="M595" s="1657"/>
      <c r="N595" s="1658"/>
      <c r="O595" s="459"/>
      <c r="P595" s="459"/>
      <c r="Q595" s="459"/>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657"/>
      <c r="D596" s="1658"/>
      <c r="E596" s="459"/>
      <c r="F596" s="459"/>
      <c r="G596" s="459"/>
      <c r="H596" s="1657"/>
      <c r="I596" s="1658"/>
      <c r="J596" s="459"/>
      <c r="K596" s="459"/>
      <c r="L596" s="459"/>
      <c r="M596" s="1657"/>
      <c r="N596" s="1658"/>
      <c r="O596" s="459"/>
      <c r="P596" s="459"/>
      <c r="Q596" s="459"/>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657"/>
      <c r="D597" s="1658"/>
      <c r="E597" s="459"/>
      <c r="F597" s="459"/>
      <c r="G597" s="459"/>
      <c r="H597" s="1657"/>
      <c r="I597" s="1658"/>
      <c r="J597" s="459"/>
      <c r="K597" s="459"/>
      <c r="L597" s="459"/>
      <c r="M597" s="1657"/>
      <c r="N597" s="1658"/>
      <c r="O597" s="459"/>
      <c r="P597" s="459"/>
      <c r="Q597" s="459"/>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657"/>
      <c r="D598" s="1658"/>
      <c r="E598" s="459"/>
      <c r="F598" s="459"/>
      <c r="G598" s="459"/>
      <c r="H598" s="1657"/>
      <c r="I598" s="1658"/>
      <c r="J598" s="459"/>
      <c r="K598" s="459"/>
      <c r="L598" s="459"/>
      <c r="M598" s="1657"/>
      <c r="N598" s="1658"/>
      <c r="O598" s="459"/>
      <c r="P598" s="459"/>
      <c r="Q598" s="459"/>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657"/>
      <c r="D599" s="1658"/>
      <c r="E599" s="459"/>
      <c r="F599" s="459"/>
      <c r="G599" s="459"/>
      <c r="H599" s="1657"/>
      <c r="I599" s="1658"/>
      <c r="J599" s="459"/>
      <c r="K599" s="459"/>
      <c r="L599" s="459"/>
      <c r="M599" s="1657"/>
      <c r="N599" s="1658"/>
      <c r="O599" s="459"/>
      <c r="P599" s="459"/>
      <c r="Q599" s="459"/>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657"/>
      <c r="D600" s="1658"/>
      <c r="E600" s="459"/>
      <c r="F600" s="459"/>
      <c r="G600" s="459"/>
      <c r="H600" s="1657"/>
      <c r="I600" s="1658"/>
      <c r="J600" s="459"/>
      <c r="K600" s="459"/>
      <c r="L600" s="459"/>
      <c r="M600" s="1657"/>
      <c r="N600" s="1658"/>
      <c r="O600" s="459"/>
      <c r="P600" s="459"/>
      <c r="Q600" s="459"/>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657"/>
      <c r="D601" s="1658"/>
      <c r="E601" s="459"/>
      <c r="F601" s="459"/>
      <c r="G601" s="459"/>
      <c r="H601" s="1657"/>
      <c r="I601" s="1658"/>
      <c r="J601" s="459"/>
      <c r="K601" s="459"/>
      <c r="L601" s="459"/>
      <c r="M601" s="1657"/>
      <c r="N601" s="1658"/>
      <c r="O601" s="459"/>
      <c r="P601" s="459"/>
      <c r="Q601" s="459"/>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657"/>
      <c r="D602" s="1658"/>
      <c r="E602" s="459"/>
      <c r="F602" s="459"/>
      <c r="G602" s="459"/>
      <c r="H602" s="1657"/>
      <c r="I602" s="1658"/>
      <c r="J602" s="459"/>
      <c r="K602" s="459"/>
      <c r="L602" s="459"/>
      <c r="M602" s="1657"/>
      <c r="N602" s="1658"/>
      <c r="O602" s="459"/>
      <c r="P602" s="459"/>
      <c r="Q602" s="459"/>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657"/>
      <c r="D603" s="1658"/>
      <c r="E603" s="459"/>
      <c r="F603" s="459"/>
      <c r="G603" s="459"/>
      <c r="H603" s="1657"/>
      <c r="I603" s="1658"/>
      <c r="J603" s="459"/>
      <c r="K603" s="459"/>
      <c r="L603" s="459"/>
      <c r="M603" s="1657"/>
      <c r="N603" s="1658"/>
      <c r="O603" s="459"/>
      <c r="P603" s="459"/>
      <c r="Q603" s="459"/>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657"/>
      <c r="D604" s="1658"/>
      <c r="E604" s="459"/>
      <c r="F604" s="459"/>
      <c r="G604" s="459"/>
      <c r="H604" s="1657"/>
      <c r="I604" s="1658"/>
      <c r="J604" s="459"/>
      <c r="K604" s="459"/>
      <c r="L604" s="459"/>
      <c r="M604" s="1657"/>
      <c r="N604" s="1658"/>
      <c r="O604" s="459"/>
      <c r="P604" s="459"/>
      <c r="Q604" s="459"/>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657"/>
      <c r="D605" s="1658"/>
      <c r="E605" s="459"/>
      <c r="F605" s="459"/>
      <c r="G605" s="459"/>
      <c r="H605" s="1657"/>
      <c r="I605" s="1658"/>
      <c r="J605" s="459"/>
      <c r="K605" s="459"/>
      <c r="L605" s="459"/>
      <c r="M605" s="1657"/>
      <c r="N605" s="1658"/>
      <c r="O605" s="459"/>
      <c r="P605" s="459"/>
      <c r="Q605" s="459"/>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657"/>
      <c r="D606" s="1658"/>
      <c r="E606" s="459"/>
      <c r="F606" s="459"/>
      <c r="G606" s="459"/>
      <c r="H606" s="1657"/>
      <c r="I606" s="1658"/>
      <c r="J606" s="459"/>
      <c r="K606" s="459"/>
      <c r="L606" s="459"/>
      <c r="M606" s="1657"/>
      <c r="N606" s="1658"/>
      <c r="O606" s="459"/>
      <c r="P606" s="459"/>
      <c r="Q606" s="459"/>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657"/>
      <c r="D607" s="1658"/>
      <c r="E607" s="459"/>
      <c r="F607" s="459"/>
      <c r="G607" s="459"/>
      <c r="H607" s="1657"/>
      <c r="I607" s="1658"/>
      <c r="J607" s="459"/>
      <c r="K607" s="459"/>
      <c r="L607" s="459"/>
      <c r="M607" s="1657"/>
      <c r="N607" s="1658"/>
      <c r="O607" s="459"/>
      <c r="P607" s="459"/>
      <c r="Q607" s="459"/>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657"/>
      <c r="D608" s="1658"/>
      <c r="E608" s="459"/>
      <c r="F608" s="459"/>
      <c r="G608" s="459"/>
      <c r="H608" s="1657"/>
      <c r="I608" s="1658"/>
      <c r="J608" s="459"/>
      <c r="K608" s="459"/>
      <c r="L608" s="459"/>
      <c r="M608" s="1657"/>
      <c r="N608" s="1658"/>
      <c r="O608" s="459"/>
      <c r="P608" s="459"/>
      <c r="Q608" s="459"/>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657"/>
      <c r="D609" s="1658"/>
      <c r="E609" s="459"/>
      <c r="F609" s="459"/>
      <c r="G609" s="459"/>
      <c r="H609" s="1657"/>
      <c r="I609" s="1658"/>
      <c r="J609" s="459"/>
      <c r="K609" s="459"/>
      <c r="L609" s="459"/>
      <c r="M609" s="1657"/>
      <c r="N609" s="1658"/>
      <c r="O609" s="459"/>
      <c r="P609" s="459"/>
      <c r="Q609" s="459"/>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657"/>
      <c r="D610" s="1658"/>
      <c r="E610" s="459"/>
      <c r="F610" s="459"/>
      <c r="G610" s="459"/>
      <c r="H610" s="1657"/>
      <c r="I610" s="1658"/>
      <c r="J610" s="459"/>
      <c r="K610" s="459"/>
      <c r="L610" s="459"/>
      <c r="M610" s="1657"/>
      <c r="N610" s="1658"/>
      <c r="O610" s="459"/>
      <c r="P610" s="459"/>
      <c r="Q610" s="459"/>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657"/>
      <c r="D611" s="1658"/>
      <c r="E611" s="459"/>
      <c r="F611" s="459"/>
      <c r="G611" s="459"/>
      <c r="H611" s="1657"/>
      <c r="I611" s="1658"/>
      <c r="J611" s="459"/>
      <c r="K611" s="459"/>
      <c r="L611" s="459"/>
      <c r="M611" s="1657"/>
      <c r="N611" s="1658"/>
      <c r="O611" s="459"/>
      <c r="P611" s="459"/>
      <c r="Q611" s="459"/>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657"/>
      <c r="D612" s="1658"/>
      <c r="E612" s="459"/>
      <c r="F612" s="459"/>
      <c r="G612" s="459"/>
      <c r="H612" s="1657"/>
      <c r="I612" s="1658"/>
      <c r="J612" s="459"/>
      <c r="K612" s="459"/>
      <c r="L612" s="459"/>
      <c r="M612" s="1657"/>
      <c r="N612" s="1658"/>
      <c r="O612" s="459"/>
      <c r="P612" s="459"/>
      <c r="Q612" s="459"/>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657"/>
      <c r="D613" s="1658"/>
      <c r="E613" s="459"/>
      <c r="F613" s="459"/>
      <c r="G613" s="459"/>
      <c r="H613" s="1657"/>
      <c r="I613" s="1658"/>
      <c r="J613" s="459"/>
      <c r="K613" s="459"/>
      <c r="L613" s="459"/>
      <c r="M613" s="1657"/>
      <c r="N613" s="1658"/>
      <c r="O613" s="459"/>
      <c r="P613" s="459"/>
      <c r="Q613" s="459"/>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657"/>
      <c r="D614" s="1658"/>
      <c r="E614" s="459"/>
      <c r="F614" s="459"/>
      <c r="G614" s="459"/>
      <c r="H614" s="1657"/>
      <c r="I614" s="1658"/>
      <c r="J614" s="459"/>
      <c r="K614" s="459"/>
      <c r="L614" s="459"/>
      <c r="M614" s="1657"/>
      <c r="N614" s="1658"/>
      <c r="O614" s="459"/>
      <c r="P614" s="459"/>
      <c r="Q614" s="459"/>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657"/>
      <c r="D615" s="1658"/>
      <c r="E615" s="459"/>
      <c r="F615" s="459"/>
      <c r="G615" s="459"/>
      <c r="H615" s="1657"/>
      <c r="I615" s="1658"/>
      <c r="J615" s="459"/>
      <c r="K615" s="459"/>
      <c r="L615" s="459"/>
      <c r="M615" s="1657"/>
      <c r="N615" s="1658"/>
      <c r="O615" s="459"/>
      <c r="P615" s="459"/>
      <c r="Q615" s="459"/>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657"/>
      <c r="D616" s="1658"/>
      <c r="E616" s="459"/>
      <c r="F616" s="459"/>
      <c r="G616" s="459"/>
      <c r="H616" s="1657"/>
      <c r="I616" s="1658"/>
      <c r="J616" s="459"/>
      <c r="K616" s="459"/>
      <c r="L616" s="459"/>
      <c r="M616" s="1657"/>
      <c r="N616" s="1658"/>
      <c r="O616" s="459"/>
      <c r="P616" s="459"/>
      <c r="Q616" s="459"/>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657"/>
      <c r="D617" s="1658"/>
      <c r="E617" s="459"/>
      <c r="F617" s="459"/>
      <c r="G617" s="459"/>
      <c r="H617" s="1657"/>
      <c r="I617" s="1658"/>
      <c r="J617" s="459"/>
      <c r="K617" s="459"/>
      <c r="L617" s="459"/>
      <c r="M617" s="1657"/>
      <c r="N617" s="1658"/>
      <c r="O617" s="459"/>
      <c r="P617" s="459"/>
      <c r="Q617" s="459"/>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657"/>
      <c r="D618" s="1658"/>
      <c r="E618" s="459"/>
      <c r="F618" s="459"/>
      <c r="G618" s="459"/>
      <c r="H618" s="1657"/>
      <c r="I618" s="1658"/>
      <c r="J618" s="459"/>
      <c r="K618" s="459"/>
      <c r="L618" s="459"/>
      <c r="M618" s="1657"/>
      <c r="N618" s="1658"/>
      <c r="O618" s="459"/>
      <c r="P618" s="459"/>
      <c r="Q618" s="459"/>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657"/>
      <c r="D619" s="1658"/>
      <c r="E619" s="459"/>
      <c r="F619" s="459"/>
      <c r="G619" s="459"/>
      <c r="H619" s="1657"/>
      <c r="I619" s="1658"/>
      <c r="J619" s="459"/>
      <c r="K619" s="459"/>
      <c r="L619" s="459"/>
      <c r="M619" s="1657"/>
      <c r="N619" s="1658"/>
      <c r="O619" s="459"/>
      <c r="P619" s="459"/>
      <c r="Q619" s="459"/>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657"/>
      <c r="D620" s="1658"/>
      <c r="E620" s="459"/>
      <c r="F620" s="459"/>
      <c r="G620" s="459"/>
      <c r="H620" s="1657"/>
      <c r="I620" s="1658"/>
      <c r="J620" s="459"/>
      <c r="K620" s="459"/>
      <c r="L620" s="459"/>
      <c r="M620" s="1657"/>
      <c r="N620" s="1658"/>
      <c r="O620" s="459"/>
      <c r="P620" s="459"/>
      <c r="Q620" s="459"/>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657"/>
      <c r="D621" s="1658"/>
      <c r="E621" s="459"/>
      <c r="F621" s="459"/>
      <c r="G621" s="459"/>
      <c r="H621" s="1657"/>
      <c r="I621" s="1658"/>
      <c r="J621" s="459"/>
      <c r="K621" s="459"/>
      <c r="L621" s="459"/>
      <c r="M621" s="1657"/>
      <c r="N621" s="1658"/>
      <c r="O621" s="459"/>
      <c r="P621" s="459"/>
      <c r="Q621" s="459"/>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657"/>
      <c r="D622" s="1658"/>
      <c r="E622" s="459"/>
      <c r="F622" s="459"/>
      <c r="G622" s="459"/>
      <c r="H622" s="1657"/>
      <c r="I622" s="1658"/>
      <c r="J622" s="459"/>
      <c r="K622" s="459"/>
      <c r="L622" s="459"/>
      <c r="M622" s="1657"/>
      <c r="N622" s="1658"/>
      <c r="O622" s="459"/>
      <c r="P622" s="459"/>
      <c r="Q622" s="459"/>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657"/>
      <c r="D623" s="1658"/>
      <c r="E623" s="459"/>
      <c r="F623" s="459"/>
      <c r="G623" s="459"/>
      <c r="H623" s="1657"/>
      <c r="I623" s="1658"/>
      <c r="J623" s="459"/>
      <c r="K623" s="459"/>
      <c r="L623" s="459"/>
      <c r="M623" s="1657"/>
      <c r="N623" s="1658"/>
      <c r="O623" s="459"/>
      <c r="P623" s="459"/>
      <c r="Q623" s="459"/>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657"/>
      <c r="D624" s="1658"/>
      <c r="E624" s="459"/>
      <c r="F624" s="459"/>
      <c r="G624" s="459"/>
      <c r="H624" s="1657"/>
      <c r="I624" s="1658"/>
      <c r="J624" s="459"/>
      <c r="K624" s="459"/>
      <c r="L624" s="459"/>
      <c r="M624" s="1657"/>
      <c r="N624" s="1658"/>
      <c r="O624" s="459"/>
      <c r="P624" s="459"/>
      <c r="Q624" s="459"/>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657"/>
      <c r="D625" s="1658"/>
      <c r="E625" s="459"/>
      <c r="F625" s="459"/>
      <c r="G625" s="459"/>
      <c r="H625" s="1657"/>
      <c r="I625" s="1658"/>
      <c r="J625" s="459"/>
      <c r="K625" s="459"/>
      <c r="L625" s="459"/>
      <c r="M625" s="1657"/>
      <c r="N625" s="1658"/>
      <c r="O625" s="459"/>
      <c r="P625" s="459"/>
      <c r="Q625" s="459"/>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657"/>
      <c r="D626" s="1658"/>
      <c r="E626" s="459"/>
      <c r="F626" s="459"/>
      <c r="G626" s="459"/>
      <c r="H626" s="1657"/>
      <c r="I626" s="1658"/>
      <c r="J626" s="459"/>
      <c r="K626" s="459"/>
      <c r="L626" s="459"/>
      <c r="M626" s="1657"/>
      <c r="N626" s="1658"/>
      <c r="O626" s="459"/>
      <c r="P626" s="459"/>
      <c r="Q626" s="459"/>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657"/>
      <c r="D627" s="1658"/>
      <c r="E627" s="459"/>
      <c r="F627" s="459"/>
      <c r="G627" s="459"/>
      <c r="H627" s="1657"/>
      <c r="I627" s="1658"/>
      <c r="J627" s="459"/>
      <c r="K627" s="459"/>
      <c r="L627" s="459"/>
      <c r="M627" s="1657"/>
      <c r="N627" s="1658"/>
      <c r="O627" s="459"/>
      <c r="P627" s="459"/>
      <c r="Q627" s="459"/>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657"/>
      <c r="D628" s="1658"/>
      <c r="E628" s="459"/>
      <c r="F628" s="459"/>
      <c r="G628" s="459"/>
      <c r="H628" s="1657"/>
      <c r="I628" s="1658"/>
      <c r="J628" s="459"/>
      <c r="K628" s="459"/>
      <c r="L628" s="459"/>
      <c r="M628" s="1657"/>
      <c r="N628" s="1658"/>
      <c r="O628" s="459"/>
      <c r="P628" s="459"/>
      <c r="Q628" s="459"/>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657"/>
      <c r="D629" s="1658"/>
      <c r="E629" s="459"/>
      <c r="F629" s="459"/>
      <c r="G629" s="459"/>
      <c r="H629" s="1657"/>
      <c r="I629" s="1658"/>
      <c r="J629" s="459"/>
      <c r="K629" s="459"/>
      <c r="L629" s="459"/>
      <c r="M629" s="1657"/>
      <c r="N629" s="1658"/>
      <c r="O629" s="459"/>
      <c r="P629" s="459"/>
      <c r="Q629" s="459"/>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657"/>
      <c r="D630" s="1658"/>
      <c r="E630" s="459"/>
      <c r="F630" s="459"/>
      <c r="G630" s="459"/>
      <c r="H630" s="1657"/>
      <c r="I630" s="1658"/>
      <c r="J630" s="459"/>
      <c r="K630" s="459"/>
      <c r="L630" s="459"/>
      <c r="M630" s="1657"/>
      <c r="N630" s="1658"/>
      <c r="O630" s="459"/>
      <c r="P630" s="459"/>
      <c r="Q630" s="459"/>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657"/>
      <c r="D631" s="1658"/>
      <c r="E631" s="459"/>
      <c r="F631" s="459"/>
      <c r="G631" s="459"/>
      <c r="H631" s="1657"/>
      <c r="I631" s="1658"/>
      <c r="J631" s="459"/>
      <c r="K631" s="459"/>
      <c r="L631" s="459"/>
      <c r="M631" s="1657"/>
      <c r="N631" s="1658"/>
      <c r="O631" s="459"/>
      <c r="P631" s="459"/>
      <c r="Q631" s="459"/>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657"/>
      <c r="D632" s="1658"/>
      <c r="E632" s="459"/>
      <c r="F632" s="459"/>
      <c r="G632" s="459"/>
      <c r="H632" s="1657"/>
      <c r="I632" s="1658"/>
      <c r="J632" s="459"/>
      <c r="K632" s="459"/>
      <c r="L632" s="459"/>
      <c r="M632" s="1657"/>
      <c r="N632" s="1658"/>
      <c r="O632" s="459"/>
      <c r="P632" s="459"/>
      <c r="Q632" s="459"/>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657"/>
      <c r="D633" s="1658"/>
      <c r="E633" s="459"/>
      <c r="F633" s="459"/>
      <c r="G633" s="459"/>
      <c r="H633" s="1657"/>
      <c r="I633" s="1658"/>
      <c r="J633" s="459"/>
      <c r="K633" s="459"/>
      <c r="L633" s="459"/>
      <c r="M633" s="1657"/>
      <c r="N633" s="1658"/>
      <c r="O633" s="459"/>
      <c r="P633" s="459"/>
      <c r="Q633" s="459"/>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657"/>
      <c r="D634" s="1658"/>
      <c r="E634" s="459"/>
      <c r="F634" s="459"/>
      <c r="G634" s="459"/>
      <c r="H634" s="1657"/>
      <c r="I634" s="1658"/>
      <c r="J634" s="459"/>
      <c r="K634" s="459"/>
      <c r="L634" s="459"/>
      <c r="M634" s="1657"/>
      <c r="N634" s="1658"/>
      <c r="O634" s="459"/>
      <c r="P634" s="459"/>
      <c r="Q634" s="459"/>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657"/>
      <c r="D635" s="1658"/>
      <c r="E635" s="459"/>
      <c r="F635" s="459"/>
      <c r="G635" s="459"/>
      <c r="H635" s="1657"/>
      <c r="I635" s="1658"/>
      <c r="J635" s="459"/>
      <c r="K635" s="459"/>
      <c r="L635" s="459"/>
      <c r="M635" s="1657"/>
      <c r="N635" s="1658"/>
      <c r="O635" s="459"/>
      <c r="P635" s="459"/>
      <c r="Q635" s="459"/>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657"/>
      <c r="D636" s="1658"/>
      <c r="E636" s="459"/>
      <c r="F636" s="459"/>
      <c r="G636" s="459"/>
      <c r="H636" s="1657"/>
      <c r="I636" s="1658"/>
      <c r="J636" s="459"/>
      <c r="K636" s="459"/>
      <c r="L636" s="459"/>
      <c r="M636" s="1657"/>
      <c r="N636" s="1658"/>
      <c r="O636" s="459"/>
      <c r="P636" s="459"/>
      <c r="Q636" s="459"/>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657"/>
      <c r="D637" s="1658"/>
      <c r="E637" s="459"/>
      <c r="F637" s="459"/>
      <c r="G637" s="459"/>
      <c r="H637" s="1657"/>
      <c r="I637" s="1658"/>
      <c r="J637" s="459"/>
      <c r="K637" s="459"/>
      <c r="L637" s="459"/>
      <c r="M637" s="1657"/>
      <c r="N637" s="1658"/>
      <c r="O637" s="459"/>
      <c r="P637" s="459"/>
      <c r="Q637" s="459"/>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657"/>
      <c r="D638" s="1658"/>
      <c r="E638" s="459"/>
      <c r="F638" s="459"/>
      <c r="G638" s="459"/>
      <c r="H638" s="1657"/>
      <c r="I638" s="1658"/>
      <c r="J638" s="459"/>
      <c r="K638" s="459"/>
      <c r="L638" s="459"/>
      <c r="M638" s="1657"/>
      <c r="N638" s="1658"/>
      <c r="O638" s="459"/>
      <c r="P638" s="459"/>
      <c r="Q638" s="459"/>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657"/>
      <c r="D639" s="1658"/>
      <c r="E639" s="459"/>
      <c r="F639" s="459"/>
      <c r="G639" s="459"/>
      <c r="H639" s="1657"/>
      <c r="I639" s="1658"/>
      <c r="J639" s="459"/>
      <c r="K639" s="459"/>
      <c r="L639" s="459"/>
      <c r="M639" s="1657"/>
      <c r="N639" s="1658"/>
      <c r="O639" s="459"/>
      <c r="P639" s="459"/>
      <c r="Q639" s="459"/>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657"/>
      <c r="D640" s="1658"/>
      <c r="E640" s="459"/>
      <c r="F640" s="459"/>
      <c r="G640" s="459"/>
      <c r="H640" s="1657"/>
      <c r="I640" s="1658"/>
      <c r="J640" s="459"/>
      <c r="K640" s="459"/>
      <c r="L640" s="459"/>
      <c r="M640" s="1657"/>
      <c r="N640" s="1658"/>
      <c r="O640" s="459"/>
      <c r="P640" s="459"/>
      <c r="Q640" s="459"/>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657"/>
      <c r="D641" s="1658"/>
      <c r="E641" s="459"/>
      <c r="F641" s="459"/>
      <c r="G641" s="459"/>
      <c r="H641" s="1657"/>
      <c r="I641" s="1658"/>
      <c r="J641" s="459"/>
      <c r="K641" s="459"/>
      <c r="L641" s="459"/>
      <c r="M641" s="1657"/>
      <c r="N641" s="1658"/>
      <c r="O641" s="459"/>
      <c r="P641" s="459"/>
      <c r="Q641" s="459"/>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657"/>
      <c r="D642" s="1658"/>
      <c r="E642" s="459"/>
      <c r="F642" s="459"/>
      <c r="G642" s="459"/>
      <c r="H642" s="1657"/>
      <c r="I642" s="1658"/>
      <c r="J642" s="459"/>
      <c r="K642" s="459"/>
      <c r="L642" s="459"/>
      <c r="M642" s="1657"/>
      <c r="N642" s="1658"/>
      <c r="O642" s="459"/>
      <c r="P642" s="459"/>
      <c r="Q642" s="459"/>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657"/>
      <c r="D643" s="1658"/>
      <c r="E643" s="459"/>
      <c r="F643" s="459"/>
      <c r="G643" s="459"/>
      <c r="H643" s="1657"/>
      <c r="I643" s="1658"/>
      <c r="J643" s="459"/>
      <c r="K643" s="459"/>
      <c r="L643" s="459"/>
      <c r="M643" s="1657"/>
      <c r="N643" s="1658"/>
      <c r="O643" s="459"/>
      <c r="P643" s="459"/>
      <c r="Q643" s="459"/>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657"/>
      <c r="D644" s="1658"/>
      <c r="E644" s="459"/>
      <c r="F644" s="459"/>
      <c r="G644" s="459"/>
      <c r="H644" s="1657"/>
      <c r="I644" s="1658"/>
      <c r="J644" s="459"/>
      <c r="K644" s="459"/>
      <c r="L644" s="459"/>
      <c r="M644" s="1657"/>
      <c r="N644" s="1658"/>
      <c r="O644" s="459"/>
      <c r="P644" s="459"/>
      <c r="Q644" s="459"/>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657"/>
      <c r="D645" s="1658"/>
      <c r="E645" s="459"/>
      <c r="F645" s="459"/>
      <c r="G645" s="459"/>
      <c r="H645" s="1657"/>
      <c r="I645" s="1658"/>
      <c r="J645" s="459"/>
      <c r="K645" s="459"/>
      <c r="L645" s="459"/>
      <c r="M645" s="1657"/>
      <c r="N645" s="1658"/>
      <c r="O645" s="459"/>
      <c r="P645" s="459"/>
      <c r="Q645" s="459"/>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657"/>
      <c r="D646" s="1658"/>
      <c r="E646" s="459"/>
      <c r="F646" s="459"/>
      <c r="G646" s="459"/>
      <c r="H646" s="1657"/>
      <c r="I646" s="1658"/>
      <c r="J646" s="459"/>
      <c r="K646" s="459"/>
      <c r="L646" s="459"/>
      <c r="M646" s="1657"/>
      <c r="N646" s="1658"/>
      <c r="O646" s="459"/>
      <c r="P646" s="459"/>
      <c r="Q646" s="459"/>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657"/>
      <c r="D647" s="1658"/>
      <c r="E647" s="459"/>
      <c r="F647" s="459"/>
      <c r="G647" s="459"/>
      <c r="H647" s="1657"/>
      <c r="I647" s="1658"/>
      <c r="J647" s="459"/>
      <c r="K647" s="459"/>
      <c r="L647" s="459"/>
      <c r="M647" s="1657"/>
      <c r="N647" s="1658"/>
      <c r="O647" s="459"/>
      <c r="P647" s="459"/>
      <c r="Q647" s="459"/>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657"/>
      <c r="D648" s="1658"/>
      <c r="E648" s="459"/>
      <c r="F648" s="459"/>
      <c r="G648" s="459"/>
      <c r="H648" s="1657"/>
      <c r="I648" s="1658"/>
      <c r="J648" s="459"/>
      <c r="K648" s="459"/>
      <c r="L648" s="459"/>
      <c r="M648" s="1657"/>
      <c r="N648" s="1658"/>
      <c r="O648" s="459"/>
      <c r="P648" s="459"/>
      <c r="Q648" s="459"/>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657"/>
      <c r="D649" s="1658"/>
      <c r="E649" s="459"/>
      <c r="F649" s="459"/>
      <c r="G649" s="459"/>
      <c r="H649" s="1657"/>
      <c r="I649" s="1658"/>
      <c r="J649" s="459"/>
      <c r="K649" s="459"/>
      <c r="L649" s="459"/>
      <c r="M649" s="1657"/>
      <c r="N649" s="1658"/>
      <c r="O649" s="459"/>
      <c r="P649" s="459"/>
      <c r="Q649" s="459"/>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657"/>
      <c r="D650" s="1658"/>
      <c r="E650" s="459"/>
      <c r="F650" s="459"/>
      <c r="G650" s="459"/>
      <c r="H650" s="1657"/>
      <c r="I650" s="1658"/>
      <c r="J650" s="459"/>
      <c r="K650" s="459"/>
      <c r="L650" s="459"/>
      <c r="M650" s="1657"/>
      <c r="N650" s="1658"/>
      <c r="O650" s="459"/>
      <c r="P650" s="459"/>
      <c r="Q650" s="459"/>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657"/>
      <c r="D651" s="1658"/>
      <c r="E651" s="459"/>
      <c r="F651" s="459"/>
      <c r="G651" s="459"/>
      <c r="H651" s="1657"/>
      <c r="I651" s="1658"/>
      <c r="J651" s="459"/>
      <c r="K651" s="459"/>
      <c r="L651" s="459"/>
      <c r="M651" s="1657"/>
      <c r="N651" s="1658"/>
      <c r="O651" s="459"/>
      <c r="P651" s="459"/>
      <c r="Q651" s="459"/>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657"/>
      <c r="D652" s="1658"/>
      <c r="E652" s="459"/>
      <c r="F652" s="459"/>
      <c r="G652" s="459"/>
      <c r="H652" s="1657"/>
      <c r="I652" s="1658"/>
      <c r="J652" s="459"/>
      <c r="K652" s="459"/>
      <c r="L652" s="459"/>
      <c r="M652" s="1657"/>
      <c r="N652" s="1658"/>
      <c r="O652" s="459"/>
      <c r="P652" s="459"/>
      <c r="Q652" s="459"/>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657"/>
      <c r="D653" s="1658"/>
      <c r="E653" s="459"/>
      <c r="F653" s="459"/>
      <c r="G653" s="459"/>
      <c r="H653" s="1657"/>
      <c r="I653" s="1658"/>
      <c r="J653" s="459"/>
      <c r="K653" s="459"/>
      <c r="L653" s="459"/>
      <c r="M653" s="1657"/>
      <c r="N653" s="1658"/>
      <c r="O653" s="459"/>
      <c r="P653" s="459"/>
      <c r="Q653" s="459"/>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657"/>
      <c r="D654" s="1658"/>
      <c r="E654" s="459"/>
      <c r="F654" s="459"/>
      <c r="G654" s="459"/>
      <c r="H654" s="1657"/>
      <c r="I654" s="1658"/>
      <c r="J654" s="459"/>
      <c r="K654" s="459"/>
      <c r="L654" s="459"/>
      <c r="M654" s="1657"/>
      <c r="N654" s="1658"/>
      <c r="O654" s="459"/>
      <c r="P654" s="459"/>
      <c r="Q654" s="459"/>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657"/>
      <c r="D655" s="1658"/>
      <c r="E655" s="459"/>
      <c r="F655" s="459"/>
      <c r="G655" s="459"/>
      <c r="H655" s="1657"/>
      <c r="I655" s="1658"/>
      <c r="J655" s="459"/>
      <c r="K655" s="459"/>
      <c r="L655" s="459"/>
      <c r="M655" s="1657"/>
      <c r="N655" s="1658"/>
      <c r="O655" s="459"/>
      <c r="P655" s="459"/>
      <c r="Q655" s="459"/>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657"/>
      <c r="D656" s="1658"/>
      <c r="E656" s="459"/>
      <c r="F656" s="459"/>
      <c r="G656" s="459"/>
      <c r="H656" s="1657"/>
      <c r="I656" s="1658"/>
      <c r="J656" s="459"/>
      <c r="K656" s="459"/>
      <c r="L656" s="459"/>
      <c r="M656" s="1657"/>
      <c r="N656" s="1658"/>
      <c r="O656" s="459"/>
      <c r="P656" s="459"/>
      <c r="Q656" s="459"/>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657"/>
      <c r="D657" s="1658"/>
      <c r="E657" s="459"/>
      <c r="F657" s="459"/>
      <c r="G657" s="459"/>
      <c r="H657" s="1657"/>
      <c r="I657" s="1658"/>
      <c r="J657" s="459"/>
      <c r="K657" s="459"/>
      <c r="L657" s="459"/>
      <c r="M657" s="1657"/>
      <c r="N657" s="1658"/>
      <c r="O657" s="459"/>
      <c r="P657" s="459"/>
      <c r="Q657" s="459"/>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657"/>
      <c r="D658" s="1658"/>
      <c r="E658" s="459"/>
      <c r="F658" s="459"/>
      <c r="G658" s="459"/>
      <c r="H658" s="1657"/>
      <c r="I658" s="1658"/>
      <c r="J658" s="459"/>
      <c r="K658" s="459"/>
      <c r="L658" s="459"/>
      <c r="M658" s="1657"/>
      <c r="N658" s="1658"/>
      <c r="O658" s="459"/>
      <c r="P658" s="459"/>
      <c r="Q658" s="459"/>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657"/>
      <c r="D659" s="1658"/>
      <c r="E659" s="459"/>
      <c r="F659" s="459"/>
      <c r="G659" s="459"/>
      <c r="H659" s="1657"/>
      <c r="I659" s="1658"/>
      <c r="J659" s="459"/>
      <c r="K659" s="459"/>
      <c r="L659" s="459"/>
      <c r="M659" s="1657"/>
      <c r="N659" s="1658"/>
      <c r="O659" s="459"/>
      <c r="P659" s="459"/>
      <c r="Q659" s="459"/>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657"/>
      <c r="D660" s="1658"/>
      <c r="E660" s="459"/>
      <c r="F660" s="459"/>
      <c r="G660" s="459"/>
      <c r="H660" s="1657"/>
      <c r="I660" s="1658"/>
      <c r="J660" s="459"/>
      <c r="K660" s="459"/>
      <c r="L660" s="459"/>
      <c r="M660" s="1657"/>
      <c r="N660" s="1658"/>
      <c r="O660" s="459"/>
      <c r="P660" s="459"/>
      <c r="Q660" s="459"/>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657"/>
      <c r="D661" s="1658"/>
      <c r="E661" s="459"/>
      <c r="F661" s="459"/>
      <c r="G661" s="459"/>
      <c r="H661" s="1657"/>
      <c r="I661" s="1658"/>
      <c r="J661" s="459"/>
      <c r="K661" s="459"/>
      <c r="L661" s="459"/>
      <c r="M661" s="1657"/>
      <c r="N661" s="1658"/>
      <c r="O661" s="459"/>
      <c r="P661" s="459"/>
      <c r="Q661" s="459"/>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657"/>
      <c r="D662" s="1658"/>
      <c r="E662" s="459"/>
      <c r="F662" s="459"/>
      <c r="G662" s="459"/>
      <c r="H662" s="1657"/>
      <c r="I662" s="1658"/>
      <c r="J662" s="459"/>
      <c r="K662" s="459"/>
      <c r="L662" s="459"/>
      <c r="M662" s="1657"/>
      <c r="N662" s="1658"/>
      <c r="O662" s="459"/>
      <c r="P662" s="459"/>
      <c r="Q662" s="459"/>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657"/>
      <c r="D663" s="1658"/>
      <c r="E663" s="459"/>
      <c r="F663" s="459"/>
      <c r="G663" s="459"/>
      <c r="H663" s="1657"/>
      <c r="I663" s="1658"/>
      <c r="J663" s="459"/>
      <c r="K663" s="459"/>
      <c r="L663" s="459"/>
      <c r="M663" s="1657"/>
      <c r="N663" s="1658"/>
      <c r="O663" s="459"/>
      <c r="P663" s="459"/>
      <c r="Q663" s="459"/>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657"/>
      <c r="D664" s="1658"/>
      <c r="E664" s="459"/>
      <c r="F664" s="459"/>
      <c r="G664" s="459"/>
      <c r="H664" s="1657"/>
      <c r="I664" s="1658"/>
      <c r="J664" s="459"/>
      <c r="K664" s="459"/>
      <c r="L664" s="459"/>
      <c r="M664" s="1657"/>
      <c r="N664" s="1658"/>
      <c r="O664" s="459"/>
      <c r="P664" s="459"/>
      <c r="Q664" s="459"/>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657"/>
      <c r="D665" s="1658"/>
      <c r="E665" s="459"/>
      <c r="F665" s="459"/>
      <c r="G665" s="459"/>
      <c r="H665" s="1657"/>
      <c r="I665" s="1658"/>
      <c r="J665" s="459"/>
      <c r="K665" s="459"/>
      <c r="L665" s="459"/>
      <c r="M665" s="1657"/>
      <c r="N665" s="1658"/>
      <c r="O665" s="459"/>
      <c r="P665" s="459"/>
      <c r="Q665" s="459"/>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657"/>
      <c r="D666" s="1658"/>
      <c r="E666" s="459"/>
      <c r="F666" s="459"/>
      <c r="G666" s="459"/>
      <c r="H666" s="1657"/>
      <c r="I666" s="1658"/>
      <c r="J666" s="459"/>
      <c r="K666" s="459"/>
      <c r="L666" s="459"/>
      <c r="M666" s="1657"/>
      <c r="N666" s="1658"/>
      <c r="O666" s="459"/>
      <c r="P666" s="459"/>
      <c r="Q666" s="459"/>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657"/>
      <c r="D667" s="1658"/>
      <c r="E667" s="459"/>
      <c r="F667" s="459"/>
      <c r="G667" s="459"/>
      <c r="H667" s="1657"/>
      <c r="I667" s="1658"/>
      <c r="J667" s="459"/>
      <c r="K667" s="459"/>
      <c r="L667" s="459"/>
      <c r="M667" s="1657"/>
      <c r="N667" s="1658"/>
      <c r="O667" s="459"/>
      <c r="P667" s="459"/>
      <c r="Q667" s="459"/>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657"/>
      <c r="D668" s="1658"/>
      <c r="E668" s="459"/>
      <c r="F668" s="459"/>
      <c r="G668" s="459"/>
      <c r="H668" s="1657"/>
      <c r="I668" s="1658"/>
      <c r="J668" s="459"/>
      <c r="K668" s="459"/>
      <c r="L668" s="459"/>
      <c r="M668" s="1657"/>
      <c r="N668" s="1658"/>
      <c r="O668" s="459"/>
      <c r="P668" s="459"/>
      <c r="Q668" s="459"/>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657"/>
      <c r="D669" s="1658"/>
      <c r="E669" s="459"/>
      <c r="F669" s="459"/>
      <c r="G669" s="459"/>
      <c r="H669" s="1657"/>
      <c r="I669" s="1658"/>
      <c r="J669" s="459"/>
      <c r="K669" s="459"/>
      <c r="L669" s="459"/>
      <c r="M669" s="1657"/>
      <c r="N669" s="1658"/>
      <c r="O669" s="459"/>
      <c r="P669" s="459"/>
      <c r="Q669" s="459"/>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657"/>
      <c r="D670" s="1658"/>
      <c r="E670" s="459"/>
      <c r="F670" s="459"/>
      <c r="G670" s="459"/>
      <c r="H670" s="1657"/>
      <c r="I670" s="1658"/>
      <c r="J670" s="459"/>
      <c r="K670" s="459"/>
      <c r="L670" s="459"/>
      <c r="M670" s="1657"/>
      <c r="N670" s="1658"/>
      <c r="O670" s="459"/>
      <c r="P670" s="459"/>
      <c r="Q670" s="459"/>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657"/>
      <c r="D671" s="1658"/>
      <c r="E671" s="459"/>
      <c r="F671" s="459"/>
      <c r="G671" s="459"/>
      <c r="H671" s="1657"/>
      <c r="I671" s="1658"/>
      <c r="J671" s="459"/>
      <c r="K671" s="459"/>
      <c r="L671" s="459"/>
      <c r="M671" s="1657"/>
      <c r="N671" s="1658"/>
      <c r="O671" s="459"/>
      <c r="P671" s="459"/>
      <c r="Q671" s="459"/>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657"/>
      <c r="D672" s="1658"/>
      <c r="E672" s="459"/>
      <c r="F672" s="459"/>
      <c r="G672" s="459"/>
      <c r="H672" s="1657"/>
      <c r="I672" s="1658"/>
      <c r="J672" s="459"/>
      <c r="K672" s="459"/>
      <c r="L672" s="459"/>
      <c r="M672" s="1657"/>
      <c r="N672" s="1658"/>
      <c r="O672" s="459"/>
      <c r="P672" s="459"/>
      <c r="Q672" s="459"/>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657"/>
      <c r="D673" s="1658"/>
      <c r="E673" s="459"/>
      <c r="F673" s="459"/>
      <c r="G673" s="459"/>
      <c r="H673" s="1657"/>
      <c r="I673" s="1658"/>
      <c r="J673" s="459"/>
      <c r="K673" s="459"/>
      <c r="L673" s="459"/>
      <c r="M673" s="1657"/>
      <c r="N673" s="1658"/>
      <c r="O673" s="459"/>
      <c r="P673" s="459"/>
      <c r="Q673" s="459"/>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657"/>
      <c r="D674" s="1658"/>
      <c r="E674" s="459"/>
      <c r="F674" s="459"/>
      <c r="G674" s="459"/>
      <c r="H674" s="1657"/>
      <c r="I674" s="1658"/>
      <c r="J674" s="459"/>
      <c r="K674" s="459"/>
      <c r="L674" s="459"/>
      <c r="M674" s="1657"/>
      <c r="N674" s="1658"/>
      <c r="O674" s="459"/>
      <c r="P674" s="459"/>
      <c r="Q674" s="459"/>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657"/>
      <c r="D675" s="1658"/>
      <c r="E675" s="459"/>
      <c r="F675" s="459"/>
      <c r="G675" s="459"/>
      <c r="H675" s="1657"/>
      <c r="I675" s="1658"/>
      <c r="J675" s="459"/>
      <c r="K675" s="459"/>
      <c r="L675" s="459"/>
      <c r="M675" s="1657"/>
      <c r="N675" s="1658"/>
      <c r="O675" s="459"/>
      <c r="P675" s="459"/>
      <c r="Q675" s="459"/>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657"/>
      <c r="D676" s="1658"/>
      <c r="E676" s="459"/>
      <c r="F676" s="459"/>
      <c r="G676" s="459"/>
      <c r="H676" s="1657"/>
      <c r="I676" s="1658"/>
      <c r="J676" s="459"/>
      <c r="K676" s="459"/>
      <c r="L676" s="459"/>
      <c r="M676" s="1657"/>
      <c r="N676" s="1658"/>
      <c r="O676" s="459"/>
      <c r="P676" s="459"/>
      <c r="Q676" s="459"/>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657"/>
      <c r="D677" s="1658"/>
      <c r="E677" s="459"/>
      <c r="F677" s="459"/>
      <c r="G677" s="459"/>
      <c r="H677" s="1657"/>
      <c r="I677" s="1658"/>
      <c r="J677" s="459"/>
      <c r="K677" s="459"/>
      <c r="L677" s="459"/>
      <c r="M677" s="1657"/>
      <c r="N677" s="1658"/>
      <c r="O677" s="459"/>
      <c r="P677" s="459"/>
      <c r="Q677" s="459"/>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657"/>
      <c r="D678" s="1658"/>
      <c r="E678" s="459"/>
      <c r="F678" s="459"/>
      <c r="G678" s="459"/>
      <c r="H678" s="1657"/>
      <c r="I678" s="1658"/>
      <c r="J678" s="459"/>
      <c r="K678" s="459"/>
      <c r="L678" s="459"/>
      <c r="M678" s="1657"/>
      <c r="N678" s="1658"/>
      <c r="O678" s="459"/>
      <c r="P678" s="459"/>
      <c r="Q678" s="459"/>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657"/>
      <c r="D679" s="1658"/>
      <c r="E679" s="459"/>
      <c r="F679" s="459"/>
      <c r="G679" s="459"/>
      <c r="H679" s="1657"/>
      <c r="I679" s="1658"/>
      <c r="J679" s="459"/>
      <c r="K679" s="459"/>
      <c r="L679" s="459"/>
      <c r="M679" s="1657"/>
      <c r="N679" s="1658"/>
      <c r="O679" s="459"/>
      <c r="P679" s="459"/>
      <c r="Q679" s="459"/>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657"/>
      <c r="D680" s="1658"/>
      <c r="E680" s="459"/>
      <c r="F680" s="459"/>
      <c r="G680" s="459"/>
      <c r="H680" s="1657"/>
      <c r="I680" s="1658"/>
      <c r="J680" s="459"/>
      <c r="K680" s="459"/>
      <c r="L680" s="459"/>
      <c r="M680" s="1657"/>
      <c r="N680" s="1658"/>
      <c r="O680" s="459"/>
      <c r="P680" s="459"/>
      <c r="Q680" s="459"/>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657"/>
      <c r="D681" s="1658"/>
      <c r="E681" s="459"/>
      <c r="F681" s="459"/>
      <c r="G681" s="459"/>
      <c r="H681" s="1657"/>
      <c r="I681" s="1658"/>
      <c r="J681" s="459"/>
      <c r="K681" s="459"/>
      <c r="L681" s="459"/>
      <c r="M681" s="1657"/>
      <c r="N681" s="1658"/>
      <c r="O681" s="459"/>
      <c r="P681" s="459"/>
      <c r="Q681" s="459"/>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657"/>
      <c r="D682" s="1658"/>
      <c r="E682" s="459"/>
      <c r="F682" s="459"/>
      <c r="G682" s="459"/>
      <c r="H682" s="1657"/>
      <c r="I682" s="1658"/>
      <c r="J682" s="459"/>
      <c r="K682" s="459"/>
      <c r="L682" s="459"/>
      <c r="M682" s="1657"/>
      <c r="N682" s="1658"/>
      <c r="O682" s="459"/>
      <c r="P682" s="459"/>
      <c r="Q682" s="459"/>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657"/>
      <c r="D683" s="1658"/>
      <c r="E683" s="459"/>
      <c r="F683" s="459"/>
      <c r="G683" s="459"/>
      <c r="H683" s="1657"/>
      <c r="I683" s="1658"/>
      <c r="J683" s="459"/>
      <c r="K683" s="459"/>
      <c r="L683" s="459"/>
      <c r="M683" s="1657"/>
      <c r="N683" s="1658"/>
      <c r="O683" s="459"/>
      <c r="P683" s="459"/>
      <c r="Q683" s="459"/>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657"/>
      <c r="D684" s="1658"/>
      <c r="E684" s="459"/>
      <c r="F684" s="459"/>
      <c r="G684" s="459"/>
      <c r="H684" s="1657"/>
      <c r="I684" s="1658"/>
      <c r="J684" s="459"/>
      <c r="K684" s="459"/>
      <c r="L684" s="459"/>
      <c r="M684" s="1657"/>
      <c r="N684" s="1658"/>
      <c r="O684" s="459"/>
      <c r="P684" s="459"/>
      <c r="Q684" s="459"/>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657"/>
      <c r="D685" s="1658"/>
      <c r="E685" s="459"/>
      <c r="F685" s="459"/>
      <c r="G685" s="459"/>
      <c r="H685" s="1657"/>
      <c r="I685" s="1658"/>
      <c r="J685" s="459"/>
      <c r="K685" s="459"/>
      <c r="L685" s="459"/>
      <c r="M685" s="1657"/>
      <c r="N685" s="1658"/>
      <c r="O685" s="459"/>
      <c r="P685" s="459"/>
      <c r="Q685" s="459"/>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657"/>
      <c r="D686" s="1658"/>
      <c r="E686" s="459"/>
      <c r="F686" s="459"/>
      <c r="G686" s="459"/>
      <c r="H686" s="1657"/>
      <c r="I686" s="1658"/>
      <c r="J686" s="459"/>
      <c r="K686" s="459"/>
      <c r="L686" s="459"/>
      <c r="M686" s="1657"/>
      <c r="N686" s="1658"/>
      <c r="O686" s="459"/>
      <c r="P686" s="459"/>
      <c r="Q686" s="459"/>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657"/>
      <c r="D687" s="1658"/>
      <c r="E687" s="459"/>
      <c r="F687" s="459"/>
      <c r="G687" s="459"/>
      <c r="H687" s="1657"/>
      <c r="I687" s="1658"/>
      <c r="J687" s="459"/>
      <c r="K687" s="459"/>
      <c r="L687" s="459"/>
      <c r="M687" s="1657"/>
      <c r="N687" s="1658"/>
      <c r="O687" s="459"/>
      <c r="P687" s="459"/>
      <c r="Q687" s="459"/>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657"/>
      <c r="D688" s="1658"/>
      <c r="E688" s="459"/>
      <c r="F688" s="459"/>
      <c r="G688" s="459"/>
      <c r="H688" s="1657"/>
      <c r="I688" s="1658"/>
      <c r="J688" s="459"/>
      <c r="K688" s="459"/>
      <c r="L688" s="459"/>
      <c r="M688" s="1657"/>
      <c r="N688" s="1658"/>
      <c r="O688" s="459"/>
      <c r="P688" s="459"/>
      <c r="Q688" s="459"/>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657"/>
      <c r="D689" s="1658"/>
      <c r="E689" s="459"/>
      <c r="F689" s="459"/>
      <c r="G689" s="459"/>
      <c r="H689" s="1657"/>
      <c r="I689" s="1658"/>
      <c r="J689" s="459"/>
      <c r="K689" s="459"/>
      <c r="L689" s="459"/>
      <c r="M689" s="1657"/>
      <c r="N689" s="1658"/>
      <c r="O689" s="459"/>
      <c r="P689" s="459"/>
      <c r="Q689" s="459"/>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657"/>
      <c r="D690" s="1658"/>
      <c r="E690" s="459"/>
      <c r="F690" s="459"/>
      <c r="G690" s="459"/>
      <c r="H690" s="1657"/>
      <c r="I690" s="1658"/>
      <c r="J690" s="459"/>
      <c r="K690" s="459"/>
      <c r="L690" s="459"/>
      <c r="M690" s="1657"/>
      <c r="N690" s="1658"/>
      <c r="O690" s="459"/>
      <c r="P690" s="459"/>
      <c r="Q690" s="459"/>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657"/>
      <c r="D691" s="1658"/>
      <c r="E691" s="459"/>
      <c r="F691" s="459"/>
      <c r="G691" s="459"/>
      <c r="H691" s="1657"/>
      <c r="I691" s="1658"/>
      <c r="J691" s="459"/>
      <c r="K691" s="459"/>
      <c r="L691" s="459"/>
      <c r="M691" s="1657"/>
      <c r="N691" s="1658"/>
      <c r="O691" s="459"/>
      <c r="P691" s="459"/>
      <c r="Q691" s="459"/>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657"/>
      <c r="D692" s="1658"/>
      <c r="E692" s="459"/>
      <c r="F692" s="459"/>
      <c r="G692" s="459"/>
      <c r="H692" s="1657"/>
      <c r="I692" s="1658"/>
      <c r="J692" s="459"/>
      <c r="K692" s="459"/>
      <c r="L692" s="459"/>
      <c r="M692" s="1657"/>
      <c r="N692" s="1658"/>
      <c r="O692" s="459"/>
      <c r="P692" s="459"/>
      <c r="Q692" s="459"/>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657"/>
      <c r="D693" s="1658"/>
      <c r="E693" s="459"/>
      <c r="F693" s="459"/>
      <c r="G693" s="459"/>
      <c r="H693" s="1657"/>
      <c r="I693" s="1658"/>
      <c r="J693" s="459"/>
      <c r="K693" s="459"/>
      <c r="L693" s="459"/>
      <c r="M693" s="1657"/>
      <c r="N693" s="1658"/>
      <c r="O693" s="459"/>
      <c r="P693" s="459"/>
      <c r="Q693" s="459"/>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657"/>
      <c r="D694" s="1658"/>
      <c r="E694" s="459"/>
      <c r="F694" s="459"/>
      <c r="G694" s="459"/>
      <c r="H694" s="1657"/>
      <c r="I694" s="1658"/>
      <c r="J694" s="459"/>
      <c r="K694" s="459"/>
      <c r="L694" s="459"/>
      <c r="M694" s="1657"/>
      <c r="N694" s="1658"/>
      <c r="O694" s="459"/>
      <c r="P694" s="459"/>
      <c r="Q694" s="459"/>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657"/>
      <c r="D695" s="1658"/>
      <c r="E695" s="459"/>
      <c r="F695" s="459"/>
      <c r="G695" s="459"/>
      <c r="H695" s="1657"/>
      <c r="I695" s="1658"/>
      <c r="J695" s="459"/>
      <c r="K695" s="459"/>
      <c r="L695" s="459"/>
      <c r="M695" s="1657"/>
      <c r="N695" s="1658"/>
      <c r="O695" s="459"/>
      <c r="P695" s="459"/>
      <c r="Q695" s="459"/>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657"/>
      <c r="D696" s="1658"/>
      <c r="E696" s="459"/>
      <c r="F696" s="459"/>
      <c r="G696" s="459"/>
      <c r="H696" s="1657"/>
      <c r="I696" s="1658"/>
      <c r="J696" s="459"/>
      <c r="K696" s="459"/>
      <c r="L696" s="459"/>
      <c r="M696" s="1657"/>
      <c r="N696" s="1658"/>
      <c r="O696" s="459"/>
      <c r="P696" s="459"/>
      <c r="Q696" s="459"/>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657"/>
      <c r="D697" s="1658"/>
      <c r="E697" s="459"/>
      <c r="F697" s="459"/>
      <c r="G697" s="459"/>
      <c r="H697" s="1657"/>
      <c r="I697" s="1658"/>
      <c r="J697" s="459"/>
      <c r="K697" s="459"/>
      <c r="L697" s="459"/>
      <c r="M697" s="1657"/>
      <c r="N697" s="1658"/>
      <c r="O697" s="459"/>
      <c r="P697" s="459"/>
      <c r="Q697" s="459"/>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657"/>
      <c r="D698" s="1658"/>
      <c r="E698" s="459"/>
      <c r="F698" s="459"/>
      <c r="G698" s="459"/>
      <c r="H698" s="1657"/>
      <c r="I698" s="1658"/>
      <c r="J698" s="459"/>
      <c r="K698" s="459"/>
      <c r="L698" s="459"/>
      <c r="M698" s="1657"/>
      <c r="N698" s="1658"/>
      <c r="O698" s="459"/>
      <c r="P698" s="459"/>
      <c r="Q698" s="459"/>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657"/>
      <c r="D699" s="1658"/>
      <c r="E699" s="459"/>
      <c r="F699" s="459"/>
      <c r="G699" s="459"/>
      <c r="H699" s="1657"/>
      <c r="I699" s="1658"/>
      <c r="J699" s="459"/>
      <c r="K699" s="459"/>
      <c r="L699" s="459"/>
      <c r="M699" s="1657"/>
      <c r="N699" s="1658"/>
      <c r="O699" s="459"/>
      <c r="P699" s="459"/>
      <c r="Q699" s="459"/>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59"/>
      <c r="D700" s="459"/>
      <c r="E700" s="459"/>
      <c r="F700" s="459"/>
      <c r="G700" s="459"/>
      <c r="H700" s="459"/>
      <c r="I700" s="459"/>
      <c r="J700" s="459"/>
      <c r="K700" s="459"/>
      <c r="L700" s="459"/>
      <c r="M700" s="459"/>
      <c r="N700" s="459"/>
      <c r="O700" s="459"/>
      <c r="P700" s="459"/>
      <c r="Q700" s="459"/>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0"/>
      <c r="D701" s="460"/>
      <c r="E701" s="460"/>
      <c r="F701" s="460"/>
      <c r="G701" s="460"/>
      <c r="H701" s="460"/>
      <c r="I701" s="460"/>
      <c r="J701" s="460"/>
      <c r="K701" s="460"/>
      <c r="L701" s="460"/>
      <c r="M701" s="460"/>
      <c r="N701" s="460"/>
      <c r="O701" s="460"/>
      <c r="P701" s="460"/>
      <c r="Q701" s="460"/>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0"/>
      <c r="D702" s="460"/>
      <c r="E702" s="460"/>
      <c r="F702" s="460"/>
      <c r="G702" s="460"/>
      <c r="H702" s="460"/>
      <c r="I702" s="460"/>
      <c r="J702" s="460"/>
      <c r="K702" s="460"/>
      <c r="L702" s="460"/>
      <c r="M702" s="460"/>
      <c r="N702" s="460"/>
      <c r="O702" s="460"/>
      <c r="P702" s="460"/>
      <c r="Q702" s="460"/>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0"/>
      <c r="D703" s="460"/>
      <c r="E703" s="460"/>
      <c r="F703" s="460"/>
      <c r="G703" s="460"/>
      <c r="H703" s="460"/>
      <c r="I703" s="460"/>
      <c r="J703" s="460"/>
      <c r="K703" s="460"/>
      <c r="L703" s="460"/>
      <c r="M703" s="460"/>
      <c r="N703" s="460"/>
      <c r="O703" s="460"/>
      <c r="P703" s="460"/>
      <c r="Q703" s="460"/>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0"/>
      <c r="D704" s="460"/>
      <c r="E704" s="460"/>
      <c r="F704" s="460"/>
      <c r="G704" s="460"/>
      <c r="H704" s="460"/>
      <c r="I704" s="460"/>
      <c r="J704" s="460"/>
      <c r="K704" s="460"/>
      <c r="L704" s="460"/>
      <c r="M704" s="460"/>
      <c r="N704" s="460"/>
      <c r="O704" s="460"/>
      <c r="P704" s="460"/>
      <c r="Q704" s="460"/>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0"/>
      <c r="D705" s="460"/>
      <c r="E705" s="460"/>
      <c r="F705" s="460"/>
      <c r="G705" s="460"/>
      <c r="H705" s="460"/>
      <c r="I705" s="460"/>
      <c r="J705" s="460"/>
      <c r="K705" s="460"/>
      <c r="L705" s="460"/>
      <c r="M705" s="460"/>
      <c r="N705" s="460"/>
      <c r="O705" s="460"/>
      <c r="P705" s="460"/>
      <c r="Q705" s="460"/>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0"/>
      <c r="D706" s="460"/>
      <c r="E706" s="460"/>
      <c r="F706" s="460"/>
      <c r="G706" s="460"/>
      <c r="H706" s="460"/>
      <c r="I706" s="460"/>
      <c r="J706" s="460"/>
      <c r="K706" s="460"/>
      <c r="L706" s="460"/>
      <c r="M706" s="460"/>
      <c r="N706" s="460"/>
      <c r="O706" s="460"/>
      <c r="P706" s="460"/>
      <c r="Q706" s="460"/>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0"/>
      <c r="D707" s="460"/>
      <c r="E707" s="460"/>
      <c r="F707" s="460"/>
      <c r="G707" s="460"/>
      <c r="H707" s="460"/>
      <c r="I707" s="460"/>
      <c r="J707" s="460"/>
      <c r="K707" s="460"/>
      <c r="L707" s="460"/>
      <c r="M707" s="460"/>
      <c r="N707" s="460"/>
      <c r="O707" s="460"/>
      <c r="P707" s="460"/>
      <c r="Q707" s="460"/>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0"/>
      <c r="D708" s="460"/>
      <c r="E708" s="460"/>
      <c r="F708" s="460"/>
      <c r="G708" s="460"/>
      <c r="H708" s="460"/>
      <c r="I708" s="460"/>
      <c r="J708" s="460"/>
      <c r="K708" s="460"/>
      <c r="L708" s="460"/>
      <c r="M708" s="460"/>
      <c r="N708" s="460"/>
      <c r="O708" s="460"/>
      <c r="P708" s="460"/>
      <c r="Q708" s="460"/>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0"/>
      <c r="D709" s="460"/>
      <c r="E709" s="460"/>
      <c r="F709" s="460"/>
      <c r="G709" s="460"/>
      <c r="H709" s="460"/>
      <c r="I709" s="460"/>
      <c r="J709" s="460"/>
      <c r="K709" s="460"/>
      <c r="L709" s="460"/>
      <c r="M709" s="460"/>
      <c r="N709" s="460"/>
      <c r="O709" s="460"/>
      <c r="P709" s="460"/>
      <c r="Q709" s="460"/>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0"/>
      <c r="D710" s="460"/>
      <c r="E710" s="460"/>
      <c r="F710" s="460"/>
      <c r="G710" s="460"/>
      <c r="H710" s="460"/>
      <c r="I710" s="460"/>
      <c r="J710" s="460"/>
      <c r="K710" s="460"/>
      <c r="L710" s="460"/>
      <c r="M710" s="460"/>
      <c r="N710" s="460"/>
      <c r="O710" s="460"/>
      <c r="P710" s="460"/>
      <c r="Q710" s="460"/>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0"/>
      <c r="D711" s="460"/>
      <c r="E711" s="460"/>
      <c r="F711" s="460"/>
      <c r="G711" s="460"/>
      <c r="H711" s="460"/>
      <c r="I711" s="460"/>
      <c r="J711" s="460"/>
      <c r="K711" s="460"/>
      <c r="L711" s="460"/>
      <c r="M711" s="460"/>
      <c r="N711" s="460"/>
      <c r="O711" s="460"/>
      <c r="P711" s="460"/>
      <c r="Q711" s="460"/>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0"/>
      <c r="D712" s="460"/>
      <c r="E712" s="460"/>
      <c r="F712" s="460"/>
      <c r="G712" s="460"/>
      <c r="H712" s="460"/>
      <c r="I712" s="460"/>
      <c r="J712" s="460"/>
      <c r="K712" s="460"/>
      <c r="L712" s="460"/>
      <c r="M712" s="460"/>
      <c r="N712" s="460"/>
      <c r="O712" s="460"/>
      <c r="P712" s="460"/>
      <c r="Q712" s="460"/>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0"/>
      <c r="D713" s="460"/>
      <c r="E713" s="460"/>
      <c r="F713" s="460"/>
      <c r="G713" s="460"/>
      <c r="H713" s="460"/>
      <c r="I713" s="460"/>
      <c r="J713" s="460"/>
      <c r="K713" s="460"/>
      <c r="L713" s="460"/>
      <c r="M713" s="460"/>
      <c r="N713" s="460"/>
      <c r="O713" s="460"/>
      <c r="P713" s="460"/>
      <c r="Q713" s="460"/>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0"/>
      <c r="D714" s="460"/>
      <c r="E714" s="460"/>
      <c r="F714" s="460"/>
      <c r="G714" s="460"/>
      <c r="H714" s="460"/>
      <c r="I714" s="460"/>
      <c r="J714" s="460"/>
      <c r="K714" s="460"/>
      <c r="L714" s="460"/>
      <c r="M714" s="460"/>
      <c r="N714" s="460"/>
      <c r="O714" s="460"/>
      <c r="P714" s="460"/>
      <c r="Q714" s="460"/>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0"/>
      <c r="D715" s="460"/>
      <c r="E715" s="460"/>
      <c r="F715" s="460"/>
      <c r="G715" s="460"/>
      <c r="H715" s="460"/>
      <c r="I715" s="460"/>
      <c r="J715" s="460"/>
      <c r="K715" s="460"/>
      <c r="L715" s="460"/>
      <c r="M715" s="460"/>
      <c r="N715" s="460"/>
      <c r="O715" s="460"/>
      <c r="P715" s="460"/>
      <c r="Q715" s="460"/>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0"/>
      <c r="D716" s="460"/>
      <c r="E716" s="460"/>
      <c r="F716" s="460"/>
      <c r="G716" s="460"/>
      <c r="H716" s="460"/>
      <c r="I716" s="460"/>
      <c r="J716" s="460"/>
      <c r="K716" s="460"/>
      <c r="L716" s="460"/>
      <c r="M716" s="460"/>
      <c r="N716" s="460"/>
      <c r="O716" s="460"/>
      <c r="P716" s="460"/>
      <c r="Q716" s="460"/>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0"/>
      <c r="D717" s="460"/>
      <c r="E717" s="460"/>
      <c r="F717" s="460"/>
      <c r="G717" s="460"/>
      <c r="H717" s="460"/>
      <c r="I717" s="460"/>
      <c r="J717" s="460"/>
      <c r="K717" s="460"/>
      <c r="L717" s="460"/>
      <c r="M717" s="460"/>
      <c r="N717" s="460"/>
      <c r="O717" s="460"/>
      <c r="P717" s="460"/>
      <c r="Q717" s="460"/>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0"/>
      <c r="D718" s="460"/>
      <c r="E718" s="460"/>
      <c r="F718" s="460"/>
      <c r="G718" s="460"/>
      <c r="H718" s="460"/>
      <c r="I718" s="460"/>
      <c r="J718" s="460"/>
      <c r="K718" s="460"/>
      <c r="L718" s="460"/>
      <c r="M718" s="460"/>
      <c r="N718" s="460"/>
      <c r="O718" s="460"/>
      <c r="P718" s="460"/>
      <c r="Q718" s="460"/>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0"/>
      <c r="D719" s="460"/>
      <c r="E719" s="460"/>
      <c r="F719" s="460"/>
      <c r="G719" s="460"/>
      <c r="H719" s="460"/>
      <c r="I719" s="460"/>
      <c r="J719" s="460"/>
      <c r="K719" s="460"/>
      <c r="L719" s="460"/>
      <c r="M719" s="460"/>
      <c r="N719" s="460"/>
      <c r="O719" s="460"/>
      <c r="P719" s="460"/>
      <c r="Q719" s="460"/>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0"/>
      <c r="D720" s="460"/>
      <c r="E720" s="460"/>
      <c r="F720" s="460"/>
      <c r="G720" s="460"/>
      <c r="H720" s="460"/>
      <c r="I720" s="460"/>
      <c r="J720" s="460"/>
      <c r="K720" s="460"/>
      <c r="L720" s="460"/>
      <c r="M720" s="460"/>
      <c r="N720" s="460"/>
      <c r="O720" s="460"/>
      <c r="P720" s="460"/>
      <c r="Q720" s="460"/>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0"/>
      <c r="D721" s="460"/>
      <c r="E721" s="460"/>
      <c r="F721" s="460"/>
      <c r="G721" s="460"/>
      <c r="H721" s="460"/>
      <c r="I721" s="460"/>
      <c r="J721" s="460"/>
      <c r="K721" s="460"/>
      <c r="L721" s="460"/>
      <c r="M721" s="460"/>
      <c r="N721" s="460"/>
      <c r="O721" s="460"/>
      <c r="P721" s="460"/>
      <c r="Q721" s="460"/>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0"/>
      <c r="D722" s="460"/>
      <c r="E722" s="460"/>
      <c r="F722" s="460"/>
      <c r="G722" s="460"/>
      <c r="H722" s="460"/>
      <c r="I722" s="460"/>
      <c r="J722" s="460"/>
      <c r="K722" s="460"/>
      <c r="L722" s="460"/>
      <c r="M722" s="460"/>
      <c r="N722" s="460"/>
      <c r="O722" s="460"/>
      <c r="P722" s="460"/>
      <c r="Q722" s="460"/>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0"/>
      <c r="D723" s="460"/>
      <c r="E723" s="460"/>
      <c r="F723" s="460"/>
      <c r="G723" s="460"/>
      <c r="H723" s="460"/>
      <c r="I723" s="460"/>
      <c r="J723" s="460"/>
      <c r="K723" s="460"/>
      <c r="L723" s="460"/>
      <c r="M723" s="460"/>
      <c r="N723" s="460"/>
      <c r="O723" s="460"/>
      <c r="P723" s="460"/>
      <c r="Q723" s="460"/>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0"/>
      <c r="D724" s="460"/>
      <c r="E724" s="460"/>
      <c r="F724" s="460"/>
      <c r="G724" s="460"/>
      <c r="H724" s="460"/>
      <c r="I724" s="460"/>
      <c r="J724" s="460"/>
      <c r="K724" s="460"/>
      <c r="L724" s="460"/>
      <c r="M724" s="460"/>
      <c r="N724" s="460"/>
      <c r="O724" s="460"/>
      <c r="P724" s="460"/>
      <c r="Q724" s="460"/>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0"/>
      <c r="D725" s="460"/>
      <c r="E725" s="460"/>
      <c r="F725" s="460"/>
      <c r="G725" s="460"/>
      <c r="H725" s="460"/>
      <c r="I725" s="460"/>
      <c r="J725" s="460"/>
      <c r="K725" s="460"/>
      <c r="L725" s="460"/>
      <c r="M725" s="460"/>
      <c r="N725" s="460"/>
      <c r="O725" s="460"/>
      <c r="P725" s="460"/>
      <c r="Q725" s="460"/>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0"/>
      <c r="D726" s="460"/>
      <c r="E726" s="460"/>
      <c r="F726" s="460"/>
      <c r="G726" s="460"/>
      <c r="H726" s="460"/>
      <c r="I726" s="460"/>
      <c r="J726" s="460"/>
      <c r="K726" s="460"/>
      <c r="L726" s="460"/>
      <c r="M726" s="460"/>
      <c r="N726" s="460"/>
      <c r="O726" s="460"/>
      <c r="P726" s="460"/>
      <c r="Q726" s="460"/>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0"/>
      <c r="D727" s="460"/>
      <c r="E727" s="460"/>
      <c r="F727" s="460"/>
      <c r="G727" s="460"/>
      <c r="H727" s="460"/>
      <c r="I727" s="460"/>
      <c r="J727" s="460"/>
      <c r="K727" s="460"/>
      <c r="L727" s="460"/>
      <c r="M727" s="460"/>
      <c r="N727" s="460"/>
      <c r="O727" s="460"/>
      <c r="P727" s="460"/>
      <c r="Q727" s="460"/>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0"/>
      <c r="D728" s="460"/>
      <c r="E728" s="460"/>
      <c r="F728" s="460"/>
      <c r="G728" s="460"/>
      <c r="H728" s="460"/>
      <c r="I728" s="460"/>
      <c r="J728" s="460"/>
      <c r="K728" s="460"/>
      <c r="L728" s="460"/>
      <c r="M728" s="460"/>
      <c r="N728" s="460"/>
      <c r="O728" s="460"/>
      <c r="P728" s="460"/>
      <c r="Q728" s="460"/>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0"/>
      <c r="D729" s="460"/>
      <c r="E729" s="460"/>
      <c r="F729" s="460"/>
      <c r="G729" s="460"/>
      <c r="H729" s="460"/>
      <c r="I729" s="460"/>
      <c r="J729" s="460"/>
      <c r="K729" s="460"/>
      <c r="L729" s="460"/>
      <c r="M729" s="460"/>
      <c r="N729" s="460"/>
      <c r="O729" s="460"/>
      <c r="P729" s="460"/>
      <c r="Q729" s="460"/>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0"/>
      <c r="D730" s="460"/>
      <c r="E730" s="460"/>
      <c r="F730" s="460"/>
      <c r="G730" s="460"/>
      <c r="H730" s="460"/>
      <c r="I730" s="460"/>
      <c r="J730" s="460"/>
      <c r="K730" s="460"/>
      <c r="L730" s="460"/>
      <c r="M730" s="460"/>
      <c r="N730" s="460"/>
      <c r="O730" s="460"/>
      <c r="P730" s="460"/>
      <c r="Q730" s="460"/>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0"/>
      <c r="D731" s="460"/>
      <c r="E731" s="460"/>
      <c r="F731" s="460"/>
      <c r="G731" s="460"/>
      <c r="H731" s="460"/>
      <c r="I731" s="460"/>
      <c r="J731" s="460"/>
      <c r="K731" s="460"/>
      <c r="L731" s="460"/>
      <c r="M731" s="460"/>
      <c r="N731" s="460"/>
      <c r="O731" s="460"/>
      <c r="P731" s="460"/>
      <c r="Q731" s="460"/>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0"/>
      <c r="D732" s="460"/>
      <c r="E732" s="460"/>
      <c r="F732" s="460"/>
      <c r="G732" s="460"/>
      <c r="H732" s="460"/>
      <c r="I732" s="460"/>
      <c r="J732" s="460"/>
      <c r="K732" s="460"/>
      <c r="L732" s="460"/>
      <c r="M732" s="460"/>
      <c r="N732" s="460"/>
      <c r="O732" s="460"/>
      <c r="P732" s="460"/>
      <c r="Q732" s="460"/>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0"/>
      <c r="D733" s="460"/>
      <c r="E733" s="460"/>
      <c r="F733" s="460"/>
      <c r="G733" s="460"/>
      <c r="H733" s="460"/>
      <c r="I733" s="460"/>
      <c r="J733" s="460"/>
      <c r="K733" s="460"/>
      <c r="L733" s="460"/>
      <c r="M733" s="460"/>
      <c r="N733" s="460"/>
      <c r="O733" s="460"/>
      <c r="P733" s="460"/>
      <c r="Q733" s="460"/>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0"/>
      <c r="D734" s="460"/>
      <c r="E734" s="460"/>
      <c r="F734" s="460"/>
      <c r="G734" s="460"/>
      <c r="H734" s="460"/>
      <c r="I734" s="460"/>
      <c r="J734" s="460"/>
      <c r="K734" s="460"/>
      <c r="L734" s="460"/>
      <c r="M734" s="460"/>
      <c r="N734" s="460"/>
      <c r="O734" s="460"/>
      <c r="P734" s="460"/>
      <c r="Q734" s="460"/>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0"/>
      <c r="D735" s="460"/>
      <c r="E735" s="460"/>
      <c r="F735" s="460"/>
      <c r="G735" s="460"/>
      <c r="H735" s="460"/>
      <c r="I735" s="460"/>
      <c r="J735" s="460"/>
      <c r="K735" s="460"/>
      <c r="L735" s="460"/>
      <c r="M735" s="460"/>
      <c r="N735" s="460"/>
      <c r="O735" s="460"/>
      <c r="P735" s="460"/>
      <c r="Q735" s="460"/>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0"/>
      <c r="D736" s="460"/>
      <c r="E736" s="460"/>
      <c r="F736" s="460"/>
      <c r="G736" s="460"/>
      <c r="H736" s="460"/>
      <c r="I736" s="460"/>
      <c r="J736" s="460"/>
      <c r="K736" s="460"/>
      <c r="L736" s="460"/>
      <c r="M736" s="460"/>
      <c r="N736" s="460"/>
      <c r="O736" s="460"/>
      <c r="P736" s="460"/>
      <c r="Q736" s="460"/>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0"/>
      <c r="D737" s="460"/>
      <c r="E737" s="460"/>
      <c r="F737" s="460"/>
      <c r="G737" s="460"/>
      <c r="H737" s="460"/>
      <c r="I737" s="460"/>
      <c r="J737" s="460"/>
      <c r="K737" s="460"/>
      <c r="L737" s="460"/>
      <c r="M737" s="460"/>
      <c r="N737" s="460"/>
      <c r="O737" s="460"/>
      <c r="P737" s="460"/>
      <c r="Q737" s="460"/>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0"/>
      <c r="D738" s="460"/>
      <c r="E738" s="460"/>
      <c r="F738" s="460"/>
      <c r="G738" s="460"/>
      <c r="H738" s="460"/>
      <c r="I738" s="460"/>
      <c r="J738" s="460"/>
      <c r="K738" s="460"/>
      <c r="L738" s="460"/>
      <c r="M738" s="460"/>
      <c r="N738" s="460"/>
      <c r="O738" s="460"/>
      <c r="P738" s="460"/>
      <c r="Q738" s="460"/>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0"/>
      <c r="D739" s="460"/>
      <c r="E739" s="460"/>
      <c r="F739" s="460"/>
      <c r="G739" s="460"/>
      <c r="H739" s="460"/>
      <c r="I739" s="460"/>
      <c r="J739" s="460"/>
      <c r="K739" s="460"/>
      <c r="L739" s="460"/>
      <c r="M739" s="460"/>
      <c r="N739" s="460"/>
      <c r="O739" s="460"/>
      <c r="P739" s="460"/>
      <c r="Q739" s="460"/>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0"/>
      <c r="D740" s="460"/>
      <c r="E740" s="460"/>
      <c r="F740" s="460"/>
      <c r="G740" s="460"/>
      <c r="H740" s="460"/>
      <c r="I740" s="460"/>
      <c r="J740" s="460"/>
      <c r="K740" s="460"/>
      <c r="L740" s="460"/>
      <c r="M740" s="460"/>
      <c r="N740" s="460"/>
      <c r="O740" s="460"/>
      <c r="P740" s="460"/>
      <c r="Q740" s="460"/>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0"/>
      <c r="D741" s="460"/>
      <c r="E741" s="460"/>
      <c r="F741" s="460"/>
      <c r="G741" s="460"/>
      <c r="H741" s="460"/>
      <c r="I741" s="460"/>
      <c r="J741" s="460"/>
      <c r="K741" s="460"/>
      <c r="L741" s="460"/>
      <c r="M741" s="460"/>
      <c r="N741" s="460"/>
      <c r="O741" s="460"/>
      <c r="P741" s="460"/>
      <c r="Q741" s="460"/>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0"/>
      <c r="D742" s="460"/>
      <c r="E742" s="460"/>
      <c r="F742" s="460"/>
      <c r="G742" s="460"/>
      <c r="H742" s="460"/>
      <c r="I742" s="460"/>
      <c r="J742" s="460"/>
      <c r="K742" s="460"/>
      <c r="L742" s="460"/>
      <c r="M742" s="460"/>
      <c r="N742" s="460"/>
      <c r="O742" s="460"/>
      <c r="P742" s="460"/>
      <c r="Q742" s="460"/>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0"/>
      <c r="D743" s="460"/>
      <c r="E743" s="460"/>
      <c r="F743" s="460"/>
      <c r="G743" s="460"/>
      <c r="H743" s="460"/>
      <c r="I743" s="460"/>
      <c r="J743" s="460"/>
      <c r="K743" s="460"/>
      <c r="L743" s="460"/>
      <c r="M743" s="460"/>
      <c r="N743" s="460"/>
      <c r="O743" s="460"/>
      <c r="P743" s="460"/>
      <c r="Q743" s="460"/>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0"/>
      <c r="D744" s="460"/>
      <c r="E744" s="460"/>
      <c r="F744" s="460"/>
      <c r="G744" s="460"/>
      <c r="H744" s="460"/>
      <c r="I744" s="460"/>
      <c r="J744" s="460"/>
      <c r="K744" s="460"/>
      <c r="L744" s="460"/>
      <c r="M744" s="460"/>
      <c r="N744" s="460"/>
      <c r="O744" s="460"/>
      <c r="P744" s="460"/>
      <c r="Q744" s="460"/>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0"/>
      <c r="D745" s="460"/>
      <c r="E745" s="460"/>
      <c r="F745" s="460"/>
      <c r="G745" s="460"/>
      <c r="H745" s="460"/>
      <c r="I745" s="460"/>
      <c r="J745" s="460"/>
      <c r="K745" s="460"/>
      <c r="L745" s="460"/>
      <c r="M745" s="460"/>
      <c r="N745" s="460"/>
      <c r="O745" s="460"/>
      <c r="P745" s="460"/>
      <c r="Q745" s="460"/>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0"/>
      <c r="D746" s="460"/>
      <c r="E746" s="460"/>
      <c r="F746" s="460"/>
      <c r="G746" s="460"/>
      <c r="H746" s="460"/>
      <c r="I746" s="460"/>
      <c r="J746" s="460"/>
      <c r="K746" s="460"/>
      <c r="L746" s="460"/>
      <c r="M746" s="460"/>
      <c r="N746" s="460"/>
      <c r="O746" s="460"/>
      <c r="P746" s="460"/>
      <c r="Q746" s="460"/>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0"/>
      <c r="D747" s="460"/>
      <c r="E747" s="460"/>
      <c r="F747" s="460"/>
      <c r="G747" s="460"/>
      <c r="H747" s="460"/>
      <c r="I747" s="460"/>
      <c r="J747" s="460"/>
      <c r="K747" s="460"/>
      <c r="L747" s="460"/>
      <c r="M747" s="460"/>
      <c r="N747" s="460"/>
      <c r="O747" s="460"/>
      <c r="P747" s="460"/>
      <c r="Q747" s="460"/>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0"/>
      <c r="D748" s="460"/>
      <c r="E748" s="460"/>
      <c r="F748" s="460"/>
      <c r="G748" s="460"/>
      <c r="H748" s="460"/>
      <c r="I748" s="460"/>
      <c r="J748" s="460"/>
      <c r="K748" s="460"/>
      <c r="L748" s="460"/>
      <c r="M748" s="460"/>
      <c r="N748" s="460"/>
      <c r="O748" s="460"/>
      <c r="P748" s="460"/>
      <c r="Q748" s="460"/>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0"/>
      <c r="D749" s="460"/>
      <c r="E749" s="460"/>
      <c r="F749" s="460"/>
      <c r="G749" s="460"/>
      <c r="H749" s="460"/>
      <c r="I749" s="460"/>
      <c r="J749" s="460"/>
      <c r="K749" s="460"/>
      <c r="L749" s="460"/>
      <c r="M749" s="460"/>
      <c r="N749" s="460"/>
      <c r="O749" s="460"/>
      <c r="P749" s="460"/>
      <c r="Q749" s="460"/>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0"/>
      <c r="D750" s="460"/>
      <c r="E750" s="460"/>
      <c r="F750" s="460"/>
      <c r="G750" s="460"/>
      <c r="H750" s="460"/>
      <c r="I750" s="460"/>
      <c r="J750" s="460"/>
      <c r="K750" s="460"/>
      <c r="L750" s="460"/>
      <c r="M750" s="460"/>
      <c r="N750" s="460"/>
      <c r="O750" s="460"/>
      <c r="P750" s="460"/>
      <c r="Q750" s="460"/>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0"/>
      <c r="D751" s="460"/>
      <c r="E751" s="460"/>
      <c r="F751" s="460"/>
      <c r="G751" s="460"/>
      <c r="H751" s="460"/>
      <c r="I751" s="460"/>
      <c r="J751" s="460"/>
      <c r="K751" s="460"/>
      <c r="L751" s="460"/>
      <c r="M751" s="460"/>
      <c r="N751" s="460"/>
      <c r="O751" s="460"/>
      <c r="P751" s="460"/>
      <c r="Q751" s="460"/>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0"/>
      <c r="D752" s="460"/>
      <c r="E752" s="460"/>
      <c r="F752" s="460"/>
      <c r="G752" s="460"/>
      <c r="H752" s="460"/>
      <c r="I752" s="460"/>
      <c r="J752" s="460"/>
      <c r="K752" s="460"/>
      <c r="L752" s="460"/>
      <c r="M752" s="460"/>
      <c r="N752" s="460"/>
      <c r="O752" s="460"/>
      <c r="P752" s="460"/>
      <c r="Q752" s="460"/>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0"/>
      <c r="D753" s="460"/>
      <c r="E753" s="460"/>
      <c r="F753" s="460"/>
      <c r="G753" s="460"/>
      <c r="H753" s="460"/>
      <c r="I753" s="460"/>
      <c r="J753" s="460"/>
      <c r="K753" s="460"/>
      <c r="L753" s="460"/>
      <c r="M753" s="460"/>
      <c r="N753" s="460"/>
      <c r="O753" s="460"/>
      <c r="P753" s="460"/>
      <c r="Q753" s="460"/>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0"/>
      <c r="D754" s="460"/>
      <c r="E754" s="460"/>
      <c r="F754" s="460"/>
      <c r="G754" s="460"/>
      <c r="H754" s="460"/>
      <c r="I754" s="460"/>
      <c r="J754" s="460"/>
      <c r="K754" s="460"/>
      <c r="L754" s="460"/>
      <c r="M754" s="460"/>
      <c r="N754" s="460"/>
      <c r="O754" s="460"/>
      <c r="P754" s="460"/>
      <c r="Q754" s="460"/>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0"/>
      <c r="D755" s="460"/>
      <c r="E755" s="460"/>
      <c r="F755" s="460"/>
      <c r="G755" s="460"/>
      <c r="H755" s="460"/>
      <c r="I755" s="460"/>
      <c r="J755" s="460"/>
      <c r="K755" s="460"/>
      <c r="L755" s="460"/>
      <c r="M755" s="460"/>
      <c r="N755" s="460"/>
      <c r="O755" s="460"/>
      <c r="P755" s="460"/>
      <c r="Q755" s="460"/>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0"/>
      <c r="D756" s="460"/>
      <c r="E756" s="460"/>
      <c r="F756" s="460"/>
      <c r="G756" s="460"/>
      <c r="H756" s="460"/>
      <c r="I756" s="460"/>
      <c r="J756" s="460"/>
      <c r="K756" s="460"/>
      <c r="L756" s="460"/>
      <c r="M756" s="460"/>
      <c r="N756" s="460"/>
      <c r="O756" s="460"/>
      <c r="P756" s="460"/>
      <c r="Q756" s="460"/>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0"/>
      <c r="D757" s="460"/>
      <c r="E757" s="460"/>
      <c r="F757" s="460"/>
      <c r="G757" s="460"/>
      <c r="H757" s="460"/>
      <c r="I757" s="460"/>
      <c r="J757" s="460"/>
      <c r="K757" s="460"/>
      <c r="L757" s="460"/>
      <c r="M757" s="460"/>
      <c r="N757" s="460"/>
      <c r="O757" s="460"/>
      <c r="P757" s="460"/>
      <c r="Q757" s="460"/>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0"/>
      <c r="D758" s="460"/>
      <c r="E758" s="460"/>
      <c r="F758" s="460"/>
      <c r="G758" s="460"/>
      <c r="H758" s="460"/>
      <c r="I758" s="460"/>
      <c r="J758" s="460"/>
      <c r="K758" s="460"/>
      <c r="L758" s="460"/>
      <c r="M758" s="460"/>
      <c r="N758" s="460"/>
      <c r="O758" s="460"/>
      <c r="P758" s="460"/>
      <c r="Q758" s="460"/>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0"/>
      <c r="D759" s="460"/>
      <c r="E759" s="460"/>
      <c r="F759" s="460"/>
      <c r="G759" s="460"/>
      <c r="H759" s="460"/>
      <c r="I759" s="460"/>
      <c r="J759" s="460"/>
      <c r="K759" s="460"/>
      <c r="L759" s="460"/>
      <c r="M759" s="460"/>
      <c r="N759" s="460"/>
      <c r="O759" s="460"/>
      <c r="P759" s="460"/>
      <c r="Q759" s="460"/>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0"/>
      <c r="D760" s="460"/>
      <c r="E760" s="460"/>
      <c r="F760" s="460"/>
      <c r="G760" s="460"/>
      <c r="H760" s="460"/>
      <c r="I760" s="460"/>
      <c r="J760" s="460"/>
      <c r="K760" s="460"/>
      <c r="L760" s="460"/>
      <c r="M760" s="460"/>
      <c r="N760" s="460"/>
      <c r="O760" s="460"/>
      <c r="P760" s="460"/>
      <c r="Q760" s="460"/>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0"/>
      <c r="D761" s="460"/>
      <c r="E761" s="460"/>
      <c r="F761" s="460"/>
      <c r="G761" s="460"/>
      <c r="H761" s="460"/>
      <c r="I761" s="460"/>
      <c r="J761" s="460"/>
      <c r="K761" s="460"/>
      <c r="L761" s="460"/>
      <c r="M761" s="460"/>
      <c r="N761" s="460"/>
      <c r="O761" s="460"/>
      <c r="P761" s="460"/>
      <c r="Q761" s="460"/>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0"/>
      <c r="D762" s="460"/>
      <c r="E762" s="460"/>
      <c r="F762" s="460"/>
      <c r="G762" s="460"/>
      <c r="H762" s="460"/>
      <c r="I762" s="460"/>
      <c r="J762" s="460"/>
      <c r="K762" s="460"/>
      <c r="L762" s="460"/>
      <c r="M762" s="460"/>
      <c r="N762" s="460"/>
      <c r="O762" s="460"/>
      <c r="P762" s="460"/>
      <c r="Q762" s="460"/>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0"/>
      <c r="D763" s="460"/>
      <c r="E763" s="460"/>
      <c r="F763" s="460"/>
      <c r="G763" s="460"/>
      <c r="H763" s="460"/>
      <c r="I763" s="460"/>
      <c r="J763" s="460"/>
      <c r="K763" s="460"/>
      <c r="L763" s="460"/>
      <c r="M763" s="460"/>
      <c r="N763" s="460"/>
      <c r="O763" s="460"/>
      <c r="P763" s="460"/>
      <c r="Q763" s="460"/>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0"/>
      <c r="D764" s="460"/>
      <c r="E764" s="460"/>
      <c r="F764" s="460"/>
      <c r="G764" s="460"/>
      <c r="H764" s="460"/>
      <c r="I764" s="460"/>
      <c r="J764" s="460"/>
      <c r="K764" s="460"/>
      <c r="L764" s="460"/>
      <c r="M764" s="460"/>
      <c r="N764" s="460"/>
      <c r="O764" s="460"/>
      <c r="P764" s="460"/>
      <c r="Q764" s="460"/>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0"/>
      <c r="D765" s="460"/>
      <c r="E765" s="460"/>
      <c r="F765" s="460"/>
      <c r="G765" s="460"/>
      <c r="H765" s="460"/>
      <c r="I765" s="460"/>
      <c r="J765" s="460"/>
      <c r="K765" s="460"/>
      <c r="L765" s="460"/>
      <c r="M765" s="460"/>
      <c r="N765" s="460"/>
      <c r="O765" s="460"/>
      <c r="P765" s="460"/>
      <c r="Q765" s="460"/>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0"/>
      <c r="D766" s="460"/>
      <c r="E766" s="460"/>
      <c r="F766" s="460"/>
      <c r="G766" s="460"/>
      <c r="H766" s="460"/>
      <c r="I766" s="460"/>
      <c r="J766" s="460"/>
      <c r="K766" s="460"/>
      <c r="L766" s="460"/>
      <c r="M766" s="460"/>
      <c r="N766" s="460"/>
      <c r="O766" s="460"/>
      <c r="P766" s="460"/>
      <c r="Q766" s="460"/>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0"/>
      <c r="D767" s="460"/>
      <c r="E767" s="460"/>
      <c r="F767" s="460"/>
      <c r="G767" s="460"/>
      <c r="H767" s="460"/>
      <c r="I767" s="460"/>
      <c r="J767" s="460"/>
      <c r="K767" s="460"/>
      <c r="L767" s="460"/>
      <c r="M767" s="460"/>
      <c r="N767" s="460"/>
      <c r="O767" s="460"/>
      <c r="P767" s="460"/>
      <c r="Q767" s="460"/>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0"/>
      <c r="D768" s="460"/>
      <c r="E768" s="460"/>
      <c r="F768" s="460"/>
      <c r="G768" s="460"/>
      <c r="H768" s="460"/>
      <c r="I768" s="460"/>
      <c r="J768" s="460"/>
      <c r="K768" s="460"/>
      <c r="L768" s="460"/>
      <c r="M768" s="460"/>
      <c r="N768" s="460"/>
      <c r="O768" s="460"/>
      <c r="P768" s="460"/>
      <c r="Q768" s="460"/>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0"/>
      <c r="D769" s="460"/>
      <c r="E769" s="460"/>
      <c r="F769" s="460"/>
      <c r="G769" s="460"/>
      <c r="H769" s="460"/>
      <c r="I769" s="460"/>
      <c r="J769" s="460"/>
      <c r="K769" s="460"/>
      <c r="L769" s="460"/>
      <c r="M769" s="460"/>
      <c r="N769" s="460"/>
      <c r="O769" s="460"/>
      <c r="P769" s="460"/>
      <c r="Q769" s="460"/>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0"/>
      <c r="D770" s="460"/>
      <c r="E770" s="460"/>
      <c r="F770" s="460"/>
      <c r="G770" s="460"/>
      <c r="H770" s="460"/>
      <c r="I770" s="460"/>
      <c r="J770" s="460"/>
      <c r="K770" s="460"/>
      <c r="L770" s="460"/>
      <c r="M770" s="460"/>
      <c r="N770" s="460"/>
      <c r="O770" s="460"/>
      <c r="P770" s="460"/>
      <c r="Q770" s="460"/>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0"/>
      <c r="D771" s="460"/>
      <c r="E771" s="460"/>
      <c r="F771" s="460"/>
      <c r="G771" s="460"/>
      <c r="H771" s="460"/>
      <c r="I771" s="460"/>
      <c r="J771" s="460"/>
      <c r="K771" s="460"/>
      <c r="L771" s="460"/>
      <c r="M771" s="460"/>
      <c r="N771" s="460"/>
      <c r="O771" s="460"/>
      <c r="P771" s="460"/>
      <c r="Q771" s="460"/>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0"/>
      <c r="D772" s="460"/>
      <c r="E772" s="460"/>
      <c r="F772" s="460"/>
      <c r="G772" s="460"/>
      <c r="H772" s="460"/>
      <c r="I772" s="460"/>
      <c r="J772" s="460"/>
      <c r="K772" s="460"/>
      <c r="L772" s="460"/>
      <c r="M772" s="460"/>
      <c r="N772" s="460"/>
      <c r="O772" s="460"/>
      <c r="P772" s="460"/>
      <c r="Q772" s="460"/>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0"/>
      <c r="D773" s="460"/>
      <c r="E773" s="460"/>
      <c r="F773" s="460"/>
      <c r="G773" s="460"/>
      <c r="H773" s="460"/>
      <c r="I773" s="460"/>
      <c r="J773" s="460"/>
      <c r="K773" s="460"/>
      <c r="L773" s="460"/>
      <c r="M773" s="460"/>
      <c r="N773" s="460"/>
      <c r="O773" s="460"/>
      <c r="P773" s="460"/>
      <c r="Q773" s="460"/>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0"/>
      <c r="D774" s="460"/>
      <c r="E774" s="460"/>
      <c r="F774" s="460"/>
      <c r="G774" s="460"/>
      <c r="H774" s="460"/>
      <c r="I774" s="460"/>
      <c r="J774" s="460"/>
      <c r="K774" s="460"/>
      <c r="L774" s="460"/>
      <c r="M774" s="460"/>
      <c r="N774" s="460"/>
      <c r="O774" s="460"/>
      <c r="P774" s="460"/>
      <c r="Q774" s="460"/>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0"/>
      <c r="D775" s="460"/>
      <c r="E775" s="460"/>
      <c r="F775" s="460"/>
      <c r="G775" s="460"/>
      <c r="H775" s="460"/>
      <c r="I775" s="460"/>
      <c r="J775" s="460"/>
      <c r="K775" s="460"/>
      <c r="L775" s="460"/>
      <c r="M775" s="460"/>
      <c r="N775" s="460"/>
      <c r="O775" s="460"/>
      <c r="P775" s="460"/>
      <c r="Q775" s="460"/>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0"/>
      <c r="D776" s="460"/>
      <c r="E776" s="460"/>
      <c r="F776" s="460"/>
      <c r="G776" s="460"/>
      <c r="H776" s="460"/>
      <c r="I776" s="460"/>
      <c r="J776" s="460"/>
      <c r="K776" s="460"/>
      <c r="L776" s="460"/>
      <c r="M776" s="460"/>
      <c r="N776" s="460"/>
      <c r="O776" s="460"/>
      <c r="P776" s="460"/>
      <c r="Q776" s="460"/>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0"/>
      <c r="D777" s="460"/>
      <c r="E777" s="460"/>
      <c r="F777" s="460"/>
      <c r="G777" s="460"/>
      <c r="H777" s="460"/>
      <c r="I777" s="460"/>
      <c r="J777" s="460"/>
      <c r="K777" s="460"/>
      <c r="L777" s="460"/>
      <c r="M777" s="460"/>
      <c r="N777" s="460"/>
      <c r="O777" s="460"/>
      <c r="P777" s="460"/>
      <c r="Q777" s="460"/>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0"/>
      <c r="D778" s="460"/>
      <c r="E778" s="460"/>
      <c r="F778" s="460"/>
      <c r="G778" s="460"/>
      <c r="H778" s="460"/>
      <c r="I778" s="460"/>
      <c r="J778" s="460"/>
      <c r="K778" s="460"/>
      <c r="L778" s="460"/>
      <c r="M778" s="460"/>
      <c r="N778" s="460"/>
      <c r="O778" s="460"/>
      <c r="P778" s="460"/>
      <c r="Q778" s="460"/>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0"/>
      <c r="D779" s="460"/>
      <c r="E779" s="460"/>
      <c r="F779" s="460"/>
      <c r="G779" s="460"/>
      <c r="H779" s="460"/>
      <c r="I779" s="460"/>
      <c r="J779" s="460"/>
      <c r="K779" s="460"/>
      <c r="L779" s="460"/>
      <c r="M779" s="460"/>
      <c r="N779" s="460"/>
      <c r="O779" s="460"/>
      <c r="P779" s="460"/>
      <c r="Q779" s="460"/>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0"/>
      <c r="D780" s="460"/>
      <c r="E780" s="460"/>
      <c r="F780" s="460"/>
      <c r="G780" s="460"/>
      <c r="H780" s="460"/>
      <c r="I780" s="460"/>
      <c r="J780" s="460"/>
      <c r="K780" s="460"/>
      <c r="L780" s="460"/>
      <c r="M780" s="460"/>
      <c r="N780" s="460"/>
      <c r="O780" s="460"/>
      <c r="P780" s="460"/>
      <c r="Q780" s="460"/>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0"/>
      <c r="D781" s="460"/>
      <c r="E781" s="460"/>
      <c r="F781" s="460"/>
      <c r="G781" s="460"/>
      <c r="H781" s="460"/>
      <c r="I781" s="460"/>
      <c r="J781" s="460"/>
      <c r="K781" s="460"/>
      <c r="L781" s="460"/>
      <c r="M781" s="460"/>
      <c r="N781" s="460"/>
      <c r="O781" s="460"/>
      <c r="P781" s="460"/>
      <c r="Q781" s="460"/>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0"/>
      <c r="D782" s="460"/>
      <c r="E782" s="460"/>
      <c r="F782" s="460"/>
      <c r="G782" s="460"/>
      <c r="H782" s="460"/>
      <c r="I782" s="460"/>
      <c r="J782" s="460"/>
      <c r="K782" s="460"/>
      <c r="L782" s="460"/>
      <c r="M782" s="460"/>
      <c r="N782" s="460"/>
      <c r="O782" s="460"/>
      <c r="P782" s="460"/>
      <c r="Q782" s="460"/>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0"/>
      <c r="D783" s="460"/>
      <c r="E783" s="460"/>
      <c r="F783" s="460"/>
      <c r="G783" s="460"/>
      <c r="H783" s="460"/>
      <c r="I783" s="460"/>
      <c r="J783" s="460"/>
      <c r="K783" s="460"/>
      <c r="L783" s="460"/>
      <c r="M783" s="460"/>
      <c r="N783" s="460"/>
      <c r="O783" s="460"/>
      <c r="P783" s="460"/>
      <c r="Q783" s="460"/>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0"/>
      <c r="D784" s="460"/>
      <c r="E784" s="460"/>
      <c r="F784" s="460"/>
      <c r="G784" s="460"/>
      <c r="H784" s="460"/>
      <c r="I784" s="460"/>
      <c r="J784" s="460"/>
      <c r="K784" s="460"/>
      <c r="L784" s="460"/>
      <c r="M784" s="460"/>
      <c r="N784" s="460"/>
      <c r="O784" s="460"/>
      <c r="P784" s="460"/>
      <c r="Q784" s="460"/>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0"/>
      <c r="D785" s="460"/>
      <c r="E785" s="460"/>
      <c r="F785" s="460"/>
      <c r="G785" s="460"/>
      <c r="H785" s="460"/>
      <c r="I785" s="460"/>
      <c r="J785" s="460"/>
      <c r="K785" s="460"/>
      <c r="L785" s="460"/>
      <c r="M785" s="460"/>
      <c r="N785" s="460"/>
      <c r="O785" s="460"/>
      <c r="P785" s="460"/>
      <c r="Q785" s="460"/>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0"/>
      <c r="D786" s="460"/>
      <c r="E786" s="460"/>
      <c r="F786" s="460"/>
      <c r="G786" s="460"/>
      <c r="H786" s="460"/>
      <c r="I786" s="460"/>
      <c r="J786" s="460"/>
      <c r="K786" s="460"/>
      <c r="L786" s="460"/>
      <c r="M786" s="460"/>
      <c r="N786" s="460"/>
      <c r="O786" s="460"/>
      <c r="P786" s="460"/>
      <c r="Q786" s="460"/>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0"/>
      <c r="D787" s="460"/>
      <c r="E787" s="460"/>
      <c r="F787" s="460"/>
      <c r="G787" s="460"/>
      <c r="H787" s="460"/>
      <c r="I787" s="460"/>
      <c r="J787" s="460"/>
      <c r="K787" s="460"/>
      <c r="L787" s="460"/>
      <c r="M787" s="460"/>
      <c r="N787" s="460"/>
      <c r="O787" s="460"/>
      <c r="P787" s="460"/>
      <c r="Q787" s="460"/>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0"/>
      <c r="D788" s="460"/>
      <c r="E788" s="460"/>
      <c r="F788" s="460"/>
      <c r="G788" s="460"/>
      <c r="H788" s="460"/>
      <c r="I788" s="460"/>
      <c r="J788" s="460"/>
      <c r="K788" s="460"/>
      <c r="L788" s="460"/>
      <c r="M788" s="460"/>
      <c r="N788" s="460"/>
      <c r="O788" s="460"/>
      <c r="P788" s="460"/>
      <c r="Q788" s="460"/>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0"/>
      <c r="D789" s="460"/>
      <c r="E789" s="460"/>
      <c r="F789" s="460"/>
      <c r="G789" s="460"/>
      <c r="H789" s="460"/>
      <c r="I789" s="460"/>
      <c r="J789" s="460"/>
      <c r="K789" s="460"/>
      <c r="L789" s="460"/>
      <c r="M789" s="460"/>
      <c r="N789" s="460"/>
      <c r="O789" s="460"/>
      <c r="P789" s="460"/>
      <c r="Q789" s="460"/>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0"/>
      <c r="D790" s="460"/>
      <c r="E790" s="460"/>
      <c r="F790" s="460"/>
      <c r="G790" s="460"/>
      <c r="H790" s="460"/>
      <c r="I790" s="460"/>
      <c r="J790" s="460"/>
      <c r="K790" s="460"/>
      <c r="L790" s="460"/>
      <c r="M790" s="460"/>
      <c r="N790" s="460"/>
      <c r="O790" s="460"/>
      <c r="P790" s="460"/>
      <c r="Q790" s="460"/>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0"/>
      <c r="D791" s="460"/>
      <c r="E791" s="460"/>
      <c r="F791" s="460"/>
      <c r="G791" s="460"/>
      <c r="H791" s="460"/>
      <c r="I791" s="460"/>
      <c r="J791" s="460"/>
      <c r="K791" s="460"/>
      <c r="L791" s="460"/>
      <c r="M791" s="460"/>
      <c r="N791" s="460"/>
      <c r="O791" s="460"/>
      <c r="P791" s="460"/>
      <c r="Q791" s="460"/>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0"/>
      <c r="D792" s="460"/>
      <c r="E792" s="460"/>
      <c r="F792" s="460"/>
      <c r="G792" s="460"/>
      <c r="H792" s="460"/>
      <c r="I792" s="460"/>
      <c r="J792" s="460"/>
      <c r="K792" s="460"/>
      <c r="L792" s="460"/>
      <c r="M792" s="460"/>
      <c r="N792" s="460"/>
      <c r="O792" s="460"/>
      <c r="P792" s="460"/>
      <c r="Q792" s="460"/>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0"/>
      <c r="D793" s="460"/>
      <c r="E793" s="460"/>
      <c r="F793" s="460"/>
      <c r="G793" s="460"/>
      <c r="H793" s="460"/>
      <c r="I793" s="460"/>
      <c r="J793" s="460"/>
      <c r="K793" s="460"/>
      <c r="L793" s="460"/>
      <c r="M793" s="460"/>
      <c r="N793" s="460"/>
      <c r="O793" s="460"/>
      <c r="P793" s="460"/>
      <c r="Q793" s="460"/>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0"/>
      <c r="D794" s="460"/>
      <c r="E794" s="460"/>
      <c r="F794" s="460"/>
      <c r="G794" s="460"/>
      <c r="H794" s="460"/>
      <c r="I794" s="460"/>
      <c r="J794" s="460"/>
      <c r="K794" s="460"/>
      <c r="L794" s="460"/>
      <c r="M794" s="460"/>
      <c r="N794" s="460"/>
      <c r="O794" s="460"/>
      <c r="P794" s="460"/>
      <c r="Q794" s="460"/>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0"/>
      <c r="D795" s="460"/>
      <c r="E795" s="460"/>
      <c r="F795" s="460"/>
      <c r="G795" s="460"/>
      <c r="H795" s="460"/>
      <c r="I795" s="460"/>
      <c r="J795" s="460"/>
      <c r="K795" s="460"/>
      <c r="L795" s="460"/>
      <c r="M795" s="460"/>
      <c r="N795" s="460"/>
      <c r="O795" s="460"/>
      <c r="P795" s="460"/>
      <c r="Q795" s="460"/>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0"/>
      <c r="D796" s="460"/>
      <c r="E796" s="460"/>
      <c r="F796" s="460"/>
      <c r="G796" s="460"/>
      <c r="H796" s="460"/>
      <c r="I796" s="460"/>
      <c r="J796" s="460"/>
      <c r="K796" s="460"/>
      <c r="L796" s="460"/>
      <c r="M796" s="460"/>
      <c r="N796" s="460"/>
      <c r="O796" s="460"/>
      <c r="P796" s="460"/>
      <c r="Q796" s="460"/>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0"/>
      <c r="D797" s="460"/>
      <c r="E797" s="460"/>
      <c r="F797" s="460"/>
      <c r="G797" s="460"/>
      <c r="H797" s="460"/>
      <c r="I797" s="460"/>
      <c r="J797" s="460"/>
      <c r="K797" s="460"/>
      <c r="L797" s="460"/>
      <c r="M797" s="460"/>
      <c r="N797" s="460"/>
      <c r="O797" s="460"/>
      <c r="P797" s="460"/>
      <c r="Q797" s="460"/>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0"/>
      <c r="D798" s="460"/>
      <c r="E798" s="460"/>
      <c r="F798" s="460"/>
      <c r="G798" s="460"/>
      <c r="H798" s="460"/>
      <c r="I798" s="460"/>
      <c r="J798" s="460"/>
      <c r="K798" s="460"/>
      <c r="L798" s="460"/>
      <c r="M798" s="460"/>
      <c r="N798" s="460"/>
      <c r="O798" s="460"/>
      <c r="P798" s="460"/>
      <c r="Q798" s="460"/>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0"/>
      <c r="D799" s="460"/>
      <c r="E799" s="460"/>
      <c r="F799" s="460"/>
      <c r="G799" s="460"/>
      <c r="H799" s="460"/>
      <c r="I799" s="460"/>
      <c r="J799" s="460"/>
      <c r="K799" s="460"/>
      <c r="L799" s="460"/>
      <c r="M799" s="460"/>
      <c r="N799" s="460"/>
      <c r="O799" s="460"/>
      <c r="P799" s="460"/>
      <c r="Q799" s="460"/>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0"/>
      <c r="D800" s="460"/>
      <c r="E800" s="460"/>
      <c r="F800" s="460"/>
      <c r="G800" s="460"/>
      <c r="H800" s="460"/>
      <c r="I800" s="460"/>
      <c r="J800" s="460"/>
      <c r="K800" s="460"/>
      <c r="L800" s="460"/>
      <c r="M800" s="460"/>
      <c r="N800" s="460"/>
      <c r="O800" s="460"/>
      <c r="P800" s="460"/>
      <c r="Q800" s="460"/>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0"/>
      <c r="D801" s="460"/>
      <c r="E801" s="460"/>
      <c r="F801" s="460"/>
      <c r="G801" s="460"/>
      <c r="H801" s="460"/>
      <c r="I801" s="460"/>
      <c r="J801" s="460"/>
      <c r="K801" s="460"/>
      <c r="L801" s="460"/>
      <c r="M801" s="460"/>
      <c r="N801" s="460"/>
      <c r="O801" s="460"/>
      <c r="P801" s="460"/>
      <c r="Q801" s="460"/>
    </row>
    <row r="802" ht="25.15" customHeight="true" x14ac:dyDescent="0.2">
      <c r="C802" s="460"/>
      <c r="D802" s="460"/>
      <c r="E802" s="460"/>
      <c r="F802" s="460"/>
      <c r="G802" s="460"/>
      <c r="H802" s="460"/>
      <c r="I802" s="460"/>
      <c r="J802" s="460"/>
      <c r="K802" s="460"/>
      <c r="L802" s="460"/>
      <c r="M802" s="460"/>
      <c r="N802" s="460"/>
      <c r="O802" s="460"/>
      <c r="P802" s="460"/>
      <c r="Q802" s="460"/>
    </row>
    <row r="803" ht="25.15" customHeight="true" x14ac:dyDescent="0.2">
      <c r="C803" s="460"/>
      <c r="D803" s="460"/>
      <c r="E803" s="460"/>
      <c r="F803" s="460"/>
      <c r="G803" s="460"/>
      <c r="H803" s="460"/>
      <c r="I803" s="460"/>
      <c r="J803" s="460"/>
      <c r="K803" s="460"/>
      <c r="L803" s="460"/>
      <c r="M803" s="460"/>
      <c r="N803" s="460"/>
      <c r="O803" s="460"/>
      <c r="P803" s="460"/>
      <c r="Q803" s="460"/>
    </row>
    <row r="804" ht="25.15" customHeight="true" x14ac:dyDescent="0.2">
      <c r="C804" s="460"/>
      <c r="D804" s="460"/>
      <c r="E804" s="460"/>
      <c r="F804" s="460"/>
      <c r="G804" s="460"/>
      <c r="H804" s="460"/>
      <c r="I804" s="460"/>
      <c r="J804" s="460"/>
      <c r="K804" s="460"/>
      <c r="L804" s="460"/>
      <c r="M804" s="460"/>
      <c r="N804" s="460"/>
      <c r="O804" s="460"/>
      <c r="P804" s="460"/>
      <c r="Q804" s="460"/>
    </row>
    <row r="805" ht="25.15" customHeight="true" x14ac:dyDescent="0.2">
      <c r="C805" s="460"/>
      <c r="D805" s="460"/>
      <c r="E805" s="460"/>
      <c r="F805" s="460"/>
      <c r="G805" s="460"/>
      <c r="H805" s="460"/>
      <c r="I805" s="460"/>
      <c r="J805" s="460"/>
      <c r="K805" s="460"/>
      <c r="L805" s="460"/>
      <c r="M805" s="460"/>
      <c r="N805" s="460"/>
      <c r="O805" s="460"/>
      <c r="P805" s="460"/>
      <c r="Q805" s="460"/>
    </row>
    <row r="806" ht="25.15" customHeight="true" x14ac:dyDescent="0.2">
      <c r="C806" s="460"/>
      <c r="D806" s="460"/>
      <c r="E806" s="460"/>
      <c r="F806" s="460"/>
      <c r="G806" s="460"/>
      <c r="H806" s="460"/>
      <c r="I806" s="460"/>
      <c r="J806" s="460"/>
      <c r="K806" s="460"/>
      <c r="L806" s="460"/>
      <c r="M806" s="460"/>
      <c r="N806" s="460"/>
      <c r="O806" s="460"/>
      <c r="P806" s="460"/>
      <c r="Q806" s="460"/>
    </row>
    <row r="807" ht="25.15" customHeight="true" x14ac:dyDescent="0.2">
      <c r="C807" s="460"/>
      <c r="D807" s="460"/>
      <c r="E807" s="460"/>
      <c r="F807" s="460"/>
      <c r="G807" s="460"/>
      <c r="H807" s="460"/>
      <c r="I807" s="460"/>
      <c r="J807" s="460"/>
      <c r="K807" s="460"/>
      <c r="L807" s="460"/>
      <c r="M807" s="460"/>
      <c r="N807" s="460"/>
      <c r="O807" s="460"/>
      <c r="P807" s="460"/>
      <c r="Q807" s="460"/>
    </row>
    <row r="808" ht="25.15" customHeight="true" x14ac:dyDescent="0.2">
      <c r="C808" s="460"/>
      <c r="D808" s="460"/>
      <c r="E808" s="460"/>
      <c r="F808" s="460"/>
      <c r="G808" s="460"/>
      <c r="H808" s="460"/>
      <c r="I808" s="460"/>
      <c r="J808" s="460"/>
      <c r="K808" s="460"/>
      <c r="L808" s="460"/>
      <c r="M808" s="460"/>
      <c r="N808" s="460"/>
      <c r="O808" s="460"/>
      <c r="P808" s="460"/>
      <c r="Q808" s="460"/>
    </row>
    <row r="809" ht="25.15" customHeight="true" x14ac:dyDescent="0.2">
      <c r="C809" s="460"/>
      <c r="D809" s="460"/>
      <c r="E809" s="460"/>
      <c r="F809" s="460"/>
      <c r="G809" s="460"/>
      <c r="H809" s="460"/>
      <c r="I809" s="460"/>
      <c r="J809" s="460"/>
      <c r="K809" s="460"/>
      <c r="L809" s="460"/>
      <c r="M809" s="460"/>
      <c r="N809" s="460"/>
      <c r="O809" s="460"/>
      <c r="P809" s="460"/>
      <c r="Q809" s="460"/>
    </row>
    <row r="810" ht="25.15" customHeight="true" x14ac:dyDescent="0.2">
      <c r="C810" s="460"/>
      <c r="D810" s="460"/>
      <c r="E810" s="460"/>
      <c r="F810" s="460"/>
      <c r="G810" s="460"/>
      <c r="H810" s="460"/>
      <c r="I810" s="460"/>
      <c r="J810" s="460"/>
      <c r="K810" s="460"/>
      <c r="L810" s="460"/>
      <c r="M810" s="460"/>
      <c r="N810" s="460"/>
      <c r="O810" s="460"/>
      <c r="P810" s="460"/>
      <c r="Q810" s="460"/>
    </row>
    <row r="811" ht="25.15" customHeight="true" x14ac:dyDescent="0.2">
      <c r="C811" s="460"/>
      <c r="D811" s="460"/>
      <c r="E811" s="460"/>
      <c r="F811" s="460"/>
      <c r="G811" s="460"/>
      <c r="H811" s="460"/>
      <c r="I811" s="460"/>
      <c r="J811" s="460"/>
      <c r="K811" s="460"/>
      <c r="L811" s="460"/>
      <c r="M811" s="460"/>
      <c r="N811" s="460"/>
      <c r="O811" s="460"/>
      <c r="P811" s="460"/>
      <c r="Q811" s="460"/>
    </row>
    <row r="812" ht="25.15" customHeight="true" x14ac:dyDescent="0.2">
      <c r="C812" s="460"/>
      <c r="D812" s="460"/>
      <c r="E812" s="460"/>
      <c r="F812" s="460"/>
      <c r="G812" s="460"/>
      <c r="H812" s="460"/>
      <c r="I812" s="460"/>
      <c r="J812" s="460"/>
      <c r="K812" s="460"/>
      <c r="L812" s="460"/>
      <c r="M812" s="460"/>
      <c r="N812" s="460"/>
      <c r="O812" s="460"/>
      <c r="P812" s="460"/>
      <c r="Q812" s="460"/>
    </row>
    <row r="813" ht="25.15" customHeight="true" x14ac:dyDescent="0.2">
      <c r="C813" s="460"/>
      <c r="D813" s="460"/>
      <c r="E813" s="460"/>
      <c r="F813" s="460"/>
      <c r="G813" s="460"/>
      <c r="H813" s="460"/>
      <c r="I813" s="460"/>
      <c r="J813" s="460"/>
      <c r="K813" s="460"/>
      <c r="L813" s="460"/>
      <c r="M813" s="460"/>
      <c r="N813" s="460"/>
      <c r="O813" s="460"/>
      <c r="P813" s="460"/>
      <c r="Q813" s="460"/>
    </row>
    <row r="814" ht="25.15" customHeight="true" x14ac:dyDescent="0.2">
      <c r="C814" s="460"/>
      <c r="D814" s="460"/>
      <c r="E814" s="460"/>
      <c r="F814" s="460"/>
      <c r="G814" s="460"/>
      <c r="H814" s="460"/>
      <c r="I814" s="460"/>
      <c r="J814" s="460"/>
      <c r="K814" s="460"/>
      <c r="L814" s="460"/>
      <c r="M814" s="460"/>
      <c r="N814" s="460"/>
      <c r="O814" s="460"/>
      <c r="P814" s="460"/>
      <c r="Q814" s="460"/>
    </row>
    <row r="815" ht="25.15" customHeight="true" x14ac:dyDescent="0.2">
      <c r="C815" s="460"/>
      <c r="D815" s="460"/>
      <c r="E815" s="460"/>
      <c r="F815" s="460"/>
      <c r="G815" s="460"/>
      <c r="H815" s="460"/>
      <c r="I815" s="460"/>
      <c r="J815" s="460"/>
      <c r="K815" s="460"/>
      <c r="L815" s="460"/>
      <c r="M815" s="460"/>
      <c r="N815" s="460"/>
      <c r="O815" s="460"/>
      <c r="P815" s="460"/>
      <c r="Q815" s="460"/>
    </row>
    <row r="816" ht="25.15" customHeight="true" x14ac:dyDescent="0.2">
      <c r="C816" s="460"/>
      <c r="D816" s="460"/>
      <c r="E816" s="460"/>
      <c r="F816" s="460"/>
      <c r="G816" s="460"/>
      <c r="H816" s="460"/>
      <c r="I816" s="460"/>
      <c r="J816" s="460"/>
      <c r="K816" s="460"/>
      <c r="L816" s="460"/>
      <c r="M816" s="460"/>
      <c r="N816" s="460"/>
      <c r="O816" s="460"/>
      <c r="P816" s="460"/>
      <c r="Q816" s="460"/>
    </row>
    <row r="817" ht="25.15" customHeight="true" x14ac:dyDescent="0.2">
      <c r="C817" s="460"/>
      <c r="D817" s="460"/>
      <c r="E817" s="460"/>
      <c r="F817" s="460"/>
      <c r="G817" s="460"/>
      <c r="H817" s="460"/>
      <c r="I817" s="460"/>
      <c r="J817" s="460"/>
      <c r="K817" s="460"/>
      <c r="L817" s="460"/>
      <c r="M817" s="460"/>
      <c r="N817" s="460"/>
      <c r="O817" s="460"/>
      <c r="P817" s="460"/>
      <c r="Q817" s="460"/>
    </row>
    <row r="818" ht="25.15" customHeight="true" x14ac:dyDescent="0.2">
      <c r="C818" s="460"/>
      <c r="D818" s="460"/>
      <c r="E818" s="460"/>
      <c r="F818" s="460"/>
      <c r="G818" s="460"/>
      <c r="H818" s="460"/>
      <c r="I818" s="460"/>
      <c r="J818" s="460"/>
      <c r="K818" s="460"/>
      <c r="L818" s="460"/>
      <c r="M818" s="460"/>
      <c r="N818" s="460"/>
      <c r="O818" s="460"/>
      <c r="P818" s="460"/>
      <c r="Q818" s="460"/>
    </row>
    <row r="819" ht="25.15" customHeight="true" x14ac:dyDescent="0.2">
      <c r="C819" s="460"/>
      <c r="D819" s="460"/>
      <c r="E819" s="460"/>
      <c r="F819" s="460"/>
      <c r="G819" s="460"/>
      <c r="H819" s="460"/>
      <c r="I819" s="460"/>
      <c r="J819" s="460"/>
      <c r="K819" s="460"/>
      <c r="L819" s="460"/>
      <c r="M819" s="460"/>
      <c r="N819" s="460"/>
      <c r="O819" s="460"/>
      <c r="P819" s="460"/>
      <c r="Q819" s="460"/>
    </row>
    <row r="820" ht="25.15" customHeight="true" x14ac:dyDescent="0.2">
      <c r="C820" s="460"/>
      <c r="D820" s="460"/>
      <c r="E820" s="460"/>
      <c r="F820" s="460"/>
      <c r="G820" s="460"/>
      <c r="H820" s="460"/>
      <c r="I820" s="460"/>
      <c r="J820" s="460"/>
      <c r="K820" s="460"/>
      <c r="L820" s="460"/>
      <c r="M820" s="460"/>
      <c r="N820" s="460"/>
      <c r="O820" s="460"/>
      <c r="P820" s="460"/>
      <c r="Q820" s="460"/>
    </row>
    <row r="821" ht="25.15" customHeight="true" x14ac:dyDescent="0.2">
      <c r="C821" s="460"/>
      <c r="D821" s="460"/>
      <c r="E821" s="460"/>
      <c r="F821" s="460"/>
      <c r="G821" s="460"/>
      <c r="H821" s="460"/>
      <c r="I821" s="460"/>
      <c r="J821" s="460"/>
      <c r="K821" s="460"/>
      <c r="L821" s="460"/>
      <c r="M821" s="460"/>
      <c r="N821" s="460"/>
      <c r="O821" s="460"/>
      <c r="P821" s="460"/>
      <c r="Q821" s="460"/>
    </row>
    <row r="822" ht="25.15" customHeight="true" x14ac:dyDescent="0.2">
      <c r="C822" s="460"/>
      <c r="D822" s="460"/>
      <c r="E822" s="460"/>
      <c r="F822" s="460"/>
      <c r="G822" s="460"/>
      <c r="H822" s="460"/>
      <c r="I822" s="460"/>
      <c r="J822" s="460"/>
      <c r="K822" s="460"/>
      <c r="L822" s="460"/>
      <c r="M822" s="460"/>
      <c r="N822" s="460"/>
      <c r="O822" s="460"/>
      <c r="P822" s="460"/>
      <c r="Q822" s="460"/>
    </row>
    <row r="823" ht="25.15" customHeight="true" x14ac:dyDescent="0.2">
      <c r="C823" s="460"/>
      <c r="D823" s="460"/>
      <c r="E823" s="460"/>
      <c r="F823" s="460"/>
      <c r="G823" s="460"/>
      <c r="H823" s="460"/>
      <c r="I823" s="460"/>
      <c r="J823" s="460"/>
      <c r="K823" s="460"/>
      <c r="L823" s="460"/>
      <c r="M823" s="460"/>
      <c r="N823" s="460"/>
      <c r="O823" s="460"/>
      <c r="P823" s="460"/>
      <c r="Q823" s="460"/>
    </row>
    <row r="824" ht="25.15" customHeight="true" x14ac:dyDescent="0.2">
      <c r="C824" s="460"/>
      <c r="D824" s="460"/>
      <c r="E824" s="460"/>
      <c r="F824" s="460"/>
      <c r="G824" s="460"/>
      <c r="H824" s="460"/>
      <c r="I824" s="460"/>
      <c r="J824" s="460"/>
      <c r="K824" s="460"/>
      <c r="L824" s="460"/>
      <c r="M824" s="460"/>
      <c r="N824" s="460"/>
      <c r="O824" s="460"/>
      <c r="P824" s="460"/>
      <c r="Q824" s="460"/>
    </row>
    <row r="825" ht="25.15" customHeight="true" x14ac:dyDescent="0.2">
      <c r="C825" s="460"/>
      <c r="D825" s="460"/>
      <c r="E825" s="460"/>
      <c r="F825" s="460"/>
      <c r="G825" s="460"/>
      <c r="H825" s="460"/>
      <c r="I825" s="460"/>
      <c r="J825" s="460"/>
      <c r="K825" s="460"/>
      <c r="L825" s="460"/>
      <c r="M825" s="460"/>
      <c r="N825" s="460"/>
      <c r="O825" s="460"/>
      <c r="P825" s="460"/>
      <c r="Q825" s="460"/>
    </row>
    <row r="826" ht="25.15" customHeight="true" x14ac:dyDescent="0.2">
      <c r="C826" s="460"/>
      <c r="D826" s="460"/>
      <c r="E826" s="460"/>
      <c r="F826" s="460"/>
      <c r="G826" s="460"/>
      <c r="H826" s="460"/>
      <c r="I826" s="460"/>
      <c r="J826" s="460"/>
      <c r="K826" s="460"/>
      <c r="L826" s="460"/>
      <c r="M826" s="460"/>
      <c r="N826" s="460"/>
      <c r="O826" s="460"/>
      <c r="P826" s="460"/>
      <c r="Q826" s="460"/>
    </row>
    <row r="827" ht="25.15" customHeight="true" x14ac:dyDescent="0.2">
      <c r="C827" s="460"/>
      <c r="D827" s="460"/>
      <c r="E827" s="460"/>
      <c r="F827" s="460"/>
      <c r="G827" s="460"/>
      <c r="H827" s="460"/>
      <c r="I827" s="460"/>
      <c r="J827" s="460"/>
      <c r="K827" s="460"/>
      <c r="L827" s="460"/>
      <c r="M827" s="460"/>
      <c r="N827" s="460"/>
      <c r="O827" s="460"/>
      <c r="P827" s="460"/>
      <c r="Q827" s="460"/>
    </row>
    <row r="828" ht="25.15" customHeight="true" x14ac:dyDescent="0.2">
      <c r="C828" s="460"/>
      <c r="D828" s="460"/>
      <c r="E828" s="460"/>
      <c r="F828" s="460"/>
      <c r="G828" s="460"/>
      <c r="H828" s="460"/>
      <c r="I828" s="460"/>
      <c r="J828" s="460"/>
      <c r="K828" s="460"/>
      <c r="L828" s="460"/>
      <c r="M828" s="460"/>
      <c r="N828" s="460"/>
      <c r="O828" s="460"/>
      <c r="P828" s="460"/>
      <c r="Q828" s="460"/>
    </row>
    <row r="829" ht="25.15" customHeight="true" x14ac:dyDescent="0.2">
      <c r="C829" s="460"/>
      <c r="D829" s="460"/>
      <c r="E829" s="460"/>
      <c r="F829" s="460"/>
      <c r="G829" s="460"/>
      <c r="H829" s="460"/>
      <c r="I829" s="460"/>
      <c r="J829" s="460"/>
      <c r="K829" s="460"/>
      <c r="L829" s="460"/>
      <c r="M829" s="460"/>
      <c r="N829" s="460"/>
      <c r="O829" s="460"/>
      <c r="P829" s="460"/>
      <c r="Q829" s="460"/>
    </row>
    <row r="830" ht="25.15" customHeight="true" x14ac:dyDescent="0.2">
      <c r="C830" s="460"/>
      <c r="D830" s="460"/>
      <c r="E830" s="460"/>
      <c r="F830" s="460"/>
      <c r="G830" s="460"/>
      <c r="H830" s="460"/>
      <c r="I830" s="460"/>
      <c r="J830" s="460"/>
      <c r="K830" s="460"/>
      <c r="L830" s="460"/>
      <c r="M830" s="460"/>
      <c r="N830" s="460"/>
      <c r="O830" s="460"/>
      <c r="P830" s="460"/>
      <c r="Q830" s="460"/>
    </row>
    <row r="831" ht="25.15" customHeight="true" x14ac:dyDescent="0.2">
      <c r="C831" s="460"/>
      <c r="D831" s="460"/>
      <c r="E831" s="460"/>
      <c r="F831" s="460"/>
      <c r="G831" s="460"/>
      <c r="H831" s="460"/>
      <c r="I831" s="460"/>
      <c r="J831" s="460"/>
      <c r="K831" s="460"/>
      <c r="L831" s="460"/>
      <c r="M831" s="460"/>
      <c r="N831" s="460"/>
      <c r="O831" s="460"/>
      <c r="P831" s="460"/>
      <c r="Q831" s="460"/>
    </row>
    <row r="832" ht="25.15" customHeight="true" x14ac:dyDescent="0.2">
      <c r="C832" s="460"/>
      <c r="D832" s="460"/>
      <c r="E832" s="460"/>
      <c r="F832" s="460"/>
      <c r="G832" s="460"/>
      <c r="H832" s="460"/>
      <c r="I832" s="460"/>
      <c r="J832" s="460"/>
      <c r="K832" s="460"/>
      <c r="L832" s="460"/>
      <c r="M832" s="460"/>
      <c r="N832" s="460"/>
      <c r="O832" s="460"/>
      <c r="P832" s="460"/>
      <c r="Q832" s="460"/>
    </row>
    <row r="833" ht="25.15" customHeight="true" x14ac:dyDescent="0.2">
      <c r="C833" s="460"/>
      <c r="D833" s="460"/>
      <c r="E833" s="460"/>
      <c r="F833" s="460"/>
      <c r="G833" s="460"/>
      <c r="H833" s="460"/>
      <c r="I833" s="460"/>
      <c r="J833" s="460"/>
      <c r="K833" s="460"/>
      <c r="L833" s="460"/>
      <c r="M833" s="460"/>
      <c r="N833" s="460"/>
      <c r="O833" s="460"/>
      <c r="P833" s="460"/>
      <c r="Q833" s="460"/>
    </row>
    <row r="834" ht="25.15" customHeight="true" x14ac:dyDescent="0.2">
      <c r="C834" s="460"/>
      <c r="D834" s="460"/>
      <c r="E834" s="460"/>
      <c r="F834" s="460"/>
      <c r="G834" s="460"/>
      <c r="H834" s="460"/>
      <c r="I834" s="460"/>
      <c r="J834" s="460"/>
      <c r="K834" s="460"/>
      <c r="L834" s="460"/>
      <c r="M834" s="460"/>
      <c r="N834" s="460"/>
      <c r="O834" s="460"/>
      <c r="P834" s="460"/>
      <c r="Q834" s="460"/>
    </row>
    <row r="835" ht="25.15" customHeight="true" x14ac:dyDescent="0.2">
      <c r="C835" s="460"/>
      <c r="D835" s="460"/>
      <c r="E835" s="460"/>
      <c r="F835" s="460"/>
      <c r="G835" s="460"/>
      <c r="H835" s="460"/>
      <c r="I835" s="460"/>
      <c r="J835" s="460"/>
      <c r="K835" s="460"/>
      <c r="L835" s="460"/>
      <c r="M835" s="460"/>
      <c r="N835" s="460"/>
      <c r="O835" s="460"/>
      <c r="P835" s="460"/>
      <c r="Q835" s="460"/>
    </row>
    <row r="836" ht="25.15" customHeight="true" x14ac:dyDescent="0.2">
      <c r="C836" s="460"/>
      <c r="D836" s="460"/>
      <c r="E836" s="460"/>
      <c r="F836" s="460"/>
      <c r="G836" s="460"/>
      <c r="H836" s="460"/>
      <c r="I836" s="460"/>
      <c r="J836" s="460"/>
      <c r="K836" s="460"/>
      <c r="L836" s="460"/>
      <c r="M836" s="460"/>
      <c r="N836" s="460"/>
      <c r="O836" s="460"/>
      <c r="P836" s="460"/>
      <c r="Q836" s="460"/>
    </row>
    <row r="837" ht="25.15" customHeight="true" x14ac:dyDescent="0.2">
      <c r="C837" s="460"/>
      <c r="D837" s="460"/>
      <c r="E837" s="460"/>
      <c r="F837" s="460"/>
      <c r="G837" s="460"/>
      <c r="H837" s="460"/>
      <c r="I837" s="460"/>
      <c r="J837" s="460"/>
      <c r="K837" s="460"/>
      <c r="L837" s="460"/>
      <c r="M837" s="460"/>
      <c r="N837" s="460"/>
      <c r="O837" s="460"/>
      <c r="P837" s="460"/>
      <c r="Q837" s="460"/>
    </row>
    <row r="838" ht="25.15" customHeight="true" x14ac:dyDescent="0.2">
      <c r="C838" s="460"/>
      <c r="D838" s="460"/>
      <c r="E838" s="460"/>
      <c r="F838" s="460"/>
      <c r="G838" s="460"/>
      <c r="H838" s="460"/>
      <c r="I838" s="460"/>
      <c r="J838" s="460"/>
      <c r="K838" s="460"/>
      <c r="L838" s="460"/>
      <c r="M838" s="460"/>
      <c r="N838" s="460"/>
      <c r="O838" s="460"/>
      <c r="P838" s="460"/>
      <c r="Q838" s="460"/>
    </row>
    <row r="839" ht="25.15" customHeight="true" x14ac:dyDescent="0.2">
      <c r="C839" s="460"/>
      <c r="D839" s="460"/>
      <c r="E839" s="460"/>
      <c r="F839" s="460"/>
      <c r="G839" s="460"/>
      <c r="H839" s="460"/>
      <c r="I839" s="460"/>
      <c r="J839" s="460"/>
      <c r="K839" s="460"/>
      <c r="L839" s="460"/>
      <c r="M839" s="460"/>
      <c r="N839" s="460"/>
      <c r="O839" s="460"/>
      <c r="P839" s="460"/>
      <c r="Q839" s="460"/>
    </row>
    <row r="840" ht="25.15" customHeight="true" x14ac:dyDescent="0.2">
      <c r="C840" s="460"/>
      <c r="D840" s="460"/>
      <c r="E840" s="460"/>
      <c r="F840" s="460"/>
      <c r="G840" s="460"/>
      <c r="H840" s="460"/>
      <c r="I840" s="460"/>
      <c r="J840" s="460"/>
      <c r="K840" s="460"/>
      <c r="L840" s="460"/>
      <c r="M840" s="460"/>
      <c r="N840" s="460"/>
      <c r="O840" s="460"/>
      <c r="P840" s="460"/>
      <c r="Q840" s="460"/>
    </row>
    <row r="841" ht="25.15" customHeight="true" x14ac:dyDescent="0.2">
      <c r="C841" s="460"/>
      <c r="D841" s="460"/>
      <c r="E841" s="460"/>
      <c r="F841" s="460"/>
      <c r="G841" s="460"/>
      <c r="H841" s="460"/>
      <c r="I841" s="460"/>
      <c r="J841" s="460"/>
      <c r="K841" s="460"/>
      <c r="L841" s="460"/>
      <c r="M841" s="460"/>
      <c r="N841" s="460"/>
      <c r="O841" s="460"/>
      <c r="P841" s="460"/>
      <c r="Q841" s="460"/>
    </row>
    <row r="842" ht="25.15" customHeight="true" x14ac:dyDescent="0.2">
      <c r="C842" s="460"/>
      <c r="D842" s="460"/>
      <c r="E842" s="460"/>
      <c r="F842" s="460"/>
      <c r="G842" s="460"/>
      <c r="H842" s="460"/>
      <c r="I842" s="460"/>
      <c r="J842" s="460"/>
      <c r="K842" s="460"/>
      <c r="L842" s="460"/>
      <c r="M842" s="460"/>
      <c r="N842" s="460"/>
      <c r="O842" s="460"/>
      <c r="P842" s="460"/>
      <c r="Q842" s="460"/>
    </row>
    <row r="843" ht="25.15" customHeight="true" x14ac:dyDescent="0.2">
      <c r="C843" s="460"/>
      <c r="D843" s="460"/>
      <c r="E843" s="460"/>
      <c r="F843" s="460"/>
      <c r="G843" s="460"/>
      <c r="H843" s="460"/>
      <c r="I843" s="460"/>
      <c r="J843" s="460"/>
      <c r="K843" s="460"/>
      <c r="L843" s="460"/>
      <c r="M843" s="460"/>
      <c r="N843" s="460"/>
      <c r="O843" s="460"/>
      <c r="P843" s="460"/>
      <c r="Q843" s="460"/>
    </row>
    <row r="844" ht="25.15" customHeight="true" x14ac:dyDescent="0.2">
      <c r="C844" s="460"/>
      <c r="D844" s="460"/>
      <c r="E844" s="460"/>
      <c r="F844" s="460"/>
      <c r="G844" s="460"/>
      <c r="H844" s="460"/>
      <c r="I844" s="460"/>
      <c r="J844" s="460"/>
      <c r="K844" s="460"/>
      <c r="L844" s="460"/>
      <c r="M844" s="460"/>
      <c r="N844" s="460"/>
      <c r="O844" s="460"/>
      <c r="P844" s="460"/>
      <c r="Q844" s="460"/>
    </row>
    <row r="845" ht="25.15" customHeight="true" x14ac:dyDescent="0.2">
      <c r="C845" s="460"/>
      <c r="D845" s="460"/>
      <c r="E845" s="460"/>
      <c r="F845" s="460"/>
      <c r="G845" s="460"/>
      <c r="H845" s="460"/>
      <c r="I845" s="460"/>
      <c r="J845" s="460"/>
      <c r="K845" s="460"/>
      <c r="L845" s="460"/>
      <c r="M845" s="460"/>
      <c r="N845" s="460"/>
      <c r="O845" s="460"/>
      <c r="P845" s="460"/>
      <c r="Q845" s="460"/>
    </row>
    <row r="846" ht="25.15" customHeight="true" x14ac:dyDescent="0.2">
      <c r="C846" s="460"/>
      <c r="D846" s="460"/>
      <c r="E846" s="460"/>
      <c r="F846" s="460"/>
      <c r="G846" s="460"/>
      <c r="H846" s="460"/>
      <c r="I846" s="460"/>
      <c r="J846" s="460"/>
      <c r="K846" s="460"/>
      <c r="L846" s="460"/>
      <c r="M846" s="460"/>
      <c r="N846" s="460"/>
      <c r="O846" s="460"/>
      <c r="P846" s="460"/>
      <c r="Q846" s="460"/>
    </row>
    <row r="847" ht="25.15" customHeight="true" x14ac:dyDescent="0.2">
      <c r="C847" s="460"/>
      <c r="D847" s="460"/>
      <c r="E847" s="460"/>
      <c r="F847" s="460"/>
      <c r="G847" s="460"/>
      <c r="H847" s="460"/>
      <c r="I847" s="460"/>
      <c r="J847" s="460"/>
      <c r="K847" s="460"/>
      <c r="L847" s="460"/>
      <c r="M847" s="460"/>
      <c r="N847" s="460"/>
      <c r="O847" s="460"/>
      <c r="P847" s="460"/>
      <c r="Q847" s="460"/>
    </row>
    <row r="848" ht="25.15" customHeight="true" x14ac:dyDescent="0.2">
      <c r="C848" s="460"/>
      <c r="D848" s="460"/>
      <c r="E848" s="460"/>
      <c r="F848" s="460"/>
      <c r="G848" s="460"/>
      <c r="H848" s="460"/>
      <c r="I848" s="460"/>
      <c r="J848" s="460"/>
      <c r="K848" s="460"/>
      <c r="L848" s="460"/>
      <c r="M848" s="460"/>
      <c r="N848" s="460"/>
      <c r="O848" s="460"/>
      <c r="P848" s="460"/>
      <c r="Q848" s="460"/>
    </row>
    <row r="849" ht="25.15" customHeight="true" x14ac:dyDescent="0.2">
      <c r="C849" s="460"/>
      <c r="D849" s="460"/>
      <c r="E849" s="460"/>
      <c r="F849" s="460"/>
      <c r="G849" s="460"/>
      <c r="H849" s="460"/>
      <c r="I849" s="460"/>
      <c r="J849" s="460"/>
      <c r="K849" s="460"/>
      <c r="L849" s="460"/>
      <c r="M849" s="460"/>
      <c r="N849" s="460"/>
      <c r="O849" s="460"/>
      <c r="P849" s="460"/>
      <c r="Q849" s="460"/>
    </row>
    <row r="850" ht="25.15" customHeight="true" x14ac:dyDescent="0.2">
      <c r="C850" s="460"/>
      <c r="D850" s="460"/>
      <c r="E850" s="460"/>
      <c r="F850" s="460"/>
      <c r="G850" s="460"/>
      <c r="H850" s="460"/>
      <c r="I850" s="460"/>
      <c r="J850" s="460"/>
      <c r="K850" s="460"/>
      <c r="L850" s="460"/>
      <c r="M850" s="460"/>
      <c r="N850" s="460"/>
      <c r="O850" s="460"/>
      <c r="P850" s="460"/>
      <c r="Q850" s="460"/>
    </row>
    <row r="851" ht="25.15" customHeight="true" x14ac:dyDescent="0.2">
      <c r="C851" s="460"/>
      <c r="D851" s="460"/>
      <c r="E851" s="460"/>
      <c r="F851" s="460"/>
      <c r="G851" s="460"/>
      <c r="H851" s="460"/>
      <c r="I851" s="460"/>
      <c r="J851" s="460"/>
      <c r="K851" s="460"/>
      <c r="L851" s="460"/>
      <c r="M851" s="460"/>
      <c r="N851" s="460"/>
      <c r="O851" s="460"/>
      <c r="P851" s="460"/>
      <c r="Q851" s="460"/>
    </row>
    <row r="852" ht="25.15" customHeight="true" x14ac:dyDescent="0.2">
      <c r="C852" s="460"/>
      <c r="D852" s="460"/>
      <c r="E852" s="460"/>
      <c r="F852" s="460"/>
      <c r="G852" s="460"/>
      <c r="H852" s="460"/>
      <c r="I852" s="460"/>
      <c r="J852" s="460"/>
      <c r="K852" s="460"/>
      <c r="L852" s="460"/>
      <c r="M852" s="460"/>
      <c r="N852" s="460"/>
      <c r="O852" s="460"/>
      <c r="P852" s="460"/>
      <c r="Q852" s="460"/>
    </row>
    <row r="853" ht="25.15" customHeight="true" x14ac:dyDescent="0.2">
      <c r="C853" s="460"/>
      <c r="D853" s="460"/>
      <c r="E853" s="460"/>
      <c r="F853" s="460"/>
      <c r="G853" s="460"/>
      <c r="H853" s="460"/>
      <c r="I853" s="460"/>
      <c r="J853" s="460"/>
      <c r="K853" s="460"/>
      <c r="L853" s="460"/>
      <c r="M853" s="460"/>
      <c r="N853" s="460"/>
      <c r="O853" s="460"/>
      <c r="P853" s="460"/>
      <c r="Q853" s="460"/>
    </row>
    <row r="854" ht="25.15" customHeight="true" x14ac:dyDescent="0.2">
      <c r="C854" s="460"/>
      <c r="D854" s="460"/>
      <c r="E854" s="460"/>
      <c r="F854" s="460"/>
      <c r="G854" s="460"/>
      <c r="H854" s="460"/>
      <c r="I854" s="460"/>
      <c r="J854" s="460"/>
      <c r="K854" s="460"/>
      <c r="L854" s="460"/>
      <c r="M854" s="460"/>
      <c r="N854" s="460"/>
      <c r="O854" s="460"/>
      <c r="P854" s="460"/>
      <c r="Q854" s="460"/>
    </row>
    <row r="855" ht="25.15" customHeight="true" x14ac:dyDescent="0.2">
      <c r="C855" s="460"/>
      <c r="D855" s="460"/>
      <c r="E855" s="460"/>
      <c r="F855" s="460"/>
      <c r="G855" s="460"/>
      <c r="H855" s="460"/>
      <c r="I855" s="460"/>
      <c r="J855" s="460"/>
      <c r="K855" s="460"/>
      <c r="L855" s="460"/>
      <c r="M855" s="460"/>
      <c r="N855" s="460"/>
      <c r="O855" s="460"/>
      <c r="P855" s="460"/>
      <c r="Q855" s="460"/>
    </row>
    <row r="856" ht="25.15" customHeight="true" x14ac:dyDescent="0.2">
      <c r="C856" s="460"/>
      <c r="D856" s="460"/>
      <c r="E856" s="460"/>
      <c r="F856" s="460"/>
      <c r="G856" s="460"/>
      <c r="H856" s="460"/>
      <c r="I856" s="460"/>
      <c r="J856" s="460"/>
      <c r="K856" s="460"/>
      <c r="L856" s="460"/>
      <c r="M856" s="460"/>
      <c r="N856" s="460"/>
      <c r="O856" s="460"/>
      <c r="P856" s="460"/>
      <c r="Q856" s="460"/>
    </row>
    <row r="857" ht="25.15" customHeight="true" x14ac:dyDescent="0.2">
      <c r="C857" s="460"/>
      <c r="D857" s="460"/>
      <c r="E857" s="460"/>
      <c r="F857" s="460"/>
      <c r="G857" s="460"/>
      <c r="H857" s="460"/>
      <c r="I857" s="460"/>
      <c r="J857" s="460"/>
      <c r="K857" s="460"/>
      <c r="L857" s="460"/>
      <c r="M857" s="460"/>
      <c r="N857" s="460"/>
      <c r="O857" s="460"/>
      <c r="P857" s="460"/>
      <c r="Q857" s="460"/>
    </row>
    <row r="858" ht="25.15" customHeight="true" x14ac:dyDescent="0.2">
      <c r="C858" s="460"/>
      <c r="D858" s="460"/>
      <c r="E858" s="460"/>
      <c r="F858" s="460"/>
      <c r="G858" s="460"/>
      <c r="H858" s="460"/>
      <c r="I858" s="460"/>
      <c r="J858" s="460"/>
      <c r="K858" s="460"/>
      <c r="L858" s="460"/>
      <c r="M858" s="460"/>
      <c r="N858" s="460"/>
      <c r="O858" s="460"/>
      <c r="P858" s="460"/>
      <c r="Q858" s="460"/>
    </row>
    <row r="859" ht="25.15" customHeight="true" x14ac:dyDescent="0.2">
      <c r="C859" s="460"/>
      <c r="D859" s="460"/>
      <c r="E859" s="460"/>
      <c r="F859" s="460"/>
      <c r="G859" s="460"/>
      <c r="H859" s="460"/>
      <c r="I859" s="460"/>
      <c r="J859" s="460"/>
      <c r="K859" s="460"/>
      <c r="L859" s="460"/>
      <c r="M859" s="460"/>
      <c r="N859" s="460"/>
      <c r="O859" s="460"/>
      <c r="P859" s="460"/>
      <c r="Q859" s="460"/>
    </row>
    <row r="860" ht="25.15" customHeight="true" x14ac:dyDescent="0.2">
      <c r="C860" s="460"/>
      <c r="D860" s="460"/>
      <c r="E860" s="460"/>
      <c r="F860" s="460"/>
      <c r="G860" s="460"/>
      <c r="H860" s="460"/>
      <c r="I860" s="460"/>
      <c r="J860" s="460"/>
      <c r="K860" s="460"/>
      <c r="L860" s="460"/>
      <c r="M860" s="460"/>
      <c r="N860" s="460"/>
      <c r="O860" s="460"/>
      <c r="P860" s="460"/>
      <c r="Q860" s="460"/>
    </row>
    <row r="861" ht="25.15" customHeight="true" x14ac:dyDescent="0.2">
      <c r="C861" s="460"/>
      <c r="D861" s="460"/>
      <c r="E861" s="460"/>
      <c r="F861" s="460"/>
      <c r="G861" s="460"/>
      <c r="H861" s="460"/>
      <c r="I861" s="460"/>
      <c r="J861" s="460"/>
      <c r="K861" s="460"/>
      <c r="L861" s="460"/>
      <c r="M861" s="460"/>
      <c r="N861" s="460"/>
      <c r="O861" s="460"/>
      <c r="P861" s="460"/>
      <c r="Q861" s="460"/>
    </row>
    <row r="862" ht="25.15" customHeight="true" x14ac:dyDescent="0.2">
      <c r="C862" s="460"/>
      <c r="D862" s="460"/>
      <c r="E862" s="460"/>
      <c r="F862" s="460"/>
      <c r="G862" s="460"/>
      <c r="H862" s="460"/>
      <c r="I862" s="460"/>
      <c r="J862" s="460"/>
      <c r="K862" s="460"/>
      <c r="L862" s="460"/>
      <c r="M862" s="460"/>
      <c r="N862" s="460"/>
      <c r="O862" s="460"/>
      <c r="P862" s="460"/>
      <c r="Q862" s="460"/>
    </row>
    <row r="863" ht="25.15" customHeight="true" x14ac:dyDescent="0.2">
      <c r="C863" s="460"/>
      <c r="D863" s="460"/>
      <c r="E863" s="460"/>
      <c r="F863" s="460"/>
      <c r="G863" s="460"/>
      <c r="H863" s="460"/>
      <c r="I863" s="460"/>
      <c r="J863" s="460"/>
      <c r="K863" s="460"/>
      <c r="L863" s="460"/>
      <c r="M863" s="460"/>
      <c r="N863" s="460"/>
      <c r="O863" s="460"/>
      <c r="P863" s="460"/>
      <c r="Q863" s="460"/>
    </row>
    <row r="864" ht="25.15" customHeight="true" x14ac:dyDescent="0.2">
      <c r="C864" s="460"/>
      <c r="D864" s="460"/>
      <c r="E864" s="460"/>
      <c r="F864" s="460"/>
      <c r="G864" s="460"/>
      <c r="H864" s="460"/>
      <c r="I864" s="460"/>
      <c r="J864" s="460"/>
      <c r="K864" s="460"/>
      <c r="L864" s="460"/>
      <c r="M864" s="460"/>
      <c r="N864" s="460"/>
      <c r="O864" s="460"/>
      <c r="P864" s="460"/>
      <c r="Q864" s="460"/>
    </row>
    <row r="865" ht="25.15" customHeight="true" x14ac:dyDescent="0.2">
      <c r="C865" s="460"/>
      <c r="D865" s="460"/>
      <c r="E865" s="460"/>
      <c r="F865" s="460"/>
      <c r="G865" s="460"/>
      <c r="H865" s="460"/>
      <c r="I865" s="460"/>
      <c r="J865" s="460"/>
      <c r="K865" s="460"/>
      <c r="L865" s="460"/>
      <c r="M865" s="460"/>
      <c r="N865" s="460"/>
      <c r="O865" s="460"/>
      <c r="P865" s="460"/>
      <c r="Q865" s="460"/>
    </row>
    <row r="866" ht="25.15" customHeight="true" x14ac:dyDescent="0.2">
      <c r="C866" s="460"/>
      <c r="D866" s="460"/>
      <c r="E866" s="460"/>
      <c r="F866" s="460"/>
      <c r="G866" s="460"/>
      <c r="H866" s="460"/>
      <c r="I866" s="460"/>
      <c r="J866" s="460"/>
      <c r="K866" s="460"/>
      <c r="L866" s="460"/>
      <c r="M866" s="460"/>
      <c r="N866" s="460"/>
      <c r="O866" s="460"/>
      <c r="P866" s="460"/>
      <c r="Q866" s="460"/>
    </row>
    <row r="867" ht="25.15" customHeight="true" x14ac:dyDescent="0.2">
      <c r="C867" s="460"/>
      <c r="D867" s="460"/>
      <c r="E867" s="460"/>
      <c r="F867" s="460"/>
      <c r="G867" s="460"/>
      <c r="H867" s="460"/>
      <c r="I867" s="460"/>
      <c r="J867" s="460"/>
      <c r="K867" s="460"/>
      <c r="L867" s="460"/>
      <c r="M867" s="460"/>
      <c r="N867" s="460"/>
      <c r="O867" s="460"/>
      <c r="P867" s="460"/>
      <c r="Q867" s="460"/>
    </row>
    <row r="868" ht="25.15" customHeight="true" x14ac:dyDescent="0.2">
      <c r="C868" s="460"/>
      <c r="D868" s="460"/>
      <c r="E868" s="460"/>
      <c r="F868" s="460"/>
      <c r="G868" s="460"/>
      <c r="H868" s="460"/>
      <c r="I868" s="460"/>
      <c r="J868" s="460"/>
      <c r="K868" s="460"/>
      <c r="L868" s="460"/>
      <c r="M868" s="460"/>
      <c r="N868" s="460"/>
      <c r="O868" s="460"/>
      <c r="P868" s="460"/>
      <c r="Q868" s="460"/>
    </row>
    <row r="869" ht="25.15" customHeight="true" x14ac:dyDescent="0.2">
      <c r="C869" s="460"/>
      <c r="D869" s="460"/>
      <c r="E869" s="460"/>
      <c r="F869" s="460"/>
      <c r="G869" s="460"/>
      <c r="H869" s="460"/>
      <c r="I869" s="460"/>
      <c r="J869" s="460"/>
      <c r="K869" s="460"/>
      <c r="L869" s="460"/>
      <c r="M869" s="460"/>
      <c r="N869" s="460"/>
      <c r="O869" s="460"/>
      <c r="P869" s="460"/>
      <c r="Q869" s="460"/>
    </row>
    <row r="870" ht="25.15" customHeight="true" x14ac:dyDescent="0.2">
      <c r="C870" s="460"/>
      <c r="D870" s="460"/>
      <c r="E870" s="460"/>
      <c r="F870" s="460"/>
      <c r="G870" s="460"/>
      <c r="H870" s="460"/>
      <c r="I870" s="460"/>
      <c r="J870" s="460"/>
      <c r="K870" s="460"/>
      <c r="L870" s="460"/>
      <c r="M870" s="460"/>
      <c r="N870" s="460"/>
      <c r="O870" s="460"/>
      <c r="P870" s="460"/>
      <c r="Q870" s="460"/>
    </row>
    <row r="871" ht="25.15" customHeight="true" x14ac:dyDescent="0.2">
      <c r="C871" s="460"/>
      <c r="D871" s="460"/>
      <c r="E871" s="460"/>
      <c r="F871" s="460"/>
      <c r="G871" s="460"/>
      <c r="H871" s="460"/>
      <c r="I871" s="460"/>
      <c r="J871" s="460"/>
      <c r="K871" s="460"/>
      <c r="L871" s="460"/>
      <c r="M871" s="460"/>
      <c r="N871" s="460"/>
      <c r="O871" s="460"/>
      <c r="P871" s="460"/>
      <c r="Q871" s="460"/>
    </row>
    <row r="872" ht="25.15" customHeight="true" x14ac:dyDescent="0.2">
      <c r="C872" s="460"/>
      <c r="D872" s="460"/>
      <c r="E872" s="460"/>
      <c r="F872" s="460"/>
      <c r="G872" s="460"/>
      <c r="H872" s="460"/>
      <c r="I872" s="460"/>
      <c r="J872" s="460"/>
      <c r="K872" s="460"/>
      <c r="L872" s="460"/>
      <c r="M872" s="460"/>
      <c r="N872" s="460"/>
      <c r="O872" s="460"/>
      <c r="P872" s="460"/>
      <c r="Q872" s="460"/>
    </row>
    <row r="873" ht="25.15" customHeight="true" x14ac:dyDescent="0.2">
      <c r="C873" s="460"/>
      <c r="D873" s="460"/>
      <c r="E873" s="460"/>
      <c r="F873" s="460"/>
      <c r="G873" s="460"/>
      <c r="H873" s="460"/>
      <c r="I873" s="460"/>
      <c r="J873" s="460"/>
      <c r="K873" s="460"/>
      <c r="L873" s="460"/>
      <c r="M873" s="460"/>
      <c r="N873" s="460"/>
      <c r="O873" s="460"/>
      <c r="P873" s="460"/>
      <c r="Q873" s="460"/>
    </row>
    <row r="874" ht="25.15" customHeight="true" x14ac:dyDescent="0.2">
      <c r="C874" s="460"/>
      <c r="D874" s="460"/>
      <c r="E874" s="460"/>
      <c r="F874" s="460"/>
      <c r="G874" s="460"/>
      <c r="H874" s="460"/>
      <c r="I874" s="460"/>
      <c r="J874" s="460"/>
      <c r="K874" s="460"/>
      <c r="L874" s="460"/>
      <c r="M874" s="460"/>
      <c r="N874" s="460"/>
      <c r="O874" s="460"/>
      <c r="P874" s="460"/>
      <c r="Q874" s="460"/>
    </row>
    <row r="875" ht="25.15" customHeight="true" x14ac:dyDescent="0.2">
      <c r="C875" s="460"/>
      <c r="D875" s="460"/>
      <c r="E875" s="460"/>
      <c r="F875" s="460"/>
      <c r="G875" s="460"/>
      <c r="H875" s="460"/>
      <c r="I875" s="460"/>
      <c r="J875" s="460"/>
      <c r="K875" s="460"/>
      <c r="L875" s="460"/>
      <c r="M875" s="460"/>
      <c r="N875" s="460"/>
      <c r="O875" s="460"/>
      <c r="P875" s="460"/>
      <c r="Q875" s="460"/>
    </row>
    <row r="876" ht="25.15" customHeight="true" x14ac:dyDescent="0.2">
      <c r="C876" s="460"/>
      <c r="D876" s="460"/>
      <c r="E876" s="460"/>
      <c r="F876" s="460"/>
      <c r="G876" s="460"/>
      <c r="H876" s="460"/>
      <c r="I876" s="460"/>
      <c r="J876" s="460"/>
      <c r="K876" s="460"/>
      <c r="L876" s="460"/>
      <c r="M876" s="460"/>
      <c r="N876" s="460"/>
      <c r="O876" s="460"/>
      <c r="P876" s="460"/>
      <c r="Q876" s="460"/>
    </row>
    <row r="877" ht="25.15" customHeight="true" x14ac:dyDescent="0.2">
      <c r="C877" s="460"/>
      <c r="D877" s="460"/>
      <c r="E877" s="460"/>
      <c r="F877" s="460"/>
      <c r="G877" s="460"/>
      <c r="H877" s="460"/>
      <c r="I877" s="460"/>
      <c r="J877" s="460"/>
      <c r="K877" s="460"/>
      <c r="L877" s="460"/>
      <c r="M877" s="460"/>
      <c r="N877" s="460"/>
      <c r="O877" s="460"/>
      <c r="P877" s="460"/>
      <c r="Q877" s="460"/>
    </row>
    <row r="878" ht="25.15" customHeight="true" x14ac:dyDescent="0.2">
      <c r="C878" s="460"/>
      <c r="D878" s="460"/>
      <c r="E878" s="460"/>
      <c r="F878" s="460"/>
      <c r="G878" s="460"/>
      <c r="H878" s="460"/>
      <c r="I878" s="460"/>
      <c r="J878" s="460"/>
      <c r="K878" s="460"/>
      <c r="L878" s="460"/>
      <c r="M878" s="460"/>
      <c r="N878" s="460"/>
      <c r="O878" s="460"/>
      <c r="P878" s="460"/>
      <c r="Q878" s="460"/>
    </row>
    <row r="879" ht="25.15" customHeight="true" x14ac:dyDescent="0.2">
      <c r="C879" s="460"/>
      <c r="D879" s="460"/>
      <c r="E879" s="460"/>
      <c r="F879" s="460"/>
      <c r="G879" s="460"/>
      <c r="H879" s="460"/>
      <c r="I879" s="460"/>
      <c r="J879" s="460"/>
      <c r="K879" s="460"/>
      <c r="L879" s="460"/>
      <c r="M879" s="460"/>
      <c r="N879" s="460"/>
      <c r="O879" s="460"/>
      <c r="P879" s="460"/>
      <c r="Q879" s="460"/>
    </row>
    <row r="880" ht="25.15" customHeight="true" x14ac:dyDescent="0.2">
      <c r="C880" s="460"/>
      <c r="D880" s="460"/>
      <c r="E880" s="460"/>
      <c r="F880" s="460"/>
      <c r="G880" s="460"/>
      <c r="H880" s="460"/>
      <c r="I880" s="460"/>
      <c r="J880" s="460"/>
      <c r="K880" s="460"/>
      <c r="L880" s="460"/>
      <c r="M880" s="460"/>
      <c r="N880" s="460"/>
      <c r="O880" s="460"/>
      <c r="P880" s="460"/>
      <c r="Q880" s="460"/>
    </row>
    <row r="881" ht="25.15" customHeight="true" x14ac:dyDescent="0.2">
      <c r="C881" s="460"/>
      <c r="D881" s="460"/>
      <c r="E881" s="460"/>
      <c r="F881" s="460"/>
      <c r="G881" s="460"/>
      <c r="H881" s="460"/>
      <c r="I881" s="460"/>
      <c r="J881" s="460"/>
      <c r="K881" s="460"/>
      <c r="L881" s="460"/>
      <c r="M881" s="460"/>
      <c r="N881" s="460"/>
      <c r="O881" s="460"/>
      <c r="P881" s="460"/>
      <c r="Q881" s="460"/>
    </row>
    <row r="882" ht="25.15" customHeight="true" x14ac:dyDescent="0.2">
      <c r="C882" s="460"/>
      <c r="D882" s="460"/>
      <c r="E882" s="460"/>
      <c r="F882" s="460"/>
      <c r="G882" s="460"/>
      <c r="H882" s="460"/>
      <c r="I882" s="460"/>
      <c r="J882" s="460"/>
      <c r="K882" s="460"/>
      <c r="L882" s="460"/>
      <c r="M882" s="460"/>
      <c r="N882" s="460"/>
      <c r="O882" s="460"/>
      <c r="P882" s="460"/>
      <c r="Q882" s="460"/>
    </row>
    <row r="883" ht="25.15" customHeight="true" x14ac:dyDescent="0.2">
      <c r="C883" s="460"/>
      <c r="D883" s="460"/>
      <c r="E883" s="460"/>
      <c r="F883" s="460"/>
      <c r="G883" s="460"/>
      <c r="H883" s="460"/>
      <c r="I883" s="460"/>
      <c r="J883" s="460"/>
      <c r="K883" s="460"/>
      <c r="L883" s="460"/>
      <c r="M883" s="460"/>
      <c r="N883" s="460"/>
      <c r="O883" s="460"/>
      <c r="P883" s="460"/>
      <c r="Q883" s="460"/>
    </row>
    <row r="884" ht="25.15" customHeight="true" x14ac:dyDescent="0.2">
      <c r="C884" s="460"/>
      <c r="D884" s="460"/>
      <c r="E884" s="460"/>
      <c r="F884" s="460"/>
      <c r="G884" s="460"/>
      <c r="H884" s="460"/>
      <c r="I884" s="460"/>
      <c r="J884" s="460"/>
      <c r="K884" s="460"/>
      <c r="L884" s="460"/>
      <c r="M884" s="460"/>
      <c r="N884" s="460"/>
      <c r="O884" s="460"/>
      <c r="P884" s="460"/>
      <c r="Q884" s="460"/>
    </row>
    <row r="885" ht="25.15" customHeight="true" x14ac:dyDescent="0.2">
      <c r="C885" s="460"/>
      <c r="D885" s="460"/>
      <c r="E885" s="460"/>
      <c r="F885" s="460"/>
      <c r="G885" s="460"/>
      <c r="H885" s="460"/>
      <c r="I885" s="460"/>
      <c r="J885" s="460"/>
      <c r="K885" s="460"/>
      <c r="L885" s="460"/>
      <c r="M885" s="460"/>
      <c r="N885" s="460"/>
      <c r="O885" s="460"/>
      <c r="P885" s="460"/>
      <c r="Q885" s="460"/>
    </row>
    <row r="886" ht="25.15" customHeight="true" x14ac:dyDescent="0.2">
      <c r="C886" s="460"/>
      <c r="D886" s="460"/>
      <c r="E886" s="460"/>
      <c r="F886" s="460"/>
      <c r="G886" s="460"/>
      <c r="H886" s="460"/>
      <c r="I886" s="460"/>
      <c r="J886" s="460"/>
      <c r="K886" s="460"/>
      <c r="L886" s="460"/>
      <c r="M886" s="460"/>
      <c r="N886" s="460"/>
      <c r="O886" s="460"/>
      <c r="P886" s="460"/>
      <c r="Q886" s="460"/>
    </row>
    <row r="887" ht="25.15" customHeight="true" x14ac:dyDescent="0.2">
      <c r="C887" s="460"/>
      <c r="D887" s="460"/>
      <c r="E887" s="460"/>
      <c r="F887" s="460"/>
      <c r="G887" s="460"/>
      <c r="H887" s="460"/>
      <c r="I887" s="460"/>
      <c r="J887" s="460"/>
      <c r="K887" s="460"/>
      <c r="L887" s="460"/>
      <c r="M887" s="460"/>
      <c r="N887" s="460"/>
      <c r="O887" s="460"/>
      <c r="P887" s="460"/>
      <c r="Q887" s="460"/>
    </row>
    <row r="888" ht="25.15" customHeight="true" x14ac:dyDescent="0.2">
      <c r="C888" s="460"/>
      <c r="D888" s="460"/>
      <c r="E888" s="460"/>
      <c r="F888" s="460"/>
      <c r="G888" s="460"/>
      <c r="H888" s="460"/>
      <c r="I888" s="460"/>
      <c r="J888" s="460"/>
      <c r="K888" s="460"/>
      <c r="L888" s="460"/>
      <c r="M888" s="460"/>
      <c r="N888" s="460"/>
      <c r="O888" s="460"/>
      <c r="P888" s="460"/>
      <c r="Q888" s="460"/>
    </row>
    <row r="889" ht="25.15" customHeight="true" x14ac:dyDescent="0.2">
      <c r="C889" s="460"/>
      <c r="D889" s="460"/>
      <c r="E889" s="460"/>
      <c r="F889" s="460"/>
      <c r="G889" s="460"/>
      <c r="H889" s="460"/>
      <c r="I889" s="460"/>
      <c r="J889" s="460"/>
      <c r="K889" s="460"/>
      <c r="L889" s="460"/>
      <c r="M889" s="460"/>
      <c r="N889" s="460"/>
      <c r="O889" s="460"/>
      <c r="P889" s="460"/>
      <c r="Q889" s="460"/>
    </row>
    <row r="890" ht="25.15" customHeight="true" x14ac:dyDescent="0.2">
      <c r="C890" s="460"/>
      <c r="D890" s="460"/>
      <c r="E890" s="460"/>
      <c r="F890" s="460"/>
      <c r="G890" s="460"/>
      <c r="H890" s="460"/>
      <c r="I890" s="460"/>
      <c r="J890" s="460"/>
      <c r="K890" s="460"/>
      <c r="L890" s="460"/>
      <c r="M890" s="460"/>
      <c r="N890" s="460"/>
      <c r="O890" s="460"/>
      <c r="P890" s="460"/>
      <c r="Q890" s="460"/>
    </row>
    <row r="891" ht="25.15" customHeight="true" x14ac:dyDescent="0.2">
      <c r="C891" s="460"/>
      <c r="D891" s="460"/>
      <c r="E891" s="460"/>
      <c r="F891" s="460"/>
      <c r="G891" s="460"/>
      <c r="H891" s="460"/>
      <c r="I891" s="460"/>
      <c r="J891" s="460"/>
      <c r="K891" s="460"/>
      <c r="L891" s="460"/>
      <c r="M891" s="460"/>
      <c r="N891" s="460"/>
      <c r="O891" s="460"/>
      <c r="P891" s="460"/>
      <c r="Q891" s="460"/>
    </row>
    <row r="892" ht="25.15" customHeight="true" x14ac:dyDescent="0.2">
      <c r="C892" s="460"/>
      <c r="D892" s="460"/>
      <c r="E892" s="460"/>
      <c r="F892" s="460"/>
      <c r="G892" s="460"/>
      <c r="H892" s="460"/>
      <c r="I892" s="460"/>
      <c r="J892" s="460"/>
      <c r="K892" s="460"/>
      <c r="L892" s="460"/>
      <c r="M892" s="460"/>
      <c r="N892" s="460"/>
      <c r="O892" s="460"/>
      <c r="P892" s="460"/>
      <c r="Q892" s="460"/>
    </row>
    <row r="893" ht="25.15" customHeight="true" x14ac:dyDescent="0.2">
      <c r="C893" s="460"/>
      <c r="D893" s="460"/>
      <c r="E893" s="460"/>
      <c r="F893" s="460"/>
      <c r="G893" s="460"/>
      <c r="H893" s="460"/>
      <c r="I893" s="460"/>
      <c r="J893" s="460"/>
      <c r="K893" s="460"/>
      <c r="L893" s="460"/>
      <c r="M893" s="460"/>
      <c r="N893" s="460"/>
      <c r="O893" s="460"/>
      <c r="P893" s="460"/>
      <c r="Q893" s="460"/>
    </row>
    <row r="894" ht="25.15" customHeight="true" x14ac:dyDescent="0.2">
      <c r="C894" s="460"/>
      <c r="D894" s="460"/>
      <c r="E894" s="460"/>
      <c r="F894" s="460"/>
      <c r="G894" s="460"/>
      <c r="H894" s="460"/>
      <c r="I894" s="460"/>
      <c r="J894" s="460"/>
      <c r="K894" s="460"/>
      <c r="L894" s="460"/>
      <c r="M894" s="460"/>
      <c r="N894" s="460"/>
      <c r="O894" s="460"/>
      <c r="P894" s="460"/>
      <c r="Q894" s="460"/>
    </row>
    <row r="895" ht="25.15" customHeight="true" x14ac:dyDescent="0.2">
      <c r="C895" s="460"/>
      <c r="D895" s="460"/>
      <c r="E895" s="460"/>
      <c r="F895" s="460"/>
      <c r="G895" s="460"/>
      <c r="H895" s="460"/>
      <c r="I895" s="460"/>
      <c r="J895" s="460"/>
      <c r="K895" s="460"/>
      <c r="L895" s="460"/>
      <c r="M895" s="460"/>
      <c r="N895" s="460"/>
      <c r="O895" s="460"/>
      <c r="P895" s="460"/>
      <c r="Q895" s="460"/>
    </row>
    <row r="896" ht="25.15" customHeight="true" x14ac:dyDescent="0.2">
      <c r="C896" s="460"/>
      <c r="D896" s="460"/>
      <c r="E896" s="460"/>
      <c r="F896" s="460"/>
      <c r="G896" s="460"/>
      <c r="H896" s="460"/>
      <c r="I896" s="460"/>
      <c r="J896" s="460"/>
      <c r="K896" s="460"/>
      <c r="L896" s="460"/>
      <c r="M896" s="460"/>
      <c r="N896" s="460"/>
      <c r="O896" s="460"/>
      <c r="P896" s="460"/>
      <c r="Q896" s="460"/>
    </row>
    <row r="897" ht="25.15" customHeight="true" x14ac:dyDescent="0.2">
      <c r="C897" s="460"/>
      <c r="D897" s="460"/>
      <c r="E897" s="460"/>
      <c r="F897" s="460"/>
      <c r="G897" s="460"/>
      <c r="H897" s="460"/>
      <c r="I897" s="460"/>
      <c r="J897" s="460"/>
      <c r="K897" s="460"/>
      <c r="L897" s="460"/>
      <c r="M897" s="460"/>
      <c r="N897" s="460"/>
      <c r="O897" s="460"/>
      <c r="P897" s="460"/>
      <c r="Q897" s="460"/>
    </row>
    <row r="898" ht="25.15" customHeight="true" x14ac:dyDescent="0.2">
      <c r="C898" s="460"/>
      <c r="D898" s="460"/>
      <c r="E898" s="460"/>
      <c r="F898" s="460"/>
      <c r="G898" s="460"/>
      <c r="H898" s="460"/>
      <c r="I898" s="460"/>
      <c r="J898" s="460"/>
      <c r="K898" s="460"/>
      <c r="L898" s="460"/>
      <c r="M898" s="460"/>
      <c r="N898" s="460"/>
      <c r="O898" s="460"/>
      <c r="P898" s="460"/>
      <c r="Q898" s="460"/>
    </row>
    <row r="899" ht="25.15" customHeight="true" x14ac:dyDescent="0.2">
      <c r="C899" s="460"/>
      <c r="D899" s="460"/>
      <c r="E899" s="460"/>
      <c r="F899" s="460"/>
      <c r="G899" s="460"/>
      <c r="H899" s="460"/>
      <c r="I899" s="460"/>
      <c r="J899" s="460"/>
      <c r="K899" s="460"/>
      <c r="L899" s="460"/>
      <c r="M899" s="460"/>
      <c r="N899" s="460"/>
      <c r="O899" s="460"/>
      <c r="P899" s="460"/>
      <c r="Q899" s="460"/>
    </row>
    <row r="900" ht="25.15" customHeight="true" x14ac:dyDescent="0.2">
      <c r="C900" s="460"/>
      <c r="D900" s="460"/>
      <c r="E900" s="460"/>
      <c r="F900" s="460"/>
      <c r="G900" s="460"/>
      <c r="H900" s="460"/>
      <c r="I900" s="460"/>
      <c r="J900" s="460"/>
      <c r="K900" s="460"/>
      <c r="L900" s="460"/>
      <c r="M900" s="460"/>
      <c r="N900" s="460"/>
      <c r="O900" s="460"/>
      <c r="P900" s="460"/>
      <c r="Q900" s="460"/>
    </row>
    <row r="901" ht="25.15" customHeight="true" x14ac:dyDescent="0.2">
      <c r="C901" s="460"/>
      <c r="D901" s="460"/>
      <c r="E901" s="460"/>
      <c r="F901" s="460"/>
      <c r="G901" s="460"/>
      <c r="H901" s="460"/>
      <c r="I901" s="460"/>
      <c r="J901" s="460"/>
      <c r="K901" s="460"/>
      <c r="L901" s="460"/>
      <c r="M901" s="460"/>
      <c r="N901" s="460"/>
      <c r="O901" s="460"/>
      <c r="P901" s="460"/>
      <c r="Q901" s="460"/>
    </row>
    <row r="902" ht="25.15" customHeight="true" x14ac:dyDescent="0.2">
      <c r="C902" s="460"/>
      <c r="D902" s="460"/>
      <c r="E902" s="460"/>
      <c r="F902" s="460"/>
      <c r="G902" s="460"/>
      <c r="H902" s="460"/>
      <c r="I902" s="460"/>
      <c r="J902" s="460"/>
      <c r="K902" s="460"/>
      <c r="L902" s="460"/>
      <c r="M902" s="460"/>
      <c r="N902" s="460"/>
      <c r="O902" s="460"/>
      <c r="P902" s="460"/>
      <c r="Q902" s="460"/>
    </row>
    <row r="903" ht="25.15" customHeight="true" x14ac:dyDescent="0.2">
      <c r="C903" s="460"/>
      <c r="D903" s="460"/>
      <c r="E903" s="460"/>
      <c r="F903" s="460"/>
      <c r="G903" s="460"/>
      <c r="H903" s="460"/>
      <c r="I903" s="460"/>
      <c r="J903" s="460"/>
      <c r="K903" s="460"/>
      <c r="L903" s="460"/>
      <c r="M903" s="460"/>
      <c r="N903" s="460"/>
      <c r="O903" s="460"/>
      <c r="P903" s="460"/>
      <c r="Q903" s="460"/>
    </row>
    <row r="904" ht="25.15" customHeight="true" x14ac:dyDescent="0.2">
      <c r="C904" s="460"/>
      <c r="D904" s="460"/>
      <c r="E904" s="460"/>
      <c r="F904" s="460"/>
      <c r="G904" s="460"/>
      <c r="H904" s="460"/>
      <c r="I904" s="460"/>
      <c r="J904" s="460"/>
      <c r="K904" s="460"/>
      <c r="L904" s="460"/>
      <c r="M904" s="460"/>
      <c r="N904" s="460"/>
      <c r="O904" s="460"/>
      <c r="P904" s="460"/>
      <c r="Q904" s="460"/>
    </row>
    <row r="905" ht="25.15" customHeight="true" x14ac:dyDescent="0.2">
      <c r="C905" s="460"/>
      <c r="D905" s="460"/>
      <c r="E905" s="460"/>
      <c r="F905" s="460"/>
      <c r="G905" s="460"/>
      <c r="H905" s="460"/>
      <c r="I905" s="460"/>
      <c r="J905" s="460"/>
      <c r="K905" s="460"/>
      <c r="L905" s="460"/>
      <c r="M905" s="460"/>
      <c r="N905" s="460"/>
      <c r="O905" s="460"/>
      <c r="P905" s="460"/>
      <c r="Q905" s="460"/>
    </row>
    <row r="906" ht="25.15" customHeight="true" x14ac:dyDescent="0.2">
      <c r="C906" s="460"/>
      <c r="D906" s="460"/>
      <c r="E906" s="460"/>
      <c r="F906" s="460"/>
      <c r="G906" s="460"/>
      <c r="H906" s="460"/>
      <c r="I906" s="460"/>
      <c r="J906" s="460"/>
      <c r="K906" s="460"/>
      <c r="L906" s="460"/>
      <c r="M906" s="460"/>
      <c r="N906" s="460"/>
      <c r="O906" s="460"/>
      <c r="P906" s="460"/>
      <c r="Q906" s="460"/>
    </row>
    <row r="907" ht="25.15" customHeight="true" x14ac:dyDescent="0.2">
      <c r="C907" s="460"/>
      <c r="D907" s="460"/>
      <c r="E907" s="460"/>
      <c r="F907" s="460"/>
      <c r="G907" s="460"/>
      <c r="H907" s="460"/>
      <c r="I907" s="460"/>
      <c r="J907" s="460"/>
      <c r="K907" s="460"/>
      <c r="L907" s="460"/>
      <c r="M907" s="460"/>
      <c r="N907" s="460"/>
      <c r="O907" s="460"/>
      <c r="P907" s="460"/>
      <c r="Q907" s="460"/>
    </row>
    <row r="908" ht="25.15" customHeight="true" x14ac:dyDescent="0.2">
      <c r="C908" s="460"/>
      <c r="D908" s="460"/>
      <c r="E908" s="460"/>
      <c r="F908" s="460"/>
      <c r="G908" s="460"/>
      <c r="H908" s="460"/>
      <c r="I908" s="460"/>
      <c r="J908" s="460"/>
      <c r="K908" s="460"/>
      <c r="L908" s="460"/>
      <c r="M908" s="460"/>
      <c r="N908" s="460"/>
      <c r="O908" s="460"/>
      <c r="P908" s="460"/>
      <c r="Q908" s="460"/>
    </row>
    <row r="909" ht="25.15" customHeight="true" x14ac:dyDescent="0.2">
      <c r="C909" s="460"/>
      <c r="D909" s="460"/>
      <c r="E909" s="460"/>
      <c r="F909" s="460"/>
      <c r="G909" s="460"/>
      <c r="H909" s="460"/>
      <c r="I909" s="460"/>
      <c r="J909" s="460"/>
      <c r="K909" s="460"/>
      <c r="L909" s="460"/>
      <c r="M909" s="460"/>
      <c r="N909" s="460"/>
      <c r="O909" s="460"/>
      <c r="P909" s="460"/>
      <c r="Q909" s="460"/>
    </row>
    <row r="910" ht="25.15" customHeight="true" x14ac:dyDescent="0.2">
      <c r="C910" s="460"/>
      <c r="D910" s="460"/>
      <c r="E910" s="460"/>
      <c r="F910" s="460"/>
      <c r="G910" s="460"/>
      <c r="H910" s="460"/>
      <c r="I910" s="460"/>
      <c r="J910" s="460"/>
      <c r="K910" s="460"/>
      <c r="L910" s="460"/>
      <c r="M910" s="460"/>
      <c r="N910" s="460"/>
      <c r="O910" s="460"/>
      <c r="P910" s="460"/>
      <c r="Q910" s="460"/>
    </row>
    <row r="911" ht="25.15" customHeight="true" x14ac:dyDescent="0.2">
      <c r="C911" s="460"/>
      <c r="D911" s="460"/>
      <c r="E911" s="460"/>
      <c r="F911" s="460"/>
      <c r="G911" s="460"/>
      <c r="H911" s="460"/>
      <c r="I911" s="460"/>
      <c r="J911" s="460"/>
      <c r="K911" s="460"/>
      <c r="L911" s="460"/>
      <c r="M911" s="460"/>
      <c r="N911" s="460"/>
      <c r="O911" s="460"/>
      <c r="P911" s="460"/>
      <c r="Q911" s="460"/>
    </row>
    <row r="912" ht="25.15" customHeight="true" x14ac:dyDescent="0.2">
      <c r="C912" s="460"/>
      <c r="D912" s="460"/>
      <c r="E912" s="460"/>
      <c r="F912" s="460"/>
      <c r="G912" s="460"/>
      <c r="H912" s="460"/>
      <c r="I912" s="460"/>
      <c r="J912" s="460"/>
      <c r="K912" s="460"/>
      <c r="L912" s="460"/>
      <c r="M912" s="460"/>
      <c r="N912" s="460"/>
      <c r="O912" s="460"/>
      <c r="P912" s="460"/>
      <c r="Q912" s="460"/>
    </row>
    <row r="913" ht="25.15" customHeight="true" x14ac:dyDescent="0.2">
      <c r="C913" s="460"/>
      <c r="D913" s="460"/>
      <c r="E913" s="460"/>
      <c r="F913" s="460"/>
      <c r="G913" s="460"/>
      <c r="H913" s="460"/>
      <c r="I913" s="460"/>
      <c r="J913" s="460"/>
      <c r="K913" s="460"/>
      <c r="L913" s="460"/>
      <c r="M913" s="460"/>
      <c r="N913" s="460"/>
      <c r="O913" s="460"/>
      <c r="P913" s="460"/>
      <c r="Q913" s="460"/>
    </row>
    <row r="914" ht="25.15" customHeight="true" x14ac:dyDescent="0.2">
      <c r="C914" s="460"/>
      <c r="D914" s="460"/>
      <c r="E914" s="460"/>
      <c r="F914" s="460"/>
      <c r="G914" s="460"/>
      <c r="H914" s="460"/>
      <c r="I914" s="460"/>
      <c r="J914" s="460"/>
      <c r="K914" s="460"/>
      <c r="L914" s="460"/>
      <c r="M914" s="460"/>
      <c r="N914" s="460"/>
      <c r="O914" s="460"/>
      <c r="P914" s="460"/>
      <c r="Q914" s="460"/>
    </row>
    <row r="915" ht="25.15" customHeight="true" x14ac:dyDescent="0.2">
      <c r="C915" s="460"/>
      <c r="D915" s="460"/>
      <c r="E915" s="460"/>
      <c r="F915" s="460"/>
      <c r="G915" s="460"/>
      <c r="H915" s="460"/>
      <c r="I915" s="460"/>
      <c r="J915" s="460"/>
      <c r="K915" s="460"/>
      <c r="L915" s="460"/>
      <c r="M915" s="460"/>
      <c r="N915" s="460"/>
      <c r="O915" s="460"/>
      <c r="P915" s="460"/>
      <c r="Q915" s="460"/>
    </row>
    <row r="916" ht="25.15" customHeight="true" x14ac:dyDescent="0.2">
      <c r="C916" s="460"/>
      <c r="D916" s="460"/>
      <c r="E916" s="460"/>
      <c r="F916" s="460"/>
      <c r="G916" s="460"/>
      <c r="H916" s="460"/>
      <c r="I916" s="460"/>
      <c r="J916" s="460"/>
      <c r="K916" s="460"/>
      <c r="L916" s="460"/>
      <c r="M916" s="460"/>
      <c r="N916" s="460"/>
      <c r="O916" s="460"/>
      <c r="P916" s="460"/>
      <c r="Q916" s="460"/>
    </row>
    <row r="917" ht="25.15" customHeight="true" x14ac:dyDescent="0.2">
      <c r="C917" s="460"/>
      <c r="D917" s="460"/>
      <c r="E917" s="460"/>
      <c r="F917" s="460"/>
      <c r="G917" s="460"/>
      <c r="H917" s="460"/>
      <c r="I917" s="460"/>
      <c r="J917" s="460"/>
      <c r="K917" s="460"/>
      <c r="L917" s="460"/>
      <c r="M917" s="460"/>
      <c r="N917" s="460"/>
      <c r="O917" s="460"/>
      <c r="P917" s="460"/>
      <c r="Q917" s="460"/>
    </row>
    <row r="918" ht="25.15" customHeight="true" x14ac:dyDescent="0.2">
      <c r="C918" s="460"/>
      <c r="D918" s="460"/>
      <c r="E918" s="460"/>
      <c r="F918" s="460"/>
      <c r="G918" s="460"/>
      <c r="H918" s="460"/>
      <c r="I918" s="460"/>
      <c r="J918" s="460"/>
      <c r="K918" s="460"/>
      <c r="L918" s="460"/>
      <c r="M918" s="460"/>
      <c r="N918" s="460"/>
      <c r="O918" s="460"/>
      <c r="P918" s="460"/>
      <c r="Q918" s="460"/>
    </row>
    <row r="919" ht="25.15" customHeight="true" x14ac:dyDescent="0.2">
      <c r="C919" s="460"/>
      <c r="D919" s="460"/>
      <c r="E919" s="460"/>
      <c r="F919" s="460"/>
      <c r="G919" s="460"/>
      <c r="H919" s="460"/>
      <c r="I919" s="460"/>
      <c r="J919" s="460"/>
      <c r="K919" s="460"/>
      <c r="L919" s="460"/>
      <c r="M919" s="460"/>
      <c r="N919" s="460"/>
      <c r="O919" s="460"/>
      <c r="P919" s="460"/>
      <c r="Q919" s="460"/>
    </row>
    <row r="920" ht="25.15" customHeight="true" x14ac:dyDescent="0.2">
      <c r="C920" s="460"/>
      <c r="D920" s="460"/>
      <c r="E920" s="460"/>
      <c r="F920" s="460"/>
      <c r="G920" s="460"/>
      <c r="H920" s="460"/>
      <c r="I920" s="460"/>
      <c r="J920" s="460"/>
      <c r="K920" s="460"/>
      <c r="L920" s="460"/>
      <c r="M920" s="460"/>
      <c r="N920" s="460"/>
      <c r="O920" s="460"/>
      <c r="P920" s="460"/>
      <c r="Q920" s="460"/>
    </row>
    <row r="921" ht="25.15" customHeight="true" x14ac:dyDescent="0.2">
      <c r="C921" s="460"/>
      <c r="D921" s="460"/>
      <c r="E921" s="460"/>
      <c r="F921" s="460"/>
      <c r="G921" s="460"/>
      <c r="H921" s="460"/>
      <c r="I921" s="460"/>
      <c r="J921" s="460"/>
      <c r="K921" s="460"/>
      <c r="L921" s="460"/>
      <c r="M921" s="460"/>
      <c r="N921" s="460"/>
      <c r="O921" s="460"/>
      <c r="P921" s="460"/>
      <c r="Q921" s="460"/>
    </row>
    <row r="922" ht="25.15" customHeight="true" x14ac:dyDescent="0.2">
      <c r="C922" s="460"/>
      <c r="D922" s="460"/>
      <c r="E922" s="460"/>
      <c r="F922" s="460"/>
      <c r="G922" s="460"/>
      <c r="H922" s="460"/>
      <c r="I922" s="460"/>
      <c r="J922" s="460"/>
      <c r="K922" s="460"/>
      <c r="L922" s="460"/>
      <c r="M922" s="460"/>
      <c r="N922" s="460"/>
      <c r="O922" s="460"/>
      <c r="P922" s="460"/>
      <c r="Q922" s="460"/>
    </row>
    <row r="923" ht="25.15" customHeight="true" x14ac:dyDescent="0.2">
      <c r="C923" s="460"/>
      <c r="D923" s="460"/>
      <c r="E923" s="460"/>
      <c r="F923" s="460"/>
      <c r="G923" s="460"/>
      <c r="H923" s="460"/>
      <c r="I923" s="460"/>
      <c r="J923" s="460"/>
      <c r="K923" s="460"/>
      <c r="L923" s="460"/>
      <c r="M923" s="460"/>
      <c r="N923" s="460"/>
      <c r="O923" s="460"/>
      <c r="P923" s="460"/>
      <c r="Q923" s="460"/>
    </row>
    <row r="924" ht="25.15" customHeight="true" x14ac:dyDescent="0.2">
      <c r="C924" s="460"/>
      <c r="D924" s="460"/>
      <c r="E924" s="460"/>
      <c r="F924" s="460"/>
      <c r="G924" s="460"/>
      <c r="H924" s="460"/>
      <c r="I924" s="460"/>
      <c r="J924" s="460"/>
      <c r="K924" s="460"/>
      <c r="L924" s="460"/>
      <c r="M924" s="460"/>
      <c r="N924" s="460"/>
      <c r="O924" s="460"/>
      <c r="P924" s="460"/>
      <c r="Q924" s="460"/>
    </row>
    <row r="925" ht="25.15" customHeight="true" x14ac:dyDescent="0.2">
      <c r="C925" s="460"/>
      <c r="D925" s="460"/>
      <c r="E925" s="460"/>
      <c r="F925" s="460"/>
      <c r="G925" s="460"/>
      <c r="H925" s="460"/>
      <c r="I925" s="460"/>
      <c r="J925" s="460"/>
      <c r="K925" s="460"/>
      <c r="L925" s="460"/>
      <c r="M925" s="460"/>
      <c r="N925" s="460"/>
      <c r="O925" s="460"/>
      <c r="P925" s="460"/>
      <c r="Q925" s="460"/>
    </row>
    <row r="926" ht="25.15" customHeight="true" x14ac:dyDescent="0.2">
      <c r="C926" s="460"/>
      <c r="D926" s="460"/>
      <c r="E926" s="460"/>
      <c r="F926" s="460"/>
      <c r="G926" s="460"/>
      <c r="H926" s="460"/>
      <c r="I926" s="460"/>
      <c r="J926" s="460"/>
      <c r="K926" s="460"/>
      <c r="L926" s="460"/>
      <c r="M926" s="460"/>
      <c r="N926" s="460"/>
      <c r="O926" s="460"/>
      <c r="P926" s="460"/>
      <c r="Q926" s="460"/>
    </row>
    <row r="927" ht="25.15" customHeight="true" x14ac:dyDescent="0.2">
      <c r="C927" s="460"/>
      <c r="D927" s="460"/>
      <c r="E927" s="460"/>
      <c r="F927" s="460"/>
      <c r="G927" s="460"/>
      <c r="H927" s="460"/>
      <c r="I927" s="460"/>
      <c r="J927" s="460"/>
      <c r="K927" s="460"/>
      <c r="L927" s="460"/>
      <c r="M927" s="460"/>
      <c r="N927" s="460"/>
      <c r="O927" s="460"/>
      <c r="P927" s="460"/>
      <c r="Q927" s="460"/>
    </row>
    <row r="928" ht="25.15" customHeight="true" x14ac:dyDescent="0.2">
      <c r="C928" s="460"/>
      <c r="D928" s="460"/>
      <c r="E928" s="460"/>
      <c r="F928" s="460"/>
      <c r="G928" s="460"/>
      <c r="H928" s="460"/>
      <c r="I928" s="460"/>
      <c r="J928" s="460"/>
      <c r="K928" s="460"/>
      <c r="L928" s="460"/>
      <c r="M928" s="460"/>
      <c r="N928" s="460"/>
      <c r="O928" s="460"/>
      <c r="P928" s="460"/>
      <c r="Q928" s="460"/>
    </row>
    <row r="929" ht="25.15" customHeight="true" x14ac:dyDescent="0.2">
      <c r="C929" s="460"/>
      <c r="D929" s="460"/>
      <c r="E929" s="460"/>
      <c r="F929" s="460"/>
      <c r="G929" s="460"/>
      <c r="H929" s="460"/>
      <c r="I929" s="460"/>
      <c r="J929" s="460"/>
      <c r="K929" s="460"/>
      <c r="L929" s="460"/>
      <c r="M929" s="460"/>
      <c r="N929" s="460"/>
      <c r="O929" s="460"/>
      <c r="P929" s="460"/>
      <c r="Q929" s="460"/>
    </row>
    <row r="930" ht="25.15" customHeight="true" x14ac:dyDescent="0.2">
      <c r="C930" s="460"/>
      <c r="D930" s="460"/>
      <c r="E930" s="460"/>
      <c r="F930" s="460"/>
      <c r="G930" s="460"/>
      <c r="H930" s="460"/>
      <c r="I930" s="460"/>
      <c r="J930" s="460"/>
      <c r="K930" s="460"/>
      <c r="L930" s="460"/>
      <c r="M930" s="460"/>
      <c r="N930" s="460"/>
      <c r="O930" s="460"/>
      <c r="P930" s="460"/>
      <c r="Q930" s="460"/>
    </row>
    <row r="931" ht="25.15" customHeight="true" x14ac:dyDescent="0.2">
      <c r="C931" s="460"/>
      <c r="D931" s="460"/>
      <c r="E931" s="460"/>
      <c r="F931" s="460"/>
      <c r="G931" s="460"/>
      <c r="H931" s="460"/>
      <c r="I931" s="460"/>
      <c r="J931" s="460"/>
      <c r="K931" s="460"/>
      <c r="L931" s="460"/>
      <c r="M931" s="460"/>
      <c r="N931" s="460"/>
      <c r="O931" s="460"/>
      <c r="P931" s="460"/>
      <c r="Q931" s="460"/>
    </row>
    <row r="932" ht="25.15" customHeight="true" x14ac:dyDescent="0.2">
      <c r="C932" s="460"/>
      <c r="D932" s="460"/>
      <c r="E932" s="460"/>
      <c r="F932" s="460"/>
      <c r="G932" s="460"/>
      <c r="H932" s="460"/>
      <c r="I932" s="460"/>
      <c r="J932" s="460"/>
      <c r="K932" s="460"/>
      <c r="L932" s="460"/>
      <c r="M932" s="460"/>
      <c r="N932" s="460"/>
      <c r="O932" s="460"/>
      <c r="P932" s="460"/>
      <c r="Q932" s="460"/>
    </row>
    <row r="933" ht="25.15" customHeight="true" x14ac:dyDescent="0.2">
      <c r="C933" s="460"/>
      <c r="D933" s="460"/>
      <c r="E933" s="460"/>
      <c r="F933" s="460"/>
      <c r="G933" s="460"/>
      <c r="H933" s="460"/>
      <c r="I933" s="460"/>
      <c r="J933" s="460"/>
      <c r="K933" s="460"/>
      <c r="L933" s="460"/>
      <c r="M933" s="460"/>
      <c r="N933" s="460"/>
      <c r="O933" s="460"/>
      <c r="P933" s="460"/>
      <c r="Q933" s="460"/>
    </row>
    <row r="934" ht="25.15" customHeight="true" x14ac:dyDescent="0.2">
      <c r="C934" s="460"/>
      <c r="D934" s="460"/>
      <c r="E934" s="460"/>
      <c r="F934" s="460"/>
      <c r="G934" s="460"/>
      <c r="H934" s="460"/>
      <c r="I934" s="460"/>
      <c r="J934" s="460"/>
      <c r="K934" s="460"/>
      <c r="L934" s="460"/>
      <c r="M934" s="460"/>
      <c r="N934" s="460"/>
      <c r="O934" s="460"/>
      <c r="P934" s="460"/>
      <c r="Q934" s="460"/>
    </row>
    <row r="935" ht="25.15" customHeight="true" x14ac:dyDescent="0.2">
      <c r="C935" s="460"/>
      <c r="D935" s="460"/>
      <c r="E935" s="460"/>
      <c r="F935" s="460"/>
      <c r="G935" s="460"/>
      <c r="H935" s="460"/>
      <c r="I935" s="460"/>
      <c r="J935" s="460"/>
      <c r="K935" s="460"/>
      <c r="L935" s="460"/>
      <c r="M935" s="460"/>
      <c r="N935" s="460"/>
      <c r="O935" s="460"/>
      <c r="P935" s="460"/>
      <c r="Q935" s="460"/>
    </row>
    <row r="936" ht="25.15" customHeight="true" x14ac:dyDescent="0.2">
      <c r="C936" s="460"/>
      <c r="D936" s="460"/>
      <c r="E936" s="460"/>
      <c r="F936" s="460"/>
      <c r="G936" s="460"/>
      <c r="H936" s="460"/>
      <c r="I936" s="460"/>
      <c r="J936" s="460"/>
      <c r="K936" s="460"/>
      <c r="L936" s="460"/>
      <c r="M936" s="460"/>
      <c r="N936" s="460"/>
      <c r="O936" s="460"/>
      <c r="P936" s="460"/>
      <c r="Q936" s="460"/>
    </row>
    <row r="937" ht="25.15" customHeight="true" x14ac:dyDescent="0.2">
      <c r="C937" s="460"/>
      <c r="D937" s="460"/>
      <c r="E937" s="460"/>
      <c r="F937" s="460"/>
      <c r="G937" s="460"/>
      <c r="H937" s="460"/>
      <c r="I937" s="460"/>
      <c r="J937" s="460"/>
      <c r="K937" s="460"/>
      <c r="L937" s="460"/>
      <c r="M937" s="460"/>
      <c r="N937" s="460"/>
      <c r="O937" s="460"/>
      <c r="P937" s="460"/>
      <c r="Q937" s="460"/>
    </row>
    <row r="938" ht="25.15" customHeight="true" x14ac:dyDescent="0.2">
      <c r="C938" s="460"/>
      <c r="D938" s="460"/>
      <c r="E938" s="460"/>
      <c r="F938" s="460"/>
      <c r="G938" s="460"/>
      <c r="H938" s="460"/>
      <c r="I938" s="460"/>
      <c r="J938" s="460"/>
      <c r="K938" s="460"/>
      <c r="L938" s="460"/>
      <c r="M938" s="460"/>
      <c r="N938" s="460"/>
      <c r="O938" s="460"/>
      <c r="P938" s="460"/>
      <c r="Q938" s="460"/>
    </row>
    <row r="939" ht="25.15" customHeight="true" x14ac:dyDescent="0.2">
      <c r="C939" s="460"/>
      <c r="D939" s="460"/>
      <c r="E939" s="460"/>
      <c r="F939" s="460"/>
      <c r="G939" s="460"/>
      <c r="H939" s="460"/>
      <c r="I939" s="460"/>
      <c r="J939" s="460"/>
      <c r="K939" s="460"/>
      <c r="L939" s="460"/>
      <c r="M939" s="460"/>
      <c r="N939" s="460"/>
      <c r="O939" s="460"/>
      <c r="P939" s="460"/>
      <c r="Q939" s="460"/>
    </row>
    <row r="940" ht="25.15" customHeight="true" x14ac:dyDescent="0.2">
      <c r="C940" s="460"/>
      <c r="D940" s="460"/>
      <c r="E940" s="460"/>
      <c r="F940" s="460"/>
      <c r="G940" s="460"/>
      <c r="H940" s="460"/>
      <c r="I940" s="460"/>
      <c r="J940" s="460"/>
      <c r="K940" s="460"/>
      <c r="L940" s="460"/>
      <c r="M940" s="460"/>
      <c r="N940" s="460"/>
      <c r="O940" s="460"/>
      <c r="P940" s="460"/>
      <c r="Q940" s="460"/>
    </row>
    <row r="941" ht="25.15" customHeight="true" x14ac:dyDescent="0.2">
      <c r="C941" s="460"/>
      <c r="D941" s="460"/>
      <c r="E941" s="460"/>
      <c r="F941" s="460"/>
      <c r="G941" s="460"/>
      <c r="H941" s="460"/>
      <c r="I941" s="460"/>
      <c r="J941" s="460"/>
      <c r="K941" s="460"/>
      <c r="L941" s="460"/>
      <c r="M941" s="460"/>
      <c r="N941" s="460"/>
      <c r="O941" s="460"/>
      <c r="P941" s="460"/>
      <c r="Q941" s="460"/>
    </row>
    <row r="942" ht="25.15" customHeight="true" x14ac:dyDescent="0.2">
      <c r="C942" s="460"/>
      <c r="D942" s="460"/>
      <c r="E942" s="460"/>
      <c r="F942" s="460"/>
      <c r="G942" s="460"/>
      <c r="H942" s="460"/>
      <c r="I942" s="460"/>
      <c r="J942" s="460"/>
      <c r="K942" s="460"/>
      <c r="L942" s="460"/>
      <c r="M942" s="460"/>
      <c r="N942" s="460"/>
      <c r="O942" s="460"/>
      <c r="P942" s="460"/>
      <c r="Q942" s="460"/>
    </row>
    <row r="943" ht="25.15" customHeight="true" x14ac:dyDescent="0.2">
      <c r="C943" s="460"/>
      <c r="D943" s="460"/>
      <c r="E943" s="460"/>
      <c r="F943" s="460"/>
      <c r="G943" s="460"/>
      <c r="H943" s="460"/>
      <c r="I943" s="460"/>
      <c r="J943" s="460"/>
      <c r="K943" s="460"/>
      <c r="L943" s="460"/>
      <c r="M943" s="460"/>
      <c r="N943" s="460"/>
      <c r="O943" s="460"/>
      <c r="P943" s="460"/>
      <c r="Q943" s="460"/>
    </row>
    <row r="944" ht="25.15" customHeight="true" x14ac:dyDescent="0.2">
      <c r="C944" s="460"/>
      <c r="D944" s="460"/>
      <c r="E944" s="460"/>
      <c r="F944" s="460"/>
      <c r="G944" s="460"/>
      <c r="H944" s="460"/>
      <c r="I944" s="460"/>
      <c r="J944" s="460"/>
      <c r="K944" s="460"/>
      <c r="L944" s="460"/>
      <c r="M944" s="460"/>
      <c r="N944" s="460"/>
      <c r="O944" s="460"/>
      <c r="P944" s="460"/>
      <c r="Q944" s="460"/>
    </row>
    <row r="945" ht="25.15" customHeight="true" x14ac:dyDescent="0.2">
      <c r="C945" s="460"/>
      <c r="D945" s="460"/>
      <c r="E945" s="460"/>
      <c r="F945" s="460"/>
      <c r="G945" s="460"/>
      <c r="H945" s="460"/>
      <c r="I945" s="460"/>
      <c r="J945" s="460"/>
      <c r="K945" s="460"/>
      <c r="L945" s="460"/>
      <c r="M945" s="460"/>
      <c r="N945" s="460"/>
      <c r="O945" s="460"/>
      <c r="P945" s="460"/>
      <c r="Q945" s="460"/>
    </row>
    <row r="946" ht="25.15" customHeight="true" x14ac:dyDescent="0.2">
      <c r="C946" s="460"/>
      <c r="D946" s="460"/>
      <c r="E946" s="460"/>
      <c r="F946" s="460"/>
      <c r="G946" s="460"/>
      <c r="H946" s="460"/>
      <c r="I946" s="460"/>
      <c r="J946" s="460"/>
      <c r="K946" s="460"/>
      <c r="L946" s="460"/>
      <c r="M946" s="460"/>
      <c r="N946" s="460"/>
      <c r="O946" s="460"/>
      <c r="P946" s="460"/>
      <c r="Q946" s="460"/>
    </row>
    <row r="947" ht="25.15" customHeight="true" x14ac:dyDescent="0.2">
      <c r="C947" s="460"/>
      <c r="D947" s="460"/>
      <c r="E947" s="460"/>
      <c r="F947" s="460"/>
      <c r="G947" s="460"/>
      <c r="H947" s="460"/>
      <c r="I947" s="460"/>
      <c r="J947" s="460"/>
      <c r="K947" s="460"/>
      <c r="L947" s="460"/>
      <c r="M947" s="460"/>
      <c r="N947" s="460"/>
      <c r="O947" s="460"/>
      <c r="P947" s="460"/>
      <c r="Q947" s="460"/>
    </row>
    <row r="948" ht="25.15" customHeight="true" x14ac:dyDescent="0.2">
      <c r="C948" s="460"/>
      <c r="D948" s="460"/>
      <c r="E948" s="460"/>
      <c r="F948" s="460"/>
      <c r="G948" s="460"/>
      <c r="H948" s="460"/>
      <c r="I948" s="460"/>
      <c r="J948" s="460"/>
      <c r="K948" s="460"/>
      <c r="L948" s="460"/>
      <c r="M948" s="460"/>
      <c r="N948" s="460"/>
      <c r="O948" s="460"/>
      <c r="P948" s="460"/>
      <c r="Q948" s="460"/>
    </row>
    <row r="949" ht="25.15" customHeight="true" x14ac:dyDescent="0.2">
      <c r="C949" s="460"/>
      <c r="D949" s="460"/>
      <c r="E949" s="460"/>
      <c r="F949" s="460"/>
      <c r="G949" s="460"/>
      <c r="H949" s="460"/>
      <c r="I949" s="460"/>
      <c r="J949" s="460"/>
      <c r="K949" s="460"/>
      <c r="L949" s="460"/>
      <c r="M949" s="460"/>
      <c r="N949" s="460"/>
      <c r="O949" s="460"/>
      <c r="P949" s="460"/>
      <c r="Q949" s="460"/>
    </row>
    <row r="950" ht="25.15" customHeight="true" x14ac:dyDescent="0.2">
      <c r="C950" s="460"/>
      <c r="D950" s="460"/>
      <c r="E950" s="460"/>
      <c r="F950" s="460"/>
      <c r="G950" s="460"/>
      <c r="H950" s="460"/>
      <c r="I950" s="460"/>
      <c r="J950" s="460"/>
      <c r="K950" s="460"/>
      <c r="L950" s="460"/>
      <c r="M950" s="460"/>
      <c r="N950" s="460"/>
      <c r="O950" s="460"/>
      <c r="P950" s="460"/>
      <c r="Q950" s="460"/>
    </row>
    <row r="951" ht="25.15" customHeight="true" x14ac:dyDescent="0.2">
      <c r="C951" s="460"/>
      <c r="D951" s="460"/>
      <c r="E951" s="460"/>
      <c r="F951" s="460"/>
      <c r="G951" s="460"/>
      <c r="H951" s="460"/>
      <c r="I951" s="460"/>
      <c r="J951" s="460"/>
      <c r="K951" s="460"/>
      <c r="L951" s="460"/>
      <c r="M951" s="460"/>
      <c r="N951" s="460"/>
      <c r="O951" s="460"/>
      <c r="P951" s="460"/>
      <c r="Q951" s="460"/>
    </row>
    <row r="952" ht="25.15" customHeight="true" x14ac:dyDescent="0.2">
      <c r="C952" s="460"/>
      <c r="D952" s="460"/>
      <c r="E952" s="460"/>
      <c r="F952" s="460"/>
      <c r="G952" s="460"/>
      <c r="H952" s="460"/>
      <c r="I952" s="460"/>
      <c r="J952" s="460"/>
      <c r="K952" s="460"/>
      <c r="L952" s="460"/>
      <c r="M952" s="460"/>
      <c r="N952" s="460"/>
      <c r="O952" s="460"/>
      <c r="P952" s="460"/>
      <c r="Q952" s="460"/>
    </row>
    <row r="953" ht="25.15" customHeight="true" x14ac:dyDescent="0.2">
      <c r="C953" s="460"/>
      <c r="D953" s="460"/>
      <c r="E953" s="460"/>
      <c r="F953" s="460"/>
      <c r="G953" s="460"/>
      <c r="H953" s="460"/>
      <c r="I953" s="460"/>
      <c r="J953" s="460"/>
      <c r="K953" s="460"/>
      <c r="L953" s="460"/>
      <c r="M953" s="460"/>
      <c r="N953" s="460"/>
      <c r="O953" s="460"/>
      <c r="P953" s="460"/>
      <c r="Q953" s="460"/>
    </row>
    <row r="954" ht="25.15" customHeight="true" x14ac:dyDescent="0.2">
      <c r="C954" s="460"/>
      <c r="D954" s="460"/>
      <c r="E954" s="460"/>
      <c r="F954" s="460"/>
      <c r="G954" s="460"/>
      <c r="H954" s="460"/>
      <c r="I954" s="460"/>
      <c r="J954" s="460"/>
      <c r="K954" s="460"/>
      <c r="L954" s="460"/>
      <c r="M954" s="460"/>
      <c r="N954" s="460"/>
      <c r="O954" s="460"/>
      <c r="P954" s="460"/>
      <c r="Q954" s="460"/>
    </row>
    <row r="955" ht="25.15" customHeight="true" x14ac:dyDescent="0.2">
      <c r="C955" s="460"/>
      <c r="D955" s="460"/>
      <c r="E955" s="460"/>
      <c r="F955" s="460"/>
      <c r="G955" s="460"/>
      <c r="H955" s="460"/>
      <c r="I955" s="460"/>
      <c r="J955" s="460"/>
      <c r="K955" s="460"/>
      <c r="L955" s="460"/>
      <c r="M955" s="460"/>
      <c r="N955" s="460"/>
      <c r="O955" s="460"/>
      <c r="P955" s="460"/>
      <c r="Q955" s="460"/>
    </row>
    <row r="956" ht="25.15" customHeight="true" x14ac:dyDescent="0.2">
      <c r="C956" s="460"/>
      <c r="D956" s="460"/>
      <c r="E956" s="460"/>
      <c r="F956" s="460"/>
      <c r="G956" s="460"/>
      <c r="H956" s="460"/>
      <c r="I956" s="460"/>
      <c r="J956" s="460"/>
      <c r="K956" s="460"/>
      <c r="L956" s="460"/>
      <c r="M956" s="460"/>
      <c r="N956" s="460"/>
      <c r="O956" s="460"/>
      <c r="P956" s="460"/>
      <c r="Q956" s="460"/>
    </row>
    <row r="957" ht="25.15" customHeight="true" x14ac:dyDescent="0.2">
      <c r="C957" s="460"/>
      <c r="D957" s="460"/>
      <c r="E957" s="460"/>
      <c r="F957" s="460"/>
      <c r="G957" s="460"/>
      <c r="H957" s="460"/>
      <c r="I957" s="460"/>
      <c r="J957" s="460"/>
      <c r="K957" s="460"/>
      <c r="L957" s="460"/>
      <c r="M957" s="460"/>
      <c r="N957" s="460"/>
      <c r="O957" s="460"/>
      <c r="P957" s="460"/>
      <c r="Q957" s="460"/>
    </row>
    <row r="958" ht="25.15" customHeight="true" x14ac:dyDescent="0.2">
      <c r="C958" s="460"/>
      <c r="D958" s="460"/>
      <c r="E958" s="460"/>
      <c r="F958" s="460"/>
      <c r="G958" s="460"/>
      <c r="H958" s="460"/>
      <c r="I958" s="460"/>
      <c r="J958" s="460"/>
      <c r="K958" s="460"/>
      <c r="L958" s="460"/>
      <c r="M958" s="460"/>
      <c r="N958" s="460"/>
      <c r="O958" s="460"/>
      <c r="P958" s="460"/>
      <c r="Q958" s="460"/>
    </row>
    <row r="959" ht="25.15" customHeight="true" x14ac:dyDescent="0.2">
      <c r="C959" s="460"/>
      <c r="D959" s="460"/>
      <c r="E959" s="460"/>
      <c r="F959" s="460"/>
      <c r="G959" s="460"/>
      <c r="H959" s="460"/>
      <c r="I959" s="460"/>
      <c r="J959" s="460"/>
      <c r="K959" s="460"/>
      <c r="L959" s="460"/>
      <c r="M959" s="460"/>
      <c r="N959" s="460"/>
      <c r="O959" s="460"/>
      <c r="P959" s="460"/>
      <c r="Q959" s="460"/>
    </row>
    <row r="960" ht="25.15" customHeight="true" x14ac:dyDescent="0.2">
      <c r="C960" s="460"/>
      <c r="D960" s="460"/>
      <c r="E960" s="460"/>
      <c r="F960" s="460"/>
      <c r="G960" s="460"/>
      <c r="H960" s="460"/>
      <c r="I960" s="460"/>
      <c r="J960" s="460"/>
      <c r="K960" s="460"/>
      <c r="L960" s="460"/>
      <c r="M960" s="460"/>
      <c r="N960" s="460"/>
      <c r="O960" s="460"/>
      <c r="P960" s="460"/>
      <c r="Q960" s="460"/>
    </row>
    <row r="961" ht="25.15" customHeight="true" x14ac:dyDescent="0.2">
      <c r="C961" s="460"/>
      <c r="D961" s="460"/>
      <c r="E961" s="460"/>
      <c r="F961" s="460"/>
      <c r="G961" s="460"/>
      <c r="H961" s="460"/>
      <c r="I961" s="460"/>
      <c r="J961" s="460"/>
      <c r="K961" s="460"/>
      <c r="L961" s="460"/>
      <c r="M961" s="460"/>
      <c r="N961" s="460"/>
      <c r="O961" s="460"/>
      <c r="P961" s="460"/>
      <c r="Q961" s="460"/>
    </row>
    <row r="962" ht="25.15" customHeight="true" x14ac:dyDescent="0.2">
      <c r="C962" s="460"/>
      <c r="D962" s="460"/>
      <c r="E962" s="460"/>
      <c r="F962" s="460"/>
      <c r="G962" s="460"/>
      <c r="H962" s="460"/>
      <c r="I962" s="460"/>
      <c r="J962" s="460"/>
      <c r="K962" s="460"/>
      <c r="L962" s="460"/>
      <c r="M962" s="460"/>
      <c r="N962" s="460"/>
      <c r="O962" s="460"/>
      <c r="P962" s="460"/>
      <c r="Q962" s="460"/>
    </row>
    <row r="963" ht="25.15" customHeight="true" x14ac:dyDescent="0.2">
      <c r="C963" s="460"/>
      <c r="D963" s="460"/>
      <c r="E963" s="460"/>
      <c r="F963" s="460"/>
      <c r="G963" s="460"/>
      <c r="H963" s="460"/>
      <c r="I963" s="460"/>
      <c r="J963" s="460"/>
      <c r="K963" s="460"/>
      <c r="L963" s="460"/>
      <c r="M963" s="460"/>
      <c r="N963" s="460"/>
      <c r="O963" s="460"/>
      <c r="P963" s="460"/>
      <c r="Q963" s="460"/>
    </row>
    <row r="964" ht="25.15" customHeight="true" x14ac:dyDescent="0.2">
      <c r="C964" s="460"/>
      <c r="D964" s="460"/>
      <c r="E964" s="460"/>
      <c r="F964" s="460"/>
      <c r="G964" s="460"/>
      <c r="H964" s="460"/>
      <c r="I964" s="460"/>
      <c r="J964" s="460"/>
      <c r="K964" s="460"/>
      <c r="L964" s="460"/>
      <c r="M964" s="460"/>
      <c r="N964" s="460"/>
      <c r="O964" s="460"/>
      <c r="P964" s="460"/>
      <c r="Q964" s="460"/>
    </row>
    <row r="965" ht="25.15" customHeight="true" x14ac:dyDescent="0.2">
      <c r="C965" s="460"/>
      <c r="D965" s="460"/>
      <c r="E965" s="460"/>
      <c r="F965" s="460"/>
      <c r="G965" s="460"/>
      <c r="H965" s="460"/>
      <c r="I965" s="460"/>
      <c r="J965" s="460"/>
      <c r="K965" s="460"/>
      <c r="L965" s="460"/>
      <c r="M965" s="460"/>
      <c r="N965" s="460"/>
      <c r="O965" s="460"/>
      <c r="P965" s="460"/>
      <c r="Q965" s="460"/>
    </row>
    <row r="966" ht="25.15" customHeight="true" x14ac:dyDescent="0.2">
      <c r="C966" s="460"/>
      <c r="D966" s="460"/>
      <c r="E966" s="460"/>
      <c r="F966" s="460"/>
      <c r="G966" s="460"/>
      <c r="H966" s="460"/>
      <c r="I966" s="460"/>
      <c r="J966" s="460"/>
      <c r="K966" s="460"/>
      <c r="L966" s="460"/>
      <c r="M966" s="460"/>
      <c r="N966" s="460"/>
      <c r="O966" s="460"/>
      <c r="P966" s="460"/>
      <c r="Q966" s="460"/>
    </row>
    <row r="967" ht="25.15" customHeight="true" x14ac:dyDescent="0.2">
      <c r="C967" s="460"/>
      <c r="D967" s="460"/>
      <c r="E967" s="460"/>
      <c r="F967" s="460"/>
      <c r="G967" s="460"/>
      <c r="H967" s="460"/>
      <c r="I967" s="460"/>
      <c r="J967" s="460"/>
      <c r="K967" s="460"/>
      <c r="L967" s="460"/>
      <c r="M967" s="460"/>
      <c r="N967" s="460"/>
      <c r="O967" s="460"/>
      <c r="P967" s="460"/>
      <c r="Q967" s="460"/>
    </row>
    <row r="968" ht="25.15" customHeight="true" x14ac:dyDescent="0.2">
      <c r="C968" s="460"/>
      <c r="D968" s="460"/>
      <c r="E968" s="460"/>
      <c r="F968" s="460"/>
      <c r="G968" s="460"/>
      <c r="H968" s="460"/>
      <c r="I968" s="460"/>
      <c r="J968" s="460"/>
      <c r="K968" s="460"/>
      <c r="L968" s="460"/>
      <c r="M968" s="460"/>
      <c r="N968" s="460"/>
      <c r="O968" s="460"/>
      <c r="P968" s="460"/>
      <c r="Q968" s="460"/>
    </row>
    <row r="969" ht="25.15" customHeight="true" x14ac:dyDescent="0.2">
      <c r="C969" s="460"/>
      <c r="D969" s="460"/>
      <c r="E969" s="460"/>
      <c r="F969" s="460"/>
      <c r="G969" s="460"/>
      <c r="H969" s="460"/>
      <c r="I969" s="460"/>
      <c r="J969" s="460"/>
      <c r="K969" s="460"/>
      <c r="L969" s="460"/>
      <c r="M969" s="460"/>
      <c r="N969" s="460"/>
      <c r="O969" s="460"/>
      <c r="P969" s="460"/>
      <c r="Q969" s="460"/>
    </row>
    <row r="970" ht="25.15" customHeight="true" x14ac:dyDescent="0.2">
      <c r="C970" s="460"/>
      <c r="D970" s="460"/>
      <c r="E970" s="460"/>
      <c r="F970" s="460"/>
      <c r="G970" s="460"/>
      <c r="H970" s="460"/>
      <c r="I970" s="460"/>
      <c r="J970" s="460"/>
      <c r="K970" s="460"/>
      <c r="L970" s="460"/>
      <c r="M970" s="460"/>
      <c r="N970" s="460"/>
      <c r="O970" s="460"/>
      <c r="P970" s="460"/>
      <c r="Q970" s="460"/>
    </row>
    <row r="971" ht="25.15" customHeight="true" x14ac:dyDescent="0.2">
      <c r="C971" s="460"/>
      <c r="D971" s="460"/>
      <c r="E971" s="460"/>
      <c r="F971" s="460"/>
      <c r="G971" s="460"/>
      <c r="H971" s="460"/>
      <c r="I971" s="460"/>
      <c r="J971" s="460"/>
      <c r="K971" s="460"/>
      <c r="L971" s="460"/>
      <c r="M971" s="460"/>
      <c r="N971" s="460"/>
      <c r="O971" s="460"/>
      <c r="P971" s="460"/>
      <c r="Q971" s="460"/>
    </row>
    <row r="972" ht="25.15" customHeight="true" x14ac:dyDescent="0.2">
      <c r="C972" s="460"/>
      <c r="D972" s="460"/>
      <c r="E972" s="460"/>
      <c r="F972" s="460"/>
      <c r="G972" s="460"/>
      <c r="H972" s="460"/>
      <c r="I972" s="460"/>
      <c r="J972" s="460"/>
      <c r="K972" s="460"/>
      <c r="L972" s="460"/>
      <c r="M972" s="460"/>
      <c r="N972" s="460"/>
      <c r="O972" s="460"/>
      <c r="P972" s="460"/>
      <c r="Q972" s="460"/>
    </row>
    <row r="973" ht="25.15" customHeight="true" x14ac:dyDescent="0.2">
      <c r="C973" s="460"/>
      <c r="D973" s="460"/>
      <c r="E973" s="460"/>
      <c r="F973" s="460"/>
      <c r="G973" s="460"/>
      <c r="H973" s="460"/>
      <c r="I973" s="460"/>
      <c r="J973" s="460"/>
      <c r="K973" s="460"/>
      <c r="L973" s="460"/>
      <c r="M973" s="460"/>
      <c r="N973" s="460"/>
      <c r="O973" s="460"/>
      <c r="P973" s="460"/>
      <c r="Q973" s="460"/>
    </row>
    <row r="974" ht="25.15" customHeight="true" x14ac:dyDescent="0.2">
      <c r="C974" s="460"/>
      <c r="D974" s="460"/>
      <c r="E974" s="460"/>
      <c r="F974" s="460"/>
      <c r="G974" s="460"/>
      <c r="H974" s="460"/>
      <c r="I974" s="460"/>
      <c r="J974" s="460"/>
      <c r="K974" s="460"/>
      <c r="L974" s="460"/>
      <c r="M974" s="460"/>
      <c r="N974" s="460"/>
      <c r="O974" s="460"/>
      <c r="P974" s="460"/>
      <c r="Q974" s="460"/>
    </row>
    <row r="975" ht="25.15" customHeight="true" x14ac:dyDescent="0.2">
      <c r="C975" s="460"/>
      <c r="D975" s="460"/>
      <c r="E975" s="460"/>
      <c r="F975" s="460"/>
      <c r="G975" s="460"/>
      <c r="H975" s="460"/>
      <c r="I975" s="460"/>
      <c r="J975" s="460"/>
      <c r="K975" s="460"/>
      <c r="L975" s="460"/>
      <c r="M975" s="460"/>
      <c r="N975" s="460"/>
      <c r="O975" s="460"/>
      <c r="P975" s="460"/>
      <c r="Q975" s="460"/>
    </row>
    <row r="976" ht="25.15" customHeight="true" x14ac:dyDescent="0.2">
      <c r="C976" s="460"/>
      <c r="D976" s="460"/>
      <c r="E976" s="460"/>
      <c r="F976" s="460"/>
      <c r="G976" s="460"/>
      <c r="H976" s="460"/>
      <c r="I976" s="460"/>
      <c r="J976" s="460"/>
      <c r="K976" s="460"/>
      <c r="L976" s="460"/>
      <c r="M976" s="460"/>
      <c r="N976" s="460"/>
      <c r="O976" s="460"/>
      <c r="P976" s="460"/>
      <c r="Q976" s="460"/>
    </row>
    <row r="977" ht="25.15" customHeight="true" x14ac:dyDescent="0.2">
      <c r="C977" s="460"/>
      <c r="D977" s="460"/>
      <c r="E977" s="460"/>
      <c r="F977" s="460"/>
      <c r="G977" s="460"/>
      <c r="H977" s="460"/>
      <c r="I977" s="460"/>
      <c r="J977" s="460"/>
      <c r="K977" s="460"/>
      <c r="L977" s="460"/>
      <c r="M977" s="460"/>
      <c r="N977" s="460"/>
      <c r="O977" s="460"/>
      <c r="P977" s="460"/>
      <c r="Q977" s="460"/>
    </row>
    <row r="978" ht="25.15" customHeight="true" x14ac:dyDescent="0.2">
      <c r="C978" s="460"/>
      <c r="D978" s="460"/>
      <c r="E978" s="460"/>
      <c r="F978" s="460"/>
      <c r="G978" s="460"/>
      <c r="H978" s="460"/>
      <c r="I978" s="460"/>
      <c r="J978" s="460"/>
      <c r="K978" s="460"/>
      <c r="L978" s="460"/>
      <c r="M978" s="460"/>
      <c r="N978" s="460"/>
      <c r="O978" s="460"/>
      <c r="P978" s="460"/>
      <c r="Q978" s="460"/>
    </row>
    <row r="979" ht="25.15" customHeight="true" x14ac:dyDescent="0.2">
      <c r="C979" s="460"/>
      <c r="D979" s="460"/>
      <c r="E979" s="460"/>
      <c r="F979" s="460"/>
      <c r="G979" s="460"/>
      <c r="H979" s="460"/>
      <c r="I979" s="460"/>
      <c r="J979" s="460"/>
      <c r="K979" s="460"/>
      <c r="L979" s="460"/>
      <c r="M979" s="460"/>
      <c r="N979" s="460"/>
      <c r="O979" s="460"/>
      <c r="P979" s="460"/>
      <c r="Q979" s="460"/>
    </row>
    <row r="980" ht="25.15" customHeight="true" x14ac:dyDescent="0.2">
      <c r="C980" s="460"/>
      <c r="D980" s="460"/>
      <c r="E980" s="460"/>
      <c r="F980" s="460"/>
      <c r="G980" s="460"/>
      <c r="H980" s="460"/>
      <c r="I980" s="460"/>
      <c r="J980" s="460"/>
      <c r="K980" s="460"/>
      <c r="L980" s="460"/>
      <c r="M980" s="460"/>
      <c r="N980" s="460"/>
      <c r="O980" s="460"/>
      <c r="P980" s="460"/>
      <c r="Q980" s="460"/>
    </row>
    <row r="981" ht="25.15" customHeight="true" x14ac:dyDescent="0.2">
      <c r="C981" s="460"/>
      <c r="D981" s="460"/>
      <c r="E981" s="460"/>
      <c r="F981" s="460"/>
      <c r="G981" s="460"/>
      <c r="H981" s="460"/>
      <c r="I981" s="460"/>
      <c r="J981" s="460"/>
      <c r="K981" s="460"/>
      <c r="L981" s="460"/>
      <c r="M981" s="460"/>
      <c r="N981" s="460"/>
      <c r="O981" s="460"/>
      <c r="P981" s="460"/>
      <c r="Q981" s="460"/>
    </row>
    <row r="982" ht="25.15" customHeight="true" x14ac:dyDescent="0.2">
      <c r="C982" s="460"/>
      <c r="D982" s="460"/>
      <c r="E982" s="460"/>
      <c r="F982" s="460"/>
      <c r="G982" s="460"/>
      <c r="H982" s="460"/>
      <c r="I982" s="460"/>
      <c r="J982" s="460"/>
      <c r="K982" s="460"/>
      <c r="L982" s="460"/>
      <c r="M982" s="460"/>
      <c r="N982" s="460"/>
      <c r="O982" s="460"/>
      <c r="P982" s="460"/>
      <c r="Q982" s="460"/>
    </row>
    <row r="983" ht="25.15" customHeight="true" x14ac:dyDescent="0.2">
      <c r="C983" s="460"/>
      <c r="D983" s="460"/>
      <c r="E983" s="460"/>
      <c r="F983" s="460"/>
      <c r="G983" s="460"/>
      <c r="H983" s="460"/>
      <c r="I983" s="460"/>
      <c r="J983" s="460"/>
      <c r="K983" s="460"/>
      <c r="L983" s="460"/>
      <c r="M983" s="460"/>
      <c r="N983" s="460"/>
      <c r="O983" s="460"/>
      <c r="P983" s="460"/>
      <c r="Q983" s="460"/>
    </row>
    <row r="984" ht="25.15" customHeight="true" x14ac:dyDescent="0.2">
      <c r="C984" s="460"/>
      <c r="D984" s="460"/>
      <c r="E984" s="460"/>
      <c r="F984" s="460"/>
      <c r="G984" s="460"/>
      <c r="H984" s="460"/>
      <c r="I984" s="460"/>
      <c r="J984" s="460"/>
      <c r="K984" s="460"/>
      <c r="L984" s="460"/>
      <c r="M984" s="460"/>
      <c r="N984" s="460"/>
      <c r="O984" s="460"/>
      <c r="P984" s="460"/>
      <c r="Q984" s="460"/>
    </row>
    <row r="985" ht="25.15" customHeight="true" x14ac:dyDescent="0.2">
      <c r="C985" s="460"/>
      <c r="D985" s="460"/>
      <c r="E985" s="460"/>
      <c r="F985" s="460"/>
      <c r="G985" s="460"/>
      <c r="H985" s="460"/>
      <c r="I985" s="460"/>
      <c r="J985" s="460"/>
      <c r="K985" s="460"/>
      <c r="L985" s="460"/>
      <c r="M985" s="460"/>
      <c r="N985" s="460"/>
      <c r="O985" s="460"/>
      <c r="P985" s="460"/>
      <c r="Q985" s="460"/>
    </row>
    <row r="986" ht="25.15" customHeight="true" x14ac:dyDescent="0.2">
      <c r="C986" s="460"/>
      <c r="D986" s="460"/>
      <c r="E986" s="460"/>
      <c r="F986" s="460"/>
      <c r="G986" s="460"/>
      <c r="H986" s="460"/>
      <c r="I986" s="460"/>
      <c r="J986" s="460"/>
      <c r="K986" s="460"/>
      <c r="L986" s="460"/>
      <c r="M986" s="460"/>
      <c r="N986" s="460"/>
      <c r="O986" s="460"/>
      <c r="P986" s="460"/>
      <c r="Q986" s="460"/>
    </row>
    <row r="987" ht="25.15" customHeight="true" x14ac:dyDescent="0.2">
      <c r="C987" s="460"/>
      <c r="D987" s="460"/>
      <c r="E987" s="460"/>
      <c r="F987" s="460"/>
      <c r="G987" s="460"/>
      <c r="H987" s="460"/>
      <c r="I987" s="460"/>
      <c r="J987" s="460"/>
      <c r="K987" s="460"/>
      <c r="L987" s="460"/>
      <c r="M987" s="460"/>
      <c r="N987" s="460"/>
      <c r="O987" s="460"/>
      <c r="P987" s="460"/>
      <c r="Q987" s="460"/>
    </row>
    <row r="988" ht="25.15" customHeight="true" x14ac:dyDescent="0.2">
      <c r="C988" s="460"/>
      <c r="D988" s="460"/>
      <c r="E988" s="460"/>
      <c r="F988" s="460"/>
      <c r="G988" s="460"/>
      <c r="H988" s="460"/>
      <c r="I988" s="460"/>
      <c r="J988" s="460"/>
      <c r="K988" s="460"/>
      <c r="L988" s="460"/>
      <c r="M988" s="460"/>
      <c r="N988" s="460"/>
      <c r="O988" s="460"/>
      <c r="P988" s="460"/>
      <c r="Q988" s="460"/>
    </row>
    <row r="989" ht="25.15" customHeight="true" x14ac:dyDescent="0.2">
      <c r="C989" s="460"/>
      <c r="D989" s="460"/>
      <c r="E989" s="460"/>
      <c r="F989" s="460"/>
      <c r="G989" s="460"/>
      <c r="H989" s="460"/>
      <c r="I989" s="460"/>
      <c r="J989" s="460"/>
      <c r="K989" s="460"/>
      <c r="L989" s="460"/>
      <c r="M989" s="460"/>
      <c r="N989" s="460"/>
      <c r="O989" s="460"/>
      <c r="P989" s="460"/>
      <c r="Q989" s="460"/>
    </row>
    <row r="990" ht="25.15" customHeight="true" x14ac:dyDescent="0.2">
      <c r="C990" s="460"/>
      <c r="D990" s="460"/>
      <c r="E990" s="460"/>
      <c r="F990" s="460"/>
      <c r="G990" s="460"/>
      <c r="H990" s="460"/>
      <c r="I990" s="460"/>
      <c r="J990" s="460"/>
      <c r="K990" s="460"/>
      <c r="L990" s="460"/>
      <c r="M990" s="460"/>
      <c r="N990" s="460"/>
      <c r="O990" s="460"/>
      <c r="P990" s="460"/>
      <c r="Q990" s="460"/>
    </row>
    <row r="991" ht="25.15" customHeight="true" x14ac:dyDescent="0.2">
      <c r="C991" s="460"/>
      <c r="D991" s="460"/>
      <c r="E991" s="460"/>
      <c r="F991" s="460"/>
      <c r="G991" s="460"/>
      <c r="H991" s="460"/>
      <c r="I991" s="460"/>
      <c r="J991" s="460"/>
      <c r="K991" s="460"/>
      <c r="L991" s="460"/>
      <c r="M991" s="460"/>
      <c r="N991" s="460"/>
      <c r="O991" s="460"/>
      <c r="P991" s="460"/>
      <c r="Q991" s="460"/>
    </row>
    <row r="992" ht="25.15" customHeight="true" x14ac:dyDescent="0.2">
      <c r="C992" s="460"/>
      <c r="D992" s="460"/>
      <c r="E992" s="460"/>
      <c r="F992" s="460"/>
      <c r="G992" s="460"/>
      <c r="H992" s="460"/>
      <c r="I992" s="460"/>
      <c r="J992" s="460"/>
      <c r="K992" s="460"/>
      <c r="L992" s="460"/>
      <c r="M992" s="460"/>
      <c r="N992" s="460"/>
      <c r="O992" s="460"/>
      <c r="P992" s="460"/>
      <c r="Q992" s="460"/>
    </row>
    <row r="993" ht="25.15" customHeight="true" x14ac:dyDescent="0.2">
      <c r="C993" s="460"/>
      <c r="D993" s="460"/>
      <c r="E993" s="460"/>
      <c r="F993" s="460"/>
      <c r="G993" s="460"/>
      <c r="H993" s="460"/>
      <c r="I993" s="460"/>
      <c r="J993" s="460"/>
      <c r="K993" s="460"/>
      <c r="L993" s="460"/>
      <c r="M993" s="460"/>
      <c r="N993" s="460"/>
      <c r="O993" s="460"/>
      <c r="P993" s="460"/>
      <c r="Q993" s="460"/>
    </row>
    <row r="994" ht="25.15" customHeight="true" x14ac:dyDescent="0.2">
      <c r="C994" s="460"/>
      <c r="D994" s="460"/>
      <c r="E994" s="460"/>
      <c r="F994" s="460"/>
      <c r="G994" s="460"/>
      <c r="H994" s="460"/>
      <c r="I994" s="460"/>
      <c r="J994" s="460"/>
      <c r="K994" s="460"/>
      <c r="L994" s="460"/>
      <c r="M994" s="460"/>
      <c r="N994" s="460"/>
      <c r="O994" s="460"/>
      <c r="P994" s="460"/>
      <c r="Q994" s="460"/>
    </row>
    <row r="995" ht="25.15" customHeight="true" x14ac:dyDescent="0.2">
      <c r="C995" s="460"/>
      <c r="D995" s="460"/>
      <c r="E995" s="460"/>
      <c r="F995" s="460"/>
      <c r="G995" s="460"/>
      <c r="H995" s="460"/>
      <c r="I995" s="460"/>
      <c r="J995" s="460"/>
      <c r="K995" s="460"/>
      <c r="L995" s="460"/>
      <c r="M995" s="460"/>
      <c r="N995" s="460"/>
      <c r="O995" s="460"/>
      <c r="P995" s="460"/>
      <c r="Q995" s="460"/>
    </row>
    <row r="996" ht="25.15" customHeight="true" x14ac:dyDescent="0.2">
      <c r="C996" s="460"/>
      <c r="D996" s="460"/>
      <c r="E996" s="460"/>
      <c r="F996" s="460"/>
      <c r="G996" s="460"/>
      <c r="H996" s="460"/>
      <c r="I996" s="460"/>
      <c r="J996" s="460"/>
      <c r="K996" s="460"/>
      <c r="L996" s="460"/>
      <c r="M996" s="460"/>
      <c r="N996" s="460"/>
      <c r="O996" s="460"/>
      <c r="P996" s="460"/>
      <c r="Q996" s="460"/>
    </row>
    <row r="997" ht="25.15" customHeight="true" x14ac:dyDescent="0.2">
      <c r="C997" s="460"/>
      <c r="D997" s="460"/>
      <c r="E997" s="460"/>
      <c r="F997" s="460"/>
      <c r="G997" s="460"/>
      <c r="H997" s="460"/>
      <c r="I997" s="460"/>
      <c r="J997" s="460"/>
      <c r="K997" s="460"/>
      <c r="L997" s="460"/>
      <c r="M997" s="460"/>
      <c r="N997" s="460"/>
      <c r="O997" s="460"/>
      <c r="P997" s="460"/>
      <c r="Q997" s="460"/>
    </row>
    <row r="998" ht="25.15" customHeight="true" x14ac:dyDescent="0.2">
      <c r="C998" s="460"/>
      <c r="D998" s="460"/>
      <c r="E998" s="460"/>
      <c r="F998" s="460"/>
      <c r="G998" s="460"/>
      <c r="H998" s="460"/>
      <c r="I998" s="460"/>
      <c r="J998" s="460"/>
      <c r="K998" s="460"/>
      <c r="L998" s="460"/>
      <c r="M998" s="460"/>
      <c r="N998" s="460"/>
      <c r="O998" s="460"/>
      <c r="P998" s="460"/>
      <c r="Q998" s="460"/>
    </row>
    <row r="999" ht="25.15" customHeight="true" x14ac:dyDescent="0.2">
      <c r="C999" s="460"/>
      <c r="D999" s="460"/>
      <c r="E999" s="460"/>
      <c r="F999" s="460"/>
      <c r="G999" s="460"/>
      <c r="H999" s="460"/>
      <c r="I999" s="460"/>
      <c r="J999" s="460"/>
      <c r="K999" s="460"/>
      <c r="L999" s="460"/>
      <c r="M999" s="460"/>
      <c r="N999" s="460"/>
      <c r="O999" s="460"/>
      <c r="P999" s="460"/>
      <c r="Q999" s="460"/>
    </row>
    <row r="1000" ht="25.15" customHeight="true" x14ac:dyDescent="0.2">
      <c r="C1000" s="460"/>
      <c r="D1000" s="460"/>
      <c r="E1000" s="460"/>
      <c r="F1000" s="460"/>
      <c r="G1000" s="460"/>
      <c r="H1000" s="460"/>
      <c r="I1000" s="460"/>
      <c r="J1000" s="460"/>
      <c r="K1000" s="460"/>
      <c r="L1000" s="460"/>
      <c r="M1000" s="460"/>
      <c r="N1000" s="460"/>
      <c r="O1000" s="460"/>
      <c r="P1000" s="460"/>
      <c r="Q1000" s="460"/>
    </row>
    <row r="1001" ht="25.15" customHeight="true" x14ac:dyDescent="0.2">
      <c r="C1001" s="460"/>
      <c r="D1001" s="460"/>
      <c r="E1001" s="460"/>
      <c r="F1001" s="460"/>
      <c r="G1001" s="460"/>
      <c r="H1001" s="460"/>
      <c r="I1001" s="460"/>
      <c r="J1001" s="460"/>
      <c r="K1001" s="460"/>
      <c r="L1001" s="460"/>
      <c r="M1001" s="460"/>
      <c r="N1001" s="460"/>
      <c r="O1001" s="460"/>
      <c r="P1001" s="460"/>
      <c r="Q1001" s="460"/>
    </row>
    <row r="1002" ht="25.15" customHeight="true" x14ac:dyDescent="0.2">
      <c r="C1002" s="460"/>
      <c r="D1002" s="460"/>
      <c r="E1002" s="460"/>
      <c r="F1002" s="460"/>
      <c r="G1002" s="460"/>
      <c r="H1002" s="460"/>
      <c r="I1002" s="460"/>
      <c r="J1002" s="460"/>
      <c r="K1002" s="460"/>
      <c r="L1002" s="460"/>
      <c r="M1002" s="460"/>
      <c r="N1002" s="460"/>
      <c r="O1002" s="460"/>
      <c r="P1002" s="460"/>
      <c r="Q1002" s="460"/>
    </row>
    <row r="1003" ht="25.15" customHeight="true" x14ac:dyDescent="0.2">
      <c r="C1003" s="460"/>
      <c r="D1003" s="460"/>
      <c r="E1003" s="460"/>
      <c r="F1003" s="460"/>
      <c r="G1003" s="460"/>
      <c r="H1003" s="460"/>
      <c r="I1003" s="460"/>
      <c r="J1003" s="460"/>
      <c r="K1003" s="460"/>
      <c r="L1003" s="460"/>
      <c r="M1003" s="460"/>
      <c r="N1003" s="460"/>
      <c r="O1003" s="460"/>
      <c r="P1003" s="460"/>
      <c r="Q1003" s="460"/>
    </row>
    <row r="1004" ht="25.15" customHeight="true" x14ac:dyDescent="0.2">
      <c r="C1004" s="460"/>
      <c r="D1004" s="460"/>
      <c r="E1004" s="460"/>
      <c r="F1004" s="460"/>
      <c r="G1004" s="460"/>
      <c r="H1004" s="460"/>
      <c r="I1004" s="460"/>
      <c r="J1004" s="460"/>
      <c r="K1004" s="460"/>
      <c r="L1004" s="460"/>
      <c r="M1004" s="460"/>
      <c r="N1004" s="460"/>
      <c r="O1004" s="460"/>
      <c r="P1004" s="460"/>
      <c r="Q1004" s="460"/>
    </row>
    <row r="1005" ht="25.15" customHeight="true" x14ac:dyDescent="0.2">
      <c r="C1005" s="460"/>
      <c r="D1005" s="460"/>
      <c r="E1005" s="460"/>
      <c r="F1005" s="460"/>
      <c r="G1005" s="460"/>
      <c r="H1005" s="460"/>
      <c r="I1005" s="460"/>
      <c r="J1005" s="460"/>
      <c r="K1005" s="460"/>
      <c r="L1005" s="460"/>
      <c r="M1005" s="460"/>
      <c r="N1005" s="460"/>
      <c r="O1005" s="460"/>
      <c r="P1005" s="460"/>
      <c r="Q1005" s="460"/>
    </row>
    <row r="1006" ht="25.15" customHeight="true" x14ac:dyDescent="0.2">
      <c r="C1006" s="460"/>
      <c r="D1006" s="460"/>
      <c r="E1006" s="460"/>
      <c r="F1006" s="460"/>
      <c r="G1006" s="460"/>
      <c r="H1006" s="460"/>
      <c r="I1006" s="460"/>
      <c r="J1006" s="460"/>
      <c r="K1006" s="460"/>
      <c r="L1006" s="460"/>
      <c r="M1006" s="460"/>
      <c r="N1006" s="460"/>
      <c r="O1006" s="460"/>
      <c r="P1006" s="460"/>
      <c r="Q1006" s="460"/>
    </row>
    <row r="1007" ht="25.15" customHeight="true" x14ac:dyDescent="0.2">
      <c r="C1007" s="460"/>
      <c r="D1007" s="460"/>
      <c r="E1007" s="460"/>
      <c r="F1007" s="460"/>
      <c r="G1007" s="460"/>
      <c r="H1007" s="460"/>
      <c r="I1007" s="460"/>
      <c r="J1007" s="460"/>
      <c r="K1007" s="460"/>
      <c r="L1007" s="460"/>
      <c r="M1007" s="460"/>
      <c r="N1007" s="460"/>
      <c r="O1007" s="460"/>
      <c r="P1007" s="460"/>
      <c r="Q1007" s="460"/>
    </row>
    <row r="1008" ht="25.15" customHeight="true" x14ac:dyDescent="0.2">
      <c r="C1008" s="460"/>
      <c r="D1008" s="460"/>
      <c r="E1008" s="460"/>
      <c r="F1008" s="460"/>
      <c r="G1008" s="460"/>
      <c r="H1008" s="460"/>
      <c r="I1008" s="460"/>
      <c r="J1008" s="460"/>
      <c r="K1008" s="460"/>
      <c r="L1008" s="460"/>
      <c r="M1008" s="460"/>
      <c r="N1008" s="460"/>
      <c r="O1008" s="460"/>
      <c r="P1008" s="460"/>
      <c r="Q1008" s="460"/>
    </row>
    <row r="1009" ht="25.15" customHeight="true" x14ac:dyDescent="0.2">
      <c r="C1009" s="460"/>
      <c r="D1009" s="460"/>
      <c r="E1009" s="460"/>
      <c r="F1009" s="460"/>
      <c r="G1009" s="460"/>
      <c r="H1009" s="460"/>
      <c r="I1009" s="460"/>
      <c r="J1009" s="460"/>
      <c r="K1009" s="460"/>
      <c r="L1009" s="460"/>
      <c r="M1009" s="460"/>
      <c r="N1009" s="460"/>
      <c r="O1009" s="460"/>
      <c r="P1009" s="460"/>
      <c r="Q1009" s="460"/>
    </row>
    <row r="1010" ht="25.15" customHeight="true" x14ac:dyDescent="0.2">
      <c r="C1010" s="460"/>
      <c r="D1010" s="460"/>
      <c r="E1010" s="460"/>
      <c r="F1010" s="460"/>
      <c r="G1010" s="460"/>
      <c r="H1010" s="460"/>
      <c r="I1010" s="460"/>
      <c r="J1010" s="460"/>
      <c r="K1010" s="460"/>
      <c r="L1010" s="460"/>
      <c r="M1010" s="460"/>
      <c r="N1010" s="460"/>
      <c r="O1010" s="460"/>
      <c r="P1010" s="460"/>
      <c r="Q1010" s="460"/>
    </row>
    <row r="1011" ht="25.15" customHeight="true" x14ac:dyDescent="0.2">
      <c r="C1011" s="460"/>
      <c r="D1011" s="460"/>
      <c r="E1011" s="460"/>
      <c r="F1011" s="460"/>
      <c r="G1011" s="460"/>
      <c r="H1011" s="460"/>
      <c r="I1011" s="460"/>
      <c r="J1011" s="460"/>
      <c r="K1011" s="460"/>
      <c r="L1011" s="460"/>
      <c r="M1011" s="460"/>
      <c r="N1011" s="460"/>
      <c r="O1011" s="460"/>
      <c r="P1011" s="460"/>
      <c r="Q1011" s="460"/>
    </row>
    <row r="1012" ht="25.15" customHeight="true" x14ac:dyDescent="0.2">
      <c r="C1012" s="460"/>
      <c r="D1012" s="460"/>
      <c r="E1012" s="460"/>
      <c r="F1012" s="460"/>
      <c r="G1012" s="460"/>
      <c r="H1012" s="460"/>
      <c r="I1012" s="460"/>
      <c r="J1012" s="460"/>
      <c r="K1012" s="460"/>
      <c r="L1012" s="460"/>
      <c r="M1012" s="460"/>
      <c r="N1012" s="460"/>
      <c r="O1012" s="460"/>
      <c r="P1012" s="460"/>
      <c r="Q1012" s="460"/>
    </row>
    <row r="1013" ht="25.15" customHeight="true" x14ac:dyDescent="0.2">
      <c r="C1013" s="460"/>
      <c r="D1013" s="460"/>
      <c r="E1013" s="460"/>
      <c r="F1013" s="460"/>
      <c r="G1013" s="460"/>
      <c r="H1013" s="460"/>
      <c r="I1013" s="460"/>
      <c r="J1013" s="460"/>
      <c r="K1013" s="460"/>
      <c r="L1013" s="460"/>
      <c r="M1013" s="460"/>
      <c r="N1013" s="460"/>
      <c r="O1013" s="460"/>
      <c r="P1013" s="460"/>
      <c r="Q1013" s="460"/>
    </row>
    <row r="1014" ht="25.15" customHeight="true" x14ac:dyDescent="0.2">
      <c r="C1014" s="460"/>
      <c r="D1014" s="460"/>
      <c r="E1014" s="460"/>
      <c r="F1014" s="460"/>
      <c r="G1014" s="460"/>
      <c r="H1014" s="460"/>
      <c r="I1014" s="460"/>
      <c r="J1014" s="460"/>
      <c r="K1014" s="460"/>
      <c r="L1014" s="460"/>
      <c r="M1014" s="460"/>
      <c r="N1014" s="460"/>
      <c r="O1014" s="460"/>
      <c r="P1014" s="460"/>
      <c r="Q1014" s="460"/>
    </row>
    <row r="1015" ht="25.15" customHeight="true" x14ac:dyDescent="0.2">
      <c r="C1015" s="460"/>
      <c r="D1015" s="460"/>
      <c r="E1015" s="460"/>
      <c r="F1015" s="460"/>
      <c r="G1015" s="460"/>
      <c r="H1015" s="460"/>
      <c r="I1015" s="460"/>
      <c r="J1015" s="460"/>
      <c r="K1015" s="460"/>
      <c r="L1015" s="460"/>
      <c r="M1015" s="460"/>
      <c r="N1015" s="460"/>
      <c r="O1015" s="460"/>
      <c r="P1015" s="460"/>
      <c r="Q1015" s="460"/>
    </row>
    <row r="1016" ht="25.15" customHeight="true" x14ac:dyDescent="0.2">
      <c r="C1016" s="460"/>
      <c r="D1016" s="460"/>
      <c r="E1016" s="460"/>
      <c r="F1016" s="460"/>
      <c r="G1016" s="460"/>
      <c r="H1016" s="460"/>
      <c r="I1016" s="460"/>
      <c r="J1016" s="460"/>
      <c r="K1016" s="460"/>
      <c r="L1016" s="460"/>
      <c r="M1016" s="460"/>
      <c r="N1016" s="460"/>
      <c r="O1016" s="460"/>
      <c r="P1016" s="460"/>
      <c r="Q1016" s="460"/>
    </row>
    <row r="1017" ht="25.15" customHeight="true" x14ac:dyDescent="0.2">
      <c r="C1017" s="460"/>
      <c r="D1017" s="460"/>
      <c r="E1017" s="460"/>
      <c r="F1017" s="460"/>
      <c r="G1017" s="460"/>
      <c r="H1017" s="460"/>
      <c r="I1017" s="460"/>
      <c r="J1017" s="460"/>
      <c r="K1017" s="460"/>
      <c r="L1017" s="460"/>
      <c r="M1017" s="460"/>
      <c r="N1017" s="460"/>
      <c r="O1017" s="460"/>
      <c r="P1017" s="460"/>
      <c r="Q1017" s="460"/>
    </row>
    <row r="1018" ht="25.15" customHeight="true" x14ac:dyDescent="0.2">
      <c r="C1018" s="460"/>
      <c r="D1018" s="460"/>
      <c r="E1018" s="460"/>
      <c r="F1018" s="460"/>
      <c r="G1018" s="460"/>
      <c r="H1018" s="460"/>
      <c r="I1018" s="460"/>
      <c r="J1018" s="460"/>
      <c r="K1018" s="460"/>
      <c r="L1018" s="460"/>
      <c r="M1018" s="460"/>
      <c r="N1018" s="460"/>
      <c r="O1018" s="460"/>
      <c r="P1018" s="460"/>
      <c r="Q1018" s="460"/>
    </row>
    <row r="1019" ht="25.15" customHeight="true" x14ac:dyDescent="0.2">
      <c r="C1019" s="460"/>
      <c r="D1019" s="460"/>
      <c r="E1019" s="460"/>
      <c r="F1019" s="460"/>
      <c r="G1019" s="460"/>
      <c r="H1019" s="460"/>
      <c r="I1019" s="460"/>
      <c r="J1019" s="460"/>
      <c r="K1019" s="460"/>
      <c r="L1019" s="460"/>
      <c r="M1019" s="460"/>
      <c r="N1019" s="460"/>
      <c r="O1019" s="460"/>
      <c r="P1019" s="460"/>
      <c r="Q1019" s="460"/>
    </row>
    <row r="1020" ht="25.15" customHeight="true" x14ac:dyDescent="0.2">
      <c r="C1020" s="460"/>
      <c r="D1020" s="460"/>
      <c r="E1020" s="460"/>
      <c r="F1020" s="460"/>
      <c r="G1020" s="460"/>
      <c r="H1020" s="460"/>
      <c r="I1020" s="460"/>
      <c r="J1020" s="460"/>
      <c r="K1020" s="460"/>
      <c r="L1020" s="460"/>
      <c r="M1020" s="460"/>
      <c r="N1020" s="460"/>
      <c r="O1020" s="460"/>
      <c r="P1020" s="460"/>
      <c r="Q1020" s="460"/>
    </row>
    <row r="1021" ht="25.15" customHeight="true" x14ac:dyDescent="0.2">
      <c r="C1021" s="460"/>
      <c r="D1021" s="460"/>
      <c r="E1021" s="460"/>
      <c r="F1021" s="460"/>
      <c r="G1021" s="460"/>
      <c r="H1021" s="460"/>
      <c r="I1021" s="460"/>
      <c r="J1021" s="460"/>
      <c r="K1021" s="460"/>
      <c r="L1021" s="460"/>
      <c r="M1021" s="460"/>
      <c r="N1021" s="460"/>
      <c r="O1021" s="460"/>
      <c r="P1021" s="460"/>
      <c r="Q1021" s="460"/>
    </row>
    <row r="1022" ht="25.15" customHeight="true" x14ac:dyDescent="0.2">
      <c r="C1022" s="460"/>
      <c r="D1022" s="460"/>
      <c r="E1022" s="460"/>
      <c r="F1022" s="460"/>
      <c r="G1022" s="460"/>
      <c r="H1022" s="460"/>
      <c r="I1022" s="460"/>
      <c r="J1022" s="460"/>
      <c r="K1022" s="460"/>
      <c r="L1022" s="460"/>
      <c r="M1022" s="460"/>
      <c r="N1022" s="460"/>
      <c r="O1022" s="460"/>
      <c r="P1022" s="460"/>
      <c r="Q1022" s="460"/>
    </row>
    <row r="1023" ht="25.15" customHeight="true" x14ac:dyDescent="0.2">
      <c r="C1023" s="460"/>
      <c r="D1023" s="460"/>
      <c r="E1023" s="460"/>
      <c r="F1023" s="460"/>
      <c r="G1023" s="460"/>
      <c r="H1023" s="460"/>
      <c r="I1023" s="460"/>
      <c r="J1023" s="460"/>
      <c r="K1023" s="460"/>
      <c r="L1023" s="460"/>
      <c r="M1023" s="460"/>
      <c r="N1023" s="460"/>
      <c r="O1023" s="460"/>
      <c r="P1023" s="460"/>
      <c r="Q1023" s="460"/>
    </row>
    <row r="1024" ht="25.15" customHeight="true" x14ac:dyDescent="0.2">
      <c r="C1024" s="460"/>
      <c r="D1024" s="460"/>
      <c r="E1024" s="460"/>
      <c r="F1024" s="460"/>
      <c r="G1024" s="460"/>
      <c r="H1024" s="460"/>
      <c r="I1024" s="460"/>
      <c r="J1024" s="460"/>
      <c r="K1024" s="460"/>
      <c r="L1024" s="460"/>
      <c r="M1024" s="460"/>
      <c r="N1024" s="460"/>
      <c r="O1024" s="460"/>
      <c r="P1024" s="460"/>
      <c r="Q1024" s="460"/>
    </row>
    <row r="1025" s="397" customFormat="true" ht="21" customHeight="true" x14ac:dyDescent="0.2">
      <c r="A1025" s="1688" t="s">
        <v>35</v>
      </c>
      <c r="B1025" s="1689"/>
      <c r="C1025" s="1690"/>
      <c r="AM1025" s="532"/>
      <c r="AN1025" s="532"/>
      <c r="AO1025" s="532"/>
      <c r="AP1025" s="532"/>
      <c r="AQ1025" s="532"/>
      <c r="AR1025" s="532"/>
      <c r="AS1025" s="532"/>
      <c r="AT1025" s="532"/>
      <c r="AU1025" s="532"/>
      <c r="AV1025" s="532"/>
      <c r="AW1025" s="532"/>
      <c r="AX1025" s="532"/>
      <c r="AY1025" s="532"/>
      <c r="AZ1025" s="532"/>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7" customFormat="true" ht="15.95" customHeight="true" x14ac:dyDescent="0.2">
      <c r="A1026" s="1691" t="s">
        <v>197</v>
      </c>
      <c r="B1026" s="1692"/>
      <c r="C1026" s="400" t="s">
        <v>198</v>
      </c>
      <c r="AM1026" s="532"/>
      <c r="AN1026" s="532"/>
      <c r="AO1026" s="532"/>
      <c r="AP1026" s="532"/>
      <c r="AQ1026" s="532"/>
      <c r="AR1026" s="532"/>
      <c r="AS1026" s="532"/>
      <c r="AT1026" s="532"/>
      <c r="AU1026" s="532"/>
      <c r="AV1026" s="532"/>
      <c r="AW1026" s="532"/>
      <c r="AX1026" s="532"/>
      <c r="AY1026" s="532"/>
      <c r="AZ1026" s="532"/>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7" customFormat="true" ht="17.1" hidden="true" customHeight="true" x14ac:dyDescent="0.2">
      <c r="A1027" s="401" t="s">
        <v>199</v>
      </c>
      <c r="B1027" s="402" t="s">
        <v>200</v>
      </c>
      <c r="C1027" s="403">
        <v>3586</v>
      </c>
      <c r="AM1027" s="532"/>
      <c r="AN1027" s="532"/>
      <c r="AO1027" s="532"/>
      <c r="AP1027" s="532"/>
      <c r="AQ1027" s="532"/>
      <c r="AR1027" s="532"/>
      <c r="AS1027" s="532"/>
      <c r="AT1027" s="532"/>
      <c r="AU1027" s="532"/>
      <c r="AV1027" s="532"/>
      <c r="AW1027" s="532"/>
      <c r="AX1027" s="532"/>
      <c r="AY1027" s="532"/>
      <c r="AZ1027" s="532"/>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7" customFormat="true" ht="17.1" hidden="true" customHeight="true" x14ac:dyDescent="0.2">
      <c r="A1028" s="404" t="s">
        <v>201</v>
      </c>
      <c r="B1028" s="405" t="s">
        <v>200</v>
      </c>
      <c r="C1028" s="406">
        <v>3586</v>
      </c>
      <c r="AM1028" s="532"/>
      <c r="AN1028" s="532"/>
      <c r="AO1028" s="532"/>
      <c r="AP1028" s="532"/>
      <c r="AQ1028" s="532"/>
      <c r="AR1028" s="532"/>
      <c r="AS1028" s="532"/>
      <c r="AT1028" s="532"/>
      <c r="AU1028" s="532"/>
      <c r="AV1028" s="532"/>
      <c r="AW1028" s="532"/>
      <c r="AX1028" s="532"/>
      <c r="AY1028" s="532"/>
      <c r="AZ1028" s="532"/>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7" customFormat="true" ht="17.1" hidden="true" customHeight="true" x14ac:dyDescent="0.2">
      <c r="A1029" s="404" t="s">
        <v>202</v>
      </c>
      <c r="B1029" s="405" t="s">
        <v>200</v>
      </c>
      <c r="C1029" s="406">
        <v>3586</v>
      </c>
      <c r="AM1029" s="532"/>
      <c r="AN1029" s="532"/>
      <c r="AO1029" s="532"/>
      <c r="AP1029" s="532"/>
      <c r="AQ1029" s="532"/>
      <c r="AR1029" s="532"/>
      <c r="AS1029" s="532"/>
      <c r="AT1029" s="532"/>
      <c r="AU1029" s="532"/>
      <c r="AV1029" s="532"/>
      <c r="AW1029" s="532"/>
      <c r="AX1029" s="532"/>
      <c r="AY1029" s="532"/>
      <c r="AZ1029" s="532"/>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7" customFormat="true" ht="17.1" hidden="true" customHeight="true" x14ac:dyDescent="0.2">
      <c r="A1030" s="404" t="s">
        <v>203</v>
      </c>
      <c r="B1030" s="405" t="s">
        <v>200</v>
      </c>
      <c r="C1030" s="406">
        <v>3586</v>
      </c>
      <c r="AM1030" s="532"/>
      <c r="AN1030" s="532"/>
      <c r="AO1030" s="532"/>
      <c r="AP1030" s="532"/>
      <c r="AQ1030" s="532"/>
      <c r="AR1030" s="532"/>
      <c r="AS1030" s="532"/>
      <c r="AT1030" s="532"/>
      <c r="AU1030" s="532"/>
      <c r="AV1030" s="532"/>
      <c r="AW1030" s="532"/>
      <c r="AX1030" s="532"/>
      <c r="AY1030" s="532"/>
      <c r="AZ1030" s="532"/>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7" customFormat="true" ht="17.1" customHeight="true" x14ac:dyDescent="0.2">
      <c r="A1031" s="1693" t="s">
        <v>204</v>
      </c>
      <c r="B1031" s="405" t="s">
        <v>205</v>
      </c>
      <c r="C1031" s="406">
        <v>1055</v>
      </c>
      <c r="AM1031" s="532"/>
      <c r="AN1031" s="532"/>
      <c r="AO1031" s="532"/>
      <c r="AP1031" s="532"/>
      <c r="AQ1031" s="532"/>
      <c r="AR1031" s="532"/>
      <c r="AS1031" s="532"/>
      <c r="AT1031" s="532"/>
      <c r="AU1031" s="532"/>
      <c r="AV1031" s="532"/>
      <c r="AW1031" s="532"/>
      <c r="AX1031" s="532"/>
      <c r="AY1031" s="532"/>
      <c r="AZ1031" s="532"/>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7" customFormat="true" ht="17.1" customHeight="true" x14ac:dyDescent="0.2">
      <c r="A1032" s="1693"/>
      <c r="B1032" s="405" t="s">
        <v>206</v>
      </c>
      <c r="C1032" s="406">
        <v>2531</v>
      </c>
      <c r="AM1032" s="532"/>
      <c r="AN1032" s="532"/>
      <c r="AO1032" s="532"/>
      <c r="AP1032" s="532"/>
      <c r="AQ1032" s="532"/>
      <c r="AR1032" s="532"/>
      <c r="AS1032" s="532"/>
      <c r="AT1032" s="532"/>
      <c r="AU1032" s="532"/>
      <c r="AV1032" s="532"/>
      <c r="AW1032" s="532"/>
      <c r="AX1032" s="532"/>
      <c r="AY1032" s="532"/>
      <c r="AZ1032" s="532"/>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7" customFormat="true" ht="17.1" customHeight="true" x14ac:dyDescent="0.2">
      <c r="A1033" s="1694"/>
      <c r="B1033" s="407" t="s">
        <v>182</v>
      </c>
      <c r="C1033" s="408">
        <v>0</v>
      </c>
      <c r="AM1033" s="532"/>
      <c r="AN1033" s="532"/>
      <c r="AO1033" s="532"/>
      <c r="AP1033" s="532"/>
      <c r="AQ1033" s="532"/>
      <c r="AR1033" s="532"/>
      <c r="AS1033" s="532"/>
      <c r="AT1033" s="532"/>
      <c r="AU1033" s="532"/>
      <c r="AV1033" s="532"/>
      <c r="AW1033" s="532"/>
      <c r="AX1033" s="532"/>
      <c r="AY1033" s="532"/>
      <c r="AZ1033" s="532"/>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7" customFormat="true" ht="12.95" customHeight="true" x14ac:dyDescent="0.2">
      <c r="A1034" s="1695" t="s">
        <v>207</v>
      </c>
      <c r="B1034" s="1696"/>
      <c r="C1034" s="1697"/>
      <c r="AM1034" s="532"/>
      <c r="AN1034" s="532"/>
      <c r="AO1034" s="532"/>
      <c r="AP1034" s="532"/>
      <c r="AQ1034" s="532"/>
      <c r="AR1034" s="532"/>
      <c r="AS1034" s="532"/>
      <c r="AT1034" s="532"/>
      <c r="AU1034" s="532"/>
      <c r="AV1034" s="532"/>
      <c r="AW1034" s="532"/>
      <c r="AX1034" s="532"/>
      <c r="AY1034" s="532"/>
      <c r="AZ1034" s="532"/>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M1035" s="211"/>
      <c r="AN1035" s="211"/>
      <c r="AO1035" s="211"/>
      <c r="AP1035" s="211"/>
      <c r="AQ1035" s="211"/>
      <c r="AR1035" s="211"/>
      <c r="AS1035" s="211"/>
      <c r="AT1035" s="211"/>
      <c r="AU1035" s="211"/>
      <c r="AV1035" s="211"/>
      <c r="AW1035" s="211"/>
      <c r="AX1035" s="211"/>
      <c r="AY1035" s="211"/>
      <c r="AZ1035" s="211"/>
      <c r="BA1035" s="396"/>
      <c r="BB1035" s="238"/>
      <c r="BC1035" s="396"/>
      <c r="BD1035" s="396"/>
      <c r="BE1035" s="396"/>
      <c r="BF1035" s="396"/>
      <c r="BG1035" s="396"/>
      <c r="BH1035" s="396"/>
      <c r="BI1035" s="396"/>
      <c r="BJ1035" s="396"/>
      <c r="BK1035" s="396"/>
      <c r="BL1035" s="396"/>
      <c r="BM1035" s="396"/>
      <c r="BN1035" s="396"/>
      <c r="BO1035" s="396"/>
      <c r="BP1035" s="396"/>
      <c r="BQ1035" s="396"/>
      <c r="BR1035" s="396"/>
      <c r="BS1035" s="396"/>
      <c r="BT1035" s="396"/>
      <c r="BU1035" s="396"/>
      <c r="BV1035" s="396"/>
      <c r="BW1035" s="396"/>
      <c r="BX1035" s="396"/>
      <c r="BY1035" s="396"/>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Abyan</v>
      </c>
      <c r="B1037" s="293">
        <f>BR122+BR123</f>
        <v>516.08425088971433</v>
      </c>
    </row>
    <row r="1038" ht="15" customHeight="true" x14ac:dyDescent="0.2">
      <c r="A1038" s="293" t="str">
        <f>S15</f>
        <v>Aden</v>
      </c>
      <c r="B1038" s="293">
        <f>BS122+BS123</f>
        <v>854.00415731602095</v>
      </c>
    </row>
    <row r="1039" ht="15" customHeight="true" x14ac:dyDescent="0.2">
      <c r="A1039" s="293" t="str">
        <f>T15</f>
        <v>Al Baidhah</v>
      </c>
      <c r="B1039" s="293">
        <f>BT122+BT123</f>
        <v>680.26567242262217</v>
      </c>
    </row>
    <row r="1040" ht="15" customHeight="true" x14ac:dyDescent="0.2">
      <c r="A1040" s="293" t="str">
        <f>U15</f>
        <v>Al Dala'a</v>
      </c>
      <c r="B1040" s="293">
        <f>BU122+BU123</f>
        <v>547.30670067569054</v>
      </c>
    </row>
    <row r="1041" ht="15" customHeight="true" x14ac:dyDescent="0.2">
      <c r="A1041" s="293" t="str">
        <f>V15</f>
        <v>Al Hodeidah</v>
      </c>
      <c r="B1041" s="293">
        <f>BV122+BV123</f>
        <v>2669.7536907478152</v>
      </c>
    </row>
    <row r="1042" ht="15" customHeight="true" x14ac:dyDescent="0.2">
      <c r="A1042" s="293" t="str">
        <f>W15</f>
        <v>Al Jawf</v>
      </c>
      <c r="B1042" s="293">
        <f>BW122+BW123</f>
        <v>457.81864637822957</v>
      </c>
    </row>
    <row r="1043" ht="15" customHeight="true" x14ac:dyDescent="0.2">
      <c r="A1043" s="293" t="str">
        <f>X15</f>
        <v>Al Maharah</v>
      </c>
      <c r="B1043" s="293">
        <f>BX122+XR123</f>
        <v>81.962576707595815</v>
      </c>
    </row>
    <row r="1044" ht="15" customHeight="true" x14ac:dyDescent="0.2">
      <c r="A1044" s="293" t="str">
        <f>Y15</f>
        <v>Al Mahweet</v>
      </c>
      <c r="B1044" s="293">
        <f>BY122+BY123</f>
        <v>731.00709305624468</v>
      </c>
    </row>
    <row r="1045" ht="15" customHeight="true" x14ac:dyDescent="0.2">
      <c r="A1045" s="293" t="str">
        <f>Z15</f>
        <v>Amran</v>
      </c>
      <c r="B1045" s="293">
        <f>BZ122+BZ123</f>
        <v>777.672456109314</v>
      </c>
    </row>
    <row r="1046" ht="15" customHeight="true" x14ac:dyDescent="0.2">
      <c r="A1046" s="238" t="str">
        <f>AA15</f>
        <v>Dhamar</v>
      </c>
      <c r="B1046" s="293">
        <f>CA122+CA123</f>
        <v>2633.3432207283786</v>
      </c>
    </row>
    <row r="1047" ht="15" customHeight="true" x14ac:dyDescent="0.2">
      <c r="A1047" s="238" t="str">
        <f>AB15</f>
        <v>Hadramout</v>
      </c>
      <c r="B1047" s="293">
        <f>CB122+CB123</f>
        <v>1399.5917378790336</v>
      </c>
    </row>
    <row r="1048" ht="15" customHeight="true" x14ac:dyDescent="0.2">
      <c r="A1048" s="238" t="str">
        <f>AC15</f>
        <v>Hajjah</v>
      </c>
      <c r="B1048" s="293">
        <f>CC122+CC123</f>
        <v>1590.394734226343</v>
      </c>
    </row>
    <row r="1049" ht="15" customHeight="true" x14ac:dyDescent="0.2">
      <c r="A1049" s="238" t="str">
        <f>AD15</f>
        <v>Ibb</v>
      </c>
      <c r="B1049" s="293">
        <f>CD122+CD123</f>
        <v>3265.7168853512162</v>
      </c>
    </row>
    <row r="1050" ht="15" customHeight="true" x14ac:dyDescent="0.2">
      <c r="A1050" s="238" t="str">
        <f>AE15</f>
        <v>Lahej</v>
      </c>
      <c r="B1050" s="293">
        <f>CE122+CE123</f>
        <v>889.4411655343963</v>
      </c>
    </row>
    <row r="1051" ht="15" customHeight="true" x14ac:dyDescent="0.2">
      <c r="A1051" s="238" t="str">
        <f>AF15</f>
        <v>Mareb</v>
      </c>
      <c r="B1051" s="293">
        <f>CF122+CF123</f>
        <v>215.57510672575896</v>
      </c>
    </row>
    <row r="1052" ht="15" customHeight="true" x14ac:dyDescent="0.2">
      <c r="A1052" s="238" t="str">
        <f>AG15</f>
        <v>Raimah</v>
      </c>
      <c r="B1052" s="293">
        <f>CG122+CG123</f>
        <v>458.15449360053617</v>
      </c>
    </row>
    <row r="1053" ht="15" customHeight="true" x14ac:dyDescent="0.2">
      <c r="A1053" s="238" t="str">
        <f>AH15</f>
        <v>Sa'adah</v>
      </c>
      <c r="B1053" s="293">
        <f>CH122+CH123</f>
        <v>780.89861553377068</v>
      </c>
    </row>
    <row r="1054" ht="15" customHeight="true" x14ac:dyDescent="0.2">
      <c r="A1054" s="238" t="str">
        <f>AI15</f>
        <v>Sana'a</v>
      </c>
      <c r="B1054" s="293">
        <f>CI122+CI123</f>
        <v>1211.6511228269228</v>
      </c>
    </row>
    <row r="1055" ht="15" customHeight="true" x14ac:dyDescent="0.2">
      <c r="A1055" s="238" t="str">
        <f>AJ15</f>
        <v>Sana'a City</v>
      </c>
      <c r="B1055" s="293">
        <f>CJ122+CJ123</f>
        <v>2337.3267242174616</v>
      </c>
    </row>
    <row r="1056" ht="15" customHeight="true" x14ac:dyDescent="0.2">
      <c r="A1056" s="238" t="str">
        <f>AK15</f>
        <v>Shabwah</v>
      </c>
      <c r="B1056" s="293">
        <f>CK122+CK123</f>
        <v>445.65721852752085</v>
      </c>
    </row>
    <row r="1057" ht="15" customHeight="true" x14ac:dyDescent="0.2">
      <c r="A1057" s="238" t="str">
        <f>AL15</f>
        <v>Taiz</v>
      </c>
      <c r="B1057" s="293">
        <f>CL122+CL123</f>
        <v>3542.2676142481987</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21</v>
      </c>
      <c r="B1072" s="238" t="s">
        <v>137</v>
      </c>
    </row>
    <row r="1100" s="548" customFormat="true" ht="17.1" customHeight="true" x14ac:dyDescent="0.2">
      <c r="A1100" s="549"/>
      <c r="B1100" s="531"/>
      <c r="BA1100" s="396"/>
      <c r="BB1100" s="238"/>
      <c r="BC1100" s="396"/>
      <c r="BD1100" s="396"/>
      <c r="BE1100" s="396"/>
      <c r="BF1100" s="396"/>
      <c r="BG1100" s="396"/>
      <c r="BH1100" s="396"/>
      <c r="BI1100" s="396"/>
      <c r="BJ1100" s="396"/>
      <c r="BK1100" s="396"/>
      <c r="BL1100" s="396"/>
      <c r="BM1100" s="396"/>
      <c r="BN1100" s="396"/>
      <c r="BO1100" s="396"/>
      <c r="BP1100" s="396"/>
      <c r="BQ1100" s="396"/>
      <c r="BR1100" s="396"/>
      <c r="BS1100" s="396"/>
      <c r="BT1100" s="396"/>
      <c r="BU1100" s="396"/>
      <c r="BV1100" s="396"/>
      <c r="BW1100" s="396"/>
      <c r="BX1100" s="396"/>
      <c r="BY1100" s="396"/>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548" customFormat="true" ht="17.1" customHeight="true" x14ac:dyDescent="0.2">
      <c r="A1101" s="550"/>
      <c r="B1101" s="533"/>
      <c r="BA1101" s="396"/>
      <c r="BB1101" s="238"/>
      <c r="BC1101" s="396"/>
      <c r="BD1101" s="396"/>
      <c r="BE1101" s="396"/>
      <c r="BF1101" s="396"/>
      <c r="BG1101" s="396"/>
      <c r="BH1101" s="396"/>
      <c r="BI1101" s="396"/>
      <c r="BJ1101" s="396"/>
      <c r="BK1101" s="396"/>
      <c r="BL1101" s="396"/>
      <c r="BM1101" s="396"/>
      <c r="BN1101" s="396"/>
      <c r="BO1101" s="396"/>
      <c r="BP1101" s="396"/>
      <c r="BQ1101" s="396"/>
      <c r="BR1101" s="396"/>
      <c r="BS1101" s="396"/>
      <c r="BT1101" s="396"/>
      <c r="BU1101" s="396"/>
      <c r="BV1101" s="396"/>
      <c r="BW1101" s="396"/>
      <c r="BX1101" s="396"/>
      <c r="BY1101" s="396"/>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6"/>
      <c r="BB1102" s="238"/>
      <c r="BC1102" s="396"/>
      <c r="BD1102" s="396"/>
      <c r="BE1102" s="396"/>
      <c r="BF1102" s="396"/>
      <c r="BG1102" s="396"/>
      <c r="BH1102" s="396"/>
      <c r="BI1102" s="396"/>
      <c r="BJ1102" s="396"/>
      <c r="BK1102" s="396"/>
      <c r="BL1102" s="396"/>
      <c r="BM1102" s="396"/>
      <c r="BN1102" s="396"/>
      <c r="BO1102" s="396"/>
      <c r="BP1102" s="396"/>
      <c r="BQ1102" s="396"/>
      <c r="BR1102" s="396"/>
      <c r="BS1102" s="396"/>
      <c r="BT1102" s="396"/>
      <c r="BU1102" s="396"/>
      <c r="BV1102" s="396"/>
      <c r="BW1102" s="396"/>
      <c r="BX1102" s="396"/>
      <c r="BY1102" s="396"/>
    </row>
    <row r="1103" s="211" customFormat="true" ht="15" customHeight="true" x14ac:dyDescent="0.2">
      <c r="BA1103" s="396"/>
      <c r="BB1103" s="238"/>
      <c r="BC1103" s="396"/>
      <c r="BD1103" s="396"/>
      <c r="BE1103" s="396"/>
      <c r="BF1103" s="396"/>
      <c r="BG1103" s="396"/>
      <c r="BH1103" s="396"/>
      <c r="BI1103" s="396"/>
      <c r="BJ1103" s="396"/>
      <c r="BK1103" s="396"/>
      <c r="BL1103" s="396"/>
      <c r="BM1103" s="396"/>
      <c r="BN1103" s="396"/>
      <c r="BO1103" s="396"/>
      <c r="BP1103" s="396"/>
      <c r="BQ1103" s="396"/>
      <c r="BR1103" s="396"/>
      <c r="BS1103" s="396"/>
      <c r="BT1103" s="396"/>
      <c r="BU1103" s="396"/>
      <c r="BV1103" s="396"/>
      <c r="BW1103" s="396"/>
      <c r="BX1103" s="396"/>
      <c r="BY1103" s="396"/>
    </row>
    <row r="1104" s="211" customFormat="true" ht="15" customHeight="true" x14ac:dyDescent="0.2">
      <c r="BA1104" s="396"/>
      <c r="BB1104" s="238"/>
      <c r="BC1104" s="396"/>
      <c r="BD1104" s="396"/>
      <c r="BE1104" s="396"/>
      <c r="BF1104" s="396"/>
      <c r="BG1104" s="396"/>
      <c r="BH1104" s="396"/>
      <c r="BI1104" s="396"/>
      <c r="BJ1104" s="396"/>
      <c r="BK1104" s="396"/>
      <c r="BL1104" s="396"/>
      <c r="BM1104" s="396"/>
      <c r="BN1104" s="396"/>
      <c r="BO1104" s="396"/>
      <c r="BP1104" s="396"/>
      <c r="BQ1104" s="396"/>
      <c r="BR1104" s="396"/>
      <c r="BS1104" s="396"/>
      <c r="BT1104" s="396"/>
      <c r="BU1104" s="396"/>
      <c r="BV1104" s="396"/>
      <c r="BW1104" s="396"/>
      <c r="BX1104" s="396"/>
      <c r="BY1104" s="396"/>
    </row>
    <row r="1105" s="211" customFormat="true" ht="15" customHeight="true" x14ac:dyDescent="0.2">
      <c r="BA1105" s="396"/>
      <c r="BB1105" s="238"/>
      <c r="BC1105" s="396"/>
      <c r="BD1105" s="396"/>
      <c r="BE1105" s="396"/>
      <c r="BF1105" s="396"/>
      <c r="BG1105" s="396"/>
      <c r="BH1105" s="396"/>
      <c r="BI1105" s="396"/>
      <c r="BJ1105" s="396"/>
      <c r="BK1105" s="396"/>
      <c r="BL1105" s="396"/>
      <c r="BM1105" s="396"/>
      <c r="BN1105" s="396"/>
      <c r="BO1105" s="396"/>
      <c r="BP1105" s="396"/>
      <c r="BQ1105" s="396"/>
      <c r="BR1105" s="396"/>
      <c r="BS1105" s="396"/>
      <c r="BT1105" s="396"/>
      <c r="BU1105" s="396"/>
      <c r="BV1105" s="396"/>
      <c r="BW1105" s="396"/>
      <c r="BX1105" s="396"/>
      <c r="BY1105" s="396"/>
    </row>
    <row r="1106" s="211" customFormat="true" ht="15" customHeight="true" x14ac:dyDescent="0.2">
      <c r="BA1106" s="396"/>
      <c r="BB1106" s="238"/>
      <c r="BC1106" s="396"/>
      <c r="BD1106" s="396"/>
      <c r="BE1106" s="396"/>
      <c r="BF1106" s="396"/>
      <c r="BG1106" s="396"/>
      <c r="BH1106" s="396"/>
      <c r="BI1106" s="396"/>
      <c r="BJ1106" s="396"/>
      <c r="BK1106" s="396"/>
      <c r="BL1106" s="396"/>
      <c r="BM1106" s="396"/>
      <c r="BN1106" s="396"/>
      <c r="BO1106" s="396"/>
      <c r="BP1106" s="396"/>
      <c r="BQ1106" s="396"/>
      <c r="BR1106" s="396"/>
      <c r="BS1106" s="396"/>
      <c r="BT1106" s="396"/>
      <c r="BU1106" s="396"/>
      <c r="BV1106" s="396"/>
      <c r="BW1106" s="396"/>
      <c r="BX1106" s="396"/>
      <c r="BY1106" s="396"/>
    </row>
    <row r="1107" s="211" customFormat="true" ht="15" customHeight="true" x14ac:dyDescent="0.2">
      <c r="BA1107" s="396"/>
      <c r="BB1107" s="238"/>
      <c r="BC1107" s="396"/>
      <c r="BD1107" s="396"/>
      <c r="BE1107" s="396"/>
      <c r="BF1107" s="396"/>
      <c r="BG1107" s="396"/>
      <c r="BH1107" s="396"/>
      <c r="BI1107" s="396"/>
      <c r="BJ1107" s="396"/>
      <c r="BK1107" s="396"/>
      <c r="BL1107" s="396"/>
      <c r="BM1107" s="396"/>
      <c r="BN1107" s="396"/>
      <c r="BO1107" s="396"/>
      <c r="BP1107" s="396"/>
      <c r="BQ1107" s="396"/>
      <c r="BR1107" s="396"/>
      <c r="BS1107" s="396"/>
      <c r="BT1107" s="396"/>
      <c r="BU1107" s="396"/>
      <c r="BV1107" s="396"/>
      <c r="BW1107" s="396"/>
      <c r="BX1107" s="396"/>
      <c r="BY1107" s="396"/>
    </row>
    <row r="1108" s="211" customFormat="true" ht="15" customHeight="true" x14ac:dyDescent="0.2">
      <c r="BA1108" s="396"/>
      <c r="BB1108" s="238"/>
      <c r="BC1108" s="396"/>
      <c r="BD1108" s="396"/>
      <c r="BE1108" s="396"/>
      <c r="BF1108" s="396"/>
      <c r="BG1108" s="396"/>
      <c r="BH1108" s="396"/>
      <c r="BI1108" s="396"/>
      <c r="BJ1108" s="396"/>
      <c r="BK1108" s="396"/>
      <c r="BL1108" s="396"/>
      <c r="BM1108" s="396"/>
      <c r="BN1108" s="396"/>
      <c r="BO1108" s="396"/>
      <c r="BP1108" s="396"/>
      <c r="BQ1108" s="396"/>
      <c r="BR1108" s="396"/>
      <c r="BS1108" s="396"/>
      <c r="BT1108" s="396"/>
      <c r="BU1108" s="396"/>
      <c r="BV1108" s="396"/>
      <c r="BW1108" s="396"/>
      <c r="BX1108" s="396"/>
      <c r="BY1108" s="396"/>
    </row>
    <row r="1109" s="211" customFormat="true" ht="15" customHeight="true" x14ac:dyDescent="0.2">
      <c r="BA1109" s="396"/>
      <c r="BB1109" s="238"/>
      <c r="BC1109" s="396"/>
      <c r="BD1109" s="396"/>
      <c r="BE1109" s="396"/>
      <c r="BF1109" s="396"/>
      <c r="BG1109" s="396"/>
      <c r="BH1109" s="396"/>
      <c r="BI1109" s="396"/>
      <c r="BJ1109" s="396"/>
      <c r="BK1109" s="396"/>
      <c r="BL1109" s="396"/>
      <c r="BM1109" s="396"/>
      <c r="BN1109" s="396"/>
      <c r="BO1109" s="396"/>
      <c r="BP1109" s="396"/>
      <c r="BQ1109" s="396"/>
      <c r="BR1109" s="396"/>
      <c r="BS1109" s="396"/>
      <c r="BT1109" s="396"/>
      <c r="BU1109" s="396"/>
      <c r="BV1109" s="396"/>
      <c r="BW1109" s="396"/>
      <c r="BX1109" s="396"/>
      <c r="BY1109" s="396"/>
    </row>
    <row r="1110" s="211" customFormat="true" ht="15" customHeight="true" x14ac:dyDescent="0.2">
      <c r="BA1110" s="396"/>
      <c r="BB1110" s="238"/>
      <c r="BC1110" s="396"/>
      <c r="BD1110" s="396"/>
      <c r="BE1110" s="396"/>
      <c r="BF1110" s="396"/>
      <c r="BG1110" s="396"/>
      <c r="BH1110" s="396"/>
      <c r="BI1110" s="396"/>
      <c r="BJ1110" s="396"/>
      <c r="BK1110" s="396"/>
      <c r="BL1110" s="396"/>
      <c r="BM1110" s="396"/>
      <c r="BN1110" s="396"/>
      <c r="BO1110" s="396"/>
      <c r="BP1110" s="396"/>
      <c r="BQ1110" s="396"/>
      <c r="BR1110" s="396"/>
      <c r="BS1110" s="396"/>
      <c r="BT1110" s="396"/>
      <c r="BU1110" s="396"/>
      <c r="BV1110" s="396"/>
      <c r="BW1110" s="396"/>
      <c r="BX1110" s="396"/>
      <c r="BY1110" s="396"/>
    </row>
    <row r="1111" s="211" customFormat="true" ht="15" customHeight="true" x14ac:dyDescent="0.2">
      <c r="BA1111" s="396"/>
      <c r="BB1111" s="238"/>
      <c r="BC1111" s="396"/>
      <c r="BD1111" s="396"/>
      <c r="BE1111" s="396"/>
      <c r="BF1111" s="396"/>
      <c r="BG1111" s="396"/>
      <c r="BH1111" s="396"/>
      <c r="BI1111" s="396"/>
      <c r="BJ1111" s="396"/>
      <c r="BK1111" s="396"/>
      <c r="BL1111" s="396"/>
      <c r="BM1111" s="396"/>
      <c r="BN1111" s="396"/>
      <c r="BO1111" s="396"/>
      <c r="BP1111" s="396"/>
      <c r="BQ1111" s="396"/>
      <c r="BR1111" s="396"/>
      <c r="BS1111" s="396"/>
      <c r="BT1111" s="396"/>
      <c r="BU1111" s="396"/>
      <c r="BV1111" s="396"/>
      <c r="BW1111" s="396"/>
      <c r="BX1111" s="396"/>
      <c r="BY1111" s="396"/>
    </row>
    <row r="1112" s="211" customFormat="true" ht="15" customHeight="true" x14ac:dyDescent="0.2">
      <c r="BA1112" s="396"/>
      <c r="BB1112" s="238"/>
      <c r="BC1112" s="396"/>
      <c r="BD1112" s="396"/>
      <c r="BE1112" s="396"/>
      <c r="BF1112" s="396"/>
      <c r="BG1112" s="396"/>
      <c r="BH1112" s="396"/>
      <c r="BI1112" s="396"/>
      <c r="BJ1112" s="396"/>
      <c r="BK1112" s="396"/>
      <c r="BL1112" s="396"/>
      <c r="BM1112" s="396"/>
      <c r="BN1112" s="396"/>
      <c r="BO1112" s="396"/>
      <c r="BP1112" s="396"/>
      <c r="BQ1112" s="396"/>
      <c r="BR1112" s="396"/>
      <c r="BS1112" s="396"/>
      <c r="BT1112" s="396"/>
      <c r="BU1112" s="396"/>
      <c r="BV1112" s="396"/>
      <c r="BW1112" s="396"/>
      <c r="BX1112" s="396"/>
      <c r="BY1112" s="396"/>
    </row>
    <row r="1113" s="211" customFormat="true" ht="15" customHeight="true" x14ac:dyDescent="0.2">
      <c r="BA1113" s="396"/>
      <c r="BB1113" s="238"/>
      <c r="BC1113" s="396"/>
      <c r="BD1113" s="396"/>
      <c r="BE1113" s="396"/>
      <c r="BF1113" s="396"/>
      <c r="BG1113" s="396"/>
      <c r="BH1113" s="396"/>
      <c r="BI1113" s="396"/>
      <c r="BJ1113" s="396"/>
      <c r="BK1113" s="396"/>
      <c r="BL1113" s="396"/>
      <c r="BM1113" s="396"/>
      <c r="BN1113" s="396"/>
      <c r="BO1113" s="396"/>
      <c r="BP1113" s="396"/>
      <c r="BQ1113" s="396"/>
      <c r="BR1113" s="396"/>
      <c r="BS1113" s="396"/>
      <c r="BT1113" s="396"/>
      <c r="BU1113" s="396"/>
      <c r="BV1113" s="396"/>
      <c r="BW1113" s="396"/>
      <c r="BX1113" s="396"/>
      <c r="BY1113" s="396"/>
    </row>
    <row r="1114" s="548" customFormat="true" ht="17.1" customHeight="true" x14ac:dyDescent="0.2">
      <c r="A1114" s="550"/>
      <c r="B1114" s="533"/>
      <c r="C1114" s="534"/>
      <c r="D1114" s="535"/>
      <c r="E1114" s="535"/>
      <c r="F1114" s="535"/>
      <c r="G1114" s="536"/>
      <c r="H1114" s="535"/>
      <c r="I1114" s="535"/>
      <c r="J1114" s="535"/>
      <c r="K1114" s="535"/>
      <c r="L1114" s="536"/>
      <c r="M1114" s="535"/>
      <c r="N1114" s="535"/>
      <c r="O1114" s="535"/>
      <c r="P1114" s="535"/>
      <c r="Q1114" s="536"/>
      <c r="R1114" s="535"/>
      <c r="S1114" s="535"/>
      <c r="T1114" s="535"/>
      <c r="U1114" s="535"/>
      <c r="V1114" s="535"/>
      <c r="W1114" s="535"/>
      <c r="X1114" s="535"/>
      <c r="Y1114" s="535"/>
      <c r="Z1114" s="535"/>
      <c r="AA1114" s="535"/>
      <c r="AB1114" s="535"/>
      <c r="AC1114" s="535"/>
      <c r="AD1114" s="535"/>
      <c r="AE1114" s="535"/>
      <c r="AF1114" s="535"/>
      <c r="AG1114" s="535"/>
      <c r="AH1114" s="535"/>
      <c r="AI1114" s="535"/>
      <c r="AJ1114" s="535"/>
      <c r="AK1114" s="535"/>
      <c r="AL1114" s="537"/>
      <c r="BA1114" s="396"/>
      <c r="BB1114" s="238"/>
      <c r="BC1114" s="396"/>
      <c r="BD1114" s="396"/>
      <c r="BE1114" s="396"/>
      <c r="BF1114" s="396"/>
      <c r="BG1114" s="396"/>
      <c r="BH1114" s="396"/>
      <c r="BI1114" s="396"/>
      <c r="BJ1114" s="396"/>
      <c r="BK1114" s="396"/>
      <c r="BL1114" s="396"/>
      <c r="BM1114" s="396"/>
      <c r="BN1114" s="396"/>
      <c r="BO1114" s="396"/>
      <c r="BP1114" s="396"/>
      <c r="BQ1114" s="396"/>
      <c r="BR1114" s="396"/>
      <c r="BS1114" s="396"/>
      <c r="BT1114" s="396"/>
      <c r="BU1114" s="396"/>
      <c r="BV1114" s="396"/>
      <c r="BW1114" s="396"/>
      <c r="BX1114" s="396"/>
      <c r="BY1114" s="396"/>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548" customFormat="true" ht="17.1" customHeight="true" x14ac:dyDescent="0.2">
      <c r="A1115" s="550"/>
      <c r="B1115" s="533"/>
      <c r="C1115" s="534"/>
      <c r="D1115" s="535"/>
      <c r="E1115" s="535"/>
      <c r="F1115" s="535"/>
      <c r="G1115" s="536"/>
      <c r="H1115" s="535"/>
      <c r="I1115" s="535"/>
      <c r="J1115" s="535"/>
      <c r="K1115" s="535"/>
      <c r="L1115" s="536"/>
      <c r="M1115" s="535"/>
      <c r="N1115" s="535"/>
      <c r="O1115" s="535"/>
      <c r="P1115" s="535"/>
      <c r="Q1115" s="536"/>
      <c r="R1115" s="535"/>
      <c r="S1115" s="535"/>
      <c r="T1115" s="535"/>
      <c r="U1115" s="535"/>
      <c r="V1115" s="535"/>
      <c r="W1115" s="535"/>
      <c r="X1115" s="535"/>
      <c r="Y1115" s="535"/>
      <c r="Z1115" s="535"/>
      <c r="AA1115" s="535"/>
      <c r="AB1115" s="535"/>
      <c r="AC1115" s="535"/>
      <c r="AD1115" s="535"/>
      <c r="AE1115" s="535"/>
      <c r="AF1115" s="535"/>
      <c r="AG1115" s="535"/>
      <c r="AH1115" s="535"/>
      <c r="AI1115" s="535"/>
      <c r="AJ1115" s="535"/>
      <c r="AK1115" s="535"/>
      <c r="AL1115" s="537"/>
      <c r="BA1115" s="396"/>
      <c r="BB1115" s="238"/>
      <c r="BC1115" s="396"/>
      <c r="BD1115" s="396"/>
      <c r="BE1115" s="396"/>
      <c r="BF1115" s="396"/>
      <c r="BG1115" s="396"/>
      <c r="BH1115" s="396"/>
      <c r="BI1115" s="396"/>
      <c r="BJ1115" s="396"/>
      <c r="BK1115" s="396"/>
      <c r="BL1115" s="396"/>
      <c r="BM1115" s="396"/>
      <c r="BN1115" s="396"/>
      <c r="BO1115" s="396"/>
      <c r="BP1115" s="396"/>
      <c r="BQ1115" s="396"/>
      <c r="BR1115" s="396"/>
      <c r="BS1115" s="396"/>
      <c r="BT1115" s="396"/>
      <c r="BU1115" s="396"/>
      <c r="BV1115" s="396"/>
      <c r="BW1115" s="396"/>
      <c r="BX1115" s="396"/>
      <c r="BY1115" s="396"/>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548" customFormat="true" ht="17.1" customHeight="true" x14ac:dyDescent="0.2">
      <c r="A1116" s="550"/>
      <c r="B1116" s="533"/>
      <c r="C1116" s="534"/>
      <c r="D1116" s="535"/>
      <c r="E1116" s="535"/>
      <c r="F1116" s="535"/>
      <c r="G1116" s="536"/>
      <c r="H1116" s="535"/>
      <c r="I1116" s="535"/>
      <c r="J1116" s="535"/>
      <c r="K1116" s="535"/>
      <c r="L1116" s="536"/>
      <c r="M1116" s="535"/>
      <c r="N1116" s="535"/>
      <c r="O1116" s="535"/>
      <c r="P1116" s="535"/>
      <c r="Q1116" s="536"/>
      <c r="R1116" s="535"/>
      <c r="S1116" s="535"/>
      <c r="T1116" s="535"/>
      <c r="U1116" s="535"/>
      <c r="V1116" s="535"/>
      <c r="W1116" s="535"/>
      <c r="X1116" s="535"/>
      <c r="Y1116" s="535"/>
      <c r="Z1116" s="535"/>
      <c r="AA1116" s="535"/>
      <c r="AB1116" s="535"/>
      <c r="AC1116" s="535"/>
      <c r="AD1116" s="535"/>
      <c r="AE1116" s="535"/>
      <c r="AF1116" s="535"/>
      <c r="AG1116" s="535"/>
      <c r="AH1116" s="535"/>
      <c r="AI1116" s="535"/>
      <c r="AJ1116" s="535"/>
      <c r="AK1116" s="535"/>
      <c r="AL1116" s="537"/>
      <c r="BA1116" s="396"/>
      <c r="BB1116" s="238"/>
      <c r="BC1116" s="396"/>
      <c r="BD1116" s="396"/>
      <c r="BE1116" s="396"/>
      <c r="BF1116" s="396"/>
      <c r="BG1116" s="396"/>
      <c r="BH1116" s="396"/>
      <c r="BI1116" s="396"/>
      <c r="BJ1116" s="396"/>
      <c r="BK1116" s="396"/>
      <c r="BL1116" s="396"/>
      <c r="BM1116" s="396"/>
      <c r="BN1116" s="396"/>
      <c r="BO1116" s="396"/>
      <c r="BP1116" s="396"/>
      <c r="BQ1116" s="396"/>
      <c r="BR1116" s="396"/>
      <c r="BS1116" s="396"/>
      <c r="BT1116" s="396"/>
      <c r="BU1116" s="396"/>
      <c r="BV1116" s="396"/>
      <c r="BW1116" s="396"/>
      <c r="BX1116" s="396"/>
      <c r="BY1116" s="396"/>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548" customFormat="true" ht="17.1" customHeight="true" x14ac:dyDescent="0.2">
      <c r="A1117" s="551"/>
      <c r="B1117" s="538"/>
      <c r="C1117" s="539"/>
      <c r="D1117" s="540"/>
      <c r="E1117" s="540"/>
      <c r="F1117" s="540"/>
      <c r="G1117" s="541"/>
      <c r="H1117" s="540"/>
      <c r="I1117" s="540"/>
      <c r="J1117" s="540"/>
      <c r="K1117" s="540"/>
      <c r="L1117" s="541"/>
      <c r="M1117" s="540"/>
      <c r="N1117" s="540"/>
      <c r="O1117" s="540"/>
      <c r="P1117" s="540"/>
      <c r="Q1117" s="541"/>
      <c r="R1117" s="540"/>
      <c r="S1117" s="540"/>
      <c r="T1117" s="540"/>
      <c r="U1117" s="540"/>
      <c r="V1117" s="540"/>
      <c r="W1117" s="540"/>
      <c r="X1117" s="540"/>
      <c r="Y1117" s="540"/>
      <c r="Z1117" s="540"/>
      <c r="AA1117" s="540"/>
      <c r="AB1117" s="540"/>
      <c r="AC1117" s="540"/>
      <c r="AD1117" s="540"/>
      <c r="AE1117" s="540"/>
      <c r="AF1117" s="540"/>
      <c r="AG1117" s="540"/>
      <c r="AH1117" s="540"/>
      <c r="AI1117" s="540"/>
      <c r="AJ1117" s="540"/>
      <c r="AK1117" s="540"/>
      <c r="AL1117" s="542"/>
      <c r="BA1117" s="396"/>
      <c r="BB1117" s="238"/>
      <c r="BC1117" s="396"/>
      <c r="BD1117" s="396"/>
      <c r="BE1117" s="396"/>
      <c r="BF1117" s="396"/>
      <c r="BG1117" s="396"/>
      <c r="BH1117" s="396"/>
      <c r="BI1117" s="396"/>
      <c r="BJ1117" s="396"/>
      <c r="BK1117" s="396"/>
      <c r="BL1117" s="396"/>
      <c r="BM1117" s="396"/>
      <c r="BN1117" s="396"/>
      <c r="BO1117" s="396"/>
      <c r="BP1117" s="396"/>
      <c r="BQ1117" s="396"/>
      <c r="BR1117" s="396"/>
      <c r="BS1117" s="396"/>
      <c r="BT1117" s="396"/>
      <c r="BU1117" s="396"/>
      <c r="BV1117" s="396"/>
      <c r="BW1117" s="396"/>
      <c r="BX1117" s="396"/>
      <c r="BY1117" s="396"/>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6"/>
      <c r="BB1118" s="238"/>
      <c r="BC1118" s="396"/>
      <c r="BD1118" s="396"/>
      <c r="BE1118" s="396"/>
      <c r="BF1118" s="396"/>
      <c r="BG1118" s="396"/>
      <c r="BH1118" s="396"/>
      <c r="BI1118" s="396"/>
      <c r="BJ1118" s="396"/>
      <c r="BK1118" s="396"/>
      <c r="BL1118" s="396"/>
      <c r="BM1118" s="396"/>
      <c r="BN1118" s="396"/>
      <c r="BO1118" s="396"/>
      <c r="BP1118" s="396"/>
      <c r="BQ1118" s="396"/>
      <c r="BR1118" s="396"/>
      <c r="BS1118" s="396"/>
      <c r="BT1118" s="396"/>
      <c r="BU1118" s="396"/>
      <c r="BV1118" s="396"/>
      <c r="BW1118" s="396"/>
      <c r="BX1118" s="396"/>
      <c r="BY1118" s="396"/>
    </row>
    <row r="1119" s="211" customFormat="true" ht="15" customHeight="true" x14ac:dyDescent="0.2">
      <c r="BA1119" s="396"/>
      <c r="BB1119" s="238"/>
      <c r="BC1119" s="396"/>
      <c r="BD1119" s="396"/>
      <c r="BE1119" s="396"/>
      <c r="BF1119" s="396"/>
      <c r="BG1119" s="396"/>
      <c r="BH1119" s="396"/>
      <c r="BI1119" s="396"/>
      <c r="BJ1119" s="396"/>
      <c r="BK1119" s="396"/>
      <c r="BL1119" s="396"/>
      <c r="BM1119" s="396"/>
      <c r="BN1119" s="396"/>
      <c r="BO1119" s="396"/>
      <c r="BP1119" s="396"/>
      <c r="BQ1119" s="396"/>
      <c r="BR1119" s="396"/>
      <c r="BS1119" s="396"/>
      <c r="BT1119" s="396"/>
      <c r="BU1119" s="396"/>
      <c r="BV1119" s="396"/>
      <c r="BW1119" s="396"/>
      <c r="BX1119" s="396"/>
      <c r="BY1119" s="396"/>
    </row>
    <row r="1120" s="211" customFormat="true" ht="15" customHeight="true" x14ac:dyDescent="0.2">
      <c r="BA1120" s="396"/>
      <c r="BB1120" s="238"/>
      <c r="BC1120" s="396"/>
      <c r="BD1120" s="396"/>
      <c r="BE1120" s="396"/>
      <c r="BF1120" s="396"/>
      <c r="BG1120" s="396"/>
      <c r="BH1120" s="396"/>
      <c r="BI1120" s="396"/>
      <c r="BJ1120" s="396"/>
      <c r="BK1120" s="396"/>
      <c r="BL1120" s="396"/>
      <c r="BM1120" s="396"/>
      <c r="BN1120" s="396"/>
      <c r="BO1120" s="396"/>
      <c r="BP1120" s="396"/>
      <c r="BQ1120" s="396"/>
      <c r="BR1120" s="396"/>
      <c r="BS1120" s="396"/>
      <c r="BT1120" s="396"/>
      <c r="BU1120" s="396"/>
      <c r="BV1120" s="396"/>
      <c r="BW1120" s="396"/>
      <c r="BX1120" s="396"/>
      <c r="BY1120" s="396"/>
    </row>
    <row r="1121" s="211" customFormat="true" ht="15" customHeight="true" x14ac:dyDescent="0.2">
      <c r="BA1121" s="396"/>
      <c r="BB1121" s="238"/>
      <c r="BC1121" s="396"/>
      <c r="BD1121" s="396"/>
      <c r="BE1121" s="396"/>
      <c r="BF1121" s="396"/>
      <c r="BG1121" s="396"/>
      <c r="BH1121" s="396"/>
      <c r="BI1121" s="396"/>
      <c r="BJ1121" s="396"/>
      <c r="BK1121" s="396"/>
      <c r="BL1121" s="396"/>
      <c r="BM1121" s="396"/>
      <c r="BN1121" s="396"/>
      <c r="BO1121" s="396"/>
      <c r="BP1121" s="396"/>
      <c r="BQ1121" s="396"/>
      <c r="BR1121" s="396"/>
      <c r="BS1121" s="396"/>
      <c r="BT1121" s="396"/>
      <c r="BU1121" s="396"/>
      <c r="BV1121" s="396"/>
      <c r="BW1121" s="396"/>
      <c r="BX1121" s="396"/>
      <c r="BY1121" s="396"/>
    </row>
    <row r="1122" s="211" customFormat="true" ht="15" customHeight="true" x14ac:dyDescent="0.2">
      <c r="BA1122" s="396"/>
      <c r="BB1122" s="238"/>
      <c r="BC1122" s="396"/>
      <c r="BD1122" s="396"/>
      <c r="BE1122" s="396"/>
      <c r="BF1122" s="396"/>
      <c r="BG1122" s="396"/>
      <c r="BH1122" s="396"/>
      <c r="BI1122" s="396"/>
      <c r="BJ1122" s="396"/>
      <c r="BK1122" s="396"/>
      <c r="BL1122" s="396"/>
      <c r="BM1122" s="396"/>
      <c r="BN1122" s="396"/>
      <c r="BO1122" s="396"/>
      <c r="BP1122" s="396"/>
      <c r="BQ1122" s="396"/>
      <c r="BR1122" s="396"/>
      <c r="BS1122" s="396"/>
      <c r="BT1122" s="396"/>
      <c r="BU1122" s="396"/>
      <c r="BV1122" s="396"/>
      <c r="BW1122" s="396"/>
      <c r="BX1122" s="396"/>
      <c r="BY1122" s="396"/>
    </row>
    <row r="1123" s="211" customFormat="true" ht="15" customHeight="true" x14ac:dyDescent="0.2">
      <c r="BA1123" s="396"/>
      <c r="BB1123" s="238"/>
      <c r="BC1123" s="396"/>
      <c r="BD1123" s="396"/>
      <c r="BE1123" s="396"/>
      <c r="BF1123" s="396"/>
      <c r="BG1123" s="396"/>
      <c r="BH1123" s="396"/>
      <c r="BI1123" s="396"/>
      <c r="BJ1123" s="396"/>
      <c r="BK1123" s="396"/>
      <c r="BL1123" s="396"/>
      <c r="BM1123" s="396"/>
      <c r="BN1123" s="396"/>
      <c r="BO1123" s="396"/>
      <c r="BP1123" s="396"/>
      <c r="BQ1123" s="396"/>
      <c r="BR1123" s="396"/>
      <c r="BS1123" s="396"/>
      <c r="BT1123" s="396"/>
      <c r="BU1123" s="396"/>
      <c r="BV1123" s="396"/>
      <c r="BW1123" s="396"/>
      <c r="BX1123" s="396"/>
      <c r="BY1123" s="396"/>
    </row>
    <row r="1124" s="211" customFormat="true" ht="15" customHeight="true" x14ac:dyDescent="0.2">
      <c r="BA1124" s="396"/>
      <c r="BB1124" s="238"/>
      <c r="BC1124" s="396"/>
      <c r="BD1124" s="396"/>
      <c r="BE1124" s="396"/>
      <c r="BF1124" s="396"/>
      <c r="BG1124" s="396"/>
      <c r="BH1124" s="396"/>
      <c r="BI1124" s="396"/>
      <c r="BJ1124" s="396"/>
      <c r="BK1124" s="396"/>
      <c r="BL1124" s="396"/>
      <c r="BM1124" s="396"/>
      <c r="BN1124" s="396"/>
      <c r="BO1124" s="396"/>
      <c r="BP1124" s="396"/>
      <c r="BQ1124" s="396"/>
      <c r="BR1124" s="396"/>
      <c r="BS1124" s="396"/>
      <c r="BT1124" s="396"/>
      <c r="BU1124" s="396"/>
      <c r="BV1124" s="396"/>
      <c r="BW1124" s="396"/>
      <c r="BX1124" s="396"/>
      <c r="BY1124" s="396"/>
    </row>
    <row r="1125" s="211" customFormat="true" ht="15" customHeight="true" x14ac:dyDescent="0.2">
      <c r="BA1125" s="396"/>
      <c r="BB1125" s="238"/>
      <c r="BC1125" s="396"/>
      <c r="BD1125" s="396"/>
      <c r="BE1125" s="396"/>
      <c r="BF1125" s="396"/>
      <c r="BG1125" s="396"/>
      <c r="BH1125" s="396"/>
      <c r="BI1125" s="396"/>
      <c r="BJ1125" s="396"/>
      <c r="BK1125" s="396"/>
      <c r="BL1125" s="396"/>
      <c r="BM1125" s="396"/>
      <c r="BN1125" s="396"/>
      <c r="BO1125" s="396"/>
      <c r="BP1125" s="396"/>
      <c r="BQ1125" s="396"/>
      <c r="BR1125" s="396"/>
      <c r="BS1125" s="396"/>
      <c r="BT1125" s="396"/>
      <c r="BU1125" s="396"/>
      <c r="BV1125" s="396"/>
      <c r="BW1125" s="396"/>
      <c r="BX1125" s="396"/>
      <c r="BY1125" s="396"/>
    </row>
    <row r="1126" s="211" customFormat="true" ht="15" customHeight="true" x14ac:dyDescent="0.2">
      <c r="BA1126" s="396"/>
      <c r="BB1126" s="238"/>
      <c r="BC1126" s="396"/>
      <c r="BD1126" s="396"/>
      <c r="BE1126" s="396"/>
      <c r="BF1126" s="396"/>
      <c r="BG1126" s="396"/>
      <c r="BH1126" s="396"/>
      <c r="BI1126" s="396"/>
      <c r="BJ1126" s="396"/>
      <c r="BK1126" s="396"/>
      <c r="BL1126" s="396"/>
      <c r="BM1126" s="396"/>
      <c r="BN1126" s="396"/>
      <c r="BO1126" s="396"/>
      <c r="BP1126" s="396"/>
      <c r="BQ1126" s="396"/>
      <c r="BR1126" s="396"/>
      <c r="BS1126" s="396"/>
      <c r="BT1126" s="396"/>
      <c r="BU1126" s="396"/>
      <c r="BV1126" s="396"/>
      <c r="BW1126" s="396"/>
      <c r="BX1126" s="396"/>
      <c r="BY1126" s="396"/>
    </row>
    <row r="1127" s="211" customFormat="true" ht="15" customHeight="true" x14ac:dyDescent="0.2">
      <c r="BA1127" s="396"/>
      <c r="BB1127" s="238"/>
      <c r="BC1127" s="396"/>
      <c r="BD1127" s="396"/>
      <c r="BE1127" s="396"/>
      <c r="BF1127" s="396"/>
      <c r="BG1127" s="396"/>
      <c r="BH1127" s="396"/>
      <c r="BI1127" s="396"/>
      <c r="BJ1127" s="396"/>
      <c r="BK1127" s="396"/>
      <c r="BL1127" s="396"/>
      <c r="BM1127" s="396"/>
      <c r="BN1127" s="396"/>
      <c r="BO1127" s="396"/>
      <c r="BP1127" s="396"/>
      <c r="BQ1127" s="396"/>
      <c r="BR1127" s="396"/>
      <c r="BS1127" s="396"/>
      <c r="BT1127" s="396"/>
      <c r="BU1127" s="396"/>
      <c r="BV1127" s="396"/>
      <c r="BW1127" s="396"/>
      <c r="BX1127" s="396"/>
      <c r="BY1127" s="396"/>
    </row>
    <row r="1128" s="211" customFormat="true" ht="15" customHeight="true" x14ac:dyDescent="0.2">
      <c r="BA1128" s="396"/>
      <c r="BB1128" s="238"/>
      <c r="BC1128" s="396"/>
      <c r="BD1128" s="396"/>
      <c r="BE1128" s="396"/>
      <c r="BF1128" s="396"/>
      <c r="BG1128" s="396"/>
      <c r="BH1128" s="396"/>
      <c r="BI1128" s="396"/>
      <c r="BJ1128" s="396"/>
      <c r="BK1128" s="396"/>
      <c r="BL1128" s="396"/>
      <c r="BM1128" s="396"/>
      <c r="BN1128" s="396"/>
      <c r="BO1128" s="396"/>
      <c r="BP1128" s="396"/>
      <c r="BQ1128" s="396"/>
      <c r="BR1128" s="396"/>
      <c r="BS1128" s="396"/>
      <c r="BT1128" s="396"/>
      <c r="BU1128" s="396"/>
      <c r="BV1128" s="396"/>
      <c r="BW1128" s="396"/>
      <c r="BX1128" s="396"/>
      <c r="BY1128" s="396"/>
    </row>
    <row r="1129" s="211" customFormat="true" ht="15" customHeight="true" x14ac:dyDescent="0.2">
      <c r="BA1129" s="396"/>
      <c r="BB1129" s="238"/>
      <c r="BC1129" s="396"/>
      <c r="BD1129" s="396"/>
      <c r="BE1129" s="396"/>
      <c r="BF1129" s="396"/>
      <c r="BG1129" s="396"/>
      <c r="BH1129" s="396"/>
      <c r="BI1129" s="396"/>
      <c r="BJ1129" s="396"/>
      <c r="BK1129" s="396"/>
      <c r="BL1129" s="396"/>
      <c r="BM1129" s="396"/>
      <c r="BN1129" s="396"/>
      <c r="BO1129" s="396"/>
      <c r="BP1129" s="396"/>
      <c r="BQ1129" s="396"/>
      <c r="BR1129" s="396"/>
      <c r="BS1129" s="396"/>
      <c r="BT1129" s="396"/>
      <c r="BU1129" s="396"/>
      <c r="BV1129" s="396"/>
      <c r="BW1129" s="396"/>
      <c r="BX1129" s="396"/>
      <c r="BY1129" s="396"/>
    </row>
    <row r="1130" s="211" customFormat="true" ht="15" customHeight="true" x14ac:dyDescent="0.2">
      <c r="BA1130" s="396"/>
      <c r="BB1130" s="238"/>
      <c r="BC1130" s="396"/>
      <c r="BD1130" s="396"/>
      <c r="BE1130" s="396"/>
      <c r="BF1130" s="396"/>
      <c r="BG1130" s="396"/>
      <c r="BH1130" s="396"/>
      <c r="BI1130" s="396"/>
      <c r="BJ1130" s="396"/>
      <c r="BK1130" s="396"/>
      <c r="BL1130" s="396"/>
      <c r="BM1130" s="396"/>
      <c r="BN1130" s="396"/>
      <c r="BO1130" s="396"/>
      <c r="BP1130" s="396"/>
      <c r="BQ1130" s="396"/>
      <c r="BR1130" s="396"/>
      <c r="BS1130" s="396"/>
      <c r="BT1130" s="396"/>
      <c r="BU1130" s="396"/>
      <c r="BV1130" s="396"/>
      <c r="BW1130" s="396"/>
      <c r="BX1130" s="396"/>
      <c r="BY1130" s="396"/>
    </row>
    <row r="1131" s="211" customFormat="true" ht="15" customHeight="true" x14ac:dyDescent="0.2">
      <c r="BA1131" s="396"/>
      <c r="BB1131" s="238"/>
      <c r="BC1131" s="396"/>
      <c r="BD1131" s="396"/>
      <c r="BE1131" s="396"/>
      <c r="BF1131" s="396"/>
      <c r="BG1131" s="396"/>
      <c r="BH1131" s="396"/>
      <c r="BI1131" s="396"/>
      <c r="BJ1131" s="396"/>
      <c r="BK1131" s="396"/>
      <c r="BL1131" s="396"/>
      <c r="BM1131" s="396"/>
      <c r="BN1131" s="396"/>
      <c r="BO1131" s="396"/>
      <c r="BP1131" s="396"/>
      <c r="BQ1131" s="396"/>
      <c r="BR1131" s="396"/>
      <c r="BS1131" s="396"/>
      <c r="BT1131" s="396"/>
      <c r="BU1131" s="396"/>
      <c r="BV1131" s="396"/>
      <c r="BW1131" s="396"/>
      <c r="BX1131" s="396"/>
      <c r="BY1131" s="396"/>
    </row>
    <row r="1132" s="211" customFormat="true" ht="15" customHeight="true" x14ac:dyDescent="0.2">
      <c r="BA1132" s="396"/>
      <c r="BB1132" s="238"/>
      <c r="BC1132" s="396"/>
      <c r="BD1132" s="396"/>
      <c r="BE1132" s="396"/>
      <c r="BF1132" s="396"/>
      <c r="BG1132" s="396"/>
      <c r="BH1132" s="396"/>
      <c r="BI1132" s="396"/>
      <c r="BJ1132" s="396"/>
      <c r="BK1132" s="396"/>
      <c r="BL1132" s="396"/>
      <c r="BM1132" s="396"/>
      <c r="BN1132" s="396"/>
      <c r="BO1132" s="396"/>
      <c r="BP1132" s="396"/>
      <c r="BQ1132" s="396"/>
      <c r="BR1132" s="396"/>
      <c r="BS1132" s="396"/>
      <c r="BT1132" s="396"/>
      <c r="BU1132" s="396"/>
      <c r="BV1132" s="396"/>
      <c r="BW1132" s="396"/>
      <c r="BX1132" s="396"/>
      <c r="BY1132" s="396"/>
    </row>
    <row r="1133" s="211" customFormat="true" ht="15" customHeight="true" x14ac:dyDescent="0.2">
      <c r="BA1133" s="396"/>
      <c r="BB1133" s="238"/>
      <c r="BC1133" s="396"/>
      <c r="BD1133" s="396"/>
      <c r="BE1133" s="396"/>
      <c r="BF1133" s="396"/>
      <c r="BG1133" s="396"/>
      <c r="BH1133" s="396"/>
      <c r="BI1133" s="396"/>
      <c r="BJ1133" s="396"/>
      <c r="BK1133" s="396"/>
      <c r="BL1133" s="396"/>
      <c r="BM1133" s="396"/>
      <c r="BN1133" s="396"/>
      <c r="BO1133" s="396"/>
      <c r="BP1133" s="396"/>
      <c r="BQ1133" s="396"/>
      <c r="BR1133" s="396"/>
      <c r="BS1133" s="396"/>
      <c r="BT1133" s="396"/>
      <c r="BU1133" s="396"/>
      <c r="BV1133" s="396"/>
      <c r="BW1133" s="396"/>
      <c r="BX1133" s="396"/>
      <c r="BY1133" s="396"/>
    </row>
    <row r="1134" s="211" customFormat="true" ht="15" customHeight="true" x14ac:dyDescent="0.2">
      <c r="BA1134" s="396"/>
      <c r="BB1134" s="238"/>
      <c r="BC1134" s="396"/>
      <c r="BD1134" s="396"/>
      <c r="BE1134" s="396"/>
      <c r="BF1134" s="396"/>
      <c r="BG1134" s="396"/>
      <c r="BH1134" s="396"/>
      <c r="BI1134" s="396"/>
      <c r="BJ1134" s="396"/>
      <c r="BK1134" s="396"/>
      <c r="BL1134" s="396"/>
      <c r="BM1134" s="396"/>
      <c r="BN1134" s="396"/>
      <c r="BO1134" s="396"/>
      <c r="BP1134" s="396"/>
      <c r="BQ1134" s="396"/>
      <c r="BR1134" s="396"/>
      <c r="BS1134" s="396"/>
      <c r="BT1134" s="396"/>
      <c r="BU1134" s="396"/>
      <c r="BV1134" s="396"/>
      <c r="BW1134" s="396"/>
      <c r="BX1134" s="396"/>
      <c r="BY1134" s="396"/>
    </row>
    <row r="1135" s="211" customFormat="true" ht="15" customHeight="true" x14ac:dyDescent="0.2">
      <c r="BA1135" s="396"/>
      <c r="BB1135" s="238"/>
      <c r="BC1135" s="396"/>
      <c r="BD1135" s="396"/>
      <c r="BE1135" s="396"/>
      <c r="BF1135" s="396"/>
      <c r="BG1135" s="396"/>
      <c r="BH1135" s="396"/>
      <c r="BI1135" s="396"/>
      <c r="BJ1135" s="396"/>
      <c r="BK1135" s="396"/>
      <c r="BL1135" s="396"/>
      <c r="BM1135" s="396"/>
      <c r="BN1135" s="396"/>
      <c r="BO1135" s="396"/>
      <c r="BP1135" s="396"/>
      <c r="BQ1135" s="396"/>
      <c r="BR1135" s="396"/>
      <c r="BS1135" s="396"/>
      <c r="BT1135" s="396"/>
      <c r="BU1135" s="396"/>
      <c r="BV1135" s="396"/>
      <c r="BW1135" s="396"/>
      <c r="BX1135" s="396"/>
      <c r="BY1135" s="396"/>
    </row>
    <row r="1136" s="211" customFormat="true" ht="15" customHeight="true" x14ac:dyDescent="0.2">
      <c r="BA1136" s="396"/>
      <c r="BB1136" s="238"/>
      <c r="BC1136" s="396"/>
      <c r="BD1136" s="396"/>
      <c r="BE1136" s="396"/>
      <c r="BF1136" s="396"/>
      <c r="BG1136" s="396"/>
      <c r="BH1136" s="396"/>
      <c r="BI1136" s="396"/>
      <c r="BJ1136" s="396"/>
      <c r="BK1136" s="396"/>
      <c r="BL1136" s="396"/>
      <c r="BM1136" s="396"/>
      <c r="BN1136" s="396"/>
      <c r="BO1136" s="396"/>
      <c r="BP1136" s="396"/>
      <c r="BQ1136" s="396"/>
      <c r="BR1136" s="396"/>
      <c r="BS1136" s="396"/>
      <c r="BT1136" s="396"/>
      <c r="BU1136" s="396"/>
      <c r="BV1136" s="396"/>
      <c r="BW1136" s="396"/>
      <c r="BX1136" s="396"/>
      <c r="BY1136" s="396"/>
    </row>
    <row r="1137" s="211" customFormat="true" ht="15" customHeight="true" x14ac:dyDescent="0.2">
      <c r="BA1137" s="396"/>
      <c r="BB1137" s="238"/>
      <c r="BC1137" s="396"/>
      <c r="BD1137" s="396"/>
      <c r="BE1137" s="396"/>
      <c r="BF1137" s="396"/>
      <c r="BG1137" s="396"/>
      <c r="BH1137" s="396"/>
      <c r="BI1137" s="396"/>
      <c r="BJ1137" s="396"/>
      <c r="BK1137" s="396"/>
      <c r="BL1137" s="396"/>
      <c r="BM1137" s="396"/>
      <c r="BN1137" s="396"/>
      <c r="BO1137" s="396"/>
      <c r="BP1137" s="396"/>
      <c r="BQ1137" s="396"/>
      <c r="BR1137" s="396"/>
      <c r="BS1137" s="396"/>
      <c r="BT1137" s="396"/>
      <c r="BU1137" s="396"/>
      <c r="BV1137" s="396"/>
      <c r="BW1137" s="396"/>
      <c r="BX1137" s="396"/>
      <c r="BY1137" s="396"/>
    </row>
    <row r="1138" s="211" customFormat="true" ht="15" customHeight="true" x14ac:dyDescent="0.2">
      <c r="BA1138" s="396"/>
      <c r="BB1138" s="238"/>
      <c r="BC1138" s="396"/>
      <c r="BD1138" s="396"/>
      <c r="BE1138" s="396"/>
      <c r="BF1138" s="396"/>
      <c r="BG1138" s="396"/>
      <c r="BH1138" s="396"/>
      <c r="BI1138" s="396"/>
      <c r="BJ1138" s="396"/>
      <c r="BK1138" s="396"/>
      <c r="BL1138" s="396"/>
      <c r="BM1138" s="396"/>
      <c r="BN1138" s="396"/>
      <c r="BO1138" s="396"/>
      <c r="BP1138" s="396"/>
      <c r="BQ1138" s="396"/>
      <c r="BR1138" s="396"/>
      <c r="BS1138" s="396"/>
      <c r="BT1138" s="396"/>
      <c r="BU1138" s="396"/>
      <c r="BV1138" s="396"/>
      <c r="BW1138" s="396"/>
      <c r="BX1138" s="396"/>
      <c r="BY1138" s="396"/>
    </row>
    <row r="1139" s="211" customFormat="true" ht="15" customHeight="true" x14ac:dyDescent="0.2">
      <c r="BA1139" s="396"/>
      <c r="BB1139" s="238"/>
      <c r="BC1139" s="396"/>
      <c r="BD1139" s="396"/>
      <c r="BE1139" s="396"/>
      <c r="BF1139" s="396"/>
      <c r="BG1139" s="396"/>
      <c r="BH1139" s="396"/>
      <c r="BI1139" s="396"/>
      <c r="BJ1139" s="396"/>
      <c r="BK1139" s="396"/>
      <c r="BL1139" s="396"/>
      <c r="BM1139" s="396"/>
      <c r="BN1139" s="396"/>
      <c r="BO1139" s="396"/>
      <c r="BP1139" s="396"/>
      <c r="BQ1139" s="396"/>
      <c r="BR1139" s="396"/>
      <c r="BS1139" s="396"/>
      <c r="BT1139" s="396"/>
      <c r="BU1139" s="396"/>
      <c r="BV1139" s="396"/>
      <c r="BW1139" s="396"/>
      <c r="BX1139" s="396"/>
      <c r="BY1139" s="396"/>
    </row>
    <row r="1140" s="211" customFormat="true" ht="15" customHeight="true" x14ac:dyDescent="0.2">
      <c r="BA1140" s="396"/>
      <c r="BB1140" s="238"/>
      <c r="BC1140" s="396"/>
      <c r="BD1140" s="396"/>
      <c r="BE1140" s="396"/>
      <c r="BF1140" s="396"/>
      <c r="BG1140" s="396"/>
      <c r="BH1140" s="396"/>
      <c r="BI1140" s="396"/>
      <c r="BJ1140" s="396"/>
      <c r="BK1140" s="396"/>
      <c r="BL1140" s="396"/>
      <c r="BM1140" s="396"/>
      <c r="BN1140" s="396"/>
      <c r="BO1140" s="396"/>
      <c r="BP1140" s="396"/>
      <c r="BQ1140" s="396"/>
      <c r="BR1140" s="396"/>
      <c r="BS1140" s="396"/>
      <c r="BT1140" s="396"/>
      <c r="BU1140" s="396"/>
      <c r="BV1140" s="396"/>
      <c r="BW1140" s="396"/>
      <c r="BX1140" s="396"/>
      <c r="BY1140" s="396"/>
    </row>
    <row r="1141" s="211" customFormat="true" ht="15" customHeight="true" x14ac:dyDescent="0.2">
      <c r="BA1141" s="396"/>
      <c r="BB1141" s="238"/>
      <c r="BC1141" s="396"/>
      <c r="BD1141" s="396"/>
      <c r="BE1141" s="396"/>
      <c r="BF1141" s="396"/>
      <c r="BG1141" s="396"/>
      <c r="BH1141" s="396"/>
      <c r="BI1141" s="396"/>
      <c r="BJ1141" s="396"/>
      <c r="BK1141" s="396"/>
      <c r="BL1141" s="396"/>
      <c r="BM1141" s="396"/>
      <c r="BN1141" s="396"/>
      <c r="BO1141" s="396"/>
      <c r="BP1141" s="396"/>
      <c r="BQ1141" s="396"/>
      <c r="BR1141" s="396"/>
      <c r="BS1141" s="396"/>
      <c r="BT1141" s="396"/>
      <c r="BU1141" s="396"/>
      <c r="BV1141" s="396"/>
      <c r="BW1141" s="396"/>
      <c r="BX1141" s="396"/>
      <c r="BY1141" s="396"/>
    </row>
    <row r="1142" s="211" customFormat="true" ht="15" customHeight="true" x14ac:dyDescent="0.2">
      <c r="BA1142" s="396"/>
      <c r="BB1142" s="238"/>
      <c r="BC1142" s="396"/>
      <c r="BD1142" s="396"/>
      <c r="BE1142" s="396"/>
      <c r="BF1142" s="396"/>
      <c r="BG1142" s="396"/>
      <c r="BH1142" s="396"/>
      <c r="BI1142" s="396"/>
      <c r="BJ1142" s="396"/>
      <c r="BK1142" s="396"/>
      <c r="BL1142" s="396"/>
      <c r="BM1142" s="396"/>
      <c r="BN1142" s="396"/>
      <c r="BO1142" s="396"/>
      <c r="BP1142" s="396"/>
      <c r="BQ1142" s="396"/>
      <c r="BR1142" s="396"/>
      <c r="BS1142" s="396"/>
      <c r="BT1142" s="396"/>
      <c r="BU1142" s="396"/>
      <c r="BV1142" s="396"/>
      <c r="BW1142" s="396"/>
      <c r="BX1142" s="396"/>
      <c r="BY1142" s="396"/>
    </row>
    <row r="1143" s="211" customFormat="true" ht="15" customHeight="true" x14ac:dyDescent="0.2">
      <c r="BA1143" s="396"/>
      <c r="BB1143" s="238"/>
      <c r="BC1143" s="396"/>
      <c r="BD1143" s="396"/>
      <c r="BE1143" s="396"/>
      <c r="BF1143" s="396"/>
      <c r="BG1143" s="396"/>
      <c r="BH1143" s="396"/>
      <c r="BI1143" s="396"/>
      <c r="BJ1143" s="396"/>
      <c r="BK1143" s="396"/>
      <c r="BL1143" s="396"/>
      <c r="BM1143" s="396"/>
      <c r="BN1143" s="396"/>
      <c r="BO1143" s="396"/>
      <c r="BP1143" s="396"/>
      <c r="BQ1143" s="396"/>
      <c r="BR1143" s="396"/>
      <c r="BS1143" s="396"/>
      <c r="BT1143" s="396"/>
      <c r="BU1143" s="396"/>
      <c r="BV1143" s="396"/>
      <c r="BW1143" s="396"/>
      <c r="BX1143" s="396"/>
      <c r="BY1143" s="396"/>
    </row>
    <row r="1144" s="211" customFormat="true" ht="15" customHeight="true" x14ac:dyDescent="0.2">
      <c r="BA1144" s="396"/>
      <c r="BB1144" s="238"/>
      <c r="BC1144" s="396"/>
      <c r="BD1144" s="396"/>
      <c r="BE1144" s="396"/>
      <c r="BF1144" s="396"/>
      <c r="BG1144" s="396"/>
      <c r="BH1144" s="396"/>
      <c r="BI1144" s="396"/>
      <c r="BJ1144" s="396"/>
      <c r="BK1144" s="396"/>
      <c r="BL1144" s="396"/>
      <c r="BM1144" s="396"/>
      <c r="BN1144" s="396"/>
      <c r="BO1144" s="396"/>
      <c r="BP1144" s="396"/>
      <c r="BQ1144" s="396"/>
      <c r="BR1144" s="396"/>
      <c r="BS1144" s="396"/>
      <c r="BT1144" s="396"/>
      <c r="BU1144" s="396"/>
      <c r="BV1144" s="396"/>
      <c r="BW1144" s="396"/>
      <c r="BX1144" s="396"/>
      <c r="BY1144" s="396"/>
    </row>
    <row r="1145" s="211" customFormat="true" ht="15" customHeight="true" x14ac:dyDescent="0.2">
      <c r="BA1145" s="396"/>
      <c r="BB1145" s="238"/>
      <c r="BC1145" s="396"/>
      <c r="BD1145" s="396"/>
      <c r="BE1145" s="396"/>
      <c r="BF1145" s="396"/>
      <c r="BG1145" s="396"/>
      <c r="BH1145" s="396"/>
      <c r="BI1145" s="396"/>
      <c r="BJ1145" s="396"/>
      <c r="BK1145" s="396"/>
      <c r="BL1145" s="396"/>
      <c r="BM1145" s="396"/>
      <c r="BN1145" s="396"/>
      <c r="BO1145" s="396"/>
      <c r="BP1145" s="396"/>
      <c r="BQ1145" s="396"/>
      <c r="BR1145" s="396"/>
      <c r="BS1145" s="396"/>
      <c r="BT1145" s="396"/>
      <c r="BU1145" s="396"/>
      <c r="BV1145" s="396"/>
      <c r="BW1145" s="396"/>
      <c r="BX1145" s="396"/>
      <c r="BY1145" s="396"/>
    </row>
    <row r="1146" s="211" customFormat="true" ht="15" customHeight="true" x14ac:dyDescent="0.2">
      <c r="BA1146" s="396"/>
      <c r="BB1146" s="238"/>
      <c r="BC1146" s="396"/>
      <c r="BD1146" s="396"/>
      <c r="BE1146" s="396"/>
      <c r="BF1146" s="396"/>
      <c r="BG1146" s="396"/>
      <c r="BH1146" s="396"/>
      <c r="BI1146" s="396"/>
      <c r="BJ1146" s="396"/>
      <c r="BK1146" s="396"/>
      <c r="BL1146" s="396"/>
      <c r="BM1146" s="396"/>
      <c r="BN1146" s="396"/>
      <c r="BO1146" s="396"/>
      <c r="BP1146" s="396"/>
      <c r="BQ1146" s="396"/>
      <c r="BR1146" s="396"/>
      <c r="BS1146" s="396"/>
      <c r="BT1146" s="396"/>
      <c r="BU1146" s="396"/>
      <c r="BV1146" s="396"/>
      <c r="BW1146" s="396"/>
      <c r="BX1146" s="396"/>
      <c r="BY1146" s="396"/>
    </row>
    <row r="1147" s="211" customFormat="true" ht="15" customHeight="true" x14ac:dyDescent="0.2">
      <c r="BA1147" s="396"/>
      <c r="BB1147" s="238"/>
      <c r="BC1147" s="396"/>
      <c r="BD1147" s="396"/>
      <c r="BE1147" s="396"/>
      <c r="BF1147" s="396"/>
      <c r="BG1147" s="396"/>
      <c r="BH1147" s="396"/>
      <c r="BI1147" s="396"/>
      <c r="BJ1147" s="396"/>
      <c r="BK1147" s="396"/>
      <c r="BL1147" s="396"/>
      <c r="BM1147" s="396"/>
      <c r="BN1147" s="396"/>
      <c r="BO1147" s="396"/>
      <c r="BP1147" s="396"/>
      <c r="BQ1147" s="396"/>
      <c r="BR1147" s="396"/>
      <c r="BS1147" s="396"/>
      <c r="BT1147" s="396"/>
      <c r="BU1147" s="396"/>
      <c r="BV1147" s="396"/>
      <c r="BW1147" s="396"/>
      <c r="BX1147" s="396"/>
      <c r="BY1147" s="396"/>
    </row>
    <row r="1148" s="211" customFormat="true" ht="15" customHeight="true" x14ac:dyDescent="0.2">
      <c r="BA1148" s="396"/>
      <c r="BB1148" s="238"/>
      <c r="BC1148" s="396"/>
      <c r="BD1148" s="396"/>
      <c r="BE1148" s="396"/>
      <c r="BF1148" s="396"/>
      <c r="BG1148" s="396"/>
      <c r="BH1148" s="396"/>
      <c r="BI1148" s="396"/>
      <c r="BJ1148" s="396"/>
      <c r="BK1148" s="396"/>
      <c r="BL1148" s="396"/>
      <c r="BM1148" s="396"/>
      <c r="BN1148" s="396"/>
      <c r="BO1148" s="396"/>
      <c r="BP1148" s="396"/>
      <c r="BQ1148" s="396"/>
      <c r="BR1148" s="396"/>
      <c r="BS1148" s="396"/>
      <c r="BT1148" s="396"/>
      <c r="BU1148" s="396"/>
      <c r="BV1148" s="396"/>
      <c r="BW1148" s="396"/>
      <c r="BX1148" s="396"/>
      <c r="BY1148" s="396"/>
    </row>
    <row r="1149" s="211" customFormat="true" ht="15" customHeight="true" x14ac:dyDescent="0.2">
      <c r="BA1149" s="396"/>
      <c r="BB1149" s="238"/>
      <c r="BC1149" s="396"/>
      <c r="BD1149" s="396"/>
      <c r="BE1149" s="396"/>
      <c r="BF1149" s="396"/>
      <c r="BG1149" s="396"/>
      <c r="BH1149" s="396"/>
      <c r="BI1149" s="396"/>
      <c r="BJ1149" s="396"/>
      <c r="BK1149" s="396"/>
      <c r="BL1149" s="396"/>
      <c r="BM1149" s="396"/>
      <c r="BN1149" s="396"/>
      <c r="BO1149" s="396"/>
      <c r="BP1149" s="396"/>
      <c r="BQ1149" s="396"/>
      <c r="BR1149" s="396"/>
      <c r="BS1149" s="396"/>
      <c r="BT1149" s="396"/>
      <c r="BU1149" s="396"/>
      <c r="BV1149" s="396"/>
      <c r="BW1149" s="396"/>
      <c r="BX1149" s="396"/>
      <c r="BY1149" s="396"/>
    </row>
    <row r="1150" s="211" customFormat="true" ht="15" customHeight="true" x14ac:dyDescent="0.2">
      <c r="BA1150" s="396"/>
      <c r="BB1150" s="238"/>
      <c r="BC1150" s="396"/>
      <c r="BD1150" s="396"/>
      <c r="BE1150" s="396"/>
      <c r="BF1150" s="396"/>
      <c r="BG1150" s="396"/>
      <c r="BH1150" s="396"/>
      <c r="BI1150" s="396"/>
      <c r="BJ1150" s="396"/>
      <c r="BK1150" s="396"/>
      <c r="BL1150" s="396"/>
      <c r="BM1150" s="396"/>
      <c r="BN1150" s="396"/>
      <c r="BO1150" s="396"/>
      <c r="BP1150" s="396"/>
      <c r="BQ1150" s="396"/>
      <c r="BR1150" s="396"/>
      <c r="BS1150" s="396"/>
      <c r="BT1150" s="396"/>
      <c r="BU1150" s="396"/>
      <c r="BV1150" s="396"/>
      <c r="BW1150" s="396"/>
      <c r="BX1150" s="396"/>
      <c r="BY1150" s="396"/>
    </row>
    <row r="1151" s="211" customFormat="true" ht="15" customHeight="true" x14ac:dyDescent="0.2">
      <c r="BA1151" s="396"/>
      <c r="BB1151" s="238"/>
      <c r="BC1151" s="396"/>
      <c r="BD1151" s="396"/>
      <c r="BE1151" s="396"/>
      <c r="BF1151" s="396"/>
      <c r="BG1151" s="396"/>
      <c r="BH1151" s="396"/>
      <c r="BI1151" s="396"/>
      <c r="BJ1151" s="396"/>
      <c r="BK1151" s="396"/>
      <c r="BL1151" s="396"/>
      <c r="BM1151" s="396"/>
      <c r="BN1151" s="396"/>
      <c r="BO1151" s="396"/>
      <c r="BP1151" s="396"/>
      <c r="BQ1151" s="396"/>
      <c r="BR1151" s="396"/>
      <c r="BS1151" s="396"/>
      <c r="BT1151" s="396"/>
      <c r="BU1151" s="396"/>
      <c r="BV1151" s="396"/>
      <c r="BW1151" s="396"/>
      <c r="BX1151" s="396"/>
      <c r="BY1151" s="396"/>
    </row>
    <row r="1152" s="211" customFormat="true" ht="15" customHeight="true" x14ac:dyDescent="0.2">
      <c r="BA1152" s="396"/>
      <c r="BB1152" s="238"/>
      <c r="BC1152" s="396"/>
      <c r="BD1152" s="396"/>
      <c r="BE1152" s="396"/>
      <c r="BF1152" s="396"/>
      <c r="BG1152" s="396"/>
      <c r="BH1152" s="396"/>
      <c r="BI1152" s="396"/>
      <c r="BJ1152" s="396"/>
      <c r="BK1152" s="396"/>
      <c r="BL1152" s="396"/>
      <c r="BM1152" s="396"/>
      <c r="BN1152" s="396"/>
      <c r="BO1152" s="396"/>
      <c r="BP1152" s="396"/>
      <c r="BQ1152" s="396"/>
      <c r="BR1152" s="396"/>
      <c r="BS1152" s="396"/>
      <c r="BT1152" s="396"/>
      <c r="BU1152" s="396"/>
      <c r="BV1152" s="396"/>
      <c r="BW1152" s="396"/>
      <c r="BX1152" s="396"/>
      <c r="BY1152" s="396"/>
    </row>
    <row r="1153" s="211" customFormat="true" ht="15" customHeight="true" x14ac:dyDescent="0.2">
      <c r="BA1153" s="396"/>
      <c r="BB1153" s="238"/>
      <c r="BC1153" s="396"/>
      <c r="BD1153" s="396"/>
      <c r="BE1153" s="396"/>
      <c r="BF1153" s="396"/>
      <c r="BG1153" s="396"/>
      <c r="BH1153" s="396"/>
      <c r="BI1153" s="396"/>
      <c r="BJ1153" s="396"/>
      <c r="BK1153" s="396"/>
      <c r="BL1153" s="396"/>
      <c r="BM1153" s="396"/>
      <c r="BN1153" s="396"/>
      <c r="BO1153" s="396"/>
      <c r="BP1153" s="396"/>
      <c r="BQ1153" s="396"/>
      <c r="BR1153" s="396"/>
      <c r="BS1153" s="396"/>
      <c r="BT1153" s="396"/>
      <c r="BU1153" s="396"/>
      <c r="BV1153" s="396"/>
      <c r="BW1153" s="396"/>
      <c r="BX1153" s="396"/>
      <c r="BY1153" s="396"/>
    </row>
    <row r="1154" s="211" customFormat="true" ht="15" customHeight="true" x14ac:dyDescent="0.2">
      <c r="BA1154" s="396"/>
      <c r="BB1154" s="238"/>
      <c r="BC1154" s="396"/>
      <c r="BD1154" s="396"/>
      <c r="BE1154" s="396"/>
      <c r="BF1154" s="396"/>
      <c r="BG1154" s="396"/>
      <c r="BH1154" s="396"/>
      <c r="BI1154" s="396"/>
      <c r="BJ1154" s="396"/>
      <c r="BK1154" s="396"/>
      <c r="BL1154" s="396"/>
      <c r="BM1154" s="396"/>
      <c r="BN1154" s="396"/>
      <c r="BO1154" s="396"/>
      <c r="BP1154" s="396"/>
      <c r="BQ1154" s="396"/>
      <c r="BR1154" s="396"/>
      <c r="BS1154" s="396"/>
      <c r="BT1154" s="396"/>
      <c r="BU1154" s="396"/>
      <c r="BV1154" s="396"/>
      <c r="BW1154" s="396"/>
      <c r="BX1154" s="396"/>
      <c r="BY1154" s="396"/>
    </row>
    <row r="1155" s="211" customFormat="true" ht="15" customHeight="true" x14ac:dyDescent="0.2">
      <c r="BA1155" s="396"/>
      <c r="BB1155" s="238"/>
      <c r="BC1155" s="396"/>
      <c r="BD1155" s="396"/>
      <c r="BE1155" s="396"/>
      <c r="BF1155" s="396"/>
      <c r="BG1155" s="396"/>
      <c r="BH1155" s="396"/>
      <c r="BI1155" s="396"/>
      <c r="BJ1155" s="396"/>
      <c r="BK1155" s="396"/>
      <c r="BL1155" s="396"/>
      <c r="BM1155" s="396"/>
      <c r="BN1155" s="396"/>
      <c r="BO1155" s="396"/>
      <c r="BP1155" s="396"/>
      <c r="BQ1155" s="396"/>
      <c r="BR1155" s="396"/>
      <c r="BS1155" s="396"/>
      <c r="BT1155" s="396"/>
      <c r="BU1155" s="396"/>
      <c r="BV1155" s="396"/>
      <c r="BW1155" s="396"/>
      <c r="BX1155" s="396"/>
      <c r="BY1155" s="396"/>
    </row>
    <row r="1156" s="211" customFormat="true" ht="15" customHeight="true" x14ac:dyDescent="0.2">
      <c r="BA1156" s="396"/>
      <c r="BB1156" s="238"/>
      <c r="BC1156" s="396"/>
      <c r="BD1156" s="396"/>
      <c r="BE1156" s="396"/>
      <c r="BF1156" s="396"/>
      <c r="BG1156" s="396"/>
      <c r="BH1156" s="396"/>
      <c r="BI1156" s="396"/>
      <c r="BJ1156" s="396"/>
      <c r="BK1156" s="396"/>
      <c r="BL1156" s="396"/>
      <c r="BM1156" s="396"/>
      <c r="BN1156" s="396"/>
      <c r="BO1156" s="396"/>
      <c r="BP1156" s="396"/>
      <c r="BQ1156" s="396"/>
      <c r="BR1156" s="396"/>
      <c r="BS1156" s="396"/>
      <c r="BT1156" s="396"/>
      <c r="BU1156" s="396"/>
      <c r="BV1156" s="396"/>
      <c r="BW1156" s="396"/>
      <c r="BX1156" s="396"/>
      <c r="BY1156" s="396"/>
    </row>
    <row r="1157" s="211" customFormat="true" ht="15" customHeight="true" x14ac:dyDescent="0.2">
      <c r="BA1157" s="396"/>
      <c r="BB1157" s="238"/>
      <c r="BC1157" s="396"/>
      <c r="BD1157" s="396"/>
      <c r="BE1157" s="396"/>
      <c r="BF1157" s="396"/>
      <c r="BG1157" s="396"/>
      <c r="BH1157" s="396"/>
      <c r="BI1157" s="396"/>
      <c r="BJ1157" s="396"/>
      <c r="BK1157" s="396"/>
      <c r="BL1157" s="396"/>
      <c r="BM1157" s="396"/>
      <c r="BN1157" s="396"/>
      <c r="BO1157" s="396"/>
      <c r="BP1157" s="396"/>
      <c r="BQ1157" s="396"/>
      <c r="BR1157" s="396"/>
      <c r="BS1157" s="396"/>
      <c r="BT1157" s="396"/>
      <c r="BU1157" s="396"/>
      <c r="BV1157" s="396"/>
      <c r="BW1157" s="396"/>
      <c r="BX1157" s="396"/>
      <c r="BY1157" s="396"/>
    </row>
    <row r="1158" s="211" customFormat="true" ht="15" customHeight="true" x14ac:dyDescent="0.2">
      <c r="BA1158" s="396"/>
      <c r="BB1158" s="238"/>
      <c r="BC1158" s="396"/>
      <c r="BD1158" s="396"/>
      <c r="BE1158" s="396"/>
      <c r="BF1158" s="396"/>
      <c r="BG1158" s="396"/>
      <c r="BH1158" s="396"/>
      <c r="BI1158" s="396"/>
      <c r="BJ1158" s="396"/>
      <c r="BK1158" s="396"/>
      <c r="BL1158" s="396"/>
      <c r="BM1158" s="396"/>
      <c r="BN1158" s="396"/>
      <c r="BO1158" s="396"/>
      <c r="BP1158" s="396"/>
      <c r="BQ1158" s="396"/>
      <c r="BR1158" s="396"/>
      <c r="BS1158" s="396"/>
      <c r="BT1158" s="396"/>
      <c r="BU1158" s="396"/>
      <c r="BV1158" s="396"/>
      <c r="BW1158" s="396"/>
      <c r="BX1158" s="396"/>
      <c r="BY1158" s="396"/>
    </row>
    <row r="1159" s="211" customFormat="true" ht="15" customHeight="true" x14ac:dyDescent="0.2">
      <c r="BA1159" s="396"/>
      <c r="BB1159" s="238"/>
      <c r="BC1159" s="396"/>
      <c r="BD1159" s="396"/>
      <c r="BE1159" s="396"/>
      <c r="BF1159" s="396"/>
      <c r="BG1159" s="396"/>
      <c r="BH1159" s="396"/>
      <c r="BI1159" s="396"/>
      <c r="BJ1159" s="396"/>
      <c r="BK1159" s="396"/>
      <c r="BL1159" s="396"/>
      <c r="BM1159" s="396"/>
      <c r="BN1159" s="396"/>
      <c r="BO1159" s="396"/>
      <c r="BP1159" s="396"/>
      <c r="BQ1159" s="396"/>
      <c r="BR1159" s="396"/>
      <c r="BS1159" s="396"/>
      <c r="BT1159" s="396"/>
      <c r="BU1159" s="396"/>
      <c r="BV1159" s="396"/>
      <c r="BW1159" s="396"/>
      <c r="BX1159" s="396"/>
      <c r="BY1159" s="396"/>
    </row>
    <row r="1160" s="211" customFormat="true" ht="15" customHeight="true" x14ac:dyDescent="0.2">
      <c r="BA1160" s="396"/>
      <c r="BB1160" s="238"/>
      <c r="BC1160" s="396"/>
      <c r="BD1160" s="396"/>
      <c r="BE1160" s="396"/>
      <c r="BF1160" s="396"/>
      <c r="BG1160" s="396"/>
      <c r="BH1160" s="396"/>
      <c r="BI1160" s="396"/>
      <c r="BJ1160" s="396"/>
      <c r="BK1160" s="396"/>
      <c r="BL1160" s="396"/>
      <c r="BM1160" s="396"/>
      <c r="BN1160" s="396"/>
      <c r="BO1160" s="396"/>
      <c r="BP1160" s="396"/>
      <c r="BQ1160" s="396"/>
      <c r="BR1160" s="396"/>
      <c r="BS1160" s="396"/>
      <c r="BT1160" s="396"/>
      <c r="BU1160" s="396"/>
      <c r="BV1160" s="396"/>
      <c r="BW1160" s="396"/>
      <c r="BX1160" s="396"/>
      <c r="BY1160" s="396"/>
    </row>
    <row r="1161" s="211" customFormat="true" ht="15" customHeight="true" x14ac:dyDescent="0.2">
      <c r="BA1161" s="396"/>
      <c r="BB1161" s="238"/>
      <c r="BC1161" s="396"/>
      <c r="BD1161" s="396"/>
      <c r="BE1161" s="396"/>
      <c r="BF1161" s="396"/>
      <c r="BG1161" s="396"/>
      <c r="BH1161" s="396"/>
      <c r="BI1161" s="396"/>
      <c r="BJ1161" s="396"/>
      <c r="BK1161" s="396"/>
      <c r="BL1161" s="396"/>
      <c r="BM1161" s="396"/>
      <c r="BN1161" s="396"/>
      <c r="BO1161" s="396"/>
      <c r="BP1161" s="396"/>
      <c r="BQ1161" s="396"/>
      <c r="BR1161" s="396"/>
      <c r="BS1161" s="396"/>
      <c r="BT1161" s="396"/>
      <c r="BU1161" s="396"/>
      <c r="BV1161" s="396"/>
      <c r="BW1161" s="396"/>
      <c r="BX1161" s="396"/>
      <c r="BY1161" s="396"/>
    </row>
    <row r="1162" s="211" customFormat="true" ht="15" customHeight="true" x14ac:dyDescent="0.2">
      <c r="BA1162" s="396"/>
      <c r="BB1162" s="238"/>
      <c r="BC1162" s="396"/>
      <c r="BD1162" s="396"/>
      <c r="BE1162" s="396"/>
      <c r="BF1162" s="396"/>
      <c r="BG1162" s="396"/>
      <c r="BH1162" s="396"/>
      <c r="BI1162" s="396"/>
      <c r="BJ1162" s="396"/>
      <c r="BK1162" s="396"/>
      <c r="BL1162" s="396"/>
      <c r="BM1162" s="396"/>
      <c r="BN1162" s="396"/>
      <c r="BO1162" s="396"/>
      <c r="BP1162" s="396"/>
      <c r="BQ1162" s="396"/>
      <c r="BR1162" s="396"/>
      <c r="BS1162" s="396"/>
      <c r="BT1162" s="396"/>
      <c r="BU1162" s="396"/>
      <c r="BV1162" s="396"/>
      <c r="BW1162" s="396"/>
      <c r="BX1162" s="396"/>
      <c r="BY1162" s="396"/>
    </row>
    <row r="1163" s="211" customFormat="true" ht="15" customHeight="true" x14ac:dyDescent="0.2">
      <c r="BA1163" s="396"/>
      <c r="BB1163" s="238"/>
      <c r="BC1163" s="396"/>
      <c r="BD1163" s="396"/>
      <c r="BE1163" s="396"/>
      <c r="BF1163" s="396"/>
      <c r="BG1163" s="396"/>
      <c r="BH1163" s="396"/>
      <c r="BI1163" s="396"/>
      <c r="BJ1163" s="396"/>
      <c r="BK1163" s="396"/>
      <c r="BL1163" s="396"/>
      <c r="BM1163" s="396"/>
      <c r="BN1163" s="396"/>
      <c r="BO1163" s="396"/>
      <c r="BP1163" s="396"/>
      <c r="BQ1163" s="396"/>
      <c r="BR1163" s="396"/>
      <c r="BS1163" s="396"/>
      <c r="BT1163" s="396"/>
      <c r="BU1163" s="396"/>
      <c r="BV1163" s="396"/>
      <c r="BW1163" s="396"/>
      <c r="BX1163" s="396"/>
      <c r="BY1163" s="396"/>
    </row>
    <row r="1164" s="211" customFormat="true" ht="15" customHeight="true" x14ac:dyDescent="0.2">
      <c r="BA1164" s="396"/>
      <c r="BB1164" s="238"/>
      <c r="BC1164" s="396"/>
      <c r="BD1164" s="396"/>
      <c r="BE1164" s="396"/>
      <c r="BF1164" s="396"/>
      <c r="BG1164" s="396"/>
      <c r="BH1164" s="396"/>
      <c r="BI1164" s="396"/>
      <c r="BJ1164" s="396"/>
      <c r="BK1164" s="396"/>
      <c r="BL1164" s="396"/>
      <c r="BM1164" s="396"/>
      <c r="BN1164" s="396"/>
      <c r="BO1164" s="396"/>
      <c r="BP1164" s="396"/>
      <c r="BQ1164" s="396"/>
      <c r="BR1164" s="396"/>
      <c r="BS1164" s="396"/>
      <c r="BT1164" s="396"/>
      <c r="BU1164" s="396"/>
      <c r="BV1164" s="396"/>
      <c r="BW1164" s="396"/>
      <c r="BX1164" s="396"/>
      <c r="BY1164" s="396"/>
    </row>
    <row r="1165" s="211" customFormat="true" ht="15" customHeight="true" x14ac:dyDescent="0.2">
      <c r="BA1165" s="396"/>
      <c r="BB1165" s="238"/>
      <c r="BC1165" s="396"/>
      <c r="BD1165" s="396"/>
      <c r="BE1165" s="396"/>
      <c r="BF1165" s="396"/>
      <c r="BG1165" s="396"/>
      <c r="BH1165" s="396"/>
      <c r="BI1165" s="396"/>
      <c r="BJ1165" s="396"/>
      <c r="BK1165" s="396"/>
      <c r="BL1165" s="396"/>
      <c r="BM1165" s="396"/>
      <c r="BN1165" s="396"/>
      <c r="BO1165" s="396"/>
      <c r="BP1165" s="396"/>
      <c r="BQ1165" s="396"/>
      <c r="BR1165" s="396"/>
      <c r="BS1165" s="396"/>
      <c r="BT1165" s="396"/>
      <c r="BU1165" s="396"/>
      <c r="BV1165" s="396"/>
      <c r="BW1165" s="396"/>
      <c r="BX1165" s="396"/>
      <c r="BY1165" s="396"/>
    </row>
    <row r="1166" s="211" customFormat="true" ht="15" customHeight="true" x14ac:dyDescent="0.2">
      <c r="BA1166" s="396"/>
      <c r="BB1166" s="238"/>
      <c r="BC1166" s="396"/>
      <c r="BD1166" s="396"/>
      <c r="BE1166" s="396"/>
      <c r="BF1166" s="396"/>
      <c r="BG1166" s="396"/>
      <c r="BH1166" s="396"/>
      <c r="BI1166" s="396"/>
      <c r="BJ1166" s="396"/>
      <c r="BK1166" s="396"/>
      <c r="BL1166" s="396"/>
      <c r="BM1166" s="396"/>
      <c r="BN1166" s="396"/>
      <c r="BO1166" s="396"/>
      <c r="BP1166" s="396"/>
      <c r="BQ1166" s="396"/>
      <c r="BR1166" s="396"/>
      <c r="BS1166" s="396"/>
      <c r="BT1166" s="396"/>
      <c r="BU1166" s="396"/>
      <c r="BV1166" s="396"/>
      <c r="BW1166" s="396"/>
      <c r="BX1166" s="396"/>
      <c r="BY1166" s="396"/>
    </row>
    <row r="1167" s="211" customFormat="true" ht="15" customHeight="true" x14ac:dyDescent="0.2">
      <c r="BA1167" s="396"/>
      <c r="BB1167" s="238"/>
      <c r="BC1167" s="396"/>
      <c r="BD1167" s="396"/>
      <c r="BE1167" s="396"/>
      <c r="BF1167" s="396"/>
      <c r="BG1167" s="396"/>
      <c r="BH1167" s="396"/>
      <c r="BI1167" s="396"/>
      <c r="BJ1167" s="396"/>
      <c r="BK1167" s="396"/>
      <c r="BL1167" s="396"/>
      <c r="BM1167" s="396"/>
      <c r="BN1167" s="396"/>
      <c r="BO1167" s="396"/>
      <c r="BP1167" s="396"/>
      <c r="BQ1167" s="396"/>
      <c r="BR1167" s="396"/>
      <c r="BS1167" s="396"/>
      <c r="BT1167" s="396"/>
      <c r="BU1167" s="396"/>
      <c r="BV1167" s="396"/>
      <c r="BW1167" s="396"/>
      <c r="BX1167" s="396"/>
      <c r="BY1167" s="396"/>
    </row>
    <row r="1168" s="211" customFormat="true" ht="15" customHeight="true" x14ac:dyDescent="0.2">
      <c r="BA1168" s="396"/>
      <c r="BB1168" s="238"/>
      <c r="BC1168" s="396"/>
      <c r="BD1168" s="396"/>
      <c r="BE1168" s="396"/>
      <c r="BF1168" s="396"/>
      <c r="BG1168" s="396"/>
      <c r="BH1168" s="396"/>
      <c r="BI1168" s="396"/>
      <c r="BJ1168" s="396"/>
      <c r="BK1168" s="396"/>
      <c r="BL1168" s="396"/>
      <c r="BM1168" s="396"/>
      <c r="BN1168" s="396"/>
      <c r="BO1168" s="396"/>
      <c r="BP1168" s="396"/>
      <c r="BQ1168" s="396"/>
      <c r="BR1168" s="396"/>
      <c r="BS1168" s="396"/>
      <c r="BT1168" s="396"/>
      <c r="BU1168" s="396"/>
      <c r="BV1168" s="396"/>
      <c r="BW1168" s="396"/>
      <c r="BX1168" s="396"/>
      <c r="BY1168" s="396"/>
    </row>
    <row r="1169" s="211" customFormat="true" ht="15" customHeight="true" x14ac:dyDescent="0.2">
      <c r="BA1169" s="396"/>
      <c r="BB1169" s="238"/>
      <c r="BC1169" s="396"/>
      <c r="BD1169" s="396"/>
      <c r="BE1169" s="396"/>
      <c r="BF1169" s="396"/>
      <c r="BG1169" s="396"/>
      <c r="BH1169" s="396"/>
      <c r="BI1169" s="396"/>
      <c r="BJ1169" s="396"/>
      <c r="BK1169" s="396"/>
      <c r="BL1169" s="396"/>
      <c r="BM1169" s="396"/>
      <c r="BN1169" s="396"/>
      <c r="BO1169" s="396"/>
      <c r="BP1169" s="396"/>
      <c r="BQ1169" s="396"/>
      <c r="BR1169" s="396"/>
      <c r="BS1169" s="396"/>
      <c r="BT1169" s="396"/>
      <c r="BU1169" s="396"/>
      <c r="BV1169" s="396"/>
      <c r="BW1169" s="396"/>
      <c r="BX1169" s="396"/>
      <c r="BY1169" s="396"/>
    </row>
    <row r="1170" s="211" customFormat="true" ht="15" customHeight="true" x14ac:dyDescent="0.2">
      <c r="A1170" s="312"/>
      <c r="B1170" s="543"/>
      <c r="C1170" s="544"/>
      <c r="D1170" s="544"/>
      <c r="E1170" s="544"/>
      <c r="F1170" s="544"/>
      <c r="G1170" s="544"/>
      <c r="H1170" s="544"/>
      <c r="I1170" s="544"/>
      <c r="J1170" s="544"/>
      <c r="K1170" s="544"/>
      <c r="L1170" s="544"/>
      <c r="M1170" s="544"/>
      <c r="N1170" s="544"/>
      <c r="O1170" s="544"/>
      <c r="P1170" s="544"/>
      <c r="Q1170" s="544"/>
      <c r="R1170" s="544"/>
      <c r="S1170" s="544"/>
      <c r="T1170" s="544"/>
      <c r="U1170" s="544"/>
      <c r="V1170" s="544"/>
      <c r="W1170" s="544"/>
      <c r="X1170" s="544"/>
      <c r="Y1170" s="544"/>
      <c r="Z1170" s="544"/>
      <c r="AA1170" s="544"/>
      <c r="AB1170" s="544"/>
      <c r="BA1170" s="396"/>
      <c r="BB1170" s="238"/>
      <c r="BC1170" s="396"/>
      <c r="BD1170" s="396"/>
      <c r="BE1170" s="396"/>
      <c r="BF1170" s="396"/>
      <c r="BG1170" s="396"/>
      <c r="BH1170" s="396"/>
      <c r="BI1170" s="396"/>
      <c r="BJ1170" s="396"/>
      <c r="BK1170" s="396"/>
      <c r="BL1170" s="396"/>
      <c r="BM1170" s="396"/>
      <c r="BN1170" s="396"/>
      <c r="BO1170" s="396"/>
      <c r="BP1170" s="396"/>
      <c r="BQ1170" s="396"/>
      <c r="BR1170" s="396"/>
      <c r="BS1170" s="396"/>
      <c r="BT1170" s="396"/>
      <c r="BU1170" s="396"/>
      <c r="BV1170" s="396"/>
      <c r="BW1170" s="396"/>
      <c r="BX1170" s="396"/>
      <c r="BY1170" s="396"/>
    </row>
    <row r="1171" s="211" customFormat="true" ht="15" customHeight="true" x14ac:dyDescent="0.2">
      <c r="A1171" s="312"/>
      <c r="B1171" s="543"/>
      <c r="C1171" s="544"/>
      <c r="D1171" s="544"/>
      <c r="E1171" s="544"/>
      <c r="F1171" s="544"/>
      <c r="G1171" s="544"/>
      <c r="H1171" s="544"/>
      <c r="I1171" s="544"/>
      <c r="J1171" s="544"/>
      <c r="K1171" s="544"/>
      <c r="L1171" s="544"/>
      <c r="M1171" s="544"/>
      <c r="N1171" s="544"/>
      <c r="O1171" s="544"/>
      <c r="P1171" s="544"/>
      <c r="Q1171" s="544"/>
      <c r="R1171" s="544"/>
      <c r="S1171" s="544"/>
      <c r="T1171" s="544"/>
      <c r="U1171" s="544"/>
      <c r="V1171" s="544"/>
      <c r="W1171" s="544"/>
      <c r="X1171" s="544"/>
      <c r="Y1171" s="544"/>
      <c r="Z1171" s="544"/>
      <c r="AA1171" s="544"/>
      <c r="AB1171" s="544"/>
      <c r="BA1171" s="396"/>
      <c r="BB1171" s="238"/>
      <c r="BC1171" s="396"/>
      <c r="BD1171" s="396"/>
      <c r="BE1171" s="396"/>
      <c r="BF1171" s="396"/>
      <c r="BG1171" s="396"/>
      <c r="BH1171" s="396"/>
      <c r="BI1171" s="396"/>
      <c r="BJ1171" s="396"/>
      <c r="BK1171" s="396"/>
      <c r="BL1171" s="396"/>
      <c r="BM1171" s="396"/>
      <c r="BN1171" s="396"/>
      <c r="BO1171" s="396"/>
      <c r="BP1171" s="396"/>
      <c r="BQ1171" s="396"/>
      <c r="BR1171" s="396"/>
      <c r="BS1171" s="396"/>
      <c r="BT1171" s="396"/>
      <c r="BU1171" s="396"/>
      <c r="BV1171" s="396"/>
      <c r="BW1171" s="396"/>
      <c r="BX1171" s="396"/>
      <c r="BY1171" s="396"/>
    </row>
    <row r="1172" s="211" customFormat="true" ht="15" customHeight="true" x14ac:dyDescent="0.2">
      <c r="A1172" s="312"/>
      <c r="B1172" s="543"/>
      <c r="C1172" s="544"/>
      <c r="D1172" s="544"/>
      <c r="E1172" s="544"/>
      <c r="F1172" s="544"/>
      <c r="G1172" s="544"/>
      <c r="H1172" s="544"/>
      <c r="I1172" s="544"/>
      <c r="J1172" s="544"/>
      <c r="K1172" s="544"/>
      <c r="L1172" s="544"/>
      <c r="M1172" s="544"/>
      <c r="N1172" s="544"/>
      <c r="O1172" s="544"/>
      <c r="P1172" s="544"/>
      <c r="Q1172" s="544"/>
      <c r="R1172" s="544"/>
      <c r="S1172" s="544"/>
      <c r="T1172" s="544"/>
      <c r="U1172" s="544"/>
      <c r="V1172" s="544"/>
      <c r="W1172" s="544"/>
      <c r="X1172" s="544"/>
      <c r="Y1172" s="544"/>
      <c r="Z1172" s="544"/>
      <c r="AA1172" s="544"/>
      <c r="AB1172" s="544"/>
      <c r="BA1172" s="396"/>
      <c r="BB1172" s="238"/>
      <c r="BC1172" s="396"/>
      <c r="BD1172" s="396"/>
      <c r="BE1172" s="396"/>
      <c r="BF1172" s="396"/>
      <c r="BG1172" s="396"/>
      <c r="BH1172" s="396"/>
      <c r="BI1172" s="396"/>
      <c r="BJ1172" s="396"/>
      <c r="BK1172" s="396"/>
      <c r="BL1172" s="396"/>
      <c r="BM1172" s="396"/>
      <c r="BN1172" s="396"/>
      <c r="BO1172" s="396"/>
      <c r="BP1172" s="396"/>
      <c r="BQ1172" s="396"/>
      <c r="BR1172" s="396"/>
      <c r="BS1172" s="396"/>
      <c r="BT1172" s="396"/>
      <c r="BU1172" s="396"/>
      <c r="BV1172" s="396"/>
      <c r="BW1172" s="396"/>
      <c r="BX1172" s="396"/>
      <c r="BY1172" s="396"/>
    </row>
    <row r="1173" s="211" customFormat="true" ht="15" customHeight="true" x14ac:dyDescent="0.2">
      <c r="A1173" s="312"/>
      <c r="B1173" s="543"/>
      <c r="C1173" s="544"/>
      <c r="D1173" s="544"/>
      <c r="E1173" s="544"/>
      <c r="F1173" s="544"/>
      <c r="G1173" s="544"/>
      <c r="H1173" s="544"/>
      <c r="I1173" s="544"/>
      <c r="J1173" s="544"/>
      <c r="K1173" s="544"/>
      <c r="L1173" s="544"/>
      <c r="M1173" s="544"/>
      <c r="N1173" s="544"/>
      <c r="O1173" s="544"/>
      <c r="P1173" s="544"/>
      <c r="Q1173" s="544"/>
      <c r="R1173" s="544"/>
      <c r="S1173" s="544"/>
      <c r="T1173" s="544"/>
      <c r="U1173" s="544"/>
      <c r="V1173" s="544"/>
      <c r="W1173" s="544"/>
      <c r="X1173" s="544"/>
      <c r="Y1173" s="544"/>
      <c r="Z1173" s="544"/>
      <c r="AA1173" s="544"/>
      <c r="AB1173" s="544"/>
      <c r="BA1173" s="396"/>
      <c r="BB1173" s="238"/>
      <c r="BC1173" s="396"/>
      <c r="BD1173" s="396"/>
      <c r="BE1173" s="396"/>
      <c r="BF1173" s="396"/>
      <c r="BG1173" s="396"/>
      <c r="BH1173" s="396"/>
      <c r="BI1173" s="396"/>
      <c r="BJ1173" s="396"/>
      <c r="BK1173" s="396"/>
      <c r="BL1173" s="396"/>
      <c r="BM1173" s="396"/>
      <c r="BN1173" s="396"/>
      <c r="BO1173" s="396"/>
      <c r="BP1173" s="396"/>
      <c r="BQ1173" s="396"/>
      <c r="BR1173" s="396"/>
      <c r="BS1173" s="396"/>
      <c r="BT1173" s="396"/>
      <c r="BU1173" s="396"/>
      <c r="BV1173" s="396"/>
      <c r="BW1173" s="396"/>
      <c r="BX1173" s="396"/>
      <c r="BY1173" s="396"/>
    </row>
    <row r="1174" s="211" customFormat="true" ht="15" customHeight="true" x14ac:dyDescent="0.2">
      <c r="A1174" s="312"/>
      <c r="B1174" s="543"/>
      <c r="C1174" s="544"/>
      <c r="D1174" s="544"/>
      <c r="E1174" s="544"/>
      <c r="F1174" s="544"/>
      <c r="G1174" s="544"/>
      <c r="H1174" s="544"/>
      <c r="I1174" s="544"/>
      <c r="J1174" s="544"/>
      <c r="K1174" s="544"/>
      <c r="L1174" s="544"/>
      <c r="M1174" s="544"/>
      <c r="N1174" s="544"/>
      <c r="O1174" s="544"/>
      <c r="P1174" s="544"/>
      <c r="Q1174" s="544"/>
      <c r="R1174" s="544"/>
      <c r="S1174" s="544"/>
      <c r="T1174" s="544"/>
      <c r="U1174" s="544"/>
      <c r="V1174" s="544"/>
      <c r="W1174" s="544"/>
      <c r="X1174" s="544"/>
      <c r="Y1174" s="544"/>
      <c r="Z1174" s="544"/>
      <c r="AA1174" s="544"/>
      <c r="AB1174" s="544"/>
      <c r="BA1174" s="396"/>
      <c r="BB1174" s="238"/>
      <c r="BC1174" s="396"/>
      <c r="BD1174" s="396"/>
      <c r="BE1174" s="396"/>
      <c r="BF1174" s="396"/>
      <c r="BG1174" s="396"/>
      <c r="BH1174" s="396"/>
      <c r="BI1174" s="396"/>
      <c r="BJ1174" s="396"/>
      <c r="BK1174" s="396"/>
      <c r="BL1174" s="396"/>
      <c r="BM1174" s="396"/>
      <c r="BN1174" s="396"/>
      <c r="BO1174" s="396"/>
      <c r="BP1174" s="396"/>
      <c r="BQ1174" s="396"/>
      <c r="BR1174" s="396"/>
      <c r="BS1174" s="396"/>
      <c r="BT1174" s="396"/>
      <c r="BU1174" s="396"/>
      <c r="BV1174" s="396"/>
      <c r="BW1174" s="396"/>
      <c r="BX1174" s="396"/>
      <c r="BY1174" s="396"/>
    </row>
    <row r="1175" s="211" customFormat="true" ht="15" customHeight="true" x14ac:dyDescent="0.2">
      <c r="A1175" s="312"/>
      <c r="B1175" s="543"/>
      <c r="C1175" s="544"/>
      <c r="D1175" s="544"/>
      <c r="E1175" s="544"/>
      <c r="F1175" s="544"/>
      <c r="G1175" s="544"/>
      <c r="H1175" s="544"/>
      <c r="I1175" s="544"/>
      <c r="J1175" s="544"/>
      <c r="K1175" s="544"/>
      <c r="L1175" s="544"/>
      <c r="M1175" s="544"/>
      <c r="N1175" s="544"/>
      <c r="O1175" s="544"/>
      <c r="P1175" s="544"/>
      <c r="Q1175" s="544"/>
      <c r="R1175" s="544"/>
      <c r="S1175" s="544"/>
      <c r="T1175" s="544"/>
      <c r="U1175" s="544"/>
      <c r="V1175" s="544"/>
      <c r="W1175" s="544"/>
      <c r="X1175" s="544"/>
      <c r="Y1175" s="544"/>
      <c r="Z1175" s="544"/>
      <c r="AA1175" s="544"/>
      <c r="AB1175" s="544"/>
      <c r="BA1175" s="396"/>
      <c r="BB1175" s="238"/>
      <c r="BC1175" s="396"/>
      <c r="BD1175" s="396"/>
      <c r="BE1175" s="396"/>
      <c r="BF1175" s="396"/>
      <c r="BG1175" s="396"/>
      <c r="BH1175" s="396"/>
      <c r="BI1175" s="396"/>
      <c r="BJ1175" s="396"/>
      <c r="BK1175" s="396"/>
      <c r="BL1175" s="396"/>
      <c r="BM1175" s="396"/>
      <c r="BN1175" s="396"/>
      <c r="BO1175" s="396"/>
      <c r="BP1175" s="396"/>
      <c r="BQ1175" s="396"/>
      <c r="BR1175" s="396"/>
      <c r="BS1175" s="396"/>
      <c r="BT1175" s="396"/>
      <c r="BU1175" s="396"/>
      <c r="BV1175" s="396"/>
      <c r="BW1175" s="396"/>
      <c r="BX1175" s="396"/>
      <c r="BY1175" s="396"/>
    </row>
    <row r="1176" s="211" customFormat="true" ht="15" customHeight="true" x14ac:dyDescent="0.2">
      <c r="A1176" s="545"/>
      <c r="B1176" s="312"/>
      <c r="C1176" s="546"/>
      <c r="D1176" s="547"/>
      <c r="E1176" s="547"/>
      <c r="F1176" s="547"/>
      <c r="G1176" s="547"/>
      <c r="H1176" s="546"/>
      <c r="I1176" s="547"/>
      <c r="J1176" s="547"/>
      <c r="K1176" s="547"/>
      <c r="L1176" s="547"/>
      <c r="M1176" s="546"/>
      <c r="N1176" s="547"/>
      <c r="O1176" s="547"/>
      <c r="P1176" s="547"/>
      <c r="Q1176" s="547"/>
      <c r="R1176" s="546"/>
      <c r="S1176" s="547"/>
      <c r="T1176" s="547"/>
      <c r="U1176" s="547"/>
      <c r="BA1176" s="396"/>
      <c r="BB1176" s="238"/>
      <c r="BC1176" s="396"/>
      <c r="BD1176" s="396"/>
      <c r="BE1176" s="396"/>
      <c r="BF1176" s="396"/>
      <c r="BG1176" s="396"/>
      <c r="BH1176" s="396"/>
      <c r="BI1176" s="396"/>
      <c r="BJ1176" s="396"/>
      <c r="BK1176" s="396"/>
      <c r="BL1176" s="396"/>
      <c r="BM1176" s="396"/>
      <c r="BN1176" s="396"/>
      <c r="BO1176" s="396"/>
      <c r="BP1176" s="396"/>
      <c r="BQ1176" s="396"/>
      <c r="BR1176" s="396"/>
      <c r="BS1176" s="396"/>
      <c r="BT1176" s="396"/>
      <c r="BU1176" s="396"/>
      <c r="BV1176" s="396"/>
      <c r="BW1176" s="396"/>
      <c r="BX1176" s="396"/>
      <c r="BY1176" s="396"/>
    </row>
    <row r="1177" s="211" customFormat="true" ht="15" customHeight="true" x14ac:dyDescent="0.2">
      <c r="A1177" s="547"/>
      <c r="B1177" s="547"/>
      <c r="C1177" s="546"/>
      <c r="D1177" s="546"/>
      <c r="E1177" s="546"/>
      <c r="F1177" s="546"/>
      <c r="G1177" s="546"/>
      <c r="H1177" s="546"/>
      <c r="I1177" s="546"/>
      <c r="J1177" s="546"/>
      <c r="K1177" s="546"/>
      <c r="L1177" s="546"/>
      <c r="M1177" s="546"/>
      <c r="N1177" s="546"/>
      <c r="O1177" s="546"/>
      <c r="P1177" s="546"/>
      <c r="Q1177" s="546"/>
      <c r="R1177" s="546"/>
      <c r="S1177" s="546"/>
      <c r="T1177" s="546"/>
      <c r="U1177" s="546"/>
      <c r="BA1177" s="396"/>
      <c r="BB1177" s="238"/>
      <c r="BC1177" s="396"/>
      <c r="BD1177" s="396"/>
      <c r="BE1177" s="396"/>
      <c r="BF1177" s="396"/>
      <c r="BG1177" s="396"/>
      <c r="BH1177" s="396"/>
      <c r="BI1177" s="396"/>
      <c r="BJ1177" s="396"/>
      <c r="BK1177" s="396"/>
      <c r="BL1177" s="396"/>
      <c r="BM1177" s="396"/>
      <c r="BN1177" s="396"/>
      <c r="BO1177" s="396"/>
      <c r="BP1177" s="396"/>
      <c r="BQ1177" s="396"/>
      <c r="BR1177" s="396"/>
      <c r="BS1177" s="396"/>
      <c r="BT1177" s="396"/>
      <c r="BU1177" s="396"/>
      <c r="BV1177" s="396"/>
      <c r="BW1177" s="396"/>
      <c r="BX1177" s="396"/>
      <c r="BY1177" s="396"/>
    </row>
    <row r="1178" s="211" customFormat="true" ht="15" customHeight="true" x14ac:dyDescent="0.2">
      <c r="BA1178" s="396"/>
      <c r="BB1178" s="238"/>
      <c r="BC1178" s="396"/>
      <c r="BD1178" s="396"/>
      <c r="BE1178" s="396"/>
      <c r="BF1178" s="396"/>
      <c r="BG1178" s="396"/>
      <c r="BH1178" s="396"/>
      <c r="BI1178" s="396"/>
      <c r="BJ1178" s="396"/>
      <c r="BK1178" s="396"/>
      <c r="BL1178" s="396"/>
      <c r="BM1178" s="396"/>
      <c r="BN1178" s="396"/>
      <c r="BO1178" s="396"/>
      <c r="BP1178" s="396"/>
      <c r="BQ1178" s="396"/>
      <c r="BR1178" s="396"/>
      <c r="BS1178" s="396"/>
      <c r="BT1178" s="396"/>
      <c r="BU1178" s="396"/>
      <c r="BV1178" s="396"/>
      <c r="BW1178" s="396"/>
      <c r="BX1178" s="396"/>
      <c r="BY1178" s="396"/>
    </row>
    <row r="1179" s="211" customFormat="true" ht="15" customHeight="true" x14ac:dyDescent="0.2">
      <c r="BA1179" s="396"/>
      <c r="BB1179" s="238"/>
      <c r="BC1179" s="396"/>
      <c r="BD1179" s="396"/>
      <c r="BE1179" s="396"/>
      <c r="BF1179" s="396"/>
      <c r="BG1179" s="396"/>
      <c r="BH1179" s="396"/>
      <c r="BI1179" s="396"/>
      <c r="BJ1179" s="396"/>
      <c r="BK1179" s="396"/>
      <c r="BL1179" s="396"/>
      <c r="BM1179" s="396"/>
      <c r="BN1179" s="396"/>
      <c r="BO1179" s="396"/>
      <c r="BP1179" s="396"/>
      <c r="BQ1179" s="396"/>
      <c r="BR1179" s="396"/>
      <c r="BS1179" s="396"/>
      <c r="BT1179" s="396"/>
      <c r="BU1179" s="396"/>
      <c r="BV1179" s="396"/>
      <c r="BW1179" s="396"/>
      <c r="BX1179" s="396"/>
      <c r="BY1179" s="396"/>
    </row>
    <row r="1180" s="211" customFormat="true" ht="15" customHeight="true" x14ac:dyDescent="0.2">
      <c r="BA1180" s="396"/>
      <c r="BB1180" s="238"/>
      <c r="BC1180" s="396"/>
      <c r="BD1180" s="396"/>
      <c r="BE1180" s="396"/>
      <c r="BF1180" s="396"/>
      <c r="BG1180" s="396"/>
      <c r="BH1180" s="396"/>
      <c r="BI1180" s="396"/>
      <c r="BJ1180" s="396"/>
      <c r="BK1180" s="396"/>
      <c r="BL1180" s="396"/>
      <c r="BM1180" s="396"/>
      <c r="BN1180" s="396"/>
      <c r="BO1180" s="396"/>
      <c r="BP1180" s="396"/>
      <c r="BQ1180" s="396"/>
      <c r="BR1180" s="396"/>
      <c r="BS1180" s="396"/>
      <c r="BT1180" s="396"/>
      <c r="BU1180" s="396"/>
      <c r="BV1180" s="396"/>
      <c r="BW1180" s="396"/>
      <c r="BX1180" s="396"/>
      <c r="BY1180" s="396"/>
    </row>
    <row r="1181" s="211" customFormat="true" ht="15" customHeight="true" x14ac:dyDescent="0.2">
      <c r="BA1181" s="396"/>
      <c r="BB1181" s="238"/>
      <c r="BC1181" s="396"/>
      <c r="BD1181" s="396"/>
      <c r="BE1181" s="396"/>
      <c r="BF1181" s="396"/>
      <c r="BG1181" s="396"/>
      <c r="BH1181" s="396"/>
      <c r="BI1181" s="396"/>
      <c r="BJ1181" s="396"/>
      <c r="BK1181" s="396"/>
      <c r="BL1181" s="396"/>
      <c r="BM1181" s="396"/>
      <c r="BN1181" s="396"/>
      <c r="BO1181" s="396"/>
      <c r="BP1181" s="396"/>
      <c r="BQ1181" s="396"/>
      <c r="BR1181" s="396"/>
      <c r="BS1181" s="396"/>
      <c r="BT1181" s="396"/>
      <c r="BU1181" s="396"/>
      <c r="BV1181" s="396"/>
      <c r="BW1181" s="396"/>
      <c r="BX1181" s="396"/>
      <c r="BY1181" s="396"/>
    </row>
    <row r="1182" s="211" customFormat="true" ht="15" customHeight="true" x14ac:dyDescent="0.2">
      <c r="BA1182" s="396"/>
      <c r="BB1182" s="238"/>
      <c r="BC1182" s="396"/>
      <c r="BD1182" s="396"/>
      <c r="BE1182" s="396"/>
      <c r="BF1182" s="396"/>
      <c r="BG1182" s="396"/>
      <c r="BH1182" s="396"/>
      <c r="BI1182" s="396"/>
      <c r="BJ1182" s="396"/>
      <c r="BK1182" s="396"/>
      <c r="BL1182" s="396"/>
      <c r="BM1182" s="396"/>
      <c r="BN1182" s="396"/>
      <c r="BO1182" s="396"/>
      <c r="BP1182" s="396"/>
      <c r="BQ1182" s="396"/>
      <c r="BR1182" s="396"/>
      <c r="BS1182" s="396"/>
      <c r="BT1182" s="396"/>
      <c r="BU1182" s="396"/>
      <c r="BV1182" s="396"/>
      <c r="BW1182" s="396"/>
      <c r="BX1182" s="396"/>
      <c r="BY1182" s="396"/>
    </row>
    <row r="1183" s="211" customFormat="true" ht="15" customHeight="true" x14ac:dyDescent="0.2">
      <c r="BA1183" s="396"/>
      <c r="BB1183" s="238"/>
      <c r="BC1183" s="396"/>
      <c r="BD1183" s="396"/>
      <c r="BE1183" s="396"/>
      <c r="BF1183" s="396"/>
      <c r="BG1183" s="396"/>
      <c r="BH1183" s="396"/>
      <c r="BI1183" s="396"/>
      <c r="BJ1183" s="396"/>
      <c r="BK1183" s="396"/>
      <c r="BL1183" s="396"/>
      <c r="BM1183" s="396"/>
      <c r="BN1183" s="396"/>
      <c r="BO1183" s="396"/>
      <c r="BP1183" s="396"/>
      <c r="BQ1183" s="396"/>
      <c r="BR1183" s="396"/>
      <c r="BS1183" s="396"/>
      <c r="BT1183" s="396"/>
      <c r="BU1183" s="396"/>
      <c r="BV1183" s="396"/>
      <c r="BW1183" s="396"/>
      <c r="BX1183" s="396"/>
      <c r="BY1183" s="396"/>
    </row>
    <row r="1184" s="211" customFormat="true" ht="15" customHeight="true" x14ac:dyDescent="0.2">
      <c r="BA1184" s="396"/>
      <c r="BB1184" s="238"/>
      <c r="BC1184" s="396"/>
      <c r="BD1184" s="396"/>
      <c r="BE1184" s="396"/>
      <c r="BF1184" s="396"/>
      <c r="BG1184" s="396"/>
      <c r="BH1184" s="396"/>
      <c r="BI1184" s="396"/>
      <c r="BJ1184" s="396"/>
      <c r="BK1184" s="396"/>
      <c r="BL1184" s="396"/>
      <c r="BM1184" s="396"/>
      <c r="BN1184" s="396"/>
      <c r="BO1184" s="396"/>
      <c r="BP1184" s="396"/>
      <c r="BQ1184" s="396"/>
      <c r="BR1184" s="396"/>
      <c r="BS1184" s="396"/>
      <c r="BT1184" s="396"/>
      <c r="BU1184" s="396"/>
      <c r="BV1184" s="396"/>
      <c r="BW1184" s="396"/>
      <c r="BX1184" s="396"/>
      <c r="BY1184" s="396"/>
    </row>
    <row r="1185" s="211" customFormat="true" ht="15" customHeight="true" x14ac:dyDescent="0.2">
      <c r="BA1185" s="396"/>
      <c r="BB1185" s="238"/>
      <c r="BC1185" s="396"/>
      <c r="BD1185" s="396"/>
      <c r="BE1185" s="396"/>
      <c r="BF1185" s="396"/>
      <c r="BG1185" s="396"/>
      <c r="BH1185" s="396"/>
      <c r="BI1185" s="396"/>
      <c r="BJ1185" s="396"/>
      <c r="BK1185" s="396"/>
      <c r="BL1185" s="396"/>
      <c r="BM1185" s="396"/>
      <c r="BN1185" s="396"/>
      <c r="BO1185" s="396"/>
      <c r="BP1185" s="396"/>
      <c r="BQ1185" s="396"/>
      <c r="BR1185" s="396"/>
      <c r="BS1185" s="396"/>
      <c r="BT1185" s="396"/>
      <c r="BU1185" s="396"/>
      <c r="BV1185" s="396"/>
      <c r="BW1185" s="396"/>
      <c r="BX1185" s="396"/>
      <c r="BY1185" s="396"/>
    </row>
    <row r="1186" s="211" customFormat="true" ht="15" customHeight="true" x14ac:dyDescent="0.2">
      <c r="BA1186" s="396"/>
      <c r="BB1186" s="238"/>
      <c r="BC1186" s="396"/>
      <c r="BD1186" s="396"/>
      <c r="BE1186" s="396"/>
      <c r="BF1186" s="396"/>
      <c r="BG1186" s="396"/>
      <c r="BH1186" s="396"/>
      <c r="BI1186" s="396"/>
      <c r="BJ1186" s="396"/>
      <c r="BK1186" s="396"/>
      <c r="BL1186" s="396"/>
      <c r="BM1186" s="396"/>
      <c r="BN1186" s="396"/>
      <c r="BO1186" s="396"/>
      <c r="BP1186" s="396"/>
      <c r="BQ1186" s="396"/>
      <c r="BR1186" s="396"/>
      <c r="BS1186" s="396"/>
      <c r="BT1186" s="396"/>
      <c r="BU1186" s="396"/>
      <c r="BV1186" s="396"/>
      <c r="BW1186" s="396"/>
      <c r="BX1186" s="396"/>
      <c r="BY1186" s="396"/>
    </row>
    <row r="1187" s="211" customFormat="true" ht="15" customHeight="true" x14ac:dyDescent="0.2">
      <c r="BA1187" s="396"/>
      <c r="BB1187" s="238"/>
      <c r="BC1187" s="396"/>
      <c r="BD1187" s="396"/>
      <c r="BE1187" s="396"/>
      <c r="BF1187" s="396"/>
      <c r="BG1187" s="396"/>
      <c r="BH1187" s="396"/>
      <c r="BI1187" s="396"/>
      <c r="BJ1187" s="396"/>
      <c r="BK1187" s="396"/>
      <c r="BL1187" s="396"/>
      <c r="BM1187" s="396"/>
      <c r="BN1187" s="396"/>
      <c r="BO1187" s="396"/>
      <c r="BP1187" s="396"/>
      <c r="BQ1187" s="396"/>
      <c r="BR1187" s="396"/>
      <c r="BS1187" s="396"/>
      <c r="BT1187" s="396"/>
      <c r="BU1187" s="396"/>
      <c r="BV1187" s="396"/>
      <c r="BW1187" s="396"/>
      <c r="BX1187" s="396"/>
      <c r="BY1187" s="396"/>
    </row>
    <row r="1188" s="211" customFormat="true" ht="15" customHeight="true" x14ac:dyDescent="0.2">
      <c r="BA1188" s="396"/>
      <c r="BB1188" s="238"/>
      <c r="BC1188" s="396"/>
      <c r="BD1188" s="396"/>
      <c r="BE1188" s="396"/>
      <c r="BF1188" s="396"/>
      <c r="BG1188" s="396"/>
      <c r="BH1188" s="396"/>
      <c r="BI1188" s="396"/>
      <c r="BJ1188" s="396"/>
      <c r="BK1188" s="396"/>
      <c r="BL1188" s="396"/>
      <c r="BM1188" s="396"/>
      <c r="BN1188" s="396"/>
      <c r="BO1188" s="396"/>
      <c r="BP1188" s="396"/>
      <c r="BQ1188" s="396"/>
      <c r="BR1188" s="396"/>
      <c r="BS1188" s="396"/>
      <c r="BT1188" s="396"/>
      <c r="BU1188" s="396"/>
      <c r="BV1188" s="396"/>
      <c r="BW1188" s="396"/>
      <c r="BX1188" s="396"/>
      <c r="BY1188" s="396"/>
    </row>
    <row r="1189" s="211" customFormat="true" ht="15" customHeight="true" x14ac:dyDescent="0.2">
      <c r="BA1189" s="396"/>
      <c r="BB1189" s="238"/>
      <c r="BC1189" s="396"/>
      <c r="BD1189" s="396"/>
      <c r="BE1189" s="396"/>
      <c r="BF1189" s="396"/>
      <c r="BG1189" s="396"/>
      <c r="BH1189" s="396"/>
      <c r="BI1189" s="396"/>
      <c r="BJ1189" s="396"/>
      <c r="BK1189" s="396"/>
      <c r="BL1189" s="396"/>
      <c r="BM1189" s="396"/>
      <c r="BN1189" s="396"/>
      <c r="BO1189" s="396"/>
      <c r="BP1189" s="396"/>
      <c r="BQ1189" s="396"/>
      <c r="BR1189" s="396"/>
      <c r="BS1189" s="396"/>
      <c r="BT1189" s="396"/>
      <c r="BU1189" s="396"/>
      <c r="BV1189" s="396"/>
      <c r="BW1189" s="396"/>
      <c r="BX1189" s="396"/>
      <c r="BY1189" s="396"/>
    </row>
    <row r="1190" s="211" customFormat="true" ht="15" customHeight="true" x14ac:dyDescent="0.2">
      <c r="BA1190" s="396"/>
      <c r="BB1190" s="238"/>
      <c r="BC1190" s="396"/>
      <c r="BD1190" s="396"/>
      <c r="BE1190" s="396"/>
      <c r="BF1190" s="396"/>
      <c r="BG1190" s="396"/>
      <c r="BH1190" s="396"/>
      <c r="BI1190" s="396"/>
      <c r="BJ1190" s="396"/>
      <c r="BK1190" s="396"/>
      <c r="BL1190" s="396"/>
      <c r="BM1190" s="396"/>
      <c r="BN1190" s="396"/>
      <c r="BO1190" s="396"/>
      <c r="BP1190" s="396"/>
      <c r="BQ1190" s="396"/>
      <c r="BR1190" s="396"/>
      <c r="BS1190" s="396"/>
      <c r="BT1190" s="396"/>
      <c r="BU1190" s="396"/>
      <c r="BV1190" s="396"/>
      <c r="BW1190" s="396"/>
      <c r="BX1190" s="396"/>
      <c r="BY1190" s="396"/>
    </row>
    <row r="1191" s="211" customFormat="true" ht="15" customHeight="true" x14ac:dyDescent="0.2">
      <c r="BA1191" s="396"/>
      <c r="BB1191" s="238"/>
      <c r="BC1191" s="396"/>
      <c r="BD1191" s="396"/>
      <c r="BE1191" s="396"/>
      <c r="BF1191" s="396"/>
      <c r="BG1191" s="396"/>
      <c r="BH1191" s="396"/>
      <c r="BI1191" s="396"/>
      <c r="BJ1191" s="396"/>
      <c r="BK1191" s="396"/>
      <c r="BL1191" s="396"/>
      <c r="BM1191" s="396"/>
      <c r="BN1191" s="396"/>
      <c r="BO1191" s="396"/>
      <c r="BP1191" s="396"/>
      <c r="BQ1191" s="396"/>
      <c r="BR1191" s="396"/>
      <c r="BS1191" s="396"/>
      <c r="BT1191" s="396"/>
      <c r="BU1191" s="396"/>
      <c r="BV1191" s="396"/>
      <c r="BW1191" s="396"/>
      <c r="BX1191" s="396"/>
      <c r="BY1191" s="396"/>
    </row>
    <row r="1192" s="211" customFormat="true" ht="15" customHeight="true" x14ac:dyDescent="0.2">
      <c r="BA1192" s="396"/>
      <c r="BB1192" s="238"/>
      <c r="BC1192" s="396"/>
      <c r="BD1192" s="396"/>
      <c r="BE1192" s="396"/>
      <c r="BF1192" s="396"/>
      <c r="BG1192" s="396"/>
      <c r="BH1192" s="396"/>
      <c r="BI1192" s="396"/>
      <c r="BJ1192" s="396"/>
      <c r="BK1192" s="396"/>
      <c r="BL1192" s="396"/>
      <c r="BM1192" s="396"/>
      <c r="BN1192" s="396"/>
      <c r="BO1192" s="396"/>
      <c r="BP1192" s="396"/>
      <c r="BQ1192" s="396"/>
      <c r="BR1192" s="396"/>
      <c r="BS1192" s="396"/>
      <c r="BT1192" s="396"/>
      <c r="BU1192" s="396"/>
      <c r="BV1192" s="396"/>
      <c r="BW1192" s="396"/>
      <c r="BX1192" s="396"/>
      <c r="BY1192" s="396"/>
    </row>
    <row r="1193" s="211" customFormat="true" ht="15" customHeight="true" x14ac:dyDescent="0.2">
      <c r="BA1193" s="396"/>
      <c r="BB1193" s="238"/>
      <c r="BC1193" s="396"/>
      <c r="BD1193" s="396"/>
      <c r="BE1193" s="396"/>
      <c r="BF1193" s="396"/>
      <c r="BG1193" s="396"/>
      <c r="BH1193" s="396"/>
      <c r="BI1193" s="396"/>
      <c r="BJ1193" s="396"/>
      <c r="BK1193" s="396"/>
      <c r="BL1193" s="396"/>
      <c r="BM1193" s="396"/>
      <c r="BN1193" s="396"/>
      <c r="BO1193" s="396"/>
      <c r="BP1193" s="396"/>
      <c r="BQ1193" s="396"/>
      <c r="BR1193" s="396"/>
      <c r="BS1193" s="396"/>
      <c r="BT1193" s="396"/>
      <c r="BU1193" s="396"/>
      <c r="BV1193" s="396"/>
      <c r="BW1193" s="396"/>
      <c r="BX1193" s="396"/>
      <c r="BY1193" s="396"/>
    </row>
    <row r="1194" s="211" customFormat="true" ht="15" customHeight="true" x14ac:dyDescent="0.2">
      <c r="BA1194" s="396"/>
      <c r="BB1194" s="238"/>
      <c r="BC1194" s="396"/>
      <c r="BD1194" s="396"/>
      <c r="BE1194" s="396"/>
      <c r="BF1194" s="396"/>
      <c r="BG1194" s="396"/>
      <c r="BH1194" s="396"/>
      <c r="BI1194" s="396"/>
      <c r="BJ1194" s="396"/>
      <c r="BK1194" s="396"/>
      <c r="BL1194" s="396"/>
      <c r="BM1194" s="396"/>
      <c r="BN1194" s="396"/>
      <c r="BO1194" s="396"/>
      <c r="BP1194" s="396"/>
      <c r="BQ1194" s="396"/>
      <c r="BR1194" s="396"/>
      <c r="BS1194" s="396"/>
      <c r="BT1194" s="396"/>
      <c r="BU1194" s="396"/>
      <c r="BV1194" s="396"/>
      <c r="BW1194" s="396"/>
      <c r="BX1194" s="396"/>
      <c r="BY1194" s="396"/>
    </row>
    <row r="1195" s="211" customFormat="true" ht="15" customHeight="true" x14ac:dyDescent="0.2">
      <c r="BA1195" s="396"/>
      <c r="BB1195" s="238"/>
      <c r="BC1195" s="396"/>
      <c r="BD1195" s="396"/>
      <c r="BE1195" s="396"/>
      <c r="BF1195" s="396"/>
      <c r="BG1195" s="396"/>
      <c r="BH1195" s="396"/>
      <c r="BI1195" s="396"/>
      <c r="BJ1195" s="396"/>
      <c r="BK1195" s="396"/>
      <c r="BL1195" s="396"/>
      <c r="BM1195" s="396"/>
      <c r="BN1195" s="396"/>
      <c r="BO1195" s="396"/>
      <c r="BP1195" s="396"/>
      <c r="BQ1195" s="396"/>
      <c r="BR1195" s="396"/>
      <c r="BS1195" s="396"/>
      <c r="BT1195" s="396"/>
      <c r="BU1195" s="396"/>
      <c r="BV1195" s="396"/>
      <c r="BW1195" s="396"/>
      <c r="BX1195" s="396"/>
      <c r="BY1195" s="396"/>
    </row>
    <row r="1196" s="211" customFormat="true" ht="15" customHeight="true" x14ac:dyDescent="0.2">
      <c r="BA1196" s="396"/>
      <c r="BB1196" s="238"/>
      <c r="BC1196" s="396"/>
      <c r="BD1196" s="396"/>
      <c r="BE1196" s="396"/>
      <c r="BF1196" s="396"/>
      <c r="BG1196" s="396"/>
      <c r="BH1196" s="396"/>
      <c r="BI1196" s="396"/>
      <c r="BJ1196" s="396"/>
      <c r="BK1196" s="396"/>
      <c r="BL1196" s="396"/>
      <c r="BM1196" s="396"/>
      <c r="BN1196" s="396"/>
      <c r="BO1196" s="396"/>
      <c r="BP1196" s="396"/>
      <c r="BQ1196" s="396"/>
      <c r="BR1196" s="396"/>
      <c r="BS1196" s="396"/>
      <c r="BT1196" s="396"/>
      <c r="BU1196" s="396"/>
      <c r="BV1196" s="396"/>
      <c r="BW1196" s="396"/>
      <c r="BX1196" s="396"/>
      <c r="BY1196" s="396"/>
    </row>
    <row r="1197" s="211" customFormat="true" ht="15" customHeight="true" x14ac:dyDescent="0.2">
      <c r="BA1197" s="396"/>
      <c r="BB1197" s="238"/>
      <c r="BC1197" s="396"/>
      <c r="BD1197" s="396"/>
      <c r="BE1197" s="396"/>
      <c r="BF1197" s="396"/>
      <c r="BG1197" s="396"/>
      <c r="BH1197" s="396"/>
      <c r="BI1197" s="396"/>
      <c r="BJ1197" s="396"/>
      <c r="BK1197" s="396"/>
      <c r="BL1197" s="396"/>
      <c r="BM1197" s="396"/>
      <c r="BN1197" s="396"/>
      <c r="BO1197" s="396"/>
      <c r="BP1197" s="396"/>
      <c r="BQ1197" s="396"/>
      <c r="BR1197" s="396"/>
      <c r="BS1197" s="396"/>
      <c r="BT1197" s="396"/>
      <c r="BU1197" s="396"/>
      <c r="BV1197" s="396"/>
      <c r="BW1197" s="396"/>
      <c r="BX1197" s="396"/>
      <c r="BY1197" s="396"/>
    </row>
    <row r="1198" s="211" customFormat="true" ht="15" customHeight="true" x14ac:dyDescent="0.2">
      <c r="BA1198" s="396"/>
      <c r="BB1198" s="238"/>
      <c r="BC1198" s="396"/>
      <c r="BD1198" s="396"/>
      <c r="BE1198" s="396"/>
      <c r="BF1198" s="396"/>
      <c r="BG1198" s="396"/>
      <c r="BH1198" s="396"/>
      <c r="BI1198" s="396"/>
      <c r="BJ1198" s="396"/>
      <c r="BK1198" s="396"/>
      <c r="BL1198" s="396"/>
      <c r="BM1198" s="396"/>
      <c r="BN1198" s="396"/>
      <c r="BO1198" s="396"/>
      <c r="BP1198" s="396"/>
      <c r="BQ1198" s="396"/>
      <c r="BR1198" s="396"/>
      <c r="BS1198" s="396"/>
      <c r="BT1198" s="396"/>
      <c r="BU1198" s="396"/>
      <c r="BV1198" s="396"/>
      <c r="BW1198" s="396"/>
      <c r="BX1198" s="396"/>
      <c r="BY1198" s="396"/>
    </row>
    <row r="1199" s="211" customFormat="true" ht="15" customHeight="true" x14ac:dyDescent="0.2">
      <c r="BA1199" s="396"/>
      <c r="BB1199" s="238"/>
      <c r="BC1199" s="396"/>
      <c r="BD1199" s="396"/>
      <c r="BE1199" s="396"/>
      <c r="BF1199" s="396"/>
      <c r="BG1199" s="396"/>
      <c r="BH1199" s="396"/>
      <c r="BI1199" s="396"/>
      <c r="BJ1199" s="396"/>
      <c r="BK1199" s="396"/>
      <c r="BL1199" s="396"/>
      <c r="BM1199" s="396"/>
      <c r="BN1199" s="396"/>
      <c r="BO1199" s="396"/>
      <c r="BP1199" s="396"/>
      <c r="BQ1199" s="396"/>
      <c r="BR1199" s="396"/>
      <c r="BS1199" s="396"/>
      <c r="BT1199" s="396"/>
      <c r="BU1199" s="396"/>
      <c r="BV1199" s="396"/>
      <c r="BW1199" s="396"/>
      <c r="BX1199" s="396"/>
      <c r="BY1199" s="396"/>
    </row>
    <row r="1200" s="211" customFormat="true" ht="15" customHeight="true" x14ac:dyDescent="0.2">
      <c r="BA1200" s="396"/>
      <c r="BB1200" s="238"/>
      <c r="BC1200" s="396"/>
      <c r="BD1200" s="396"/>
      <c r="BE1200" s="396"/>
      <c r="BF1200" s="396"/>
      <c r="BG1200" s="396"/>
      <c r="BH1200" s="396"/>
      <c r="BI1200" s="396"/>
      <c r="BJ1200" s="396"/>
      <c r="BK1200" s="396"/>
      <c r="BL1200" s="396"/>
      <c r="BM1200" s="396"/>
      <c r="BN1200" s="396"/>
      <c r="BO1200" s="396"/>
      <c r="BP1200" s="396"/>
      <c r="BQ1200" s="396"/>
      <c r="BR1200" s="396"/>
      <c r="BS1200" s="396"/>
      <c r="BT1200" s="396"/>
      <c r="BU1200" s="396"/>
      <c r="BV1200" s="396"/>
      <c r="BW1200" s="396"/>
      <c r="BX1200" s="396"/>
      <c r="BY1200" s="396"/>
    </row>
  </sheetData>
  <mergeCells count="1014">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J439"/>
    <mergeCell ref="M439:N439"/>
    <mergeCell ref="C436:D436"/>
    <mergeCell ref="H436:I436"/>
    <mergeCell ref="M436:N436"/>
    <mergeCell ref="C437:D437"/>
    <mergeCell ref="H437:I437"/>
    <mergeCell ref="M437:N437"/>
    <mergeCell ref="C442:E442"/>
    <mergeCell ref="H442:I442"/>
    <mergeCell ref="M442:O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9:D479"/>
    <mergeCell ref="H479:I479"/>
    <mergeCell ref="M479:N479"/>
    <mergeCell ref="C480:D480"/>
    <mergeCell ref="H480:I480"/>
    <mergeCell ref="M480:N480"/>
    <mergeCell ref="C476:D476"/>
    <mergeCell ref="H476:L476"/>
    <mergeCell ref="M476:N476"/>
    <mergeCell ref="C477:D477"/>
    <mergeCell ref="H477:I478"/>
    <mergeCell ref="J477:L477"/>
    <mergeCell ref="M477:N477"/>
    <mergeCell ref="C478:D478"/>
    <mergeCell ref="M478:N478"/>
    <mergeCell ref="O483:Q483"/>
    <mergeCell ref="C485:D485"/>
    <mergeCell ref="H485:I485"/>
    <mergeCell ref="M485:N485"/>
    <mergeCell ref="C481:D481"/>
    <mergeCell ref="H481:I481"/>
    <mergeCell ref="M481:N481"/>
    <mergeCell ref="C482:G482"/>
    <mergeCell ref="H482:J482"/>
    <mergeCell ref="M482:Q482"/>
    <mergeCell ref="C486:D486"/>
    <mergeCell ref="H486:I486"/>
    <mergeCell ref="M486:N486"/>
    <mergeCell ref="C487:D487"/>
    <mergeCell ref="H487:I487"/>
    <mergeCell ref="M487:N487"/>
    <mergeCell ref="C483:D484"/>
    <mergeCell ref="E483:G483"/>
    <mergeCell ref="H483:I484"/>
    <mergeCell ref="M483:N484"/>
    <mergeCell ref="C491:D491"/>
    <mergeCell ref="H491:I491"/>
    <mergeCell ref="M491:N491"/>
    <mergeCell ref="C492:D492"/>
    <mergeCell ref="H492:I492"/>
    <mergeCell ref="M492:N492"/>
    <mergeCell ref="C488:E488"/>
    <mergeCell ref="H488:I488"/>
    <mergeCell ref="M488:O488"/>
    <mergeCell ref="C489:D490"/>
    <mergeCell ref="H489:I489"/>
    <mergeCell ref="M489:N490"/>
    <mergeCell ref="H490:I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J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E529"/>
    <mergeCell ref="H529:I529"/>
    <mergeCell ref="M529:O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133350</xdr:rowOff>
                  </from>
                  <to>
                    <xdr:col>1</xdr:col>
                    <xdr:colOff>1704975</xdr:colOff>
                    <xdr:row>400</xdr:row>
                    <xdr:rowOff>133350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4F707-4AAA-4D98-8275-B2C4DCA9F3E4}">
  <sheetPr codeName="Feuil4"/>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38" width="12.5703125" style="391" customWidth="true"/>
    <col min="39" max="52" width="12.5703125" style="211" customWidth="true"/>
    <col min="53" max="53" width="31.5703125" style="396" customWidth="true"/>
    <col min="54" max="54" width="41.5703125" style="238" customWidth="true"/>
    <col min="55" max="69" width="9.140625" style="396"/>
    <col min="70" max="77" width="12.5703125" style="396" customWidth="true"/>
    <col min="78" max="104" width="12.5703125" style="211" customWidth="true"/>
    <col min="105" max="16384" width="9.140625" style="391"/>
  </cols>
  <sheetData>
    <row r="1" s="111" customFormat="true" ht="18" customHeight="true" x14ac:dyDescent="0.2">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Yemen</v>
      </c>
      <c r="B2" s="226"/>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2013</v>
      </c>
      <c r="B3" s="228"/>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DHS13</v>
      </c>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75" t="s">
        <v>255</v>
      </c>
      <c r="B10" s="576" t="s">
        <v>35</v>
      </c>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75" t="s">
        <v>256</v>
      </c>
      <c r="B11" s="577" t="s">
        <v>35</v>
      </c>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78"/>
      <c r="B12" s="576"/>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79"/>
      <c r="B13" s="580"/>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566" customFormat="true" ht="15" customHeight="true" x14ac:dyDescent="0.2">
      <c r="A14" s="115" t="s">
        <v>96</v>
      </c>
      <c r="B14" s="208"/>
      <c r="C14" s="1757" t="s">
        <v>115</v>
      </c>
      <c r="D14" s="1758"/>
      <c r="E14" s="1758"/>
      <c r="F14" s="1758"/>
      <c r="G14" s="1759"/>
      <c r="H14" s="1884" t="s">
        <v>39</v>
      </c>
      <c r="I14" s="1885"/>
      <c r="J14" s="1885"/>
      <c r="K14" s="1885"/>
      <c r="L14" s="1886"/>
      <c r="M14" s="1891" t="s">
        <v>38</v>
      </c>
      <c r="N14" s="1892"/>
      <c r="O14" s="1892"/>
      <c r="P14" s="1892"/>
      <c r="Q14" s="1893"/>
      <c r="R14" s="1530" t="s">
        <v>138</v>
      </c>
      <c r="S14" s="1536"/>
      <c r="T14" s="1536"/>
      <c r="U14" s="1536"/>
      <c r="V14" s="1536"/>
      <c r="W14" s="1536"/>
      <c r="X14" s="1536"/>
      <c r="Y14" s="1536"/>
      <c r="Z14" s="1536"/>
      <c r="AA14" s="1536"/>
      <c r="AB14" s="1536"/>
      <c r="AC14" s="1536"/>
      <c r="AD14" s="1536"/>
      <c r="AE14" s="1536"/>
      <c r="AF14" s="1536"/>
      <c r="AG14" s="1536"/>
      <c r="AH14" s="1536"/>
      <c r="AI14" s="1536"/>
      <c r="AJ14" s="1536"/>
      <c r="AK14" s="1536"/>
      <c r="AL14" s="1537"/>
      <c r="AM14" s="1226"/>
      <c r="AN14" s="1226"/>
      <c r="AO14" s="1226"/>
      <c r="AP14" s="1226"/>
      <c r="AQ14" s="1226"/>
      <c r="AR14" s="1226"/>
      <c r="AS14" s="1226"/>
      <c r="AT14" s="1226"/>
      <c r="AU14" s="1226"/>
      <c r="AV14" s="1226"/>
      <c r="AW14" s="1226"/>
      <c r="AX14" s="1226"/>
      <c r="AY14" s="1226"/>
      <c r="AZ14" s="570"/>
      <c r="BA14" s="217" t="s">
        <v>129</v>
      </c>
      <c r="BB14" s="115" t="s">
        <v>96</v>
      </c>
      <c r="BC14" s="1746" t="s">
        <v>115</v>
      </c>
      <c r="BD14" s="1747"/>
      <c r="BE14" s="1747"/>
      <c r="BF14" s="1747"/>
      <c r="BG14" s="1748"/>
      <c r="BH14" s="1749" t="s">
        <v>39</v>
      </c>
      <c r="BI14" s="1747"/>
      <c r="BJ14" s="1747"/>
      <c r="BK14" s="1747"/>
      <c r="BL14" s="1748"/>
      <c r="BM14" s="1749" t="s">
        <v>38</v>
      </c>
      <c r="BN14" s="1747"/>
      <c r="BO14" s="1747"/>
      <c r="BP14" s="1747"/>
      <c r="BQ14" s="1789"/>
      <c r="BR14" s="1422" t="s">
        <v>138</v>
      </c>
      <c r="BS14" s="1423"/>
      <c r="BT14" s="1423"/>
      <c r="BU14" s="1423"/>
      <c r="BV14" s="1423"/>
      <c r="BW14" s="1423"/>
      <c r="BX14" s="1423"/>
      <c r="BY14" s="1424"/>
      <c r="BZ14" s="313"/>
      <c r="CA14" s="313"/>
      <c r="CB14" s="313"/>
      <c r="CC14" s="313"/>
      <c r="CD14" s="313"/>
      <c r="CE14" s="313"/>
      <c r="CF14" s="313"/>
      <c r="CG14" s="313"/>
      <c r="CH14" s="313"/>
      <c r="CI14" s="313"/>
      <c r="CJ14" s="313"/>
      <c r="CK14" s="313"/>
      <c r="CL14" s="313"/>
      <c r="CM14" s="215"/>
      <c r="CN14" s="215"/>
      <c r="CO14" s="215"/>
      <c r="CP14" s="215"/>
      <c r="CQ14" s="215"/>
      <c r="CR14" s="215"/>
      <c r="CS14" s="215"/>
      <c r="CT14" s="215"/>
      <c r="CU14" s="215"/>
      <c r="CV14" s="215"/>
      <c r="CW14" s="215"/>
      <c r="CX14" s="215"/>
      <c r="CY14" s="215"/>
      <c r="CZ14" s="215"/>
    </row>
    <row r="15" s="566" customFormat="true" ht="12.75" x14ac:dyDescent="0.2">
      <c r="A15" s="182" t="s">
        <v>88</v>
      </c>
      <c r="B15" s="242"/>
      <c r="C15" s="269" t="s">
        <v>0</v>
      </c>
      <c r="D15" s="270" t="s">
        <v>1</v>
      </c>
      <c r="E15" s="270" t="s">
        <v>2</v>
      </c>
      <c r="F15" s="270" t="s">
        <v>3</v>
      </c>
      <c r="G15" s="271" t="s">
        <v>4</v>
      </c>
      <c r="H15" s="1143" t="s">
        <v>0</v>
      </c>
      <c r="I15" s="1101" t="s">
        <v>1</v>
      </c>
      <c r="J15" s="1101" t="s">
        <v>2</v>
      </c>
      <c r="K15" s="1101" t="s">
        <v>3</v>
      </c>
      <c r="L15" s="1102" t="s">
        <v>4</v>
      </c>
      <c r="M15" s="1133" t="s">
        <v>0</v>
      </c>
      <c r="N15" s="1101" t="s">
        <v>1</v>
      </c>
      <c r="O15" s="1101" t="s">
        <v>2</v>
      </c>
      <c r="P15" s="1101" t="s">
        <v>3</v>
      </c>
      <c r="Q15" s="1153" t="s">
        <v>4</v>
      </c>
      <c r="R15" s="1143" t="s">
        <v>147</v>
      </c>
      <c r="S15" s="1101" t="s">
        <v>148</v>
      </c>
      <c r="T15" s="1101" t="s">
        <v>257</v>
      </c>
      <c r="U15" s="1101" t="s">
        <v>258</v>
      </c>
      <c r="V15" s="1101" t="s">
        <v>259</v>
      </c>
      <c r="W15" s="1101" t="s">
        <v>260</v>
      </c>
      <c r="X15" s="1101" t="s">
        <v>261</v>
      </c>
      <c r="Y15" s="1101" t="s">
        <v>262</v>
      </c>
      <c r="Z15" s="1101" t="s">
        <v>155</v>
      </c>
      <c r="AA15" s="1101" t="s">
        <v>156</v>
      </c>
      <c r="AB15" s="1101" t="s">
        <v>157</v>
      </c>
      <c r="AC15" s="1101" t="s">
        <v>158</v>
      </c>
      <c r="AD15" s="1101" t="s">
        <v>159</v>
      </c>
      <c r="AE15" s="1101" t="s">
        <v>263</v>
      </c>
      <c r="AF15" s="1101" t="s">
        <v>161</v>
      </c>
      <c r="AG15" s="1101" t="s">
        <v>264</v>
      </c>
      <c r="AH15" s="1101" t="s">
        <v>265</v>
      </c>
      <c r="AI15" s="1101" t="s">
        <v>266</v>
      </c>
      <c r="AJ15" s="1101" t="s">
        <v>267</v>
      </c>
      <c r="AK15" s="1101" t="s">
        <v>166</v>
      </c>
      <c r="AL15" s="1103" t="s">
        <v>167</v>
      </c>
      <c r="AM15" s="1226"/>
      <c r="AN15" s="1226"/>
      <c r="AO15" s="1226"/>
      <c r="AP15" s="1226"/>
      <c r="AQ15" s="1226"/>
      <c r="AR15" s="1226"/>
      <c r="AS15" s="1226"/>
      <c r="AT15" s="1226"/>
      <c r="AU15" s="1226"/>
      <c r="AV15" s="1226"/>
      <c r="AW15" s="1226"/>
      <c r="AX15" s="1226"/>
      <c r="AY15" s="1226"/>
      <c r="AZ15" s="570"/>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147</v>
      </c>
      <c r="BS15" s="166" t="s">
        <v>148</v>
      </c>
      <c r="BT15" s="166" t="s">
        <v>257</v>
      </c>
      <c r="BU15" s="166" t="s">
        <v>258</v>
      </c>
      <c r="BV15" s="166" t="s">
        <v>259</v>
      </c>
      <c r="BW15" s="166" t="s">
        <v>260</v>
      </c>
      <c r="BX15" s="166" t="s">
        <v>261</v>
      </c>
      <c r="BY15" s="167" t="s">
        <v>262</v>
      </c>
      <c r="BZ15" s="167" t="s">
        <v>155</v>
      </c>
      <c r="CA15" s="167" t="s">
        <v>156</v>
      </c>
      <c r="CB15" s="167" t="s">
        <v>157</v>
      </c>
      <c r="CC15" s="167" t="s">
        <v>158</v>
      </c>
      <c r="CD15" s="167" t="s">
        <v>159</v>
      </c>
      <c r="CE15" s="167" t="s">
        <v>263</v>
      </c>
      <c r="CF15" s="167" t="s">
        <v>161</v>
      </c>
      <c r="CG15" s="167" t="s">
        <v>264</v>
      </c>
      <c r="CH15" s="167" t="s">
        <v>265</v>
      </c>
      <c r="CI15" s="167" t="s">
        <v>266</v>
      </c>
      <c r="CJ15" s="167" t="s">
        <v>267</v>
      </c>
      <c r="CK15" s="167" t="s">
        <v>166</v>
      </c>
      <c r="CL15" s="167" t="s">
        <v>167</v>
      </c>
      <c r="CM15" s="1493"/>
      <c r="CN15" s="1493"/>
      <c r="CO15" s="1493"/>
      <c r="CP15" s="1493"/>
      <c r="CQ15" s="1493"/>
      <c r="CR15" s="1493"/>
      <c r="CS15" s="1493"/>
      <c r="CT15" s="1493"/>
      <c r="CU15" s="1493"/>
      <c r="CV15" s="1493"/>
      <c r="CW15" s="1493"/>
      <c r="CX15" s="1493"/>
      <c r="CY15" s="1493"/>
      <c r="CZ15" s="1493"/>
    </row>
    <row r="16" s="566" customFormat="true" ht="15" customHeight="true" x14ac:dyDescent="0.2">
      <c r="A16" s="1858" t="s">
        <v>13</v>
      </c>
      <c r="B16" s="1324" t="s">
        <v>14</v>
      </c>
      <c r="C16" s="1187">
        <f>C58+C59+C60+C63+C65+C66+C67+C68+C61*MICS06!C24/100+C62*MICS06!C25/100</f>
        <v>54.973607143548818</v>
      </c>
      <c r="D16" s="1188">
        <f>D58+D59+D60+D63+D65+D66+D67+D68+D61*MICS06!D24/100+D62*MICS06!D25/100</f>
        <v>71.32375216363711</v>
      </c>
      <c r="E16" s="1188">
        <f>E58+E59+E60+E63+E65+E66+E67+E68+E61*MICS06!E24/100+E62*MICS06!E25/100</f>
        <v>85.189202231080188</v>
      </c>
      <c r="F16" s="1188">
        <f>F58+F59+F60+F63+F65+F66+F67+F68+F61*MICS06!F24/100+F62*MICS06!F25/100</f>
        <v>95.998713382289139</v>
      </c>
      <c r="G16" s="1189">
        <f>G58+G59+G60+G63+G65+G66+G67+G68+G61*MICS06!G24/100+G62*MICS06!G25/100</f>
        <v>98.889536652449166</v>
      </c>
      <c r="H16" s="1190">
        <f>H58+H59+H60+H63+H65+H66+H67+H68+H61*MICS06!H24/100+H62*MICS06!H25/100</f>
        <v>97.870597203634574</v>
      </c>
      <c r="I16" s="1188">
        <f>I58+I59+I60+I63+I65+I66+I67+I68+I61*MICS06!I24/100+I62*MICS06!I25/100</f>
        <v>99.34513453271552</v>
      </c>
      <c r="J16" s="1188">
        <f>J58+J59+J60+J63+J65+J66+J67+J68+J61*MICS06!J24/100+J62*MICS06!J25/100</f>
        <v>99.756051063704632</v>
      </c>
      <c r="K16" s="1188">
        <f>K58+K59+K60+K63+K65+K66+K67+K68+K61*MICS06!K24/100+K62*MICS06!K25/100</f>
        <v>99.768894880059477</v>
      </c>
      <c r="L16" s="1191">
        <f>L58+L59+L60+L63+L65+L66+L67+L68+L61*MICS06!L24/100+L62*MICS06!L25/100</f>
        <v>99.590292615840696</v>
      </c>
      <c r="M16" s="1187">
        <f>M58+M59+M60+M63+M65+M66+M67+M68+M61*MICS06!M24/100+M62*MICS06!M25/100</f>
        <v>53.711727955177018</v>
      </c>
      <c r="N16" s="1188">
        <f>N58+N59+N60+N63+N65+N66+N67+N68+N61*MICS06!N24/100+N62*MICS06!N25/100</f>
        <v>62.893019579638931</v>
      </c>
      <c r="O16" s="1188">
        <f>O58+O59+O60+O63+O65+O66+O67+O68+O61*MICS06!O24/100+O62*MICS06!O25/100</f>
        <v>76.171219345678523</v>
      </c>
      <c r="P16" s="1188">
        <f>P58+P59+P60+P63+P65+P66+P67+P68+P61*MICS06!P24/100+P62*MICS06!P25/100</f>
        <v>82.284846193604992</v>
      </c>
      <c r="Q16" s="1189">
        <f>Q58+Q59+Q60+Q63+Q65+Q66+Q67+Q68+Q61*MICS06!Q24/100+Q62*MICS06!Q25/100</f>
        <v>93.109727581319916</v>
      </c>
      <c r="R16" s="1190">
        <f>R58+R59+R60+R63+R65+R66+R67+R68+R61*MICS06!R24/100+R62*MICS06!R25/100</f>
        <v>86.279830993183978</v>
      </c>
      <c r="S16" s="1188">
        <f>S58+S59+S60+S63+S65+S66+S67+S68+S61*MICS06!S24/100+S62*MICS06!S25/100</f>
        <v>99.577722839354323</v>
      </c>
      <c r="T16" s="1188">
        <f>T58+T59+T60+T63+T65+T66+T67+T68+T61*MICS06!T24/100+T62*MICS06!T25/100</f>
        <v>81.147375676441015</v>
      </c>
      <c r="U16" s="1188">
        <f>U58+U59+U60+U63+U65+U66+U67+U68+U61*MICS06!U24/100+U62*MICS06!U25/100</f>
        <v>95.166213569266006</v>
      </c>
      <c r="V16" s="1188">
        <f>V58+V59+V60+V63+V65+V66+V67+V68+V61*MICS06!V24/100+V62*MICS06!V25/100</f>
        <v>85.506612984397108</v>
      </c>
      <c r="W16" s="1188">
        <f>W58+W59+W60+W63+W65+W66+W67+W68+W61*MICS06!W24/100+W62*MICS06!W25/100</f>
        <v>87.020667161028811</v>
      </c>
      <c r="X16" s="1188">
        <f>X58+X59+X60+X63+X65+X66+X67+X68+X61*MICS06!X24/100+X62*MICS06!X25/100</f>
        <v>73.69950630114063</v>
      </c>
      <c r="Y16" s="1188">
        <f>Y58+Y59+Y60+Y63+Y65+Y66+Y67+Y68+Y61*MICS06!Y24/100+Y62*MICS06!Y25/100</f>
        <v>84.561663130305092</v>
      </c>
      <c r="Z16" s="1188">
        <f>Z58+Z59+Z60+Z63+Z65+Z66+Z67+Z68+Z61*MICS06!Z24/100+Z62*MICS06!Z25/100</f>
        <v>72.473602249466396</v>
      </c>
      <c r="AA16" s="1188">
        <f>AA58+AA59+AA60+AA63+AA65+AA66+AA67+AA68+AA61*MICS06!AA24/100+AA62*MICS06!AA25/100</f>
        <v>72.217365243124021</v>
      </c>
      <c r="AB16" s="1188">
        <f>AB58+AB59+AB60+AB63+AB65+AB66+AB67+AB68+AB61*MICS06!AB24/100+AB62*MICS06!AB25/100</f>
        <v>90.958152577032848</v>
      </c>
      <c r="AC16" s="1188">
        <f>AC58+AC59+AC60+AC63+AC65+AC66+AC67+AC68+AC61*MICS06!AC24/100+AC62*MICS06!AC25/100</f>
        <v>55.660961915833056</v>
      </c>
      <c r="AD16" s="1188">
        <f>AD58+AD59+AD60+AD63+AD65+AD66+AD67+AD68+AD61*MICS06!AD24/100+AD62*MICS06!AD25/100</f>
        <v>71.850195238751468</v>
      </c>
      <c r="AE16" s="1188">
        <f>AE58+AE59+AE60+AE63+AE65+AE66+AE67+AE68+AE61*MICS06!AE24/100+AE62*MICS06!AE25/100</f>
        <v>81.481907879359511</v>
      </c>
      <c r="AF16" s="1188">
        <f>AF58+AF59+AF60+AF63+AF65+AF66+AF67+AF68+AF61*MICS06!AF24/100+AF62*MICS06!AF25/100</f>
        <v>77.44262909565704</v>
      </c>
      <c r="AG16" s="1188">
        <f>AG58+AG59+AG60+AG63+AG65+AG66+AG67+AG68+AG61*MICS06!AG24/100+AG62*MICS06!AG25/100</f>
        <v>83.649440033773544</v>
      </c>
      <c r="AH16" s="1188">
        <f>AH58+AH59+AH60+AH63+AH65+AH66+AH67+AH68+AH61*MICS06!AH24/100+AH62*MICS06!AH25/100</f>
        <v>78.224518667071607</v>
      </c>
      <c r="AI16" s="1188">
        <f>AI58+AI59+AI60+AI63+AI65+AI66+AI67+AI68+AI61*MICS06!AI24/100+AI62*MICS06!AI25/100</f>
        <v>71.448232782702789</v>
      </c>
      <c r="AJ16" s="1188">
        <f>AJ58+AJ59+AJ60+AJ63+AJ65+AJ66+AJ67+AJ68+AJ61*MICS06!AJ24/100+AJ62*MICS06!AJ25/100</f>
        <v>99.872755472470487</v>
      </c>
      <c r="AK16" s="1188">
        <f>AK58+AK59+AK60+AK63+AK65+AK66+AK67+AK68+AK61*MICS06!AK24/100+AK62*MICS06!AK25/100</f>
        <v>90.532868058053538</v>
      </c>
      <c r="AL16" s="1191">
        <f>AL58+AL59+AL60+AL63+AL65+AL66+AL67+AL68+AL61*MICS06!AL24/100+AL62*MICS06!AL25/100</f>
        <v>80.406744477156209</v>
      </c>
      <c r="AM16" s="1226"/>
      <c r="AN16" s="1226"/>
      <c r="AO16" s="1226"/>
      <c r="AP16" s="1226"/>
      <c r="AQ16" s="1226"/>
      <c r="AR16" s="1226"/>
      <c r="AS16" s="1226"/>
      <c r="AT16" s="1226"/>
      <c r="AU16" s="1226"/>
      <c r="AV16" s="1226"/>
      <c r="AW16" s="1226"/>
      <c r="AX16" s="1226"/>
      <c r="AY16" s="1226"/>
      <c r="AZ16" s="570"/>
      <c r="BA16" s="1790" t="s">
        <v>13</v>
      </c>
      <c r="BB16" s="147" t="s">
        <v>14</v>
      </c>
      <c r="BC16" s="1003" t="s">
        <v>36</v>
      </c>
      <c r="BD16" s="1022" t="s">
        <v>36</v>
      </c>
      <c r="BE16" s="1022" t="s">
        <v>36</v>
      </c>
      <c r="BF16" s="1022" t="s">
        <v>36</v>
      </c>
      <c r="BG16" s="1042" t="s">
        <v>36</v>
      </c>
      <c r="BH16" s="1062" t="s">
        <v>36</v>
      </c>
      <c r="BI16" s="1022" t="s">
        <v>36</v>
      </c>
      <c r="BJ16" s="1022" t="s">
        <v>36</v>
      </c>
      <c r="BK16" s="1022" t="s">
        <v>36</v>
      </c>
      <c r="BL16" s="1042" t="s">
        <v>36</v>
      </c>
      <c r="BM16" s="1062" t="s">
        <v>36</v>
      </c>
      <c r="BN16" s="1022" t="s">
        <v>36</v>
      </c>
      <c r="BO16" s="1022" t="s">
        <v>36</v>
      </c>
      <c r="BP16" s="1022" t="s">
        <v>36</v>
      </c>
      <c r="BQ16" s="1042" t="s">
        <v>36</v>
      </c>
      <c r="BR16" s="1062" t="s">
        <v>36</v>
      </c>
      <c r="BS16" s="1022" t="s">
        <v>36</v>
      </c>
      <c r="BT16" s="1022" t="s">
        <v>36</v>
      </c>
      <c r="BU16" s="1022" t="s">
        <v>36</v>
      </c>
      <c r="BV16" s="1022" t="s">
        <v>36</v>
      </c>
      <c r="BW16" s="1022" t="s">
        <v>36</v>
      </c>
      <c r="BX16" s="1022" t="s">
        <v>36</v>
      </c>
      <c r="BY16" s="1081" t="s">
        <v>36</v>
      </c>
      <c r="BZ16" s="1081" t="s">
        <v>36</v>
      </c>
      <c r="CA16" s="1081" t="s">
        <v>36</v>
      </c>
      <c r="CB16" s="1081" t="s">
        <v>36</v>
      </c>
      <c r="CC16" s="1081" t="s">
        <v>36</v>
      </c>
      <c r="CD16" s="1081" t="s">
        <v>36</v>
      </c>
      <c r="CE16" s="1081" t="s">
        <v>36</v>
      </c>
      <c r="CF16" s="1081" t="s">
        <v>36</v>
      </c>
      <c r="CG16" s="1081" t="s">
        <v>36</v>
      </c>
      <c r="CH16" s="1081" t="s">
        <v>36</v>
      </c>
      <c r="CI16" s="1081" t="s">
        <v>36</v>
      </c>
      <c r="CJ16" s="1081" t="s">
        <v>36</v>
      </c>
      <c r="CK16" s="1081" t="s">
        <v>36</v>
      </c>
      <c r="CL16" s="1081" t="s">
        <v>36</v>
      </c>
      <c r="CM16" s="1494"/>
      <c r="CN16" s="1494"/>
      <c r="CO16" s="1494"/>
      <c r="CP16" s="1494"/>
      <c r="CQ16" s="1494"/>
      <c r="CR16" s="1494"/>
      <c r="CS16" s="1494"/>
      <c r="CT16" s="1494"/>
      <c r="CU16" s="1494"/>
      <c r="CV16" s="1494"/>
      <c r="CW16" s="1494"/>
      <c r="CX16" s="1494"/>
      <c r="CY16" s="1494"/>
      <c r="CZ16" s="1494"/>
    </row>
    <row r="17" s="566" customFormat="true" ht="15" customHeight="true" x14ac:dyDescent="0.2">
      <c r="A17" s="1859"/>
      <c r="B17" s="1325" t="s">
        <v>52</v>
      </c>
      <c r="C17" s="1192">
        <f>100-C16</f>
        <v>45.026392856451182</v>
      </c>
      <c r="D17" s="1193">
        <f t="shared" ref="D17:AL17" si="0">100-D16</f>
        <v>28.67624783636289</v>
      </c>
      <c r="E17" s="1193">
        <f t="shared" si="0"/>
        <v>14.810797768919812</v>
      </c>
      <c r="F17" s="1193">
        <f t="shared" si="0"/>
        <v>4.0012866177108606</v>
      </c>
      <c r="G17" s="1194">
        <f t="shared" si="0"/>
        <v>1.1104633475508336</v>
      </c>
      <c r="H17" s="1195">
        <f t="shared" si="0"/>
        <v>2.1294027963654258</v>
      </c>
      <c r="I17" s="1193">
        <f t="shared" si="0"/>
        <v>0.65486546728448047</v>
      </c>
      <c r="J17" s="1193">
        <f t="shared" si="0"/>
        <v>0.24394893629536796</v>
      </c>
      <c r="K17" s="1193">
        <f t="shared" si="0"/>
        <v>0.23110511994052274</v>
      </c>
      <c r="L17" s="1196">
        <f t="shared" si="0"/>
        <v>0.40970738415930441</v>
      </c>
      <c r="M17" s="1192">
        <f t="shared" si="0"/>
        <v>46.288272044822982</v>
      </c>
      <c r="N17" s="1193">
        <f t="shared" si="0"/>
        <v>37.106980420361069</v>
      </c>
      <c r="O17" s="1193">
        <f t="shared" si="0"/>
        <v>23.828780654321477</v>
      </c>
      <c r="P17" s="1193">
        <f t="shared" si="0"/>
        <v>17.715153806395008</v>
      </c>
      <c r="Q17" s="1194">
        <f t="shared" si="0"/>
        <v>6.8902724186800839</v>
      </c>
      <c r="R17" s="1195">
        <f t="shared" si="0"/>
        <v>13.720169006816022</v>
      </c>
      <c r="S17" s="1193">
        <f t="shared" si="0"/>
        <v>0.42227716064567744</v>
      </c>
      <c r="T17" s="1193">
        <f t="shared" si="0"/>
        <v>18.852624323558985</v>
      </c>
      <c r="U17" s="1193">
        <f t="shared" si="0"/>
        <v>4.8337864307339942</v>
      </c>
      <c r="V17" s="1193">
        <f t="shared" si="0"/>
        <v>14.493387015602892</v>
      </c>
      <c r="W17" s="1193">
        <f t="shared" si="0"/>
        <v>12.979332838971189</v>
      </c>
      <c r="X17" s="1193">
        <f t="shared" si="0"/>
        <v>26.30049369885937</v>
      </c>
      <c r="Y17" s="1193">
        <f t="shared" si="0"/>
        <v>15.438336869694908</v>
      </c>
      <c r="Z17" s="1193">
        <f t="shared" si="0"/>
        <v>27.526397750533604</v>
      </c>
      <c r="AA17" s="1193">
        <f t="shared" si="0"/>
        <v>27.782634756875979</v>
      </c>
      <c r="AB17" s="1193">
        <f t="shared" si="0"/>
        <v>9.0418474229671517</v>
      </c>
      <c r="AC17" s="1193">
        <f t="shared" si="0"/>
        <v>44.339038084166944</v>
      </c>
      <c r="AD17" s="1193">
        <f t="shared" si="0"/>
        <v>28.149804761248532</v>
      </c>
      <c r="AE17" s="1193">
        <f t="shared" si="0"/>
        <v>18.518092120640489</v>
      </c>
      <c r="AF17" s="1193">
        <f t="shared" si="0"/>
        <v>22.55737090434296</v>
      </c>
      <c r="AG17" s="1193">
        <f t="shared" si="0"/>
        <v>16.350559966226456</v>
      </c>
      <c r="AH17" s="1193">
        <f t="shared" si="0"/>
        <v>21.775481332928393</v>
      </c>
      <c r="AI17" s="1193">
        <f t="shared" si="0"/>
        <v>28.551767217297211</v>
      </c>
      <c r="AJ17" s="1193">
        <f t="shared" si="0"/>
        <v>0.12724452752951265</v>
      </c>
      <c r="AK17" s="1193">
        <f t="shared" si="0"/>
        <v>9.4671319419464623</v>
      </c>
      <c r="AL17" s="1196">
        <f t="shared" si="0"/>
        <v>19.593255522843791</v>
      </c>
      <c r="AM17" s="1226"/>
      <c r="AN17" s="1226"/>
      <c r="AO17" s="1226"/>
      <c r="AP17" s="1226"/>
      <c r="AQ17" s="1226"/>
      <c r="AR17" s="1226"/>
      <c r="AS17" s="1226"/>
      <c r="AT17" s="1226"/>
      <c r="AU17" s="1226"/>
      <c r="AV17" s="1226"/>
      <c r="AW17" s="1226"/>
      <c r="AX17" s="1226"/>
      <c r="AY17" s="1226"/>
      <c r="AZ17" s="570"/>
      <c r="BA17" s="1791"/>
      <c r="BB17" s="148" t="s">
        <v>52</v>
      </c>
      <c r="BC17" s="1004" t="s">
        <v>36</v>
      </c>
      <c r="BD17" s="1023" t="s">
        <v>36</v>
      </c>
      <c r="BE17" s="1023" t="s">
        <v>36</v>
      </c>
      <c r="BF17" s="1023" t="s">
        <v>36</v>
      </c>
      <c r="BG17" s="1043" t="s">
        <v>36</v>
      </c>
      <c r="BH17" s="1063" t="s">
        <v>36</v>
      </c>
      <c r="BI17" s="1023" t="s">
        <v>36</v>
      </c>
      <c r="BJ17" s="1023" t="s">
        <v>36</v>
      </c>
      <c r="BK17" s="1023" t="s">
        <v>36</v>
      </c>
      <c r="BL17" s="1043" t="s">
        <v>36</v>
      </c>
      <c r="BM17" s="1063" t="s">
        <v>36</v>
      </c>
      <c r="BN17" s="1023" t="s">
        <v>36</v>
      </c>
      <c r="BO17" s="1023" t="s">
        <v>36</v>
      </c>
      <c r="BP17" s="1023" t="s">
        <v>36</v>
      </c>
      <c r="BQ17" s="1043" t="s">
        <v>36</v>
      </c>
      <c r="BR17" s="1063" t="s">
        <v>36</v>
      </c>
      <c r="BS17" s="1023" t="s">
        <v>36</v>
      </c>
      <c r="BT17" s="1023" t="s">
        <v>36</v>
      </c>
      <c r="BU17" s="1023" t="s">
        <v>36</v>
      </c>
      <c r="BV17" s="1023" t="s">
        <v>36</v>
      </c>
      <c r="BW17" s="1023" t="s">
        <v>36</v>
      </c>
      <c r="BX17" s="1023" t="s">
        <v>36</v>
      </c>
      <c r="BY17" s="1082" t="s">
        <v>36</v>
      </c>
      <c r="BZ17" s="1082" t="s">
        <v>36</v>
      </c>
      <c r="CA17" s="1082" t="s">
        <v>36</v>
      </c>
      <c r="CB17" s="1082" t="s">
        <v>36</v>
      </c>
      <c r="CC17" s="1082" t="s">
        <v>36</v>
      </c>
      <c r="CD17" s="1082" t="s">
        <v>36</v>
      </c>
      <c r="CE17" s="1082" t="s">
        <v>36</v>
      </c>
      <c r="CF17" s="1082" t="s">
        <v>36</v>
      </c>
      <c r="CG17" s="1082" t="s">
        <v>36</v>
      </c>
      <c r="CH17" s="1082" t="s">
        <v>36</v>
      </c>
      <c r="CI17" s="1082" t="s">
        <v>36</v>
      </c>
      <c r="CJ17" s="1082" t="s">
        <v>36</v>
      </c>
      <c r="CK17" s="1082" t="s">
        <v>36</v>
      </c>
      <c r="CL17" s="1082" t="s">
        <v>36</v>
      </c>
      <c r="CM17" s="1495"/>
      <c r="CN17" s="1495"/>
      <c r="CO17" s="1495"/>
      <c r="CP17" s="1495"/>
      <c r="CQ17" s="1495"/>
      <c r="CR17" s="1495"/>
      <c r="CS17" s="1495"/>
      <c r="CT17" s="1495"/>
      <c r="CU17" s="1495"/>
      <c r="CV17" s="1495"/>
      <c r="CW17" s="1495"/>
      <c r="CX17" s="1495"/>
      <c r="CY17" s="1495"/>
      <c r="CZ17" s="1495"/>
    </row>
    <row r="18" s="566" customFormat="true" ht="15" customHeight="true" x14ac:dyDescent="0.2">
      <c r="A18" s="1859" t="s">
        <v>61</v>
      </c>
      <c r="B18" s="1325" t="s">
        <v>15</v>
      </c>
      <c r="C18" s="1197">
        <f>C16*MICS06!C23/100</f>
        <v>31.948036984125512</v>
      </c>
      <c r="D18" s="1198">
        <f>D16*MICS06!D23/100</f>
        <v>56.9639476758949</v>
      </c>
      <c r="E18" s="1198">
        <f>E16*MICS06!E23/100</f>
        <v>77.160882256677155</v>
      </c>
      <c r="F18" s="1198">
        <f>F16*MICS06!F23/100</f>
        <v>94.012086077545888</v>
      </c>
      <c r="G18" s="1199">
        <f>G16*MICS06!G23/100</f>
        <v>95.991484948763997</v>
      </c>
      <c r="H18" s="1200">
        <f>H16*MICS06!H23/100</f>
        <v>94.097535286489801</v>
      </c>
      <c r="I18" s="1198">
        <f>I16*MICS06!I23/100</f>
        <v>97.706584086684245</v>
      </c>
      <c r="J18" s="1198">
        <f>J16*MICS06!J23/100</f>
        <v>97.293618183887745</v>
      </c>
      <c r="K18" s="1198">
        <f>K16*MICS06!K23/100</f>
        <v>97.845675303195875</v>
      </c>
      <c r="L18" s="1201">
        <f>L16*MICS06!L23/100</f>
        <v>98.226796011670487</v>
      </c>
      <c r="M18" s="1197">
        <f>M16*MICS06!M23/100</f>
        <v>26.599346478647703</v>
      </c>
      <c r="N18" s="1198">
        <f>N16*MICS06!N23/100</f>
        <v>45.855083022224655</v>
      </c>
      <c r="O18" s="1198">
        <f>O16*MICS06!O23/100</f>
        <v>62.932006188698161</v>
      </c>
      <c r="P18" s="1198">
        <f>P16*MICS06!P23/100</f>
        <v>74.265279223259398</v>
      </c>
      <c r="Q18" s="1199">
        <f>Q16*MICS06!Q23/100</f>
        <v>89.43172427821149</v>
      </c>
      <c r="R18" s="1200">
        <f>R16*MICS06!R23/100</f>
        <v>80.275960426543875</v>
      </c>
      <c r="S18" s="1198">
        <f>S16*MICS06!S23/100</f>
        <v>99.577722839354323</v>
      </c>
      <c r="T18" s="1198">
        <f>T16*MICS06!T23/100</f>
        <v>72.94552070837193</v>
      </c>
      <c r="U18" s="1198">
        <f>U16*MICS06!U23/100</f>
        <v>95.166213569266006</v>
      </c>
      <c r="V18" s="1198">
        <f>V16*MICS06!V23/100</f>
        <v>71.896792157655369</v>
      </c>
      <c r="W18" s="1198">
        <f>W16*MICS06!W23/100</f>
        <v>38.439769453450857</v>
      </c>
      <c r="X18" s="1198">
        <f>X16*MICS06!X23/100</f>
        <v>73.69950630114063</v>
      </c>
      <c r="Y18" s="1198">
        <f>Y16*MICS06!Y23/100</f>
        <v>42.229924373192553</v>
      </c>
      <c r="Z18" s="1198">
        <f>Z16*MICS06!Z23/100</f>
        <v>70.738338528144681</v>
      </c>
      <c r="AA18" s="1198">
        <f>AA16*MICS06!AA23/100</f>
        <v>55.283388803217903</v>
      </c>
      <c r="AB18" s="1198">
        <f>AB16*MICS06!AB23/100</f>
        <v>90.058495759126359</v>
      </c>
      <c r="AC18" s="1198">
        <f>AC16*MICS06!AC23/100</f>
        <v>46.799860385542324</v>
      </c>
      <c r="AD18" s="1198">
        <f>AD16*MICS06!AD23/100</f>
        <v>65.895755600720037</v>
      </c>
      <c r="AE18" s="1198">
        <f>AE16*MICS06!AE23/100</f>
        <v>76.556592081665656</v>
      </c>
      <c r="AF18" s="1198">
        <f>AF16*MICS06!AF23/100</f>
        <v>65.669606462961539</v>
      </c>
      <c r="AG18" s="1198">
        <f>AG16*MICS06!AG23/100</f>
        <v>50.864160017300335</v>
      </c>
      <c r="AH18" s="1198">
        <f>AH16*MICS06!AH23/100</f>
        <v>77.140496668977306</v>
      </c>
      <c r="AI18" s="1198">
        <f>AI16*MICS06!AI23/100</f>
        <v>59.387729059320975</v>
      </c>
      <c r="AJ18" s="1198">
        <f>AJ16*MICS06!AJ23/100</f>
        <v>99.068758880735672</v>
      </c>
      <c r="AK18" s="1198">
        <f>AK16*MICS06!AK23/100</f>
        <v>83.676610465083229</v>
      </c>
      <c r="AL18" s="1201">
        <f>AL16*MICS06!AL23/100</f>
        <v>69.74211819300875</v>
      </c>
      <c r="AM18" s="1226"/>
      <c r="AN18" s="1226"/>
      <c r="AO18" s="1226"/>
      <c r="AP18" s="1226"/>
      <c r="AQ18" s="1226"/>
      <c r="AR18" s="1226"/>
      <c r="AS18" s="1226"/>
      <c r="AT18" s="1226"/>
      <c r="AU18" s="1226"/>
      <c r="AV18" s="1226"/>
      <c r="AW18" s="1226"/>
      <c r="AX18" s="1226"/>
      <c r="AY18" s="1226"/>
      <c r="AZ18" s="570"/>
      <c r="BA18" s="1791" t="s">
        <v>61</v>
      </c>
      <c r="BB18" s="148" t="s">
        <v>15</v>
      </c>
      <c r="BC18" s="1004" t="s">
        <v>36</v>
      </c>
      <c r="BD18" s="1023" t="s">
        <v>36</v>
      </c>
      <c r="BE18" s="1023" t="s">
        <v>36</v>
      </c>
      <c r="BF18" s="1023" t="s">
        <v>36</v>
      </c>
      <c r="BG18" s="1043" t="s">
        <v>36</v>
      </c>
      <c r="BH18" s="1063" t="s">
        <v>36</v>
      </c>
      <c r="BI18" s="1023" t="s">
        <v>36</v>
      </c>
      <c r="BJ18" s="1023" t="s">
        <v>36</v>
      </c>
      <c r="BK18" s="1023" t="s">
        <v>36</v>
      </c>
      <c r="BL18" s="1043" t="s">
        <v>36</v>
      </c>
      <c r="BM18" s="1063" t="s">
        <v>36</v>
      </c>
      <c r="BN18" s="1023" t="s">
        <v>36</v>
      </c>
      <c r="BO18" s="1023" t="s">
        <v>36</v>
      </c>
      <c r="BP18" s="1023" t="s">
        <v>36</v>
      </c>
      <c r="BQ18" s="1043" t="s">
        <v>36</v>
      </c>
      <c r="BR18" s="1063" t="s">
        <v>36</v>
      </c>
      <c r="BS18" s="1023" t="s">
        <v>36</v>
      </c>
      <c r="BT18" s="1023" t="s">
        <v>36</v>
      </c>
      <c r="BU18" s="1023" t="s">
        <v>36</v>
      </c>
      <c r="BV18" s="1023" t="s">
        <v>36</v>
      </c>
      <c r="BW18" s="1023" t="s">
        <v>36</v>
      </c>
      <c r="BX18" s="1023" t="s">
        <v>36</v>
      </c>
      <c r="BY18" s="1082" t="s">
        <v>36</v>
      </c>
      <c r="BZ18" s="1082" t="s">
        <v>36</v>
      </c>
      <c r="CA18" s="1082" t="s">
        <v>36</v>
      </c>
      <c r="CB18" s="1082" t="s">
        <v>36</v>
      </c>
      <c r="CC18" s="1082" t="s">
        <v>36</v>
      </c>
      <c r="CD18" s="1082" t="s">
        <v>36</v>
      </c>
      <c r="CE18" s="1082" t="s">
        <v>36</v>
      </c>
      <c r="CF18" s="1082" t="s">
        <v>36</v>
      </c>
      <c r="CG18" s="1082" t="s">
        <v>36</v>
      </c>
      <c r="CH18" s="1082" t="s">
        <v>36</v>
      </c>
      <c r="CI18" s="1082" t="s">
        <v>36</v>
      </c>
      <c r="CJ18" s="1082" t="s">
        <v>36</v>
      </c>
      <c r="CK18" s="1082" t="s">
        <v>36</v>
      </c>
      <c r="CL18" s="1082" t="s">
        <v>36</v>
      </c>
      <c r="CM18" s="1495"/>
      <c r="CN18" s="1495"/>
      <c r="CO18" s="1495"/>
      <c r="CP18" s="1495"/>
      <c r="CQ18" s="1495"/>
      <c r="CR18" s="1495"/>
      <c r="CS18" s="1495"/>
      <c r="CT18" s="1495"/>
      <c r="CU18" s="1495"/>
      <c r="CV18" s="1495"/>
      <c r="CW18" s="1495"/>
      <c r="CX18" s="1495"/>
      <c r="CY18" s="1495"/>
      <c r="CZ18" s="1495"/>
    </row>
    <row r="19" s="566" customFormat="true" ht="15" customHeight="true" x14ac:dyDescent="0.2">
      <c r="A19" s="1859"/>
      <c r="B19" s="1325" t="s">
        <v>16</v>
      </c>
      <c r="C19" s="1197">
        <f>C16*MICS06!C22/100</f>
        <v>23.025570159423296</v>
      </c>
      <c r="D19" s="1198">
        <f>D16*MICS06!D22/100</f>
        <v>14.359804487742201</v>
      </c>
      <c r="E19" s="1198">
        <f>E16*MICS06!E22/100</f>
        <v>8.0283199744030274</v>
      </c>
      <c r="F19" s="1198">
        <f>F16*MICS06!F22/100</f>
        <v>1.986627304743285</v>
      </c>
      <c r="G19" s="1199">
        <f>G16*MICS06!G22/100</f>
        <v>2.8980517036851943</v>
      </c>
      <c r="H19" s="1200">
        <f>H16*MICS06!H22/100</f>
        <v>3.7730619171447684</v>
      </c>
      <c r="I19" s="1198">
        <f>I16*MICS06!I22/100</f>
        <v>1.6385504460312776</v>
      </c>
      <c r="J19" s="1198">
        <f>J16*MICS06!J22/100</f>
        <v>2.4624328798168986</v>
      </c>
      <c r="K19" s="1198">
        <f>K16*MICS06!K22/100</f>
        <v>1.9232195768635731</v>
      </c>
      <c r="L19" s="1201">
        <f>L16*MICS06!L22/100</f>
        <v>1.363496604170225</v>
      </c>
      <c r="M19" s="1197">
        <f>M16*MICS06!M22/100</f>
        <v>27.112381476529286</v>
      </c>
      <c r="N19" s="1198">
        <f>N16*MICS06!N22/100</f>
        <v>17.037936557414266</v>
      </c>
      <c r="O19" s="1198">
        <f>O16*MICS06!O22/100</f>
        <v>13.239213156980409</v>
      </c>
      <c r="P19" s="1198">
        <f>P16*MICS06!P22/100</f>
        <v>8.0195669703455703</v>
      </c>
      <c r="Q19" s="1199">
        <f>Q16*MICS06!Q22/100</f>
        <v>3.6780033031084014</v>
      </c>
      <c r="R19" s="1200">
        <f>R16*MICS06!R22/100</f>
        <v>6.0038705666401064</v>
      </c>
      <c r="S19" s="1198">
        <f>S16*MICS06!S22/100</f>
        <v>0</v>
      </c>
      <c r="T19" s="1198">
        <f>T16*MICS06!T22/100</f>
        <v>8.2018549680690782</v>
      </c>
      <c r="U19" s="1198">
        <f>U16*MICS06!U22/100</f>
        <v>0</v>
      </c>
      <c r="V19" s="1198">
        <f>V16*MICS06!V22/100</f>
        <v>13.609820826741693</v>
      </c>
      <c r="W19" s="1198">
        <f>W16*MICS06!W22/100</f>
        <v>48.580897707577968</v>
      </c>
      <c r="X19" s="1198">
        <f>X16*MICS06!X22/100</f>
        <v>0</v>
      </c>
      <c r="Y19" s="1198">
        <f>Y16*MICS06!Y22/100</f>
        <v>42.331738757112518</v>
      </c>
      <c r="Z19" s="1198">
        <f>Z16*MICS06!Z22/100</f>
        <v>1.735263721321711</v>
      </c>
      <c r="AA19" s="1198">
        <f>AA16*MICS06!AA22/100</f>
        <v>16.933976439906147</v>
      </c>
      <c r="AB19" s="1198">
        <f>AB16*MICS06!AB22/100</f>
        <v>0.89965681790648599</v>
      </c>
      <c r="AC19" s="1198">
        <f>AC16*MICS06!AC22/100</f>
        <v>8.8611015302907319</v>
      </c>
      <c r="AD19" s="1198">
        <f>AD16*MICS06!AD22/100</f>
        <v>5.9544396380314017</v>
      </c>
      <c r="AE19" s="1198">
        <f>AE16*MICS06!AE22/100</f>
        <v>4.9253157976938766</v>
      </c>
      <c r="AF19" s="1198">
        <f>AF16*MICS06!AF22/100</f>
        <v>11.773022632695524</v>
      </c>
      <c r="AG19" s="1198">
        <f>AG16*MICS06!AG22/100</f>
        <v>32.785280016473166</v>
      </c>
      <c r="AH19" s="1198">
        <f>AH16*MICS06!AH22/100</f>
        <v>1.084021998094308</v>
      </c>
      <c r="AI19" s="1198">
        <f>AI16*MICS06!AI22/100</f>
        <v>12.060503723381821</v>
      </c>
      <c r="AJ19" s="1198">
        <f>AJ16*MICS06!AJ22/100</f>
        <v>0.80399659173483495</v>
      </c>
      <c r="AK19" s="1198">
        <f>AK16*MICS06!AK22/100</f>
        <v>6.8562575929702971</v>
      </c>
      <c r="AL19" s="1201">
        <f>AL16*MICS06!AL22/100</f>
        <v>10.664626284147483</v>
      </c>
      <c r="AM19" s="1226"/>
      <c r="AN19" s="1226"/>
      <c r="AO19" s="1226"/>
      <c r="AP19" s="1226"/>
      <c r="AQ19" s="1226"/>
      <c r="AR19" s="1226"/>
      <c r="AS19" s="1226"/>
      <c r="AT19" s="1226"/>
      <c r="AU19" s="1226"/>
      <c r="AV19" s="1226"/>
      <c r="AW19" s="1226"/>
      <c r="AX19" s="1226"/>
      <c r="AY19" s="1226"/>
      <c r="AZ19" s="570"/>
      <c r="BA19" s="1791"/>
      <c r="BB19" s="148" t="s">
        <v>16</v>
      </c>
      <c r="BC19" s="1004" t="s">
        <v>36</v>
      </c>
      <c r="BD19" s="1023" t="s">
        <v>36</v>
      </c>
      <c r="BE19" s="1023" t="s">
        <v>36</v>
      </c>
      <c r="BF19" s="1023" t="s">
        <v>36</v>
      </c>
      <c r="BG19" s="1043" t="s">
        <v>36</v>
      </c>
      <c r="BH19" s="1063" t="s">
        <v>36</v>
      </c>
      <c r="BI19" s="1023" t="s">
        <v>36</v>
      </c>
      <c r="BJ19" s="1023" t="s">
        <v>36</v>
      </c>
      <c r="BK19" s="1023" t="s">
        <v>36</v>
      </c>
      <c r="BL19" s="1043" t="s">
        <v>36</v>
      </c>
      <c r="BM19" s="1063" t="s">
        <v>36</v>
      </c>
      <c r="BN19" s="1023" t="s">
        <v>36</v>
      </c>
      <c r="BO19" s="1023" t="s">
        <v>36</v>
      </c>
      <c r="BP19" s="1023" t="s">
        <v>36</v>
      </c>
      <c r="BQ19" s="1043" t="s">
        <v>36</v>
      </c>
      <c r="BR19" s="1063" t="s">
        <v>36</v>
      </c>
      <c r="BS19" s="1023" t="s">
        <v>36</v>
      </c>
      <c r="BT19" s="1023" t="s">
        <v>36</v>
      </c>
      <c r="BU19" s="1023" t="s">
        <v>36</v>
      </c>
      <c r="BV19" s="1023" t="s">
        <v>36</v>
      </c>
      <c r="BW19" s="1023" t="s">
        <v>36</v>
      </c>
      <c r="BX19" s="1023" t="s">
        <v>36</v>
      </c>
      <c r="BY19" s="1082" t="s">
        <v>36</v>
      </c>
      <c r="BZ19" s="1082" t="s">
        <v>36</v>
      </c>
      <c r="CA19" s="1082" t="s">
        <v>36</v>
      </c>
      <c r="CB19" s="1082" t="s">
        <v>36</v>
      </c>
      <c r="CC19" s="1082" t="s">
        <v>36</v>
      </c>
      <c r="CD19" s="1082" t="s">
        <v>36</v>
      </c>
      <c r="CE19" s="1082" t="s">
        <v>36</v>
      </c>
      <c r="CF19" s="1082" t="s">
        <v>36</v>
      </c>
      <c r="CG19" s="1082" t="s">
        <v>36</v>
      </c>
      <c r="CH19" s="1082" t="s">
        <v>36</v>
      </c>
      <c r="CI19" s="1082" t="s">
        <v>36</v>
      </c>
      <c r="CJ19" s="1082" t="s">
        <v>36</v>
      </c>
      <c r="CK19" s="1082" t="s">
        <v>36</v>
      </c>
      <c r="CL19" s="1082" t="s">
        <v>36</v>
      </c>
      <c r="CM19" s="1495"/>
      <c r="CN19" s="1495"/>
      <c r="CO19" s="1495"/>
      <c r="CP19" s="1495"/>
      <c r="CQ19" s="1495"/>
      <c r="CR19" s="1495"/>
      <c r="CS19" s="1495"/>
      <c r="CT19" s="1495"/>
      <c r="CU19" s="1495"/>
      <c r="CV19" s="1495"/>
      <c r="CW19" s="1495"/>
      <c r="CX19" s="1495"/>
      <c r="CY19" s="1495"/>
      <c r="CZ19" s="1495"/>
    </row>
    <row r="20" s="566" customFormat="true" ht="15" customHeight="true" x14ac:dyDescent="0.2">
      <c r="A20" s="1859"/>
      <c r="B20" s="1325" t="s">
        <v>22</v>
      </c>
      <c r="C20" s="1197">
        <f>100-C18-C19-C21</f>
        <v>40.722839258582795</v>
      </c>
      <c r="D20" s="1198">
        <f t="shared" ref="D20:AL20" si="1">100-D18-D19-D21</f>
        <v>25.355005328130542</v>
      </c>
      <c r="E20" s="1198">
        <f t="shared" si="1"/>
        <v>12.990660163934139</v>
      </c>
      <c r="F20" s="1198">
        <f t="shared" si="1"/>
        <v>3.5418392030867016</v>
      </c>
      <c r="G20" s="1199">
        <f t="shared" si="1"/>
        <v>0.95539104157593346</v>
      </c>
      <c r="H20" s="1200">
        <f t="shared" si="1"/>
        <v>2.1294027963654303</v>
      </c>
      <c r="I20" s="1198">
        <f t="shared" si="1"/>
        <v>0.65486546728447736</v>
      </c>
      <c r="J20" s="1198">
        <f t="shared" si="1"/>
        <v>0.24394893629535686</v>
      </c>
      <c r="K20" s="1198">
        <f t="shared" si="1"/>
        <v>0.23110511994055138</v>
      </c>
      <c r="L20" s="1201">
        <f t="shared" si="1"/>
        <v>0.40970738415928798</v>
      </c>
      <c r="M20" s="1197">
        <f t="shared" si="1"/>
        <v>42.147224141426754</v>
      </c>
      <c r="N20" s="1198">
        <f t="shared" si="1"/>
        <v>32.673689150067723</v>
      </c>
      <c r="O20" s="1198">
        <f t="shared" si="1"/>
        <v>20.982036604544565</v>
      </c>
      <c r="P20" s="1198">
        <f t="shared" si="1"/>
        <v>15.540016477003679</v>
      </c>
      <c r="Q20" s="1199">
        <f t="shared" si="1"/>
        <v>5.9381194569246789</v>
      </c>
      <c r="R20" s="1200">
        <f t="shared" si="1"/>
        <v>13.103156924535085</v>
      </c>
      <c r="S20" s="1198">
        <f t="shared" si="1"/>
        <v>0.42227716064567744</v>
      </c>
      <c r="T20" s="1198">
        <f t="shared" si="1"/>
        <v>17.464497988554445</v>
      </c>
      <c r="U20" s="1198">
        <f t="shared" si="1"/>
        <v>4.623531907764562</v>
      </c>
      <c r="V20" s="1198">
        <f t="shared" si="1"/>
        <v>10.450470785309939</v>
      </c>
      <c r="W20" s="1198">
        <f t="shared" si="1"/>
        <v>6.5118382197020219</v>
      </c>
      <c r="X20" s="1198">
        <f t="shared" si="1"/>
        <v>23.372809100322982</v>
      </c>
      <c r="Y20" s="1198">
        <f t="shared" si="1"/>
        <v>15.123307683113996</v>
      </c>
      <c r="Z20" s="1198">
        <f t="shared" si="1"/>
        <v>20.820913613880798</v>
      </c>
      <c r="AA20" s="1198">
        <f t="shared" si="1"/>
        <v>22.492126733622545</v>
      </c>
      <c r="AB20" s="1198">
        <f t="shared" si="1"/>
        <v>1.1843173869090275</v>
      </c>
      <c r="AC20" s="1198">
        <f t="shared" si="1"/>
        <v>43.661443224509711</v>
      </c>
      <c r="AD20" s="1198">
        <f t="shared" si="1"/>
        <v>26.414148484788733</v>
      </c>
      <c r="AE20" s="1198">
        <f t="shared" si="1"/>
        <v>17.96053471504219</v>
      </c>
      <c r="AF20" s="1198">
        <f t="shared" si="1"/>
        <v>21.771648487437638</v>
      </c>
      <c r="AG20" s="1198">
        <f t="shared" si="1"/>
        <v>7.7961922019765986</v>
      </c>
      <c r="AH20" s="1198">
        <f t="shared" si="1"/>
        <v>20.903012085330314</v>
      </c>
      <c r="AI20" s="1198">
        <f t="shared" si="1"/>
        <v>26.470405577768627</v>
      </c>
      <c r="AJ20" s="1198">
        <f t="shared" si="1"/>
        <v>0.12724452752949322</v>
      </c>
      <c r="AK20" s="1198">
        <f t="shared" si="1"/>
        <v>5.1117472830369746</v>
      </c>
      <c r="AL20" s="1201">
        <f t="shared" si="1"/>
        <v>19.442926564213483</v>
      </c>
      <c r="AM20" s="1226"/>
      <c r="AN20" s="1226"/>
      <c r="AO20" s="1226"/>
      <c r="AP20" s="1226"/>
      <c r="AQ20" s="1226"/>
      <c r="AR20" s="1226"/>
      <c r="AS20" s="1226"/>
      <c r="AT20" s="1226"/>
      <c r="AU20" s="1226"/>
      <c r="AV20" s="1226"/>
      <c r="AW20" s="1226"/>
      <c r="AX20" s="1226"/>
      <c r="AY20" s="1226"/>
      <c r="AZ20" s="570"/>
      <c r="BA20" s="1791"/>
      <c r="BB20" s="148" t="s">
        <v>22</v>
      </c>
      <c r="BC20" s="1004" t="s">
        <v>36</v>
      </c>
      <c r="BD20" s="1023" t="s">
        <v>36</v>
      </c>
      <c r="BE20" s="1023" t="s">
        <v>36</v>
      </c>
      <c r="BF20" s="1023" t="s">
        <v>36</v>
      </c>
      <c r="BG20" s="1043" t="s">
        <v>36</v>
      </c>
      <c r="BH20" s="1063" t="s">
        <v>36</v>
      </c>
      <c r="BI20" s="1023" t="s">
        <v>36</v>
      </c>
      <c r="BJ20" s="1023" t="s">
        <v>36</v>
      </c>
      <c r="BK20" s="1023" t="s">
        <v>36</v>
      </c>
      <c r="BL20" s="1043" t="s">
        <v>36</v>
      </c>
      <c r="BM20" s="1063" t="s">
        <v>36</v>
      </c>
      <c r="BN20" s="1023" t="s">
        <v>36</v>
      </c>
      <c r="BO20" s="1023" t="s">
        <v>36</v>
      </c>
      <c r="BP20" s="1023" t="s">
        <v>36</v>
      </c>
      <c r="BQ20" s="1043" t="s">
        <v>36</v>
      </c>
      <c r="BR20" s="1063" t="s">
        <v>36</v>
      </c>
      <c r="BS20" s="1023" t="s">
        <v>36</v>
      </c>
      <c r="BT20" s="1023" t="s">
        <v>36</v>
      </c>
      <c r="BU20" s="1023" t="s">
        <v>36</v>
      </c>
      <c r="BV20" s="1023" t="s">
        <v>36</v>
      </c>
      <c r="BW20" s="1023" t="s">
        <v>36</v>
      </c>
      <c r="BX20" s="1023" t="s">
        <v>36</v>
      </c>
      <c r="BY20" s="1082" t="s">
        <v>36</v>
      </c>
      <c r="BZ20" s="1082" t="s">
        <v>36</v>
      </c>
      <c r="CA20" s="1082" t="s">
        <v>36</v>
      </c>
      <c r="CB20" s="1082" t="s">
        <v>36</v>
      </c>
      <c r="CC20" s="1082" t="s">
        <v>36</v>
      </c>
      <c r="CD20" s="1082" t="s">
        <v>36</v>
      </c>
      <c r="CE20" s="1082" t="s">
        <v>36</v>
      </c>
      <c r="CF20" s="1082" t="s">
        <v>36</v>
      </c>
      <c r="CG20" s="1082" t="s">
        <v>36</v>
      </c>
      <c r="CH20" s="1082" t="s">
        <v>36</v>
      </c>
      <c r="CI20" s="1082" t="s">
        <v>36</v>
      </c>
      <c r="CJ20" s="1082" t="s">
        <v>36</v>
      </c>
      <c r="CK20" s="1082" t="s">
        <v>36</v>
      </c>
      <c r="CL20" s="1082" t="s">
        <v>36</v>
      </c>
      <c r="CM20" s="1495"/>
      <c r="CN20" s="1495"/>
      <c r="CO20" s="1495"/>
      <c r="CP20" s="1495"/>
      <c r="CQ20" s="1495"/>
      <c r="CR20" s="1495"/>
      <c r="CS20" s="1495"/>
      <c r="CT20" s="1495"/>
      <c r="CU20" s="1495"/>
      <c r="CV20" s="1495"/>
      <c r="CW20" s="1495"/>
      <c r="CX20" s="1495"/>
      <c r="CY20" s="1495"/>
      <c r="CZ20" s="1495"/>
    </row>
    <row r="21" s="566" customFormat="true" ht="15" customHeight="true" x14ac:dyDescent="0.2">
      <c r="A21" s="1859"/>
      <c r="B21" s="1325" t="s">
        <v>17</v>
      </c>
      <c r="C21" s="1192">
        <f t="shared" ref="C21:AL21" si="2">C64</f>
        <v>4.3035535978684045</v>
      </c>
      <c r="D21" s="1193">
        <f t="shared" si="2"/>
        <v>3.3212425082323569</v>
      </c>
      <c r="E21" s="1193">
        <f t="shared" si="2"/>
        <v>1.820137604985679</v>
      </c>
      <c r="F21" s="1193">
        <f t="shared" si="2"/>
        <v>0.45944741462412503</v>
      </c>
      <c r="G21" s="1194">
        <f t="shared" si="2"/>
        <v>0.15507230597487529</v>
      </c>
      <c r="H21" s="1195">
        <f t="shared" si="2"/>
        <v>0</v>
      </c>
      <c r="I21" s="1193">
        <f t="shared" si="2"/>
        <v>0</v>
      </c>
      <c r="J21" s="1193">
        <f t="shared" si="2"/>
        <v>0</v>
      </c>
      <c r="K21" s="1193">
        <f t="shared" si="2"/>
        <v>0</v>
      </c>
      <c r="L21" s="1196">
        <f t="shared" si="2"/>
        <v>0</v>
      </c>
      <c r="M21" s="1192">
        <f t="shared" si="2"/>
        <v>4.1410479033962568</v>
      </c>
      <c r="N21" s="1193">
        <f t="shared" si="2"/>
        <v>4.4332912702933625</v>
      </c>
      <c r="O21" s="1193">
        <f t="shared" si="2"/>
        <v>2.8467440497768663</v>
      </c>
      <c r="P21" s="1193">
        <f t="shared" si="2"/>
        <v>2.1751373293913514</v>
      </c>
      <c r="Q21" s="1194">
        <f t="shared" si="2"/>
        <v>0.95215296175543007</v>
      </c>
      <c r="R21" s="1195">
        <f t="shared" si="2"/>
        <v>0.61701208228093296</v>
      </c>
      <c r="S21" s="1193">
        <f t="shared" si="2"/>
        <v>0</v>
      </c>
      <c r="T21" s="1193">
        <f t="shared" si="2"/>
        <v>1.3881263350045461</v>
      </c>
      <c r="U21" s="1193">
        <f t="shared" si="2"/>
        <v>0.21025452296943195</v>
      </c>
      <c r="V21" s="1193">
        <f t="shared" si="2"/>
        <v>4.0429162302929988</v>
      </c>
      <c r="W21" s="1193">
        <f t="shared" si="2"/>
        <v>6.4674946192691527</v>
      </c>
      <c r="X21" s="1193">
        <f t="shared" si="2"/>
        <v>2.9276845985363877</v>
      </c>
      <c r="Y21" s="1193">
        <f t="shared" si="2"/>
        <v>0.31502918658093276</v>
      </c>
      <c r="Z21" s="1193">
        <f t="shared" si="2"/>
        <v>6.705484136652812</v>
      </c>
      <c r="AA21" s="1193">
        <f t="shared" si="2"/>
        <v>5.2905080232534054</v>
      </c>
      <c r="AB21" s="1193">
        <f t="shared" si="2"/>
        <v>7.8575300360581277</v>
      </c>
      <c r="AC21" s="1193">
        <f t="shared" si="2"/>
        <v>0.67759485965723432</v>
      </c>
      <c r="AD21" s="1193">
        <f t="shared" si="2"/>
        <v>1.7356562764598269</v>
      </c>
      <c r="AE21" s="1193">
        <f t="shared" si="2"/>
        <v>0.5575574055982776</v>
      </c>
      <c r="AF21" s="1193">
        <f t="shared" si="2"/>
        <v>0.78572241690530209</v>
      </c>
      <c r="AG21" s="1193">
        <f t="shared" si="2"/>
        <v>8.5543677642498999</v>
      </c>
      <c r="AH21" s="1193">
        <f t="shared" si="2"/>
        <v>0.87246924759807365</v>
      </c>
      <c r="AI21" s="1193">
        <f t="shared" si="2"/>
        <v>2.0813616395285774</v>
      </c>
      <c r="AJ21" s="1193">
        <f t="shared" si="2"/>
        <v>0</v>
      </c>
      <c r="AK21" s="1193">
        <f t="shared" si="2"/>
        <v>4.3553846589094984</v>
      </c>
      <c r="AL21" s="1196">
        <f t="shared" si="2"/>
        <v>0.15032895863028772</v>
      </c>
      <c r="AM21" s="1226"/>
      <c r="AN21" s="1226"/>
      <c r="AO21" s="1226"/>
      <c r="AP21" s="1226"/>
      <c r="AQ21" s="1226"/>
      <c r="AR21" s="1226"/>
      <c r="AS21" s="1226"/>
      <c r="AT21" s="1226"/>
      <c r="AU21" s="1226"/>
      <c r="AV21" s="1226"/>
      <c r="AW21" s="1226"/>
      <c r="AX21" s="1226"/>
      <c r="AY21" s="1226"/>
      <c r="AZ21" s="570"/>
      <c r="BA21" s="1791"/>
      <c r="BB21" s="148" t="s">
        <v>17</v>
      </c>
      <c r="BC21" s="1004" t="s">
        <v>36</v>
      </c>
      <c r="BD21" s="1023" t="s">
        <v>36</v>
      </c>
      <c r="BE21" s="1023" t="s">
        <v>36</v>
      </c>
      <c r="BF21" s="1023" t="s">
        <v>36</v>
      </c>
      <c r="BG21" s="1043" t="s">
        <v>36</v>
      </c>
      <c r="BH21" s="1063" t="s">
        <v>36</v>
      </c>
      <c r="BI21" s="1023" t="s">
        <v>36</v>
      </c>
      <c r="BJ21" s="1023" t="s">
        <v>36</v>
      </c>
      <c r="BK21" s="1023" t="s">
        <v>36</v>
      </c>
      <c r="BL21" s="1043" t="s">
        <v>36</v>
      </c>
      <c r="BM21" s="1063" t="s">
        <v>36</v>
      </c>
      <c r="BN21" s="1023" t="s">
        <v>36</v>
      </c>
      <c r="BO21" s="1023" t="s">
        <v>36</v>
      </c>
      <c r="BP21" s="1023" t="s">
        <v>36</v>
      </c>
      <c r="BQ21" s="1043" t="s">
        <v>36</v>
      </c>
      <c r="BR21" s="1063" t="s">
        <v>36</v>
      </c>
      <c r="BS21" s="1023" t="s">
        <v>36</v>
      </c>
      <c r="BT21" s="1023" t="s">
        <v>36</v>
      </c>
      <c r="BU21" s="1023" t="s">
        <v>36</v>
      </c>
      <c r="BV21" s="1023" t="s">
        <v>36</v>
      </c>
      <c r="BW21" s="1023" t="s">
        <v>36</v>
      </c>
      <c r="BX21" s="1023" t="s">
        <v>36</v>
      </c>
      <c r="BY21" s="1082" t="s">
        <v>36</v>
      </c>
      <c r="BZ21" s="1082" t="s">
        <v>36</v>
      </c>
      <c r="CA21" s="1082" t="s">
        <v>36</v>
      </c>
      <c r="CB21" s="1082" t="s">
        <v>36</v>
      </c>
      <c r="CC21" s="1082" t="s">
        <v>36</v>
      </c>
      <c r="CD21" s="1082" t="s">
        <v>36</v>
      </c>
      <c r="CE21" s="1082" t="s">
        <v>36</v>
      </c>
      <c r="CF21" s="1082" t="s">
        <v>36</v>
      </c>
      <c r="CG21" s="1082" t="s">
        <v>36</v>
      </c>
      <c r="CH21" s="1082" t="s">
        <v>36</v>
      </c>
      <c r="CI21" s="1082" t="s">
        <v>36</v>
      </c>
      <c r="CJ21" s="1082" t="s">
        <v>36</v>
      </c>
      <c r="CK21" s="1082" t="s">
        <v>36</v>
      </c>
      <c r="CL21" s="1082" t="s">
        <v>36</v>
      </c>
      <c r="CM21" s="1495"/>
      <c r="CN21" s="1495"/>
      <c r="CO21" s="1495"/>
      <c r="CP21" s="1495"/>
      <c r="CQ21" s="1495"/>
      <c r="CR21" s="1495"/>
      <c r="CS21" s="1495"/>
      <c r="CT21" s="1495"/>
      <c r="CU21" s="1495"/>
      <c r="CV21" s="1495"/>
      <c r="CW21" s="1495"/>
      <c r="CX21" s="1495"/>
      <c r="CY21" s="1495"/>
      <c r="CZ21" s="1495"/>
    </row>
    <row r="22" s="566" customFormat="true" ht="15" customHeight="true" x14ac:dyDescent="0.2">
      <c r="A22" s="1859" t="s">
        <v>55</v>
      </c>
      <c r="B22" s="1325" t="s">
        <v>50</v>
      </c>
      <c r="C22" s="1359" t="s">
        <v>36</v>
      </c>
      <c r="D22" s="1367" t="s">
        <v>36</v>
      </c>
      <c r="E22" s="1367" t="s">
        <v>36</v>
      </c>
      <c r="F22" s="1367" t="s">
        <v>36</v>
      </c>
      <c r="G22" s="1375" t="s">
        <v>36</v>
      </c>
      <c r="H22" s="1383" t="s">
        <v>36</v>
      </c>
      <c r="I22" s="1367" t="s">
        <v>36</v>
      </c>
      <c r="J22" s="1367" t="s">
        <v>36</v>
      </c>
      <c r="K22" s="1367" t="s">
        <v>36</v>
      </c>
      <c r="L22" s="1391" t="s">
        <v>36</v>
      </c>
      <c r="M22" s="1359" t="s">
        <v>36</v>
      </c>
      <c r="N22" s="1367" t="s">
        <v>36</v>
      </c>
      <c r="O22" s="1367" t="s">
        <v>36</v>
      </c>
      <c r="P22" s="1367" t="s">
        <v>36</v>
      </c>
      <c r="Q22" s="1375" t="s">
        <v>36</v>
      </c>
      <c r="R22" s="1383" t="s">
        <v>36</v>
      </c>
      <c r="S22" s="1367" t="s">
        <v>36</v>
      </c>
      <c r="T22" s="1367" t="s">
        <v>36</v>
      </c>
      <c r="U22" s="1367" t="s">
        <v>36</v>
      </c>
      <c r="V22" s="1367" t="s">
        <v>36</v>
      </c>
      <c r="W22" s="1367" t="s">
        <v>36</v>
      </c>
      <c r="X22" s="1367" t="s">
        <v>36</v>
      </c>
      <c r="Y22" s="1367" t="s">
        <v>36</v>
      </c>
      <c r="Z22" s="1367" t="s">
        <v>36</v>
      </c>
      <c r="AA22" s="1367" t="s">
        <v>36</v>
      </c>
      <c r="AB22" s="1367" t="s">
        <v>36</v>
      </c>
      <c r="AC22" s="1367" t="s">
        <v>36</v>
      </c>
      <c r="AD22" s="1367" t="s">
        <v>36</v>
      </c>
      <c r="AE22" s="1367" t="s">
        <v>36</v>
      </c>
      <c r="AF22" s="1367" t="s">
        <v>36</v>
      </c>
      <c r="AG22" s="1367" t="s">
        <v>36</v>
      </c>
      <c r="AH22" s="1367" t="s">
        <v>36</v>
      </c>
      <c r="AI22" s="1367" t="s">
        <v>36</v>
      </c>
      <c r="AJ22" s="1367" t="s">
        <v>36</v>
      </c>
      <c r="AK22" s="1367" t="s">
        <v>36</v>
      </c>
      <c r="AL22" s="1391" t="s">
        <v>36</v>
      </c>
      <c r="AM22" s="1226"/>
      <c r="AN22" s="1226"/>
      <c r="AO22" s="1226"/>
      <c r="AP22" s="1226"/>
      <c r="AQ22" s="1226"/>
      <c r="AR22" s="1226"/>
      <c r="AS22" s="1226"/>
      <c r="AT22" s="1226"/>
      <c r="AU22" s="1226"/>
      <c r="AV22" s="1226"/>
      <c r="AW22" s="1226"/>
      <c r="AX22" s="1226"/>
      <c r="AY22" s="1226"/>
      <c r="AZ22" s="570"/>
      <c r="BA22" s="1791" t="s">
        <v>55</v>
      </c>
      <c r="BB22" s="148" t="s">
        <v>50</v>
      </c>
      <c r="BC22" s="1004" t="s">
        <v>36</v>
      </c>
      <c r="BD22" s="1023" t="s">
        <v>36</v>
      </c>
      <c r="BE22" s="1023" t="s">
        <v>36</v>
      </c>
      <c r="BF22" s="1023" t="s">
        <v>36</v>
      </c>
      <c r="BG22" s="1043" t="s">
        <v>36</v>
      </c>
      <c r="BH22" s="1063" t="s">
        <v>36</v>
      </c>
      <c r="BI22" s="1023" t="s">
        <v>36</v>
      </c>
      <c r="BJ22" s="1023" t="s">
        <v>36</v>
      </c>
      <c r="BK22" s="1023" t="s">
        <v>36</v>
      </c>
      <c r="BL22" s="1043" t="s">
        <v>36</v>
      </c>
      <c r="BM22" s="1063" t="s">
        <v>36</v>
      </c>
      <c r="BN22" s="1023" t="s">
        <v>36</v>
      </c>
      <c r="BO22" s="1023" t="s">
        <v>36</v>
      </c>
      <c r="BP22" s="1023" t="s">
        <v>36</v>
      </c>
      <c r="BQ22" s="1043" t="s">
        <v>36</v>
      </c>
      <c r="BR22" s="1063" t="s">
        <v>36</v>
      </c>
      <c r="BS22" s="1023" t="s">
        <v>36</v>
      </c>
      <c r="BT22" s="1023" t="s">
        <v>36</v>
      </c>
      <c r="BU22" s="1023" t="s">
        <v>36</v>
      </c>
      <c r="BV22" s="1023" t="s">
        <v>36</v>
      </c>
      <c r="BW22" s="1023" t="s">
        <v>36</v>
      </c>
      <c r="BX22" s="1023" t="s">
        <v>36</v>
      </c>
      <c r="BY22" s="1082" t="s">
        <v>36</v>
      </c>
      <c r="BZ22" s="1082" t="s">
        <v>36</v>
      </c>
      <c r="CA22" s="1082" t="s">
        <v>36</v>
      </c>
      <c r="CB22" s="1082" t="s">
        <v>36</v>
      </c>
      <c r="CC22" s="1082" t="s">
        <v>36</v>
      </c>
      <c r="CD22" s="1082" t="s">
        <v>36</v>
      </c>
      <c r="CE22" s="1082" t="s">
        <v>36</v>
      </c>
      <c r="CF22" s="1082" t="s">
        <v>36</v>
      </c>
      <c r="CG22" s="1082" t="s">
        <v>36</v>
      </c>
      <c r="CH22" s="1082" t="s">
        <v>36</v>
      </c>
      <c r="CI22" s="1082" t="s">
        <v>36</v>
      </c>
      <c r="CJ22" s="1082" t="s">
        <v>36</v>
      </c>
      <c r="CK22" s="1082" t="s">
        <v>36</v>
      </c>
      <c r="CL22" s="1082" t="s">
        <v>36</v>
      </c>
      <c r="CM22" s="1495"/>
      <c r="CN22" s="1495"/>
      <c r="CO22" s="1495"/>
      <c r="CP22" s="1495"/>
      <c r="CQ22" s="1495"/>
      <c r="CR22" s="1495"/>
      <c r="CS22" s="1495"/>
      <c r="CT22" s="1495"/>
      <c r="CU22" s="1495"/>
      <c r="CV22" s="1495"/>
      <c r="CW22" s="1495"/>
      <c r="CX22" s="1495"/>
      <c r="CY22" s="1495"/>
      <c r="CZ22" s="1495"/>
    </row>
    <row r="23" s="566" customFormat="true" ht="15" customHeight="true" x14ac:dyDescent="0.2">
      <c r="A23" s="1860"/>
      <c r="B23" s="1326" t="s">
        <v>49</v>
      </c>
      <c r="C23" s="1360" t="s">
        <v>36</v>
      </c>
      <c r="D23" s="1368" t="s">
        <v>36</v>
      </c>
      <c r="E23" s="1368" t="s">
        <v>36</v>
      </c>
      <c r="F23" s="1368" t="s">
        <v>36</v>
      </c>
      <c r="G23" s="1376" t="s">
        <v>36</v>
      </c>
      <c r="H23" s="1384" t="s">
        <v>36</v>
      </c>
      <c r="I23" s="1368" t="s">
        <v>36</v>
      </c>
      <c r="J23" s="1368" t="s">
        <v>36</v>
      </c>
      <c r="K23" s="1368" t="s">
        <v>36</v>
      </c>
      <c r="L23" s="1392" t="s">
        <v>36</v>
      </c>
      <c r="M23" s="1360" t="s">
        <v>36</v>
      </c>
      <c r="N23" s="1368" t="s">
        <v>36</v>
      </c>
      <c r="O23" s="1368" t="s">
        <v>36</v>
      </c>
      <c r="P23" s="1368" t="s">
        <v>36</v>
      </c>
      <c r="Q23" s="1376" t="s">
        <v>36</v>
      </c>
      <c r="R23" s="1384" t="s">
        <v>36</v>
      </c>
      <c r="S23" s="1368" t="s">
        <v>36</v>
      </c>
      <c r="T23" s="1368" t="s">
        <v>36</v>
      </c>
      <c r="U23" s="1368" t="s">
        <v>36</v>
      </c>
      <c r="V23" s="1368" t="s">
        <v>36</v>
      </c>
      <c r="W23" s="1368" t="s">
        <v>36</v>
      </c>
      <c r="X23" s="1368" t="s">
        <v>36</v>
      </c>
      <c r="Y23" s="1368" t="s">
        <v>36</v>
      </c>
      <c r="Z23" s="1368" t="s">
        <v>36</v>
      </c>
      <c r="AA23" s="1368" t="s">
        <v>36</v>
      </c>
      <c r="AB23" s="1368" t="s">
        <v>36</v>
      </c>
      <c r="AC23" s="1368" t="s">
        <v>36</v>
      </c>
      <c r="AD23" s="1368" t="s">
        <v>36</v>
      </c>
      <c r="AE23" s="1368" t="s">
        <v>36</v>
      </c>
      <c r="AF23" s="1368" t="s">
        <v>36</v>
      </c>
      <c r="AG23" s="1368" t="s">
        <v>36</v>
      </c>
      <c r="AH23" s="1368" t="s">
        <v>36</v>
      </c>
      <c r="AI23" s="1368" t="s">
        <v>36</v>
      </c>
      <c r="AJ23" s="1368" t="s">
        <v>36</v>
      </c>
      <c r="AK23" s="1368" t="s">
        <v>36</v>
      </c>
      <c r="AL23" s="1392" t="s">
        <v>36</v>
      </c>
      <c r="AM23" s="1226"/>
      <c r="AN23" s="1226"/>
      <c r="AO23" s="1226"/>
      <c r="AP23" s="1226"/>
      <c r="AQ23" s="1226"/>
      <c r="AR23" s="1226"/>
      <c r="AS23" s="1226"/>
      <c r="AT23" s="1226"/>
      <c r="AU23" s="1226"/>
      <c r="AV23" s="1226"/>
      <c r="AW23" s="1226"/>
      <c r="AX23" s="1226"/>
      <c r="AY23" s="1226"/>
      <c r="AZ23" s="570"/>
      <c r="BA23" s="1792"/>
      <c r="BB23" s="149" t="s">
        <v>49</v>
      </c>
      <c r="BC23" s="1005" t="s">
        <v>36</v>
      </c>
      <c r="BD23" s="1024" t="s">
        <v>36</v>
      </c>
      <c r="BE23" s="1024" t="s">
        <v>36</v>
      </c>
      <c r="BF23" s="1024" t="s">
        <v>36</v>
      </c>
      <c r="BG23" s="1044" t="s">
        <v>36</v>
      </c>
      <c r="BH23" s="1064" t="s">
        <v>36</v>
      </c>
      <c r="BI23" s="1024" t="s">
        <v>36</v>
      </c>
      <c r="BJ23" s="1024" t="s">
        <v>36</v>
      </c>
      <c r="BK23" s="1024" t="s">
        <v>36</v>
      </c>
      <c r="BL23" s="1044" t="s">
        <v>36</v>
      </c>
      <c r="BM23" s="1064" t="s">
        <v>36</v>
      </c>
      <c r="BN23" s="1024" t="s">
        <v>36</v>
      </c>
      <c r="BO23" s="1024" t="s">
        <v>36</v>
      </c>
      <c r="BP23" s="1024" t="s">
        <v>36</v>
      </c>
      <c r="BQ23" s="1044" t="s">
        <v>36</v>
      </c>
      <c r="BR23" s="1064" t="s">
        <v>36</v>
      </c>
      <c r="BS23" s="1024" t="s">
        <v>36</v>
      </c>
      <c r="BT23" s="1024" t="s">
        <v>36</v>
      </c>
      <c r="BU23" s="1024" t="s">
        <v>36</v>
      </c>
      <c r="BV23" s="1024" t="s">
        <v>36</v>
      </c>
      <c r="BW23" s="1024" t="s">
        <v>36</v>
      </c>
      <c r="BX23" s="1024" t="s">
        <v>36</v>
      </c>
      <c r="BY23" s="1083" t="s">
        <v>36</v>
      </c>
      <c r="BZ23" s="1083" t="s">
        <v>36</v>
      </c>
      <c r="CA23" s="1083" t="s">
        <v>36</v>
      </c>
      <c r="CB23" s="1083" t="s">
        <v>36</v>
      </c>
      <c r="CC23" s="1083" t="s">
        <v>36</v>
      </c>
      <c r="CD23" s="1083" t="s">
        <v>36</v>
      </c>
      <c r="CE23" s="1083" t="s">
        <v>36</v>
      </c>
      <c r="CF23" s="1083" t="s">
        <v>36</v>
      </c>
      <c r="CG23" s="1083" t="s">
        <v>36</v>
      </c>
      <c r="CH23" s="1083" t="s">
        <v>36</v>
      </c>
      <c r="CI23" s="1083" t="s">
        <v>36</v>
      </c>
      <c r="CJ23" s="1083" t="s">
        <v>36</v>
      </c>
      <c r="CK23" s="1083" t="s">
        <v>36</v>
      </c>
      <c r="CL23" s="1083" t="s">
        <v>36</v>
      </c>
      <c r="CM23" s="1496"/>
      <c r="CN23" s="1496"/>
      <c r="CO23" s="1496"/>
      <c r="CP23" s="1496"/>
      <c r="CQ23" s="1496"/>
      <c r="CR23" s="1496"/>
      <c r="CS23" s="1496"/>
      <c r="CT23" s="1496"/>
      <c r="CU23" s="1496"/>
      <c r="CV23" s="1496"/>
      <c r="CW23" s="1496"/>
      <c r="CX23" s="1496"/>
      <c r="CY23" s="1496"/>
      <c r="CZ23" s="1496"/>
    </row>
    <row r="24" s="131" customFormat="true" ht="15" hidden="true" customHeight="true" x14ac:dyDescent="0.2">
      <c r="A24" s="1713" t="s">
        <v>48</v>
      </c>
      <c r="B24" s="248" t="s">
        <v>60</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258"/>
      <c r="AF24" s="258"/>
      <c r="AG24" s="258"/>
      <c r="AH24" s="258"/>
      <c r="AI24" s="258"/>
      <c r="AJ24" s="258"/>
      <c r="AK24" s="258"/>
      <c r="AL24" s="258"/>
      <c r="AM24" s="547"/>
      <c r="AN24" s="547"/>
      <c r="AO24" s="547"/>
      <c r="AP24" s="547"/>
      <c r="AQ24" s="547"/>
      <c r="AR24" s="547"/>
      <c r="AS24" s="547"/>
      <c r="AT24" s="547"/>
      <c r="AU24" s="547"/>
      <c r="AV24" s="547"/>
      <c r="AW24" s="547"/>
      <c r="AX24" s="547"/>
      <c r="AY24" s="54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714"/>
      <c r="B25" s="240" t="s">
        <v>59</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263"/>
      <c r="AF25" s="263"/>
      <c r="AG25" s="263"/>
      <c r="AH25" s="263"/>
      <c r="AI25" s="263"/>
      <c r="AJ25" s="263"/>
      <c r="AK25" s="263"/>
      <c r="AL25" s="263"/>
      <c r="AM25" s="547"/>
      <c r="AN25" s="547"/>
      <c r="AO25" s="547"/>
      <c r="AP25" s="547"/>
      <c r="AQ25" s="547"/>
      <c r="AR25" s="547"/>
      <c r="AS25" s="547"/>
      <c r="AT25" s="547"/>
      <c r="AU25" s="547"/>
      <c r="AV25" s="547"/>
      <c r="AW25" s="547"/>
      <c r="AX25" s="547"/>
      <c r="AY25" s="54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715"/>
      <c r="B26" s="241" t="s">
        <v>47</v>
      </c>
      <c r="C26" s="264"/>
      <c r="D26" s="265"/>
      <c r="E26" s="265"/>
      <c r="F26" s="265"/>
      <c r="G26" s="266"/>
      <c r="H26" s="267"/>
      <c r="I26" s="265"/>
      <c r="J26" s="265"/>
      <c r="K26" s="265"/>
      <c r="L26" s="268"/>
      <c r="M26" s="264"/>
      <c r="N26" s="265"/>
      <c r="O26" s="265"/>
      <c r="P26" s="265"/>
      <c r="Q26" s="266"/>
      <c r="R26" s="1415"/>
      <c r="S26" s="1416"/>
      <c r="T26" s="1416"/>
      <c r="U26" s="1416"/>
      <c r="V26" s="1416"/>
      <c r="W26" s="1416"/>
      <c r="X26" s="1416"/>
      <c r="Y26" s="1416"/>
      <c r="Z26" s="1416"/>
      <c r="AA26" s="1416"/>
      <c r="AB26" s="1417"/>
      <c r="AC26" s="1417"/>
      <c r="AD26" s="1417"/>
      <c r="AE26" s="1417"/>
      <c r="AF26" s="1417"/>
      <c r="AG26" s="1417"/>
      <c r="AH26" s="1417"/>
      <c r="AI26" s="1417"/>
      <c r="AJ26" s="1417"/>
      <c r="AK26" s="1417"/>
      <c r="AL26" s="1417"/>
      <c r="AM26" s="547"/>
      <c r="AN26" s="547"/>
      <c r="AO26" s="547"/>
      <c r="AP26" s="547"/>
      <c r="AQ26" s="547"/>
      <c r="AR26" s="547"/>
      <c r="AS26" s="547"/>
      <c r="AT26" s="547"/>
      <c r="AU26" s="547"/>
      <c r="AV26" s="547"/>
      <c r="AW26" s="547"/>
      <c r="AX26" s="547"/>
      <c r="AY26" s="54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566" customFormat="true" ht="15" customHeight="true" x14ac:dyDescent="0.2">
      <c r="A27" s="130"/>
      <c r="B27" s="183"/>
      <c r="C27" s="1764" t="s">
        <v>115</v>
      </c>
      <c r="D27" s="1765"/>
      <c r="E27" s="1765"/>
      <c r="F27" s="1765"/>
      <c r="G27" s="1766"/>
      <c r="H27" s="1887" t="s">
        <v>39</v>
      </c>
      <c r="I27" s="1888"/>
      <c r="J27" s="1888"/>
      <c r="K27" s="1888"/>
      <c r="L27" s="1889"/>
      <c r="M27" s="1890" t="s">
        <v>38</v>
      </c>
      <c r="N27" s="1888"/>
      <c r="O27" s="1888"/>
      <c r="P27" s="1888"/>
      <c r="Q27" s="1889"/>
      <c r="R27" s="1531" t="s">
        <v>138</v>
      </c>
      <c r="S27" s="1538"/>
      <c r="T27" s="1538"/>
      <c r="U27" s="1538"/>
      <c r="V27" s="1538"/>
      <c r="W27" s="1538"/>
      <c r="X27" s="1538"/>
      <c r="Y27" s="1538"/>
      <c r="Z27" s="1538"/>
      <c r="AA27" s="1538"/>
      <c r="AB27" s="1538"/>
      <c r="AC27" s="1538"/>
      <c r="AD27" s="1538"/>
      <c r="AE27" s="1538"/>
      <c r="AF27" s="1538"/>
      <c r="AG27" s="1538"/>
      <c r="AH27" s="1538"/>
      <c r="AI27" s="1538"/>
      <c r="AJ27" s="1538"/>
      <c r="AK27" s="1538"/>
      <c r="AL27" s="1539"/>
      <c r="AM27" s="1226"/>
      <c r="AN27" s="1226"/>
      <c r="AO27" s="1226"/>
      <c r="AP27" s="1226"/>
      <c r="AQ27" s="1226"/>
      <c r="AR27" s="1226"/>
      <c r="AS27" s="1226"/>
      <c r="AT27" s="1226"/>
      <c r="AU27" s="1226"/>
      <c r="AV27" s="1226"/>
      <c r="AW27" s="1226"/>
      <c r="AX27" s="1226"/>
      <c r="AY27" s="1226"/>
      <c r="AZ27" s="570"/>
      <c r="BA27" s="217" t="s">
        <v>129</v>
      </c>
      <c r="BB27" s="115" t="s">
        <v>96</v>
      </c>
      <c r="BC27" s="1793" t="s">
        <v>115</v>
      </c>
      <c r="BD27" s="1794"/>
      <c r="BE27" s="1794"/>
      <c r="BF27" s="1794"/>
      <c r="BG27" s="1795"/>
      <c r="BH27" s="1796" t="s">
        <v>39</v>
      </c>
      <c r="BI27" s="1794"/>
      <c r="BJ27" s="1794"/>
      <c r="BK27" s="1794"/>
      <c r="BL27" s="1795"/>
      <c r="BM27" s="1796" t="s">
        <v>38</v>
      </c>
      <c r="BN27" s="1794"/>
      <c r="BO27" s="1794"/>
      <c r="BP27" s="1794"/>
      <c r="BQ27" s="1797"/>
      <c r="BR27" s="1425" t="s">
        <v>138</v>
      </c>
      <c r="BS27" s="1426"/>
      <c r="BT27" s="1426"/>
      <c r="BU27" s="1426"/>
      <c r="BV27" s="1426"/>
      <c r="BW27" s="1426"/>
      <c r="BX27" s="1426"/>
      <c r="BY27" s="1427"/>
      <c r="BZ27" s="313"/>
      <c r="CA27" s="313"/>
      <c r="CB27" s="313"/>
      <c r="CC27" s="313"/>
      <c r="CD27" s="313"/>
      <c r="CE27" s="313"/>
      <c r="CF27" s="313"/>
      <c r="CG27" s="313"/>
      <c r="CH27" s="313"/>
      <c r="CI27" s="313"/>
      <c r="CJ27" s="313"/>
      <c r="CK27" s="313"/>
      <c r="CL27" s="313"/>
      <c r="CM27" s="215"/>
      <c r="CN27" s="215"/>
      <c r="CO27" s="215"/>
      <c r="CP27" s="215"/>
      <c r="CQ27" s="215"/>
      <c r="CR27" s="215"/>
      <c r="CS27" s="215"/>
      <c r="CT27" s="215"/>
      <c r="CU27" s="215"/>
      <c r="CV27" s="215"/>
      <c r="CW27" s="215"/>
      <c r="CX27" s="215"/>
      <c r="CY27" s="215"/>
      <c r="CZ27" s="215"/>
    </row>
    <row r="28" s="566" customFormat="true" ht="12.75" x14ac:dyDescent="0.2">
      <c r="A28" s="184" t="s">
        <v>70</v>
      </c>
      <c r="B28" s="243"/>
      <c r="C28" s="272" t="s">
        <v>0</v>
      </c>
      <c r="D28" s="273" t="s">
        <v>1</v>
      </c>
      <c r="E28" s="273" t="s">
        <v>2</v>
      </c>
      <c r="F28" s="273" t="s">
        <v>3</v>
      </c>
      <c r="G28" s="274" t="s">
        <v>4</v>
      </c>
      <c r="H28" s="1144" t="s">
        <v>0</v>
      </c>
      <c r="I28" s="1104" t="s">
        <v>1</v>
      </c>
      <c r="J28" s="1104" t="s">
        <v>2</v>
      </c>
      <c r="K28" s="1104" t="s">
        <v>3</v>
      </c>
      <c r="L28" s="1105" t="s">
        <v>4</v>
      </c>
      <c r="M28" s="1134" t="s">
        <v>0</v>
      </c>
      <c r="N28" s="1104" t="s">
        <v>1</v>
      </c>
      <c r="O28" s="1104" t="s">
        <v>2</v>
      </c>
      <c r="P28" s="1104" t="s">
        <v>3</v>
      </c>
      <c r="Q28" s="1154" t="s">
        <v>4</v>
      </c>
      <c r="R28" s="1144" t="s">
        <v>147</v>
      </c>
      <c r="S28" s="1104" t="s">
        <v>148</v>
      </c>
      <c r="T28" s="1104" t="s">
        <v>257</v>
      </c>
      <c r="U28" s="1104" t="s">
        <v>258</v>
      </c>
      <c r="V28" s="1104" t="s">
        <v>259</v>
      </c>
      <c r="W28" s="1104" t="s">
        <v>260</v>
      </c>
      <c r="X28" s="1104" t="s">
        <v>261</v>
      </c>
      <c r="Y28" s="1104" t="s">
        <v>262</v>
      </c>
      <c r="Z28" s="1104" t="s">
        <v>155</v>
      </c>
      <c r="AA28" s="1104" t="s">
        <v>156</v>
      </c>
      <c r="AB28" s="1104" t="s">
        <v>157</v>
      </c>
      <c r="AC28" s="1104" t="s">
        <v>158</v>
      </c>
      <c r="AD28" s="1104" t="s">
        <v>159</v>
      </c>
      <c r="AE28" s="1104" t="s">
        <v>263</v>
      </c>
      <c r="AF28" s="1104" t="s">
        <v>161</v>
      </c>
      <c r="AG28" s="1104" t="s">
        <v>264</v>
      </c>
      <c r="AH28" s="1104" t="s">
        <v>265</v>
      </c>
      <c r="AI28" s="1104" t="s">
        <v>266</v>
      </c>
      <c r="AJ28" s="1104" t="s">
        <v>267</v>
      </c>
      <c r="AK28" s="1104" t="s">
        <v>166</v>
      </c>
      <c r="AL28" s="1106" t="s">
        <v>167</v>
      </c>
      <c r="AM28" s="1226"/>
      <c r="AN28" s="1226"/>
      <c r="AO28" s="1226"/>
      <c r="AP28" s="1226"/>
      <c r="AQ28" s="1226"/>
      <c r="AR28" s="1226"/>
      <c r="AS28" s="1226"/>
      <c r="AT28" s="1226"/>
      <c r="AU28" s="1226"/>
      <c r="AV28" s="1226"/>
      <c r="AW28" s="1226"/>
      <c r="AX28" s="1226"/>
      <c r="AY28" s="1226"/>
      <c r="AZ28" s="570"/>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147</v>
      </c>
      <c r="BS28" s="168" t="s">
        <v>148</v>
      </c>
      <c r="BT28" s="168" t="s">
        <v>257</v>
      </c>
      <c r="BU28" s="168" t="s">
        <v>258</v>
      </c>
      <c r="BV28" s="168" t="s">
        <v>259</v>
      </c>
      <c r="BW28" s="168" t="s">
        <v>260</v>
      </c>
      <c r="BX28" s="168" t="s">
        <v>261</v>
      </c>
      <c r="BY28" s="169" t="s">
        <v>262</v>
      </c>
      <c r="BZ28" s="169" t="s">
        <v>155</v>
      </c>
      <c r="CA28" s="169" t="s">
        <v>156</v>
      </c>
      <c r="CB28" s="169" t="s">
        <v>157</v>
      </c>
      <c r="CC28" s="169" t="s">
        <v>158</v>
      </c>
      <c r="CD28" s="169" t="s">
        <v>159</v>
      </c>
      <c r="CE28" s="169" t="s">
        <v>263</v>
      </c>
      <c r="CF28" s="169" t="s">
        <v>161</v>
      </c>
      <c r="CG28" s="169" t="s">
        <v>264</v>
      </c>
      <c r="CH28" s="169" t="s">
        <v>265</v>
      </c>
      <c r="CI28" s="169" t="s">
        <v>266</v>
      </c>
      <c r="CJ28" s="169" t="s">
        <v>267</v>
      </c>
      <c r="CK28" s="169" t="s">
        <v>166</v>
      </c>
      <c r="CL28" s="169" t="s">
        <v>167</v>
      </c>
      <c r="CM28" s="1497"/>
      <c r="CN28" s="1497"/>
      <c r="CO28" s="1497"/>
      <c r="CP28" s="1497"/>
      <c r="CQ28" s="1497"/>
      <c r="CR28" s="1497"/>
      <c r="CS28" s="1497"/>
      <c r="CT28" s="1497"/>
      <c r="CU28" s="1497"/>
      <c r="CV28" s="1497"/>
      <c r="CW28" s="1497"/>
      <c r="CX28" s="1497"/>
      <c r="CY28" s="1497"/>
      <c r="CZ28" s="1497"/>
    </row>
    <row r="29" s="566" customFormat="true" ht="15" customHeight="true" x14ac:dyDescent="0.2">
      <c r="A29" s="1865" t="s">
        <v>58</v>
      </c>
      <c r="B29" s="1327" t="s">
        <v>50</v>
      </c>
      <c r="C29" s="1361" t="s">
        <v>36</v>
      </c>
      <c r="D29" s="1369" t="s">
        <v>36</v>
      </c>
      <c r="E29" s="1369" t="s">
        <v>36</v>
      </c>
      <c r="F29" s="1369" t="s">
        <v>36</v>
      </c>
      <c r="G29" s="1377" t="s">
        <v>36</v>
      </c>
      <c r="H29" s="1385" t="s">
        <v>36</v>
      </c>
      <c r="I29" s="1369" t="s">
        <v>36</v>
      </c>
      <c r="J29" s="1369" t="s">
        <v>36</v>
      </c>
      <c r="K29" s="1369" t="s">
        <v>36</v>
      </c>
      <c r="L29" s="1393" t="s">
        <v>36</v>
      </c>
      <c r="M29" s="1399" t="s">
        <v>36</v>
      </c>
      <c r="N29" s="1369" t="s">
        <v>36</v>
      </c>
      <c r="O29" s="1369" t="s">
        <v>36</v>
      </c>
      <c r="P29" s="1369" t="s">
        <v>36</v>
      </c>
      <c r="Q29" s="1377" t="s">
        <v>36</v>
      </c>
      <c r="R29" s="1385" t="s">
        <v>36</v>
      </c>
      <c r="S29" s="1369" t="s">
        <v>36</v>
      </c>
      <c r="T29" s="1369" t="s">
        <v>36</v>
      </c>
      <c r="U29" s="1369" t="s">
        <v>36</v>
      </c>
      <c r="V29" s="1369" t="s">
        <v>36</v>
      </c>
      <c r="W29" s="1369" t="s">
        <v>36</v>
      </c>
      <c r="X29" s="1369" t="s">
        <v>36</v>
      </c>
      <c r="Y29" s="1369" t="s">
        <v>36</v>
      </c>
      <c r="Z29" s="1369" t="s">
        <v>36</v>
      </c>
      <c r="AA29" s="1369" t="s">
        <v>36</v>
      </c>
      <c r="AB29" s="1369" t="s">
        <v>36</v>
      </c>
      <c r="AC29" s="1369" t="s">
        <v>36</v>
      </c>
      <c r="AD29" s="1369" t="s">
        <v>36</v>
      </c>
      <c r="AE29" s="1369" t="s">
        <v>36</v>
      </c>
      <c r="AF29" s="1369" t="s">
        <v>36</v>
      </c>
      <c r="AG29" s="1369" t="s">
        <v>36</v>
      </c>
      <c r="AH29" s="1369" t="s">
        <v>36</v>
      </c>
      <c r="AI29" s="1369" t="s">
        <v>36</v>
      </c>
      <c r="AJ29" s="1369" t="s">
        <v>36</v>
      </c>
      <c r="AK29" s="1369" t="s">
        <v>36</v>
      </c>
      <c r="AL29" s="1548" t="s">
        <v>36</v>
      </c>
      <c r="AM29" s="1226"/>
      <c r="AN29" s="1226"/>
      <c r="AO29" s="1226"/>
      <c r="AP29" s="1226"/>
      <c r="AQ29" s="1226"/>
      <c r="AR29" s="1226"/>
      <c r="AS29" s="1226"/>
      <c r="AT29" s="1226"/>
      <c r="AU29" s="1226"/>
      <c r="AV29" s="1226"/>
      <c r="AW29" s="1226"/>
      <c r="AX29" s="1226"/>
      <c r="AY29" s="1226"/>
      <c r="AZ29" s="570"/>
      <c r="BA29" s="1763" t="s">
        <v>58</v>
      </c>
      <c r="BB29" s="150" t="s">
        <v>50</v>
      </c>
      <c r="BC29" s="1006" t="s">
        <v>36</v>
      </c>
      <c r="BD29" s="1025" t="s">
        <v>36</v>
      </c>
      <c r="BE29" s="1025" t="s">
        <v>36</v>
      </c>
      <c r="BF29" s="1025" t="s">
        <v>36</v>
      </c>
      <c r="BG29" s="1045" t="s">
        <v>36</v>
      </c>
      <c r="BH29" s="1065" t="s">
        <v>36</v>
      </c>
      <c r="BI29" s="1025" t="s">
        <v>36</v>
      </c>
      <c r="BJ29" s="1025" t="s">
        <v>36</v>
      </c>
      <c r="BK29" s="1025" t="s">
        <v>36</v>
      </c>
      <c r="BL29" s="1045" t="s">
        <v>36</v>
      </c>
      <c r="BM29" s="1065" t="s">
        <v>36</v>
      </c>
      <c r="BN29" s="1025" t="s">
        <v>36</v>
      </c>
      <c r="BO29" s="1025" t="s">
        <v>36</v>
      </c>
      <c r="BP29" s="1025" t="s">
        <v>36</v>
      </c>
      <c r="BQ29" s="1045" t="s">
        <v>36</v>
      </c>
      <c r="BR29" s="1065" t="s">
        <v>36</v>
      </c>
      <c r="BS29" s="1025" t="s">
        <v>36</v>
      </c>
      <c r="BT29" s="1025" t="s">
        <v>36</v>
      </c>
      <c r="BU29" s="1025" t="s">
        <v>36</v>
      </c>
      <c r="BV29" s="1025" t="s">
        <v>36</v>
      </c>
      <c r="BW29" s="1025" t="s">
        <v>36</v>
      </c>
      <c r="BX29" s="1025" t="s">
        <v>36</v>
      </c>
      <c r="BY29" s="1084" t="s">
        <v>36</v>
      </c>
      <c r="BZ29" s="1084" t="s">
        <v>36</v>
      </c>
      <c r="CA29" s="1084" t="s">
        <v>36</v>
      </c>
      <c r="CB29" s="1084" t="s">
        <v>36</v>
      </c>
      <c r="CC29" s="1084" t="s">
        <v>36</v>
      </c>
      <c r="CD29" s="1084" t="s">
        <v>36</v>
      </c>
      <c r="CE29" s="1084" t="s">
        <v>36</v>
      </c>
      <c r="CF29" s="1084" t="s">
        <v>36</v>
      </c>
      <c r="CG29" s="1084" t="s">
        <v>36</v>
      </c>
      <c r="CH29" s="1084" t="s">
        <v>36</v>
      </c>
      <c r="CI29" s="1084" t="s">
        <v>36</v>
      </c>
      <c r="CJ29" s="1084" t="s">
        <v>36</v>
      </c>
      <c r="CK29" s="1084" t="s">
        <v>36</v>
      </c>
      <c r="CL29" s="1084" t="s">
        <v>36</v>
      </c>
      <c r="CM29" s="1498"/>
      <c r="CN29" s="1498"/>
      <c r="CO29" s="1498"/>
      <c r="CP29" s="1498"/>
      <c r="CQ29" s="1498"/>
      <c r="CR29" s="1498"/>
      <c r="CS29" s="1498"/>
      <c r="CT29" s="1498"/>
      <c r="CU29" s="1498"/>
      <c r="CV29" s="1498"/>
      <c r="CW29" s="1498"/>
      <c r="CX29" s="1498"/>
      <c r="CY29" s="1498"/>
      <c r="CZ29" s="1498"/>
    </row>
    <row r="30" s="566" customFormat="true" ht="15" customHeight="true" x14ac:dyDescent="0.2">
      <c r="A30" s="1866"/>
      <c r="B30" s="1328" t="s">
        <v>49</v>
      </c>
      <c r="C30" s="1362" t="s">
        <v>36</v>
      </c>
      <c r="D30" s="1370" t="s">
        <v>36</v>
      </c>
      <c r="E30" s="1370" t="s">
        <v>36</v>
      </c>
      <c r="F30" s="1370" t="s">
        <v>36</v>
      </c>
      <c r="G30" s="1378" t="s">
        <v>36</v>
      </c>
      <c r="H30" s="1386" t="s">
        <v>36</v>
      </c>
      <c r="I30" s="1370" t="s">
        <v>36</v>
      </c>
      <c r="J30" s="1370" t="s">
        <v>36</v>
      </c>
      <c r="K30" s="1370" t="s">
        <v>36</v>
      </c>
      <c r="L30" s="1394" t="s">
        <v>36</v>
      </c>
      <c r="M30" s="1400" t="s">
        <v>36</v>
      </c>
      <c r="N30" s="1370" t="s">
        <v>36</v>
      </c>
      <c r="O30" s="1370" t="s">
        <v>36</v>
      </c>
      <c r="P30" s="1370" t="s">
        <v>36</v>
      </c>
      <c r="Q30" s="1378" t="s">
        <v>36</v>
      </c>
      <c r="R30" s="1386" t="s">
        <v>36</v>
      </c>
      <c r="S30" s="1370" t="s">
        <v>36</v>
      </c>
      <c r="T30" s="1370" t="s">
        <v>36</v>
      </c>
      <c r="U30" s="1370" t="s">
        <v>36</v>
      </c>
      <c r="V30" s="1370" t="s">
        <v>36</v>
      </c>
      <c r="W30" s="1370" t="s">
        <v>36</v>
      </c>
      <c r="X30" s="1370" t="s">
        <v>36</v>
      </c>
      <c r="Y30" s="1370" t="s">
        <v>36</v>
      </c>
      <c r="Z30" s="1370" t="s">
        <v>36</v>
      </c>
      <c r="AA30" s="1370" t="s">
        <v>36</v>
      </c>
      <c r="AB30" s="1370" t="s">
        <v>36</v>
      </c>
      <c r="AC30" s="1370" t="s">
        <v>36</v>
      </c>
      <c r="AD30" s="1370" t="s">
        <v>36</v>
      </c>
      <c r="AE30" s="1370" t="s">
        <v>36</v>
      </c>
      <c r="AF30" s="1370" t="s">
        <v>36</v>
      </c>
      <c r="AG30" s="1370" t="s">
        <v>36</v>
      </c>
      <c r="AH30" s="1370" t="s">
        <v>36</v>
      </c>
      <c r="AI30" s="1370" t="s">
        <v>36</v>
      </c>
      <c r="AJ30" s="1370" t="s">
        <v>36</v>
      </c>
      <c r="AK30" s="1370" t="s">
        <v>36</v>
      </c>
      <c r="AL30" s="1549" t="s">
        <v>36</v>
      </c>
      <c r="AM30" s="1226"/>
      <c r="AN30" s="1226"/>
      <c r="AO30" s="1226"/>
      <c r="AP30" s="1226"/>
      <c r="AQ30" s="1226"/>
      <c r="AR30" s="1226"/>
      <c r="AS30" s="1226"/>
      <c r="AT30" s="1226"/>
      <c r="AU30" s="1226"/>
      <c r="AV30" s="1226"/>
      <c r="AW30" s="1226"/>
      <c r="AX30" s="1226"/>
      <c r="AY30" s="1226"/>
      <c r="AZ30" s="570"/>
      <c r="BA30" s="1754"/>
      <c r="BB30" s="151" t="s">
        <v>49</v>
      </c>
      <c r="BC30" s="1007" t="s">
        <v>36</v>
      </c>
      <c r="BD30" s="1026" t="s">
        <v>36</v>
      </c>
      <c r="BE30" s="1026" t="s">
        <v>36</v>
      </c>
      <c r="BF30" s="1026" t="s">
        <v>36</v>
      </c>
      <c r="BG30" s="1046" t="s">
        <v>36</v>
      </c>
      <c r="BH30" s="1066" t="s">
        <v>36</v>
      </c>
      <c r="BI30" s="1026" t="s">
        <v>36</v>
      </c>
      <c r="BJ30" s="1026" t="s">
        <v>36</v>
      </c>
      <c r="BK30" s="1026" t="s">
        <v>36</v>
      </c>
      <c r="BL30" s="1046" t="s">
        <v>36</v>
      </c>
      <c r="BM30" s="1066" t="s">
        <v>36</v>
      </c>
      <c r="BN30" s="1026" t="s">
        <v>36</v>
      </c>
      <c r="BO30" s="1026" t="s">
        <v>36</v>
      </c>
      <c r="BP30" s="1026" t="s">
        <v>36</v>
      </c>
      <c r="BQ30" s="1046" t="s">
        <v>36</v>
      </c>
      <c r="BR30" s="1066" t="s">
        <v>36</v>
      </c>
      <c r="BS30" s="1026" t="s">
        <v>36</v>
      </c>
      <c r="BT30" s="1026" t="s">
        <v>36</v>
      </c>
      <c r="BU30" s="1026" t="s">
        <v>36</v>
      </c>
      <c r="BV30" s="1026" t="s">
        <v>36</v>
      </c>
      <c r="BW30" s="1026" t="s">
        <v>36</v>
      </c>
      <c r="BX30" s="1026" t="s">
        <v>36</v>
      </c>
      <c r="BY30" s="1085" t="s">
        <v>36</v>
      </c>
      <c r="BZ30" s="1085" t="s">
        <v>36</v>
      </c>
      <c r="CA30" s="1085" t="s">
        <v>36</v>
      </c>
      <c r="CB30" s="1085" t="s">
        <v>36</v>
      </c>
      <c r="CC30" s="1085" t="s">
        <v>36</v>
      </c>
      <c r="CD30" s="1085" t="s">
        <v>36</v>
      </c>
      <c r="CE30" s="1085" t="s">
        <v>36</v>
      </c>
      <c r="CF30" s="1085" t="s">
        <v>36</v>
      </c>
      <c r="CG30" s="1085" t="s">
        <v>36</v>
      </c>
      <c r="CH30" s="1085" t="s">
        <v>36</v>
      </c>
      <c r="CI30" s="1085" t="s">
        <v>36</v>
      </c>
      <c r="CJ30" s="1085" t="s">
        <v>36</v>
      </c>
      <c r="CK30" s="1085" t="s">
        <v>36</v>
      </c>
      <c r="CL30" s="1085" t="s">
        <v>36</v>
      </c>
      <c r="CM30" s="1499"/>
      <c r="CN30" s="1499"/>
      <c r="CO30" s="1499"/>
      <c r="CP30" s="1499"/>
      <c r="CQ30" s="1499"/>
      <c r="CR30" s="1499"/>
      <c r="CS30" s="1499"/>
      <c r="CT30" s="1499"/>
      <c r="CU30" s="1499"/>
      <c r="CV30" s="1499"/>
      <c r="CW30" s="1499"/>
      <c r="CX30" s="1499"/>
      <c r="CY30" s="1499"/>
      <c r="CZ30" s="1499"/>
    </row>
    <row r="31" s="130" customFormat="true" ht="15" customHeight="true" x14ac:dyDescent="0.2">
      <c r="A31" s="1716" t="s">
        <v>104</v>
      </c>
      <c r="B31" s="249" t="s">
        <v>50</v>
      </c>
      <c r="C31" s="1363" t="s">
        <v>36</v>
      </c>
      <c r="D31" s="1371" t="s">
        <v>36</v>
      </c>
      <c r="E31" s="1371" t="s">
        <v>36</v>
      </c>
      <c r="F31" s="1371" t="s">
        <v>36</v>
      </c>
      <c r="G31" s="1379" t="s">
        <v>36</v>
      </c>
      <c r="H31" s="1387" t="s">
        <v>36</v>
      </c>
      <c r="I31" s="1371" t="s">
        <v>36</v>
      </c>
      <c r="J31" s="1371" t="s">
        <v>36</v>
      </c>
      <c r="K31" s="1371" t="s">
        <v>36</v>
      </c>
      <c r="L31" s="1395" t="s">
        <v>36</v>
      </c>
      <c r="M31" s="1401" t="s">
        <v>36</v>
      </c>
      <c r="N31" s="1371" t="s">
        <v>36</v>
      </c>
      <c r="O31" s="1371" t="s">
        <v>36</v>
      </c>
      <c r="P31" s="1371" t="s">
        <v>36</v>
      </c>
      <c r="Q31" s="1379" t="s">
        <v>36</v>
      </c>
      <c r="R31" s="1387" t="s">
        <v>36</v>
      </c>
      <c r="S31" s="1371" t="s">
        <v>36</v>
      </c>
      <c r="T31" s="1371" t="s">
        <v>36</v>
      </c>
      <c r="U31" s="1371" t="s">
        <v>36</v>
      </c>
      <c r="V31" s="1371" t="s">
        <v>36</v>
      </c>
      <c r="W31" s="1371" t="s">
        <v>36</v>
      </c>
      <c r="X31" s="1371" t="s">
        <v>36</v>
      </c>
      <c r="Y31" s="1371" t="s">
        <v>36</v>
      </c>
      <c r="Z31" s="1371" t="s">
        <v>36</v>
      </c>
      <c r="AA31" s="1371" t="s">
        <v>36</v>
      </c>
      <c r="AB31" s="1371" t="s">
        <v>36</v>
      </c>
      <c r="AC31" s="1371" t="s">
        <v>36</v>
      </c>
      <c r="AD31" s="1371" t="s">
        <v>36</v>
      </c>
      <c r="AE31" s="1371" t="s">
        <v>36</v>
      </c>
      <c r="AF31" s="1371" t="s">
        <v>36</v>
      </c>
      <c r="AG31" s="1371" t="s">
        <v>36</v>
      </c>
      <c r="AH31" s="1371" t="s">
        <v>36</v>
      </c>
      <c r="AI31" s="1371" t="s">
        <v>36</v>
      </c>
      <c r="AJ31" s="1371" t="s">
        <v>36</v>
      </c>
      <c r="AK31" s="1371" t="s">
        <v>36</v>
      </c>
      <c r="AL31" s="1550" t="s">
        <v>36</v>
      </c>
      <c r="AM31" s="1226"/>
      <c r="AN31" s="1226"/>
      <c r="AO31" s="1226"/>
      <c r="AP31" s="1226"/>
      <c r="AQ31" s="1226"/>
      <c r="AR31" s="1226"/>
      <c r="AS31" s="1226"/>
      <c r="AT31" s="1226"/>
      <c r="AU31" s="1226"/>
      <c r="AV31" s="1226"/>
      <c r="AW31" s="1226"/>
      <c r="AX31" s="1226"/>
      <c r="AY31" s="1226"/>
      <c r="AZ31" s="570"/>
      <c r="BA31" s="1754" t="s">
        <v>104</v>
      </c>
      <c r="BB31" s="151" t="s">
        <v>50</v>
      </c>
      <c r="BC31" s="1007" t="s">
        <v>36</v>
      </c>
      <c r="BD31" s="1026" t="s">
        <v>36</v>
      </c>
      <c r="BE31" s="1026" t="s">
        <v>36</v>
      </c>
      <c r="BF31" s="1026" t="s">
        <v>36</v>
      </c>
      <c r="BG31" s="1046" t="s">
        <v>36</v>
      </c>
      <c r="BH31" s="1066" t="s">
        <v>36</v>
      </c>
      <c r="BI31" s="1026" t="s">
        <v>36</v>
      </c>
      <c r="BJ31" s="1026" t="s">
        <v>36</v>
      </c>
      <c r="BK31" s="1026" t="s">
        <v>36</v>
      </c>
      <c r="BL31" s="1046" t="s">
        <v>36</v>
      </c>
      <c r="BM31" s="1066" t="s">
        <v>36</v>
      </c>
      <c r="BN31" s="1026" t="s">
        <v>36</v>
      </c>
      <c r="BO31" s="1026" t="s">
        <v>36</v>
      </c>
      <c r="BP31" s="1026" t="s">
        <v>36</v>
      </c>
      <c r="BQ31" s="1046" t="s">
        <v>36</v>
      </c>
      <c r="BR31" s="1066" t="s">
        <v>36</v>
      </c>
      <c r="BS31" s="1026" t="s">
        <v>36</v>
      </c>
      <c r="BT31" s="1026" t="s">
        <v>36</v>
      </c>
      <c r="BU31" s="1026" t="s">
        <v>36</v>
      </c>
      <c r="BV31" s="1026" t="s">
        <v>36</v>
      </c>
      <c r="BW31" s="1026" t="s">
        <v>36</v>
      </c>
      <c r="BX31" s="1026" t="s">
        <v>36</v>
      </c>
      <c r="BY31" s="1085" t="s">
        <v>36</v>
      </c>
      <c r="BZ31" s="1085" t="s">
        <v>36</v>
      </c>
      <c r="CA31" s="1085" t="s">
        <v>36</v>
      </c>
      <c r="CB31" s="1085" t="s">
        <v>36</v>
      </c>
      <c r="CC31" s="1085" t="s">
        <v>36</v>
      </c>
      <c r="CD31" s="1085" t="s">
        <v>36</v>
      </c>
      <c r="CE31" s="1085" t="s">
        <v>36</v>
      </c>
      <c r="CF31" s="1085" t="s">
        <v>36</v>
      </c>
      <c r="CG31" s="1085" t="s">
        <v>36</v>
      </c>
      <c r="CH31" s="1085" t="s">
        <v>36</v>
      </c>
      <c r="CI31" s="1085" t="s">
        <v>36</v>
      </c>
      <c r="CJ31" s="1085" t="s">
        <v>36</v>
      </c>
      <c r="CK31" s="1085" t="s">
        <v>36</v>
      </c>
      <c r="CL31" s="1085" t="s">
        <v>36</v>
      </c>
      <c r="CM31" s="1499"/>
      <c r="CN31" s="1499"/>
      <c r="CO31" s="1499"/>
      <c r="CP31" s="1499"/>
      <c r="CQ31" s="1499"/>
      <c r="CR31" s="1499"/>
      <c r="CS31" s="1499"/>
      <c r="CT31" s="1499"/>
      <c r="CU31" s="1499"/>
      <c r="CV31" s="1499"/>
      <c r="CW31" s="1499"/>
      <c r="CX31" s="1499"/>
      <c r="CY31" s="1499"/>
      <c r="CZ31" s="1499"/>
    </row>
    <row r="32" s="130" customFormat="true" ht="15" customHeight="true" x14ac:dyDescent="0.2">
      <c r="A32" s="1716"/>
      <c r="B32" s="249" t="s">
        <v>49</v>
      </c>
      <c r="C32" s="1362" t="s">
        <v>36</v>
      </c>
      <c r="D32" s="1370" t="s">
        <v>36</v>
      </c>
      <c r="E32" s="1370" t="s">
        <v>36</v>
      </c>
      <c r="F32" s="1370" t="s">
        <v>36</v>
      </c>
      <c r="G32" s="1378" t="s">
        <v>36</v>
      </c>
      <c r="H32" s="1386" t="s">
        <v>36</v>
      </c>
      <c r="I32" s="1370" t="s">
        <v>36</v>
      </c>
      <c r="J32" s="1370" t="s">
        <v>36</v>
      </c>
      <c r="K32" s="1370" t="s">
        <v>36</v>
      </c>
      <c r="L32" s="1394" t="s">
        <v>36</v>
      </c>
      <c r="M32" s="1400" t="s">
        <v>36</v>
      </c>
      <c r="N32" s="1370" t="s">
        <v>36</v>
      </c>
      <c r="O32" s="1370" t="s">
        <v>36</v>
      </c>
      <c r="P32" s="1370" t="s">
        <v>36</v>
      </c>
      <c r="Q32" s="1378" t="s">
        <v>36</v>
      </c>
      <c r="R32" s="1386" t="s">
        <v>36</v>
      </c>
      <c r="S32" s="1370" t="s">
        <v>36</v>
      </c>
      <c r="T32" s="1370" t="s">
        <v>36</v>
      </c>
      <c r="U32" s="1370" t="s">
        <v>36</v>
      </c>
      <c r="V32" s="1370" t="s">
        <v>36</v>
      </c>
      <c r="W32" s="1370" t="s">
        <v>36</v>
      </c>
      <c r="X32" s="1370" t="s">
        <v>36</v>
      </c>
      <c r="Y32" s="1370" t="s">
        <v>36</v>
      </c>
      <c r="Z32" s="1370" t="s">
        <v>36</v>
      </c>
      <c r="AA32" s="1370" t="s">
        <v>36</v>
      </c>
      <c r="AB32" s="1370" t="s">
        <v>36</v>
      </c>
      <c r="AC32" s="1370" t="s">
        <v>36</v>
      </c>
      <c r="AD32" s="1370" t="s">
        <v>36</v>
      </c>
      <c r="AE32" s="1370" t="s">
        <v>36</v>
      </c>
      <c r="AF32" s="1370" t="s">
        <v>36</v>
      </c>
      <c r="AG32" s="1370" t="s">
        <v>36</v>
      </c>
      <c r="AH32" s="1370" t="s">
        <v>36</v>
      </c>
      <c r="AI32" s="1370" t="s">
        <v>36</v>
      </c>
      <c r="AJ32" s="1370" t="s">
        <v>36</v>
      </c>
      <c r="AK32" s="1370" t="s">
        <v>36</v>
      </c>
      <c r="AL32" s="1549" t="s">
        <v>36</v>
      </c>
      <c r="AM32" s="1226"/>
      <c r="AN32" s="1226"/>
      <c r="AO32" s="1226"/>
      <c r="AP32" s="1226"/>
      <c r="AQ32" s="1226"/>
      <c r="AR32" s="1226"/>
      <c r="AS32" s="1226"/>
      <c r="AT32" s="1226"/>
      <c r="AU32" s="1226"/>
      <c r="AV32" s="1226"/>
      <c r="AW32" s="1226"/>
      <c r="AX32" s="1226"/>
      <c r="AY32" s="1226"/>
      <c r="AZ32" s="570"/>
      <c r="BA32" s="1754"/>
      <c r="BB32" s="151" t="s">
        <v>49</v>
      </c>
      <c r="BC32" s="1007" t="s">
        <v>36</v>
      </c>
      <c r="BD32" s="1026" t="s">
        <v>36</v>
      </c>
      <c r="BE32" s="1026" t="s">
        <v>36</v>
      </c>
      <c r="BF32" s="1026" t="s">
        <v>36</v>
      </c>
      <c r="BG32" s="1046" t="s">
        <v>36</v>
      </c>
      <c r="BH32" s="1066" t="s">
        <v>36</v>
      </c>
      <c r="BI32" s="1026" t="s">
        <v>36</v>
      </c>
      <c r="BJ32" s="1026" t="s">
        <v>36</v>
      </c>
      <c r="BK32" s="1026" t="s">
        <v>36</v>
      </c>
      <c r="BL32" s="1046" t="s">
        <v>36</v>
      </c>
      <c r="BM32" s="1066" t="s">
        <v>36</v>
      </c>
      <c r="BN32" s="1026" t="s">
        <v>36</v>
      </c>
      <c r="BO32" s="1026" t="s">
        <v>36</v>
      </c>
      <c r="BP32" s="1026" t="s">
        <v>36</v>
      </c>
      <c r="BQ32" s="1046" t="s">
        <v>36</v>
      </c>
      <c r="BR32" s="1066" t="s">
        <v>36</v>
      </c>
      <c r="BS32" s="1026" t="s">
        <v>36</v>
      </c>
      <c r="BT32" s="1026" t="s">
        <v>36</v>
      </c>
      <c r="BU32" s="1026" t="s">
        <v>36</v>
      </c>
      <c r="BV32" s="1026" t="s">
        <v>36</v>
      </c>
      <c r="BW32" s="1026" t="s">
        <v>36</v>
      </c>
      <c r="BX32" s="1026" t="s">
        <v>36</v>
      </c>
      <c r="BY32" s="1085" t="s">
        <v>36</v>
      </c>
      <c r="BZ32" s="1085" t="s">
        <v>36</v>
      </c>
      <c r="CA32" s="1085" t="s">
        <v>36</v>
      </c>
      <c r="CB32" s="1085" t="s">
        <v>36</v>
      </c>
      <c r="CC32" s="1085" t="s">
        <v>36</v>
      </c>
      <c r="CD32" s="1085" t="s">
        <v>36</v>
      </c>
      <c r="CE32" s="1085" t="s">
        <v>36</v>
      </c>
      <c r="CF32" s="1085" t="s">
        <v>36</v>
      </c>
      <c r="CG32" s="1085" t="s">
        <v>36</v>
      </c>
      <c r="CH32" s="1085" t="s">
        <v>36</v>
      </c>
      <c r="CI32" s="1085" t="s">
        <v>36</v>
      </c>
      <c r="CJ32" s="1085" t="s">
        <v>36</v>
      </c>
      <c r="CK32" s="1085" t="s">
        <v>36</v>
      </c>
      <c r="CL32" s="1085" t="s">
        <v>36</v>
      </c>
      <c r="CM32" s="1499"/>
      <c r="CN32" s="1499"/>
      <c r="CO32" s="1499"/>
      <c r="CP32" s="1499"/>
      <c r="CQ32" s="1499"/>
      <c r="CR32" s="1499"/>
      <c r="CS32" s="1499"/>
      <c r="CT32" s="1499"/>
      <c r="CU32" s="1499"/>
      <c r="CV32" s="1499"/>
      <c r="CW32" s="1499"/>
      <c r="CX32" s="1499"/>
      <c r="CY32" s="1499"/>
      <c r="CZ32" s="1499"/>
    </row>
    <row r="33" s="130" customFormat="true" ht="15" customHeight="true" x14ac:dyDescent="0.2">
      <c r="A33" s="1716" t="s">
        <v>105</v>
      </c>
      <c r="B33" s="249" t="s">
        <v>50</v>
      </c>
      <c r="C33" s="959" t="s">
        <v>36</v>
      </c>
      <c r="D33" s="966" t="s">
        <v>36</v>
      </c>
      <c r="E33" s="966" t="s">
        <v>36</v>
      </c>
      <c r="F33" s="966" t="s">
        <v>36</v>
      </c>
      <c r="G33" s="973" t="s">
        <v>36</v>
      </c>
      <c r="H33" s="980" t="s">
        <v>36</v>
      </c>
      <c r="I33" s="966" t="s">
        <v>36</v>
      </c>
      <c r="J33" s="966" t="s">
        <v>36</v>
      </c>
      <c r="K33" s="966" t="s">
        <v>36</v>
      </c>
      <c r="L33" s="987" t="s">
        <v>36</v>
      </c>
      <c r="M33" s="994" t="s">
        <v>36</v>
      </c>
      <c r="N33" s="966" t="s">
        <v>36</v>
      </c>
      <c r="O33" s="966" t="s">
        <v>36</v>
      </c>
      <c r="P33" s="966" t="s">
        <v>36</v>
      </c>
      <c r="Q33" s="973" t="s">
        <v>36</v>
      </c>
      <c r="R33" s="980" t="s">
        <v>36</v>
      </c>
      <c r="S33" s="966" t="s">
        <v>36</v>
      </c>
      <c r="T33" s="966" t="s">
        <v>36</v>
      </c>
      <c r="U33" s="966" t="s">
        <v>36</v>
      </c>
      <c r="V33" s="966" t="s">
        <v>36</v>
      </c>
      <c r="W33" s="966" t="s">
        <v>36</v>
      </c>
      <c r="X33" s="966" t="s">
        <v>36</v>
      </c>
      <c r="Y33" s="1001" t="s">
        <v>36</v>
      </c>
      <c r="Z33" s="1001" t="s">
        <v>36</v>
      </c>
      <c r="AA33" s="1001" t="s">
        <v>36</v>
      </c>
      <c r="AB33" s="1001" t="s">
        <v>36</v>
      </c>
      <c r="AC33" s="1001" t="s">
        <v>36</v>
      </c>
      <c r="AD33" s="1001" t="s">
        <v>36</v>
      </c>
      <c r="AE33" s="1001" t="s">
        <v>36</v>
      </c>
      <c r="AF33" s="1001" t="s">
        <v>36</v>
      </c>
      <c r="AG33" s="1001" t="s">
        <v>36</v>
      </c>
      <c r="AH33" s="1001" t="s">
        <v>36</v>
      </c>
      <c r="AI33" s="1001" t="s">
        <v>36</v>
      </c>
      <c r="AJ33" s="1001" t="s">
        <v>36</v>
      </c>
      <c r="AK33" s="1001" t="s">
        <v>36</v>
      </c>
      <c r="AL33" s="1461" t="s">
        <v>36</v>
      </c>
      <c r="AM33" s="1490"/>
      <c r="AN33" s="1490"/>
      <c r="AO33" s="1490"/>
      <c r="AP33" s="1490"/>
      <c r="AQ33" s="1490"/>
      <c r="AR33" s="1490"/>
      <c r="AS33" s="1490"/>
      <c r="AT33" s="1490"/>
      <c r="AU33" s="1490"/>
      <c r="AV33" s="1490"/>
      <c r="AW33" s="1490"/>
      <c r="AX33" s="1490"/>
      <c r="AY33" s="1490"/>
      <c r="AZ33" s="215"/>
      <c r="BA33" s="1754" t="s">
        <v>105</v>
      </c>
      <c r="BB33" s="151" t="s">
        <v>50</v>
      </c>
      <c r="BC33" s="1007" t="s">
        <v>36</v>
      </c>
      <c r="BD33" s="1026" t="s">
        <v>36</v>
      </c>
      <c r="BE33" s="1026" t="s">
        <v>36</v>
      </c>
      <c r="BF33" s="1026" t="s">
        <v>36</v>
      </c>
      <c r="BG33" s="1046" t="s">
        <v>36</v>
      </c>
      <c r="BH33" s="1066" t="s">
        <v>36</v>
      </c>
      <c r="BI33" s="1026" t="s">
        <v>36</v>
      </c>
      <c r="BJ33" s="1026" t="s">
        <v>36</v>
      </c>
      <c r="BK33" s="1026" t="s">
        <v>36</v>
      </c>
      <c r="BL33" s="1046" t="s">
        <v>36</v>
      </c>
      <c r="BM33" s="1066" t="s">
        <v>36</v>
      </c>
      <c r="BN33" s="1026" t="s">
        <v>36</v>
      </c>
      <c r="BO33" s="1026" t="s">
        <v>36</v>
      </c>
      <c r="BP33" s="1026" t="s">
        <v>36</v>
      </c>
      <c r="BQ33" s="1046" t="s">
        <v>36</v>
      </c>
      <c r="BR33" s="1066" t="s">
        <v>36</v>
      </c>
      <c r="BS33" s="1026" t="s">
        <v>36</v>
      </c>
      <c r="BT33" s="1026" t="s">
        <v>36</v>
      </c>
      <c r="BU33" s="1026" t="s">
        <v>36</v>
      </c>
      <c r="BV33" s="1026" t="s">
        <v>36</v>
      </c>
      <c r="BW33" s="1026" t="s">
        <v>36</v>
      </c>
      <c r="BX33" s="1026" t="s">
        <v>36</v>
      </c>
      <c r="BY33" s="1085" t="s">
        <v>36</v>
      </c>
      <c r="BZ33" s="1085" t="s">
        <v>36</v>
      </c>
      <c r="CA33" s="1085" t="s">
        <v>36</v>
      </c>
      <c r="CB33" s="1085" t="s">
        <v>36</v>
      </c>
      <c r="CC33" s="1085" t="s">
        <v>36</v>
      </c>
      <c r="CD33" s="1085" t="s">
        <v>36</v>
      </c>
      <c r="CE33" s="1085" t="s">
        <v>36</v>
      </c>
      <c r="CF33" s="1085" t="s">
        <v>36</v>
      </c>
      <c r="CG33" s="1085" t="s">
        <v>36</v>
      </c>
      <c r="CH33" s="1085" t="s">
        <v>36</v>
      </c>
      <c r="CI33" s="1085" t="s">
        <v>36</v>
      </c>
      <c r="CJ33" s="1085" t="s">
        <v>36</v>
      </c>
      <c r="CK33" s="1085" t="s">
        <v>36</v>
      </c>
      <c r="CL33" s="1085" t="s">
        <v>36</v>
      </c>
      <c r="CM33" s="1499"/>
      <c r="CN33" s="1499"/>
      <c r="CO33" s="1499"/>
      <c r="CP33" s="1499"/>
      <c r="CQ33" s="1499"/>
      <c r="CR33" s="1499"/>
      <c r="CS33" s="1499"/>
      <c r="CT33" s="1499"/>
      <c r="CU33" s="1499"/>
      <c r="CV33" s="1499"/>
      <c r="CW33" s="1499"/>
      <c r="CX33" s="1499"/>
      <c r="CY33" s="1499"/>
      <c r="CZ33" s="1499"/>
    </row>
    <row r="34" s="130" customFormat="true" ht="15" customHeight="true" x14ac:dyDescent="0.2">
      <c r="A34" s="1716"/>
      <c r="B34" s="249" t="s">
        <v>49</v>
      </c>
      <c r="C34" s="959" t="s">
        <v>36</v>
      </c>
      <c r="D34" s="966" t="s">
        <v>36</v>
      </c>
      <c r="E34" s="966" t="s">
        <v>36</v>
      </c>
      <c r="F34" s="966" t="s">
        <v>36</v>
      </c>
      <c r="G34" s="973" t="s">
        <v>36</v>
      </c>
      <c r="H34" s="980" t="s">
        <v>36</v>
      </c>
      <c r="I34" s="966" t="s">
        <v>36</v>
      </c>
      <c r="J34" s="966" t="s">
        <v>36</v>
      </c>
      <c r="K34" s="966" t="s">
        <v>36</v>
      </c>
      <c r="L34" s="987" t="s">
        <v>36</v>
      </c>
      <c r="M34" s="994" t="s">
        <v>36</v>
      </c>
      <c r="N34" s="966" t="s">
        <v>36</v>
      </c>
      <c r="O34" s="966" t="s">
        <v>36</v>
      </c>
      <c r="P34" s="966" t="s">
        <v>36</v>
      </c>
      <c r="Q34" s="973" t="s">
        <v>36</v>
      </c>
      <c r="R34" s="980" t="s">
        <v>36</v>
      </c>
      <c r="S34" s="966" t="s">
        <v>36</v>
      </c>
      <c r="T34" s="966" t="s">
        <v>36</v>
      </c>
      <c r="U34" s="966" t="s">
        <v>36</v>
      </c>
      <c r="V34" s="966" t="s">
        <v>36</v>
      </c>
      <c r="W34" s="966" t="s">
        <v>36</v>
      </c>
      <c r="X34" s="966" t="s">
        <v>36</v>
      </c>
      <c r="Y34" s="1001" t="s">
        <v>36</v>
      </c>
      <c r="Z34" s="1001" t="s">
        <v>36</v>
      </c>
      <c r="AA34" s="1001" t="s">
        <v>36</v>
      </c>
      <c r="AB34" s="1001" t="s">
        <v>36</v>
      </c>
      <c r="AC34" s="1001" t="s">
        <v>36</v>
      </c>
      <c r="AD34" s="1001" t="s">
        <v>36</v>
      </c>
      <c r="AE34" s="1001" t="s">
        <v>36</v>
      </c>
      <c r="AF34" s="1001" t="s">
        <v>36</v>
      </c>
      <c r="AG34" s="1001" t="s">
        <v>36</v>
      </c>
      <c r="AH34" s="1001" t="s">
        <v>36</v>
      </c>
      <c r="AI34" s="1001" t="s">
        <v>36</v>
      </c>
      <c r="AJ34" s="1001" t="s">
        <v>36</v>
      </c>
      <c r="AK34" s="1001" t="s">
        <v>36</v>
      </c>
      <c r="AL34" s="1461" t="s">
        <v>36</v>
      </c>
      <c r="AM34" s="1490"/>
      <c r="AN34" s="1490"/>
      <c r="AO34" s="1490"/>
      <c r="AP34" s="1490"/>
      <c r="AQ34" s="1490"/>
      <c r="AR34" s="1490"/>
      <c r="AS34" s="1490"/>
      <c r="AT34" s="1490"/>
      <c r="AU34" s="1490"/>
      <c r="AV34" s="1490"/>
      <c r="AW34" s="1490"/>
      <c r="AX34" s="1490"/>
      <c r="AY34" s="1490"/>
      <c r="AZ34" s="215"/>
      <c r="BA34" s="1754"/>
      <c r="BB34" s="151" t="s">
        <v>49</v>
      </c>
      <c r="BC34" s="1007" t="s">
        <v>36</v>
      </c>
      <c r="BD34" s="1026" t="s">
        <v>36</v>
      </c>
      <c r="BE34" s="1026" t="s">
        <v>36</v>
      </c>
      <c r="BF34" s="1026" t="s">
        <v>36</v>
      </c>
      <c r="BG34" s="1046" t="s">
        <v>36</v>
      </c>
      <c r="BH34" s="1066" t="s">
        <v>36</v>
      </c>
      <c r="BI34" s="1026" t="s">
        <v>36</v>
      </c>
      <c r="BJ34" s="1026" t="s">
        <v>36</v>
      </c>
      <c r="BK34" s="1026" t="s">
        <v>36</v>
      </c>
      <c r="BL34" s="1046" t="s">
        <v>36</v>
      </c>
      <c r="BM34" s="1066" t="s">
        <v>36</v>
      </c>
      <c r="BN34" s="1026" t="s">
        <v>36</v>
      </c>
      <c r="BO34" s="1026" t="s">
        <v>36</v>
      </c>
      <c r="BP34" s="1026" t="s">
        <v>36</v>
      </c>
      <c r="BQ34" s="1046" t="s">
        <v>36</v>
      </c>
      <c r="BR34" s="1066" t="s">
        <v>36</v>
      </c>
      <c r="BS34" s="1026" t="s">
        <v>36</v>
      </c>
      <c r="BT34" s="1026" t="s">
        <v>36</v>
      </c>
      <c r="BU34" s="1026" t="s">
        <v>36</v>
      </c>
      <c r="BV34" s="1026" t="s">
        <v>36</v>
      </c>
      <c r="BW34" s="1026" t="s">
        <v>36</v>
      </c>
      <c r="BX34" s="1026" t="s">
        <v>36</v>
      </c>
      <c r="BY34" s="1085" t="s">
        <v>36</v>
      </c>
      <c r="BZ34" s="1085" t="s">
        <v>36</v>
      </c>
      <c r="CA34" s="1085" t="s">
        <v>36</v>
      </c>
      <c r="CB34" s="1085" t="s">
        <v>36</v>
      </c>
      <c r="CC34" s="1085" t="s">
        <v>36</v>
      </c>
      <c r="CD34" s="1085" t="s">
        <v>36</v>
      </c>
      <c r="CE34" s="1085" t="s">
        <v>36</v>
      </c>
      <c r="CF34" s="1085" t="s">
        <v>36</v>
      </c>
      <c r="CG34" s="1085" t="s">
        <v>36</v>
      </c>
      <c r="CH34" s="1085" t="s">
        <v>36</v>
      </c>
      <c r="CI34" s="1085" t="s">
        <v>36</v>
      </c>
      <c r="CJ34" s="1085" t="s">
        <v>36</v>
      </c>
      <c r="CK34" s="1085" t="s">
        <v>36</v>
      </c>
      <c r="CL34" s="1085" t="s">
        <v>36</v>
      </c>
      <c r="CM34" s="1499"/>
      <c r="CN34" s="1499"/>
      <c r="CO34" s="1499"/>
      <c r="CP34" s="1499"/>
      <c r="CQ34" s="1499"/>
      <c r="CR34" s="1499"/>
      <c r="CS34" s="1499"/>
      <c r="CT34" s="1499"/>
      <c r="CU34" s="1499"/>
      <c r="CV34" s="1499"/>
      <c r="CW34" s="1499"/>
      <c r="CX34" s="1499"/>
      <c r="CY34" s="1499"/>
      <c r="CZ34" s="1499"/>
    </row>
    <row r="35" s="566" customFormat="true" ht="15" customHeight="true" x14ac:dyDescent="0.2">
      <c r="A35" s="1866" t="s">
        <v>56</v>
      </c>
      <c r="B35" s="1328" t="s">
        <v>50</v>
      </c>
      <c r="C35" s="1202">
        <v>79.940697876162417</v>
      </c>
      <c r="D35" s="1203">
        <v>82.622729944713953</v>
      </c>
      <c r="E35" s="1203">
        <v>87.182141692180025</v>
      </c>
      <c r="F35" s="1203">
        <v>90.556273631078355</v>
      </c>
      <c r="G35" s="1204">
        <v>96.272228570250036</v>
      </c>
      <c r="H35" s="1205">
        <v>85.111254022933295</v>
      </c>
      <c r="I35" s="1203">
        <v>95.070824409310433</v>
      </c>
      <c r="J35" s="1203">
        <v>97.768028954477302</v>
      </c>
      <c r="K35" s="1203">
        <v>97.859031376941346</v>
      </c>
      <c r="L35" s="1206">
        <v>97.794671994767327</v>
      </c>
      <c r="M35" s="1207">
        <v>80.252166666057676</v>
      </c>
      <c r="N35" s="1203">
        <v>81.96294422177867</v>
      </c>
      <c r="O35" s="1203">
        <v>84.110015493967737</v>
      </c>
      <c r="P35" s="1203">
        <v>86.998724309387725</v>
      </c>
      <c r="Q35" s="1204">
        <v>86.735055843323678</v>
      </c>
      <c r="R35" s="1205">
        <v>68.011225972334771</v>
      </c>
      <c r="S35" s="1203">
        <v>99.932650728623557</v>
      </c>
      <c r="T35" s="1203">
        <v>83.77223184529808</v>
      </c>
      <c r="U35" s="1203">
        <v>88.025792227839318</v>
      </c>
      <c r="V35" s="1203">
        <v>50.38415860960167</v>
      </c>
      <c r="W35" s="1203">
        <v>99.501700027939265</v>
      </c>
      <c r="X35" s="1203">
        <v>62.979409556735845</v>
      </c>
      <c r="Y35" s="1203">
        <v>86.54918470448473</v>
      </c>
      <c r="Z35" s="1203">
        <v>81.941791610308755</v>
      </c>
      <c r="AA35" s="1203">
        <v>95.253927705210344</v>
      </c>
      <c r="AB35" s="1203">
        <v>98.50602421065112</v>
      </c>
      <c r="AC35" s="1203">
        <v>80.505414123117049</v>
      </c>
      <c r="AD35" s="1203">
        <v>83.597703273155005</v>
      </c>
      <c r="AE35" s="1203">
        <v>97.37552493091431</v>
      </c>
      <c r="AF35" s="1203">
        <v>80.155013849643353</v>
      </c>
      <c r="AG35" s="1203">
        <v>92.326404617111621</v>
      </c>
      <c r="AH35" s="1203">
        <v>96.030549367835548</v>
      </c>
      <c r="AI35" s="1203">
        <v>86.098987671318994</v>
      </c>
      <c r="AJ35" s="1203">
        <v>99.168848496466794</v>
      </c>
      <c r="AK35" s="1203">
        <v>78.475646837249002</v>
      </c>
      <c r="AL35" s="1551">
        <v>82.672422532213872</v>
      </c>
      <c r="AM35" s="1226"/>
      <c r="AN35" s="1226"/>
      <c r="AO35" s="1226"/>
      <c r="AP35" s="1226"/>
      <c r="AQ35" s="1226"/>
      <c r="AR35" s="1226"/>
      <c r="AS35" s="1226"/>
      <c r="AT35" s="1226"/>
      <c r="AU35" s="1226"/>
      <c r="AV35" s="1226"/>
      <c r="AW35" s="1226"/>
      <c r="AX35" s="1226"/>
      <c r="AY35" s="1226"/>
      <c r="AZ35" s="570"/>
      <c r="BA35" s="1754" t="s">
        <v>56</v>
      </c>
      <c r="BB35" s="151" t="s">
        <v>50</v>
      </c>
      <c r="BC35" s="1007" t="s">
        <v>36</v>
      </c>
      <c r="BD35" s="1026" t="s">
        <v>36</v>
      </c>
      <c r="BE35" s="1026" t="s">
        <v>36</v>
      </c>
      <c r="BF35" s="1026" t="s">
        <v>36</v>
      </c>
      <c r="BG35" s="1046" t="s">
        <v>36</v>
      </c>
      <c r="BH35" s="1066" t="s">
        <v>36</v>
      </c>
      <c r="BI35" s="1026" t="s">
        <v>36</v>
      </c>
      <c r="BJ35" s="1026" t="s">
        <v>36</v>
      </c>
      <c r="BK35" s="1026" t="s">
        <v>36</v>
      </c>
      <c r="BL35" s="1046" t="s">
        <v>36</v>
      </c>
      <c r="BM35" s="1066" t="s">
        <v>36</v>
      </c>
      <c r="BN35" s="1026" t="s">
        <v>36</v>
      </c>
      <c r="BO35" s="1026" t="s">
        <v>36</v>
      </c>
      <c r="BP35" s="1026" t="s">
        <v>36</v>
      </c>
      <c r="BQ35" s="1046" t="s">
        <v>36</v>
      </c>
      <c r="BR35" s="1066" t="s">
        <v>36</v>
      </c>
      <c r="BS35" s="1026" t="s">
        <v>36</v>
      </c>
      <c r="BT35" s="1026" t="s">
        <v>36</v>
      </c>
      <c r="BU35" s="1026" t="s">
        <v>36</v>
      </c>
      <c r="BV35" s="1026" t="s">
        <v>36</v>
      </c>
      <c r="BW35" s="1026" t="s">
        <v>36</v>
      </c>
      <c r="BX35" s="1026" t="s">
        <v>36</v>
      </c>
      <c r="BY35" s="1085" t="s">
        <v>36</v>
      </c>
      <c r="BZ35" s="1085" t="s">
        <v>36</v>
      </c>
      <c r="CA35" s="1085" t="s">
        <v>36</v>
      </c>
      <c r="CB35" s="1085" t="s">
        <v>36</v>
      </c>
      <c r="CC35" s="1085" t="s">
        <v>36</v>
      </c>
      <c r="CD35" s="1085" t="s">
        <v>36</v>
      </c>
      <c r="CE35" s="1085" t="s">
        <v>36</v>
      </c>
      <c r="CF35" s="1085" t="s">
        <v>36</v>
      </c>
      <c r="CG35" s="1085" t="s">
        <v>36</v>
      </c>
      <c r="CH35" s="1085" t="s">
        <v>36</v>
      </c>
      <c r="CI35" s="1085" t="s">
        <v>36</v>
      </c>
      <c r="CJ35" s="1085" t="s">
        <v>36</v>
      </c>
      <c r="CK35" s="1085" t="s">
        <v>36</v>
      </c>
      <c r="CL35" s="1085" t="s">
        <v>36</v>
      </c>
      <c r="CM35" s="1499"/>
      <c r="CN35" s="1499"/>
      <c r="CO35" s="1499"/>
      <c r="CP35" s="1499"/>
      <c r="CQ35" s="1499"/>
      <c r="CR35" s="1499"/>
      <c r="CS35" s="1499"/>
      <c r="CT35" s="1499"/>
      <c r="CU35" s="1499"/>
      <c r="CV35" s="1499"/>
      <c r="CW35" s="1499"/>
      <c r="CX35" s="1499"/>
      <c r="CY35" s="1499"/>
      <c r="CZ35" s="1499"/>
    </row>
    <row r="36" s="566" customFormat="true" ht="15" customHeight="true" x14ac:dyDescent="0.2">
      <c r="A36" s="1866"/>
      <c r="B36" s="1328" t="s">
        <v>49</v>
      </c>
      <c r="C36" s="1202">
        <v>20.059302123837732</v>
      </c>
      <c r="D36" s="1203">
        <v>17.377270055286242</v>
      </c>
      <c r="E36" s="1203">
        <v>12.817858307820016</v>
      </c>
      <c r="F36" s="1203">
        <v>9.4437263689215669</v>
      </c>
      <c r="G36" s="1204">
        <v>3.7277714297499389</v>
      </c>
      <c r="H36" s="1205">
        <v>14.888745977066645</v>
      </c>
      <c r="I36" s="1203">
        <v>4.9291755906895185</v>
      </c>
      <c r="J36" s="1203">
        <v>2.2319710455226751</v>
      </c>
      <c r="K36" s="1203">
        <v>2.1409686230586358</v>
      </c>
      <c r="L36" s="1206">
        <v>2.2053280052326421</v>
      </c>
      <c r="M36" s="1207">
        <v>19.747833333942062</v>
      </c>
      <c r="N36" s="1203">
        <v>18.037055778221379</v>
      </c>
      <c r="O36" s="1203">
        <v>15.88998450603224</v>
      </c>
      <c r="P36" s="1203">
        <v>13.001275690612285</v>
      </c>
      <c r="Q36" s="1204">
        <v>13.264944156676336</v>
      </c>
      <c r="R36" s="1205">
        <v>31.988774027665222</v>
      </c>
      <c r="S36" s="1203">
        <v>6.7349271376444655E-2</v>
      </c>
      <c r="T36" s="1203">
        <v>16.227768154702055</v>
      </c>
      <c r="U36" s="1203">
        <v>11.974207772160717</v>
      </c>
      <c r="V36" s="1203">
        <v>49.615841390398423</v>
      </c>
      <c r="W36" s="1203">
        <v>0.49829997206074356</v>
      </c>
      <c r="X36" s="1203">
        <v>37.020590443264425</v>
      </c>
      <c r="Y36" s="1203">
        <v>13.450815295515389</v>
      </c>
      <c r="Z36" s="1203">
        <v>18.058208389691199</v>
      </c>
      <c r="AA36" s="1203">
        <v>4.7460722947897054</v>
      </c>
      <c r="AB36" s="1203">
        <v>1.4939757893488461</v>
      </c>
      <c r="AC36" s="1203">
        <v>19.494585876882944</v>
      </c>
      <c r="AD36" s="1203">
        <v>16.402296726844963</v>
      </c>
      <c r="AE36" s="1203">
        <v>2.6244750690856673</v>
      </c>
      <c r="AF36" s="1203">
        <v>19.844986150356561</v>
      </c>
      <c r="AG36" s="1203">
        <v>7.673595382888494</v>
      </c>
      <c r="AH36" s="1203">
        <v>3.9694506321644072</v>
      </c>
      <c r="AI36" s="1203">
        <v>13.901012328680956</v>
      </c>
      <c r="AJ36" s="1203">
        <v>0.83115150353321476</v>
      </c>
      <c r="AK36" s="1203">
        <v>21.524353162751055</v>
      </c>
      <c r="AL36" s="1551">
        <v>17.327577467785986</v>
      </c>
      <c r="AM36" s="1226"/>
      <c r="AN36" s="1226"/>
      <c r="AO36" s="1226"/>
      <c r="AP36" s="1226"/>
      <c r="AQ36" s="1226"/>
      <c r="AR36" s="1226"/>
      <c r="AS36" s="1226"/>
      <c r="AT36" s="1226"/>
      <c r="AU36" s="1226"/>
      <c r="AV36" s="1226"/>
      <c r="AW36" s="1226"/>
      <c r="AX36" s="1226"/>
      <c r="AY36" s="1226"/>
      <c r="AZ36" s="570"/>
      <c r="BA36" s="1754"/>
      <c r="BB36" s="151" t="s">
        <v>49</v>
      </c>
      <c r="BC36" s="1007" t="s">
        <v>36</v>
      </c>
      <c r="BD36" s="1026" t="s">
        <v>36</v>
      </c>
      <c r="BE36" s="1026" t="s">
        <v>36</v>
      </c>
      <c r="BF36" s="1026" t="s">
        <v>36</v>
      </c>
      <c r="BG36" s="1046" t="s">
        <v>36</v>
      </c>
      <c r="BH36" s="1066" t="s">
        <v>36</v>
      </c>
      <c r="BI36" s="1026" t="s">
        <v>36</v>
      </c>
      <c r="BJ36" s="1026" t="s">
        <v>36</v>
      </c>
      <c r="BK36" s="1026" t="s">
        <v>36</v>
      </c>
      <c r="BL36" s="1046" t="s">
        <v>36</v>
      </c>
      <c r="BM36" s="1066" t="s">
        <v>36</v>
      </c>
      <c r="BN36" s="1026" t="s">
        <v>36</v>
      </c>
      <c r="BO36" s="1026" t="s">
        <v>36</v>
      </c>
      <c r="BP36" s="1026" t="s">
        <v>36</v>
      </c>
      <c r="BQ36" s="1046" t="s">
        <v>36</v>
      </c>
      <c r="BR36" s="1066" t="s">
        <v>36</v>
      </c>
      <c r="BS36" s="1026" t="s">
        <v>36</v>
      </c>
      <c r="BT36" s="1026" t="s">
        <v>36</v>
      </c>
      <c r="BU36" s="1026" t="s">
        <v>36</v>
      </c>
      <c r="BV36" s="1026" t="s">
        <v>36</v>
      </c>
      <c r="BW36" s="1026" t="s">
        <v>36</v>
      </c>
      <c r="BX36" s="1026" t="s">
        <v>36</v>
      </c>
      <c r="BY36" s="1085" t="s">
        <v>36</v>
      </c>
      <c r="BZ36" s="1085" t="s">
        <v>36</v>
      </c>
      <c r="CA36" s="1085" t="s">
        <v>36</v>
      </c>
      <c r="CB36" s="1085" t="s">
        <v>36</v>
      </c>
      <c r="CC36" s="1085" t="s">
        <v>36</v>
      </c>
      <c r="CD36" s="1085" t="s">
        <v>36</v>
      </c>
      <c r="CE36" s="1085" t="s">
        <v>36</v>
      </c>
      <c r="CF36" s="1085" t="s">
        <v>36</v>
      </c>
      <c r="CG36" s="1085" t="s">
        <v>36</v>
      </c>
      <c r="CH36" s="1085" t="s">
        <v>36</v>
      </c>
      <c r="CI36" s="1085" t="s">
        <v>36</v>
      </c>
      <c r="CJ36" s="1085" t="s">
        <v>36</v>
      </c>
      <c r="CK36" s="1085" t="s">
        <v>36</v>
      </c>
      <c r="CL36" s="1085" t="s">
        <v>36</v>
      </c>
      <c r="CM36" s="1499"/>
      <c r="CN36" s="1499"/>
      <c r="CO36" s="1499"/>
      <c r="CP36" s="1499"/>
      <c r="CQ36" s="1499"/>
      <c r="CR36" s="1499"/>
      <c r="CS36" s="1499"/>
      <c r="CT36" s="1499"/>
      <c r="CU36" s="1499"/>
      <c r="CV36" s="1499"/>
      <c r="CW36" s="1499"/>
      <c r="CX36" s="1499"/>
      <c r="CY36" s="1499"/>
      <c r="CZ36" s="1499"/>
    </row>
    <row r="37" s="566" customFormat="true" ht="15" customHeight="true" x14ac:dyDescent="0.2">
      <c r="A37" s="1866" t="s">
        <v>168</v>
      </c>
      <c r="B37" s="1328" t="s">
        <v>50</v>
      </c>
      <c r="C37" s="1362" t="s">
        <v>36</v>
      </c>
      <c r="D37" s="1370" t="s">
        <v>36</v>
      </c>
      <c r="E37" s="1370" t="s">
        <v>36</v>
      </c>
      <c r="F37" s="1370" t="s">
        <v>36</v>
      </c>
      <c r="G37" s="1378" t="s">
        <v>36</v>
      </c>
      <c r="H37" s="1386" t="s">
        <v>36</v>
      </c>
      <c r="I37" s="1370" t="s">
        <v>36</v>
      </c>
      <c r="J37" s="1370" t="s">
        <v>36</v>
      </c>
      <c r="K37" s="1370" t="s">
        <v>36</v>
      </c>
      <c r="L37" s="1394" t="s">
        <v>36</v>
      </c>
      <c r="M37" s="1400" t="s">
        <v>36</v>
      </c>
      <c r="N37" s="1370" t="s">
        <v>36</v>
      </c>
      <c r="O37" s="1370" t="s">
        <v>36</v>
      </c>
      <c r="P37" s="1370" t="s">
        <v>36</v>
      </c>
      <c r="Q37" s="1378" t="s">
        <v>36</v>
      </c>
      <c r="R37" s="1386" t="s">
        <v>36</v>
      </c>
      <c r="S37" s="1370" t="s">
        <v>36</v>
      </c>
      <c r="T37" s="1370" t="s">
        <v>36</v>
      </c>
      <c r="U37" s="1370" t="s">
        <v>36</v>
      </c>
      <c r="V37" s="1370" t="s">
        <v>36</v>
      </c>
      <c r="W37" s="1370" t="s">
        <v>36</v>
      </c>
      <c r="X37" s="1370" t="s">
        <v>36</v>
      </c>
      <c r="Y37" s="1370" t="s">
        <v>36</v>
      </c>
      <c r="Z37" s="1370" t="s">
        <v>36</v>
      </c>
      <c r="AA37" s="1370" t="s">
        <v>36</v>
      </c>
      <c r="AB37" s="1370" t="s">
        <v>36</v>
      </c>
      <c r="AC37" s="1370" t="s">
        <v>36</v>
      </c>
      <c r="AD37" s="1370" t="s">
        <v>36</v>
      </c>
      <c r="AE37" s="1370" t="s">
        <v>36</v>
      </c>
      <c r="AF37" s="1370" t="s">
        <v>36</v>
      </c>
      <c r="AG37" s="1370" t="s">
        <v>36</v>
      </c>
      <c r="AH37" s="1370" t="s">
        <v>36</v>
      </c>
      <c r="AI37" s="1370" t="s">
        <v>36</v>
      </c>
      <c r="AJ37" s="1370" t="s">
        <v>36</v>
      </c>
      <c r="AK37" s="1370" t="s">
        <v>36</v>
      </c>
      <c r="AL37" s="1549" t="s">
        <v>36</v>
      </c>
      <c r="AM37" s="1226"/>
      <c r="AN37" s="1226"/>
      <c r="AO37" s="1226"/>
      <c r="AP37" s="1226"/>
      <c r="AQ37" s="1226"/>
      <c r="AR37" s="1226"/>
      <c r="AS37" s="1226"/>
      <c r="AT37" s="1226"/>
      <c r="AU37" s="1226"/>
      <c r="AV37" s="1226"/>
      <c r="AW37" s="1226"/>
      <c r="AX37" s="1226"/>
      <c r="AY37" s="1226"/>
      <c r="AZ37" s="570"/>
      <c r="BA37" s="1754" t="s">
        <v>126</v>
      </c>
      <c r="BB37" s="151" t="s">
        <v>50</v>
      </c>
      <c r="BC37" s="1007" t="s">
        <v>36</v>
      </c>
      <c r="BD37" s="1026" t="s">
        <v>36</v>
      </c>
      <c r="BE37" s="1026" t="s">
        <v>36</v>
      </c>
      <c r="BF37" s="1026" t="s">
        <v>36</v>
      </c>
      <c r="BG37" s="1046" t="s">
        <v>36</v>
      </c>
      <c r="BH37" s="1066" t="s">
        <v>36</v>
      </c>
      <c r="BI37" s="1026" t="s">
        <v>36</v>
      </c>
      <c r="BJ37" s="1026" t="s">
        <v>36</v>
      </c>
      <c r="BK37" s="1026" t="s">
        <v>36</v>
      </c>
      <c r="BL37" s="1046" t="s">
        <v>36</v>
      </c>
      <c r="BM37" s="1066" t="s">
        <v>36</v>
      </c>
      <c r="BN37" s="1026" t="s">
        <v>36</v>
      </c>
      <c r="BO37" s="1026" t="s">
        <v>36</v>
      </c>
      <c r="BP37" s="1026" t="s">
        <v>36</v>
      </c>
      <c r="BQ37" s="1046" t="s">
        <v>36</v>
      </c>
      <c r="BR37" s="1066" t="s">
        <v>36</v>
      </c>
      <c r="BS37" s="1026" t="s">
        <v>36</v>
      </c>
      <c r="BT37" s="1026" t="s">
        <v>36</v>
      </c>
      <c r="BU37" s="1026" t="s">
        <v>36</v>
      </c>
      <c r="BV37" s="1026" t="s">
        <v>36</v>
      </c>
      <c r="BW37" s="1026" t="s">
        <v>36</v>
      </c>
      <c r="BX37" s="1026" t="s">
        <v>36</v>
      </c>
      <c r="BY37" s="1085" t="s">
        <v>36</v>
      </c>
      <c r="BZ37" s="1085" t="s">
        <v>36</v>
      </c>
      <c r="CA37" s="1085" t="s">
        <v>36</v>
      </c>
      <c r="CB37" s="1085" t="s">
        <v>36</v>
      </c>
      <c r="CC37" s="1085" t="s">
        <v>36</v>
      </c>
      <c r="CD37" s="1085" t="s">
        <v>36</v>
      </c>
      <c r="CE37" s="1085" t="s">
        <v>36</v>
      </c>
      <c r="CF37" s="1085" t="s">
        <v>36</v>
      </c>
      <c r="CG37" s="1085" t="s">
        <v>36</v>
      </c>
      <c r="CH37" s="1085" t="s">
        <v>36</v>
      </c>
      <c r="CI37" s="1085" t="s">
        <v>36</v>
      </c>
      <c r="CJ37" s="1085" t="s">
        <v>36</v>
      </c>
      <c r="CK37" s="1085" t="s">
        <v>36</v>
      </c>
      <c r="CL37" s="1085" t="s">
        <v>36</v>
      </c>
      <c r="CM37" s="1499"/>
      <c r="CN37" s="1499"/>
      <c r="CO37" s="1499"/>
      <c r="CP37" s="1499"/>
      <c r="CQ37" s="1499"/>
      <c r="CR37" s="1499"/>
      <c r="CS37" s="1499"/>
      <c r="CT37" s="1499"/>
      <c r="CU37" s="1499"/>
      <c r="CV37" s="1499"/>
      <c r="CW37" s="1499"/>
      <c r="CX37" s="1499"/>
      <c r="CY37" s="1499"/>
      <c r="CZ37" s="1499"/>
    </row>
    <row r="38" s="566" customFormat="true" ht="15" customHeight="true" x14ac:dyDescent="0.2">
      <c r="A38" s="1866"/>
      <c r="B38" s="1328" t="s">
        <v>49</v>
      </c>
      <c r="C38" s="1362" t="s">
        <v>36</v>
      </c>
      <c r="D38" s="1370" t="s">
        <v>36</v>
      </c>
      <c r="E38" s="1370" t="s">
        <v>36</v>
      </c>
      <c r="F38" s="1370" t="s">
        <v>36</v>
      </c>
      <c r="G38" s="1378" t="s">
        <v>36</v>
      </c>
      <c r="H38" s="1386" t="s">
        <v>36</v>
      </c>
      <c r="I38" s="1370" t="s">
        <v>36</v>
      </c>
      <c r="J38" s="1370" t="s">
        <v>36</v>
      </c>
      <c r="K38" s="1370" t="s">
        <v>36</v>
      </c>
      <c r="L38" s="1394" t="s">
        <v>36</v>
      </c>
      <c r="M38" s="1400" t="s">
        <v>36</v>
      </c>
      <c r="N38" s="1370" t="s">
        <v>36</v>
      </c>
      <c r="O38" s="1370" t="s">
        <v>36</v>
      </c>
      <c r="P38" s="1370" t="s">
        <v>36</v>
      </c>
      <c r="Q38" s="1378" t="s">
        <v>36</v>
      </c>
      <c r="R38" s="1386" t="s">
        <v>36</v>
      </c>
      <c r="S38" s="1370" t="s">
        <v>36</v>
      </c>
      <c r="T38" s="1370" t="s">
        <v>36</v>
      </c>
      <c r="U38" s="1370" t="s">
        <v>36</v>
      </c>
      <c r="V38" s="1370" t="s">
        <v>36</v>
      </c>
      <c r="W38" s="1370" t="s">
        <v>36</v>
      </c>
      <c r="X38" s="1370" t="s">
        <v>36</v>
      </c>
      <c r="Y38" s="1370" t="s">
        <v>36</v>
      </c>
      <c r="Z38" s="1370" t="s">
        <v>36</v>
      </c>
      <c r="AA38" s="1370" t="s">
        <v>36</v>
      </c>
      <c r="AB38" s="1370" t="s">
        <v>36</v>
      </c>
      <c r="AC38" s="1370" t="s">
        <v>36</v>
      </c>
      <c r="AD38" s="1370" t="s">
        <v>36</v>
      </c>
      <c r="AE38" s="1370" t="s">
        <v>36</v>
      </c>
      <c r="AF38" s="1370" t="s">
        <v>36</v>
      </c>
      <c r="AG38" s="1370" t="s">
        <v>36</v>
      </c>
      <c r="AH38" s="1370" t="s">
        <v>36</v>
      </c>
      <c r="AI38" s="1370" t="s">
        <v>36</v>
      </c>
      <c r="AJ38" s="1370" t="s">
        <v>36</v>
      </c>
      <c r="AK38" s="1370" t="s">
        <v>36</v>
      </c>
      <c r="AL38" s="1549" t="s">
        <v>36</v>
      </c>
      <c r="AM38" s="1226"/>
      <c r="AN38" s="1226"/>
      <c r="AO38" s="1226"/>
      <c r="AP38" s="1226"/>
      <c r="AQ38" s="1226"/>
      <c r="AR38" s="1226"/>
      <c r="AS38" s="1226"/>
      <c r="AT38" s="1226"/>
      <c r="AU38" s="1226"/>
      <c r="AV38" s="1226"/>
      <c r="AW38" s="1226"/>
      <c r="AX38" s="1226"/>
      <c r="AY38" s="1226"/>
      <c r="AZ38" s="570"/>
      <c r="BA38" s="1754"/>
      <c r="BB38" s="151" t="s">
        <v>49</v>
      </c>
      <c r="BC38" s="1007" t="s">
        <v>36</v>
      </c>
      <c r="BD38" s="1026" t="s">
        <v>36</v>
      </c>
      <c r="BE38" s="1026" t="s">
        <v>36</v>
      </c>
      <c r="BF38" s="1026" t="s">
        <v>36</v>
      </c>
      <c r="BG38" s="1046" t="s">
        <v>36</v>
      </c>
      <c r="BH38" s="1066" t="s">
        <v>36</v>
      </c>
      <c r="BI38" s="1026" t="s">
        <v>36</v>
      </c>
      <c r="BJ38" s="1026" t="s">
        <v>36</v>
      </c>
      <c r="BK38" s="1026" t="s">
        <v>36</v>
      </c>
      <c r="BL38" s="1046" t="s">
        <v>36</v>
      </c>
      <c r="BM38" s="1066" t="s">
        <v>36</v>
      </c>
      <c r="BN38" s="1026" t="s">
        <v>36</v>
      </c>
      <c r="BO38" s="1026" t="s">
        <v>36</v>
      </c>
      <c r="BP38" s="1026" t="s">
        <v>36</v>
      </c>
      <c r="BQ38" s="1046" t="s">
        <v>36</v>
      </c>
      <c r="BR38" s="1066" t="s">
        <v>36</v>
      </c>
      <c r="BS38" s="1026" t="s">
        <v>36</v>
      </c>
      <c r="BT38" s="1026" t="s">
        <v>36</v>
      </c>
      <c r="BU38" s="1026" t="s">
        <v>36</v>
      </c>
      <c r="BV38" s="1026" t="s">
        <v>36</v>
      </c>
      <c r="BW38" s="1026" t="s">
        <v>36</v>
      </c>
      <c r="BX38" s="1026" t="s">
        <v>36</v>
      </c>
      <c r="BY38" s="1085" t="s">
        <v>36</v>
      </c>
      <c r="BZ38" s="1085" t="s">
        <v>36</v>
      </c>
      <c r="CA38" s="1085" t="s">
        <v>36</v>
      </c>
      <c r="CB38" s="1085" t="s">
        <v>36</v>
      </c>
      <c r="CC38" s="1085" t="s">
        <v>36</v>
      </c>
      <c r="CD38" s="1085" t="s">
        <v>36</v>
      </c>
      <c r="CE38" s="1085" t="s">
        <v>36</v>
      </c>
      <c r="CF38" s="1085" t="s">
        <v>36</v>
      </c>
      <c r="CG38" s="1085" t="s">
        <v>36</v>
      </c>
      <c r="CH38" s="1085" t="s">
        <v>36</v>
      </c>
      <c r="CI38" s="1085" t="s">
        <v>36</v>
      </c>
      <c r="CJ38" s="1085" t="s">
        <v>36</v>
      </c>
      <c r="CK38" s="1085" t="s">
        <v>36</v>
      </c>
      <c r="CL38" s="1085" t="s">
        <v>36</v>
      </c>
      <c r="CM38" s="1499"/>
      <c r="CN38" s="1499"/>
      <c r="CO38" s="1499"/>
      <c r="CP38" s="1499"/>
      <c r="CQ38" s="1499"/>
      <c r="CR38" s="1499"/>
      <c r="CS38" s="1499"/>
      <c r="CT38" s="1499"/>
      <c r="CU38" s="1499"/>
      <c r="CV38" s="1499"/>
      <c r="CW38" s="1499"/>
      <c r="CX38" s="1499"/>
      <c r="CY38" s="1499"/>
      <c r="CZ38" s="1499"/>
    </row>
    <row r="39" s="130" customFormat="true" ht="15" customHeight="true" x14ac:dyDescent="0.2">
      <c r="A39" s="1716" t="s">
        <v>123</v>
      </c>
      <c r="B39" s="249" t="s">
        <v>50</v>
      </c>
      <c r="C39" s="959" t="s">
        <v>36</v>
      </c>
      <c r="D39" s="966" t="s">
        <v>36</v>
      </c>
      <c r="E39" s="966" t="s">
        <v>36</v>
      </c>
      <c r="F39" s="966" t="s">
        <v>36</v>
      </c>
      <c r="G39" s="973" t="s">
        <v>36</v>
      </c>
      <c r="H39" s="980" t="s">
        <v>36</v>
      </c>
      <c r="I39" s="966" t="s">
        <v>36</v>
      </c>
      <c r="J39" s="966" t="s">
        <v>36</v>
      </c>
      <c r="K39" s="966" t="s">
        <v>36</v>
      </c>
      <c r="L39" s="987" t="s">
        <v>36</v>
      </c>
      <c r="M39" s="994" t="s">
        <v>36</v>
      </c>
      <c r="N39" s="966" t="s">
        <v>36</v>
      </c>
      <c r="O39" s="966" t="s">
        <v>36</v>
      </c>
      <c r="P39" s="966" t="s">
        <v>36</v>
      </c>
      <c r="Q39" s="973" t="s">
        <v>36</v>
      </c>
      <c r="R39" s="980" t="s">
        <v>36</v>
      </c>
      <c r="S39" s="966" t="s">
        <v>36</v>
      </c>
      <c r="T39" s="966" t="s">
        <v>36</v>
      </c>
      <c r="U39" s="966" t="s">
        <v>36</v>
      </c>
      <c r="V39" s="966" t="s">
        <v>36</v>
      </c>
      <c r="W39" s="966" t="s">
        <v>36</v>
      </c>
      <c r="X39" s="966" t="s">
        <v>36</v>
      </c>
      <c r="Y39" s="1001" t="s">
        <v>36</v>
      </c>
      <c r="Z39" s="1001" t="s">
        <v>36</v>
      </c>
      <c r="AA39" s="1001" t="s">
        <v>36</v>
      </c>
      <c r="AB39" s="1001" t="s">
        <v>36</v>
      </c>
      <c r="AC39" s="1001" t="s">
        <v>36</v>
      </c>
      <c r="AD39" s="1001" t="s">
        <v>36</v>
      </c>
      <c r="AE39" s="1001" t="s">
        <v>36</v>
      </c>
      <c r="AF39" s="1001" t="s">
        <v>36</v>
      </c>
      <c r="AG39" s="1001" t="s">
        <v>36</v>
      </c>
      <c r="AH39" s="1001" t="s">
        <v>36</v>
      </c>
      <c r="AI39" s="1001" t="s">
        <v>36</v>
      </c>
      <c r="AJ39" s="1001" t="s">
        <v>36</v>
      </c>
      <c r="AK39" s="1001" t="s">
        <v>36</v>
      </c>
      <c r="AL39" s="1461" t="s">
        <v>36</v>
      </c>
      <c r="AM39" s="1490"/>
      <c r="AN39" s="1490"/>
      <c r="AO39" s="1490"/>
      <c r="AP39" s="1490"/>
      <c r="AQ39" s="1490"/>
      <c r="AR39" s="1490"/>
      <c r="AS39" s="1490"/>
      <c r="AT39" s="1490"/>
      <c r="AU39" s="1490"/>
      <c r="AV39" s="1490"/>
      <c r="AW39" s="1490"/>
      <c r="AX39" s="1490"/>
      <c r="AY39" s="1490"/>
      <c r="AZ39" s="215"/>
      <c r="BA39" s="1754" t="s">
        <v>123</v>
      </c>
      <c r="BB39" s="151" t="s">
        <v>50</v>
      </c>
      <c r="BC39" s="1007" t="s">
        <v>36</v>
      </c>
      <c r="BD39" s="1026" t="s">
        <v>36</v>
      </c>
      <c r="BE39" s="1026" t="s">
        <v>36</v>
      </c>
      <c r="BF39" s="1026" t="s">
        <v>36</v>
      </c>
      <c r="BG39" s="1046" t="s">
        <v>36</v>
      </c>
      <c r="BH39" s="1066" t="s">
        <v>36</v>
      </c>
      <c r="BI39" s="1026" t="s">
        <v>36</v>
      </c>
      <c r="BJ39" s="1026" t="s">
        <v>36</v>
      </c>
      <c r="BK39" s="1026" t="s">
        <v>36</v>
      </c>
      <c r="BL39" s="1046" t="s">
        <v>36</v>
      </c>
      <c r="BM39" s="1066" t="s">
        <v>36</v>
      </c>
      <c r="BN39" s="1026" t="s">
        <v>36</v>
      </c>
      <c r="BO39" s="1026" t="s">
        <v>36</v>
      </c>
      <c r="BP39" s="1026" t="s">
        <v>36</v>
      </c>
      <c r="BQ39" s="1046" t="s">
        <v>36</v>
      </c>
      <c r="BR39" s="1066" t="s">
        <v>36</v>
      </c>
      <c r="BS39" s="1026" t="s">
        <v>36</v>
      </c>
      <c r="BT39" s="1026" t="s">
        <v>36</v>
      </c>
      <c r="BU39" s="1026" t="s">
        <v>36</v>
      </c>
      <c r="BV39" s="1026" t="s">
        <v>36</v>
      </c>
      <c r="BW39" s="1026" t="s">
        <v>36</v>
      </c>
      <c r="BX39" s="1026" t="s">
        <v>36</v>
      </c>
      <c r="BY39" s="1085" t="s">
        <v>36</v>
      </c>
      <c r="BZ39" s="1085" t="s">
        <v>36</v>
      </c>
      <c r="CA39" s="1085" t="s">
        <v>36</v>
      </c>
      <c r="CB39" s="1085" t="s">
        <v>36</v>
      </c>
      <c r="CC39" s="1085" t="s">
        <v>36</v>
      </c>
      <c r="CD39" s="1085" t="s">
        <v>36</v>
      </c>
      <c r="CE39" s="1085" t="s">
        <v>36</v>
      </c>
      <c r="CF39" s="1085" t="s">
        <v>36</v>
      </c>
      <c r="CG39" s="1085" t="s">
        <v>36</v>
      </c>
      <c r="CH39" s="1085" t="s">
        <v>36</v>
      </c>
      <c r="CI39" s="1085" t="s">
        <v>36</v>
      </c>
      <c r="CJ39" s="1085" t="s">
        <v>36</v>
      </c>
      <c r="CK39" s="1085" t="s">
        <v>36</v>
      </c>
      <c r="CL39" s="1085" t="s">
        <v>36</v>
      </c>
      <c r="CM39" s="1499"/>
      <c r="CN39" s="1499"/>
      <c r="CO39" s="1499"/>
      <c r="CP39" s="1499"/>
      <c r="CQ39" s="1499"/>
      <c r="CR39" s="1499"/>
      <c r="CS39" s="1499"/>
      <c r="CT39" s="1499"/>
      <c r="CU39" s="1499"/>
      <c r="CV39" s="1499"/>
      <c r="CW39" s="1499"/>
      <c r="CX39" s="1499"/>
      <c r="CY39" s="1499"/>
      <c r="CZ39" s="1499"/>
    </row>
    <row r="40" s="130" customFormat="true" ht="15" customHeight="true" x14ac:dyDescent="0.2">
      <c r="A40" s="1716"/>
      <c r="B40" s="249" t="s">
        <v>49</v>
      </c>
      <c r="C40" s="959" t="s">
        <v>36</v>
      </c>
      <c r="D40" s="966" t="s">
        <v>36</v>
      </c>
      <c r="E40" s="966" t="s">
        <v>36</v>
      </c>
      <c r="F40" s="966" t="s">
        <v>36</v>
      </c>
      <c r="G40" s="973" t="s">
        <v>36</v>
      </c>
      <c r="H40" s="980" t="s">
        <v>36</v>
      </c>
      <c r="I40" s="966" t="s">
        <v>36</v>
      </c>
      <c r="J40" s="966" t="s">
        <v>36</v>
      </c>
      <c r="K40" s="966" t="s">
        <v>36</v>
      </c>
      <c r="L40" s="987" t="s">
        <v>36</v>
      </c>
      <c r="M40" s="994" t="s">
        <v>36</v>
      </c>
      <c r="N40" s="966" t="s">
        <v>36</v>
      </c>
      <c r="O40" s="966" t="s">
        <v>36</v>
      </c>
      <c r="P40" s="966" t="s">
        <v>36</v>
      </c>
      <c r="Q40" s="973" t="s">
        <v>36</v>
      </c>
      <c r="R40" s="980" t="s">
        <v>36</v>
      </c>
      <c r="S40" s="966" t="s">
        <v>36</v>
      </c>
      <c r="T40" s="966" t="s">
        <v>36</v>
      </c>
      <c r="U40" s="966" t="s">
        <v>36</v>
      </c>
      <c r="V40" s="966" t="s">
        <v>36</v>
      </c>
      <c r="W40" s="966" t="s">
        <v>36</v>
      </c>
      <c r="X40" s="966" t="s">
        <v>36</v>
      </c>
      <c r="Y40" s="1001" t="s">
        <v>36</v>
      </c>
      <c r="Z40" s="1001" t="s">
        <v>36</v>
      </c>
      <c r="AA40" s="1001" t="s">
        <v>36</v>
      </c>
      <c r="AB40" s="1001" t="s">
        <v>36</v>
      </c>
      <c r="AC40" s="1001" t="s">
        <v>36</v>
      </c>
      <c r="AD40" s="1001" t="s">
        <v>36</v>
      </c>
      <c r="AE40" s="1001" t="s">
        <v>36</v>
      </c>
      <c r="AF40" s="1001" t="s">
        <v>36</v>
      </c>
      <c r="AG40" s="1001" t="s">
        <v>36</v>
      </c>
      <c r="AH40" s="1001" t="s">
        <v>36</v>
      </c>
      <c r="AI40" s="1001" t="s">
        <v>36</v>
      </c>
      <c r="AJ40" s="1001" t="s">
        <v>36</v>
      </c>
      <c r="AK40" s="1001" t="s">
        <v>36</v>
      </c>
      <c r="AL40" s="1461" t="s">
        <v>36</v>
      </c>
      <c r="AM40" s="1490"/>
      <c r="AN40" s="1490"/>
      <c r="AO40" s="1490"/>
      <c r="AP40" s="1490"/>
      <c r="AQ40" s="1490"/>
      <c r="AR40" s="1490"/>
      <c r="AS40" s="1490"/>
      <c r="AT40" s="1490"/>
      <c r="AU40" s="1490"/>
      <c r="AV40" s="1490"/>
      <c r="AW40" s="1490"/>
      <c r="AX40" s="1490"/>
      <c r="AY40" s="1490"/>
      <c r="AZ40" s="215"/>
      <c r="BA40" s="1754"/>
      <c r="BB40" s="151" t="s">
        <v>49</v>
      </c>
      <c r="BC40" s="1007" t="s">
        <v>36</v>
      </c>
      <c r="BD40" s="1026" t="s">
        <v>36</v>
      </c>
      <c r="BE40" s="1026" t="s">
        <v>36</v>
      </c>
      <c r="BF40" s="1026" t="s">
        <v>36</v>
      </c>
      <c r="BG40" s="1046" t="s">
        <v>36</v>
      </c>
      <c r="BH40" s="1066" t="s">
        <v>36</v>
      </c>
      <c r="BI40" s="1026" t="s">
        <v>36</v>
      </c>
      <c r="BJ40" s="1026" t="s">
        <v>36</v>
      </c>
      <c r="BK40" s="1026" t="s">
        <v>36</v>
      </c>
      <c r="BL40" s="1046" t="s">
        <v>36</v>
      </c>
      <c r="BM40" s="1066" t="s">
        <v>36</v>
      </c>
      <c r="BN40" s="1026" t="s">
        <v>36</v>
      </c>
      <c r="BO40" s="1026" t="s">
        <v>36</v>
      </c>
      <c r="BP40" s="1026" t="s">
        <v>36</v>
      </c>
      <c r="BQ40" s="1046" t="s">
        <v>36</v>
      </c>
      <c r="BR40" s="1066" t="s">
        <v>36</v>
      </c>
      <c r="BS40" s="1026" t="s">
        <v>36</v>
      </c>
      <c r="BT40" s="1026" t="s">
        <v>36</v>
      </c>
      <c r="BU40" s="1026" t="s">
        <v>36</v>
      </c>
      <c r="BV40" s="1026" t="s">
        <v>36</v>
      </c>
      <c r="BW40" s="1026" t="s">
        <v>36</v>
      </c>
      <c r="BX40" s="1026" t="s">
        <v>36</v>
      </c>
      <c r="BY40" s="1085" t="s">
        <v>36</v>
      </c>
      <c r="BZ40" s="1085" t="s">
        <v>36</v>
      </c>
      <c r="CA40" s="1085" t="s">
        <v>36</v>
      </c>
      <c r="CB40" s="1085" t="s">
        <v>36</v>
      </c>
      <c r="CC40" s="1085" t="s">
        <v>36</v>
      </c>
      <c r="CD40" s="1085" t="s">
        <v>36</v>
      </c>
      <c r="CE40" s="1085" t="s">
        <v>36</v>
      </c>
      <c r="CF40" s="1085" t="s">
        <v>36</v>
      </c>
      <c r="CG40" s="1085" t="s">
        <v>36</v>
      </c>
      <c r="CH40" s="1085" t="s">
        <v>36</v>
      </c>
      <c r="CI40" s="1085" t="s">
        <v>36</v>
      </c>
      <c r="CJ40" s="1085" t="s">
        <v>36</v>
      </c>
      <c r="CK40" s="1085" t="s">
        <v>36</v>
      </c>
      <c r="CL40" s="1085" t="s">
        <v>36</v>
      </c>
      <c r="CM40" s="1499"/>
      <c r="CN40" s="1499"/>
      <c r="CO40" s="1499"/>
      <c r="CP40" s="1499"/>
      <c r="CQ40" s="1499"/>
      <c r="CR40" s="1499"/>
      <c r="CS40" s="1499"/>
      <c r="CT40" s="1499"/>
      <c r="CU40" s="1499"/>
      <c r="CV40" s="1499"/>
      <c r="CW40" s="1499"/>
      <c r="CX40" s="1499"/>
      <c r="CY40" s="1499"/>
      <c r="CZ40" s="1499"/>
    </row>
    <row r="41" s="566" customFormat="true" ht="15" customHeight="true" x14ac:dyDescent="0.2">
      <c r="A41" s="1866" t="s">
        <v>57</v>
      </c>
      <c r="B41" s="1328" t="s">
        <v>50</v>
      </c>
      <c r="C41" s="1202">
        <v>15.502950977546909</v>
      </c>
      <c r="D41" s="1203">
        <v>11.758048348810817</v>
      </c>
      <c r="E41" s="1203">
        <v>8.7456667018941427</v>
      </c>
      <c r="F41" s="1203">
        <v>5.2139890738110042</v>
      </c>
      <c r="G41" s="1204">
        <v>2.1522623521737527</v>
      </c>
      <c r="H41" s="1205">
        <v>10.121323565331792</v>
      </c>
      <c r="I41" s="1203">
        <v>2.5685062545450545</v>
      </c>
      <c r="J41" s="1203">
        <v>0.65649840641865076</v>
      </c>
      <c r="K41" s="1203">
        <v>0.92171984718214306</v>
      </c>
      <c r="L41" s="1206">
        <v>1.3519295925152865</v>
      </c>
      <c r="M41" s="1207">
        <v>15.682761043747204</v>
      </c>
      <c r="N41" s="1203">
        <v>12.469042331887843</v>
      </c>
      <c r="O41" s="1203">
        <v>11.004677992058266</v>
      </c>
      <c r="P41" s="1203">
        <v>8.4660637920428776</v>
      </c>
      <c r="Q41" s="1204">
        <v>8.1241179628365909</v>
      </c>
      <c r="R41" s="1205">
        <v>16.19022066988423</v>
      </c>
      <c r="S41" s="1203">
        <v>0</v>
      </c>
      <c r="T41" s="1203">
        <v>14.264258245693725</v>
      </c>
      <c r="U41" s="1203">
        <v>7.8268742088358669</v>
      </c>
      <c r="V41" s="1203">
        <v>33.366051349979855</v>
      </c>
      <c r="W41" s="1203">
        <v>0</v>
      </c>
      <c r="X41" s="1203">
        <v>19.770438989932622</v>
      </c>
      <c r="Y41" s="1203">
        <v>9.9542109575803295</v>
      </c>
      <c r="Z41" s="1203">
        <v>11.629667267687054</v>
      </c>
      <c r="AA41" s="1203">
        <v>3.444373765421497</v>
      </c>
      <c r="AB41" s="1203">
        <v>0.90161062331379194</v>
      </c>
      <c r="AC41" s="1203">
        <v>18.164856280234577</v>
      </c>
      <c r="AD41" s="1203">
        <v>10.162631021823671</v>
      </c>
      <c r="AE41" s="1203">
        <v>0.35748780792279911</v>
      </c>
      <c r="AF41" s="1203">
        <v>13.777996564740997</v>
      </c>
      <c r="AG41" s="1203">
        <v>6.7290505223859016</v>
      </c>
      <c r="AH41" s="1203">
        <v>2.7016266115629777</v>
      </c>
      <c r="AI41" s="1203">
        <v>8.0320594193241561</v>
      </c>
      <c r="AJ41" s="1203">
        <v>0.28660966541060856</v>
      </c>
      <c r="AK41" s="1203">
        <v>15.384184250198135</v>
      </c>
      <c r="AL41" s="1551">
        <v>12.640002203152919</v>
      </c>
      <c r="AM41" s="1226"/>
      <c r="AN41" s="1226"/>
      <c r="AO41" s="1226"/>
      <c r="AP41" s="1226"/>
      <c r="AQ41" s="1226"/>
      <c r="AR41" s="1226"/>
      <c r="AS41" s="1226"/>
      <c r="AT41" s="1226"/>
      <c r="AU41" s="1226"/>
      <c r="AV41" s="1226"/>
      <c r="AW41" s="1226"/>
      <c r="AX41" s="1226"/>
      <c r="AY41" s="1226"/>
      <c r="AZ41" s="570"/>
      <c r="BA41" s="1754" t="s">
        <v>57</v>
      </c>
      <c r="BB41" s="151" t="s">
        <v>50</v>
      </c>
      <c r="BC41" s="1007" t="s">
        <v>36</v>
      </c>
      <c r="BD41" s="1026" t="s">
        <v>36</v>
      </c>
      <c r="BE41" s="1026" t="s">
        <v>36</v>
      </c>
      <c r="BF41" s="1026" t="s">
        <v>36</v>
      </c>
      <c r="BG41" s="1046" t="s">
        <v>36</v>
      </c>
      <c r="BH41" s="1066" t="s">
        <v>36</v>
      </c>
      <c r="BI41" s="1026" t="s">
        <v>36</v>
      </c>
      <c r="BJ41" s="1026" t="s">
        <v>36</v>
      </c>
      <c r="BK41" s="1026" t="s">
        <v>36</v>
      </c>
      <c r="BL41" s="1046" t="s">
        <v>36</v>
      </c>
      <c r="BM41" s="1066" t="s">
        <v>36</v>
      </c>
      <c r="BN41" s="1026" t="s">
        <v>36</v>
      </c>
      <c r="BO41" s="1026" t="s">
        <v>36</v>
      </c>
      <c r="BP41" s="1026" t="s">
        <v>36</v>
      </c>
      <c r="BQ41" s="1046" t="s">
        <v>36</v>
      </c>
      <c r="BR41" s="1066" t="s">
        <v>36</v>
      </c>
      <c r="BS41" s="1026" t="s">
        <v>36</v>
      </c>
      <c r="BT41" s="1026" t="s">
        <v>36</v>
      </c>
      <c r="BU41" s="1026" t="s">
        <v>36</v>
      </c>
      <c r="BV41" s="1026" t="s">
        <v>36</v>
      </c>
      <c r="BW41" s="1026" t="s">
        <v>36</v>
      </c>
      <c r="BX41" s="1026" t="s">
        <v>36</v>
      </c>
      <c r="BY41" s="1085" t="s">
        <v>36</v>
      </c>
      <c r="BZ41" s="1085" t="s">
        <v>36</v>
      </c>
      <c r="CA41" s="1085" t="s">
        <v>36</v>
      </c>
      <c r="CB41" s="1085" t="s">
        <v>36</v>
      </c>
      <c r="CC41" s="1085" t="s">
        <v>36</v>
      </c>
      <c r="CD41" s="1085" t="s">
        <v>36</v>
      </c>
      <c r="CE41" s="1085" t="s">
        <v>36</v>
      </c>
      <c r="CF41" s="1085" t="s">
        <v>36</v>
      </c>
      <c r="CG41" s="1085" t="s">
        <v>36</v>
      </c>
      <c r="CH41" s="1085" t="s">
        <v>36</v>
      </c>
      <c r="CI41" s="1085" t="s">
        <v>36</v>
      </c>
      <c r="CJ41" s="1085" t="s">
        <v>36</v>
      </c>
      <c r="CK41" s="1085" t="s">
        <v>36</v>
      </c>
      <c r="CL41" s="1085" t="s">
        <v>36</v>
      </c>
      <c r="CM41" s="1499"/>
      <c r="CN41" s="1499"/>
      <c r="CO41" s="1499"/>
      <c r="CP41" s="1499"/>
      <c r="CQ41" s="1499"/>
      <c r="CR41" s="1499"/>
      <c r="CS41" s="1499"/>
      <c r="CT41" s="1499"/>
      <c r="CU41" s="1499"/>
      <c r="CV41" s="1499"/>
      <c r="CW41" s="1499"/>
      <c r="CX41" s="1499"/>
      <c r="CY41" s="1499"/>
      <c r="CZ41" s="1499"/>
    </row>
    <row r="42" s="566" customFormat="true" ht="15" customHeight="true" x14ac:dyDescent="0.2">
      <c r="A42" s="1866"/>
      <c r="B42" s="1328" t="s">
        <v>49</v>
      </c>
      <c r="C42" s="1202">
        <v>84.497049022453126</v>
      </c>
      <c r="D42" s="1203">
        <v>88.241951651189268</v>
      </c>
      <c r="E42" s="1203">
        <v>91.254333298105834</v>
      </c>
      <c r="F42" s="1203">
        <v>94.786010926188851</v>
      </c>
      <c r="G42" s="1204">
        <v>97.847737647826264</v>
      </c>
      <c r="H42" s="1205">
        <v>89.878676434668137</v>
      </c>
      <c r="I42" s="1203">
        <v>97.431493745454901</v>
      </c>
      <c r="J42" s="1203">
        <v>99.343501593581351</v>
      </c>
      <c r="K42" s="1203">
        <v>99.078280152817854</v>
      </c>
      <c r="L42" s="1206">
        <v>98.648070407484681</v>
      </c>
      <c r="M42" s="1207">
        <v>84.317238956252567</v>
      </c>
      <c r="N42" s="1203">
        <v>87.53095766811218</v>
      </c>
      <c r="O42" s="1203">
        <v>88.995322007941695</v>
      </c>
      <c r="P42" s="1203">
        <v>91.533936207957041</v>
      </c>
      <c r="Q42" s="1204">
        <v>91.875882037163464</v>
      </c>
      <c r="R42" s="1205">
        <v>83.809779330115802</v>
      </c>
      <c r="S42" s="1203">
        <v>100</v>
      </c>
      <c r="T42" s="1203">
        <v>85.735741754306432</v>
      </c>
      <c r="U42" s="1203">
        <v>92.173125791164111</v>
      </c>
      <c r="V42" s="1203">
        <v>66.633948650020272</v>
      </c>
      <c r="W42" s="1203">
        <v>100</v>
      </c>
      <c r="X42" s="1203">
        <v>80.229561010067528</v>
      </c>
      <c r="Y42" s="1203">
        <v>90.045789042419784</v>
      </c>
      <c r="Z42" s="1203">
        <v>88.370332732312917</v>
      </c>
      <c r="AA42" s="1203">
        <v>96.555626234578511</v>
      </c>
      <c r="AB42" s="1203">
        <v>99.098389376686185</v>
      </c>
      <c r="AC42" s="1203">
        <v>81.835143719765398</v>
      </c>
      <c r="AD42" s="1203">
        <v>89.837368978176244</v>
      </c>
      <c r="AE42" s="1203">
        <v>99.642512192077206</v>
      </c>
      <c r="AF42" s="1203">
        <v>86.222003435258941</v>
      </c>
      <c r="AG42" s="1203">
        <v>93.270949477614224</v>
      </c>
      <c r="AH42" s="1203">
        <v>97.298373388437014</v>
      </c>
      <c r="AI42" s="1203">
        <v>91.967940580675872</v>
      </c>
      <c r="AJ42" s="1203">
        <v>99.713390334589391</v>
      </c>
      <c r="AK42" s="1203">
        <v>84.615815749801897</v>
      </c>
      <c r="AL42" s="1551">
        <v>87.35999779684694</v>
      </c>
      <c r="AM42" s="1226"/>
      <c r="AN42" s="1226"/>
      <c r="AO42" s="1226"/>
      <c r="AP42" s="1226"/>
      <c r="AQ42" s="1226"/>
      <c r="AR42" s="1226"/>
      <c r="AS42" s="1226"/>
      <c r="AT42" s="1226"/>
      <c r="AU42" s="1226"/>
      <c r="AV42" s="1226"/>
      <c r="AW42" s="1226"/>
      <c r="AX42" s="1226"/>
      <c r="AY42" s="1226"/>
      <c r="AZ42" s="570"/>
      <c r="BA42" s="1754"/>
      <c r="BB42" s="151" t="s">
        <v>49</v>
      </c>
      <c r="BC42" s="1007" t="s">
        <v>36</v>
      </c>
      <c r="BD42" s="1026" t="s">
        <v>36</v>
      </c>
      <c r="BE42" s="1026" t="s">
        <v>36</v>
      </c>
      <c r="BF42" s="1026" t="s">
        <v>36</v>
      </c>
      <c r="BG42" s="1046" t="s">
        <v>36</v>
      </c>
      <c r="BH42" s="1066" t="s">
        <v>36</v>
      </c>
      <c r="BI42" s="1026" t="s">
        <v>36</v>
      </c>
      <c r="BJ42" s="1026" t="s">
        <v>36</v>
      </c>
      <c r="BK42" s="1026" t="s">
        <v>36</v>
      </c>
      <c r="BL42" s="1046" t="s">
        <v>36</v>
      </c>
      <c r="BM42" s="1066" t="s">
        <v>36</v>
      </c>
      <c r="BN42" s="1026" t="s">
        <v>36</v>
      </c>
      <c r="BO42" s="1026" t="s">
        <v>36</v>
      </c>
      <c r="BP42" s="1026" t="s">
        <v>36</v>
      </c>
      <c r="BQ42" s="1046" t="s">
        <v>36</v>
      </c>
      <c r="BR42" s="1066" t="s">
        <v>36</v>
      </c>
      <c r="BS42" s="1026" t="s">
        <v>36</v>
      </c>
      <c r="BT42" s="1026" t="s">
        <v>36</v>
      </c>
      <c r="BU42" s="1026" t="s">
        <v>36</v>
      </c>
      <c r="BV42" s="1026" t="s">
        <v>36</v>
      </c>
      <c r="BW42" s="1026" t="s">
        <v>36</v>
      </c>
      <c r="BX42" s="1026" t="s">
        <v>36</v>
      </c>
      <c r="BY42" s="1085" t="s">
        <v>36</v>
      </c>
      <c r="BZ42" s="1085" t="s">
        <v>36</v>
      </c>
      <c r="CA42" s="1085" t="s">
        <v>36</v>
      </c>
      <c r="CB42" s="1085" t="s">
        <v>36</v>
      </c>
      <c r="CC42" s="1085" t="s">
        <v>36</v>
      </c>
      <c r="CD42" s="1085" t="s">
        <v>36</v>
      </c>
      <c r="CE42" s="1085" t="s">
        <v>36</v>
      </c>
      <c r="CF42" s="1085" t="s">
        <v>36</v>
      </c>
      <c r="CG42" s="1085" t="s">
        <v>36</v>
      </c>
      <c r="CH42" s="1085" t="s">
        <v>36</v>
      </c>
      <c r="CI42" s="1085" t="s">
        <v>36</v>
      </c>
      <c r="CJ42" s="1085" t="s">
        <v>36</v>
      </c>
      <c r="CK42" s="1085" t="s">
        <v>36</v>
      </c>
      <c r="CL42" s="1085" t="s">
        <v>36</v>
      </c>
      <c r="CM42" s="1499"/>
      <c r="CN42" s="1499"/>
      <c r="CO42" s="1499"/>
      <c r="CP42" s="1499"/>
      <c r="CQ42" s="1499"/>
      <c r="CR42" s="1499"/>
      <c r="CS42" s="1499"/>
      <c r="CT42" s="1499"/>
      <c r="CU42" s="1499"/>
      <c r="CV42" s="1499"/>
      <c r="CW42" s="1499"/>
      <c r="CX42" s="1499"/>
      <c r="CY42" s="1499"/>
      <c r="CZ42" s="1499"/>
    </row>
    <row r="43" s="566" customFormat="true" ht="15" customHeight="true" x14ac:dyDescent="0.2">
      <c r="A43" s="1866" t="s">
        <v>54</v>
      </c>
      <c r="B43" s="1328" t="s">
        <v>50</v>
      </c>
      <c r="C43" s="1362" t="s">
        <v>36</v>
      </c>
      <c r="D43" s="1370" t="s">
        <v>36</v>
      </c>
      <c r="E43" s="1370" t="s">
        <v>36</v>
      </c>
      <c r="F43" s="1370" t="s">
        <v>36</v>
      </c>
      <c r="G43" s="1378" t="s">
        <v>36</v>
      </c>
      <c r="H43" s="1386" t="s">
        <v>36</v>
      </c>
      <c r="I43" s="1370" t="s">
        <v>36</v>
      </c>
      <c r="J43" s="1370" t="s">
        <v>36</v>
      </c>
      <c r="K43" s="1370" t="s">
        <v>36</v>
      </c>
      <c r="L43" s="1394" t="s">
        <v>36</v>
      </c>
      <c r="M43" s="1400" t="s">
        <v>36</v>
      </c>
      <c r="N43" s="1370" t="s">
        <v>36</v>
      </c>
      <c r="O43" s="1370" t="s">
        <v>36</v>
      </c>
      <c r="P43" s="1370" t="s">
        <v>36</v>
      </c>
      <c r="Q43" s="1378" t="s">
        <v>36</v>
      </c>
      <c r="R43" s="1386" t="s">
        <v>36</v>
      </c>
      <c r="S43" s="1370" t="s">
        <v>36</v>
      </c>
      <c r="T43" s="1370" t="s">
        <v>36</v>
      </c>
      <c r="U43" s="1370" t="s">
        <v>36</v>
      </c>
      <c r="V43" s="1370" t="s">
        <v>36</v>
      </c>
      <c r="W43" s="1370" t="s">
        <v>36</v>
      </c>
      <c r="X43" s="1370" t="s">
        <v>36</v>
      </c>
      <c r="Y43" s="1370" t="s">
        <v>36</v>
      </c>
      <c r="Z43" s="1370" t="s">
        <v>36</v>
      </c>
      <c r="AA43" s="1370" t="s">
        <v>36</v>
      </c>
      <c r="AB43" s="1370" t="s">
        <v>36</v>
      </c>
      <c r="AC43" s="1370" t="s">
        <v>36</v>
      </c>
      <c r="AD43" s="1370" t="s">
        <v>36</v>
      </c>
      <c r="AE43" s="1370" t="s">
        <v>36</v>
      </c>
      <c r="AF43" s="1370" t="s">
        <v>36</v>
      </c>
      <c r="AG43" s="1370" t="s">
        <v>36</v>
      </c>
      <c r="AH43" s="1370" t="s">
        <v>36</v>
      </c>
      <c r="AI43" s="1370" t="s">
        <v>36</v>
      </c>
      <c r="AJ43" s="1370" t="s">
        <v>36</v>
      </c>
      <c r="AK43" s="1370" t="s">
        <v>36</v>
      </c>
      <c r="AL43" s="1549" t="s">
        <v>36</v>
      </c>
      <c r="AM43" s="1226"/>
      <c r="AN43" s="1226"/>
      <c r="AO43" s="1226"/>
      <c r="AP43" s="1226"/>
      <c r="AQ43" s="1226"/>
      <c r="AR43" s="1226"/>
      <c r="AS43" s="1226"/>
      <c r="AT43" s="1226"/>
      <c r="AU43" s="1226"/>
      <c r="AV43" s="1226"/>
      <c r="AW43" s="1226"/>
      <c r="AX43" s="1226"/>
      <c r="AY43" s="1226"/>
      <c r="AZ43" s="570"/>
      <c r="BA43" s="1754" t="s">
        <v>54</v>
      </c>
      <c r="BB43" s="151" t="s">
        <v>50</v>
      </c>
      <c r="BC43" s="1007" t="s">
        <v>36</v>
      </c>
      <c r="BD43" s="1026" t="s">
        <v>36</v>
      </c>
      <c r="BE43" s="1026" t="s">
        <v>36</v>
      </c>
      <c r="BF43" s="1026" t="s">
        <v>36</v>
      </c>
      <c r="BG43" s="1046" t="s">
        <v>36</v>
      </c>
      <c r="BH43" s="1066" t="s">
        <v>36</v>
      </c>
      <c r="BI43" s="1026" t="s">
        <v>36</v>
      </c>
      <c r="BJ43" s="1026" t="s">
        <v>36</v>
      </c>
      <c r="BK43" s="1026" t="s">
        <v>36</v>
      </c>
      <c r="BL43" s="1046" t="s">
        <v>36</v>
      </c>
      <c r="BM43" s="1066" t="s">
        <v>36</v>
      </c>
      <c r="BN43" s="1026" t="s">
        <v>36</v>
      </c>
      <c r="BO43" s="1026" t="s">
        <v>36</v>
      </c>
      <c r="BP43" s="1026" t="s">
        <v>36</v>
      </c>
      <c r="BQ43" s="1046" t="s">
        <v>36</v>
      </c>
      <c r="BR43" s="1066" t="s">
        <v>36</v>
      </c>
      <c r="BS43" s="1026" t="s">
        <v>36</v>
      </c>
      <c r="BT43" s="1026" t="s">
        <v>36</v>
      </c>
      <c r="BU43" s="1026" t="s">
        <v>36</v>
      </c>
      <c r="BV43" s="1026" t="s">
        <v>36</v>
      </c>
      <c r="BW43" s="1026" t="s">
        <v>36</v>
      </c>
      <c r="BX43" s="1026" t="s">
        <v>36</v>
      </c>
      <c r="BY43" s="1085" t="s">
        <v>36</v>
      </c>
      <c r="BZ43" s="1085" t="s">
        <v>36</v>
      </c>
      <c r="CA43" s="1085" t="s">
        <v>36</v>
      </c>
      <c r="CB43" s="1085" t="s">
        <v>36</v>
      </c>
      <c r="CC43" s="1085" t="s">
        <v>36</v>
      </c>
      <c r="CD43" s="1085" t="s">
        <v>36</v>
      </c>
      <c r="CE43" s="1085" t="s">
        <v>36</v>
      </c>
      <c r="CF43" s="1085" t="s">
        <v>36</v>
      </c>
      <c r="CG43" s="1085" t="s">
        <v>36</v>
      </c>
      <c r="CH43" s="1085" t="s">
        <v>36</v>
      </c>
      <c r="CI43" s="1085" t="s">
        <v>36</v>
      </c>
      <c r="CJ43" s="1085" t="s">
        <v>36</v>
      </c>
      <c r="CK43" s="1085" t="s">
        <v>36</v>
      </c>
      <c r="CL43" s="1085" t="s">
        <v>36</v>
      </c>
      <c r="CM43" s="1499"/>
      <c r="CN43" s="1499"/>
      <c r="CO43" s="1499"/>
      <c r="CP43" s="1499"/>
      <c r="CQ43" s="1499"/>
      <c r="CR43" s="1499"/>
      <c r="CS43" s="1499"/>
      <c r="CT43" s="1499"/>
      <c r="CU43" s="1499"/>
      <c r="CV43" s="1499"/>
      <c r="CW43" s="1499"/>
      <c r="CX43" s="1499"/>
      <c r="CY43" s="1499"/>
      <c r="CZ43" s="1499"/>
    </row>
    <row r="44" s="566" customFormat="true" ht="15" customHeight="true" x14ac:dyDescent="0.2">
      <c r="A44" s="1866"/>
      <c r="B44" s="1328" t="s">
        <v>49</v>
      </c>
      <c r="C44" s="1362" t="s">
        <v>36</v>
      </c>
      <c r="D44" s="1370" t="s">
        <v>36</v>
      </c>
      <c r="E44" s="1370" t="s">
        <v>36</v>
      </c>
      <c r="F44" s="1370" t="s">
        <v>36</v>
      </c>
      <c r="G44" s="1378" t="s">
        <v>36</v>
      </c>
      <c r="H44" s="1386" t="s">
        <v>36</v>
      </c>
      <c r="I44" s="1370" t="s">
        <v>36</v>
      </c>
      <c r="J44" s="1370" t="s">
        <v>36</v>
      </c>
      <c r="K44" s="1370" t="s">
        <v>36</v>
      </c>
      <c r="L44" s="1394" t="s">
        <v>36</v>
      </c>
      <c r="M44" s="1400" t="s">
        <v>36</v>
      </c>
      <c r="N44" s="1370" t="s">
        <v>36</v>
      </c>
      <c r="O44" s="1370" t="s">
        <v>36</v>
      </c>
      <c r="P44" s="1370" t="s">
        <v>36</v>
      </c>
      <c r="Q44" s="1378" t="s">
        <v>36</v>
      </c>
      <c r="R44" s="1386" t="s">
        <v>36</v>
      </c>
      <c r="S44" s="1370" t="s">
        <v>36</v>
      </c>
      <c r="T44" s="1370" t="s">
        <v>36</v>
      </c>
      <c r="U44" s="1370" t="s">
        <v>36</v>
      </c>
      <c r="V44" s="1370" t="s">
        <v>36</v>
      </c>
      <c r="W44" s="1370" t="s">
        <v>36</v>
      </c>
      <c r="X44" s="1370" t="s">
        <v>36</v>
      </c>
      <c r="Y44" s="1370" t="s">
        <v>36</v>
      </c>
      <c r="Z44" s="1370" t="s">
        <v>36</v>
      </c>
      <c r="AA44" s="1370" t="s">
        <v>36</v>
      </c>
      <c r="AB44" s="1370" t="s">
        <v>36</v>
      </c>
      <c r="AC44" s="1370" t="s">
        <v>36</v>
      </c>
      <c r="AD44" s="1370" t="s">
        <v>36</v>
      </c>
      <c r="AE44" s="1370" t="s">
        <v>36</v>
      </c>
      <c r="AF44" s="1370" t="s">
        <v>36</v>
      </c>
      <c r="AG44" s="1370" t="s">
        <v>36</v>
      </c>
      <c r="AH44" s="1370" t="s">
        <v>36</v>
      </c>
      <c r="AI44" s="1370" t="s">
        <v>36</v>
      </c>
      <c r="AJ44" s="1370" t="s">
        <v>36</v>
      </c>
      <c r="AK44" s="1370" t="s">
        <v>36</v>
      </c>
      <c r="AL44" s="1549" t="s">
        <v>36</v>
      </c>
      <c r="AM44" s="1226"/>
      <c r="AN44" s="1226"/>
      <c r="AO44" s="1226"/>
      <c r="AP44" s="1226"/>
      <c r="AQ44" s="1226"/>
      <c r="AR44" s="1226"/>
      <c r="AS44" s="1226"/>
      <c r="AT44" s="1226"/>
      <c r="AU44" s="1226"/>
      <c r="AV44" s="1226"/>
      <c r="AW44" s="1226"/>
      <c r="AX44" s="1226"/>
      <c r="AY44" s="1226"/>
      <c r="AZ44" s="570"/>
      <c r="BA44" s="1754"/>
      <c r="BB44" s="151" t="s">
        <v>49</v>
      </c>
      <c r="BC44" s="1007" t="s">
        <v>36</v>
      </c>
      <c r="BD44" s="1026" t="s">
        <v>36</v>
      </c>
      <c r="BE44" s="1026" t="s">
        <v>36</v>
      </c>
      <c r="BF44" s="1026" t="s">
        <v>36</v>
      </c>
      <c r="BG44" s="1046" t="s">
        <v>36</v>
      </c>
      <c r="BH44" s="1066" t="s">
        <v>36</v>
      </c>
      <c r="BI44" s="1026" t="s">
        <v>36</v>
      </c>
      <c r="BJ44" s="1026" t="s">
        <v>36</v>
      </c>
      <c r="BK44" s="1026" t="s">
        <v>36</v>
      </c>
      <c r="BL44" s="1046" t="s">
        <v>36</v>
      </c>
      <c r="BM44" s="1066" t="s">
        <v>36</v>
      </c>
      <c r="BN44" s="1026" t="s">
        <v>36</v>
      </c>
      <c r="BO44" s="1026" t="s">
        <v>36</v>
      </c>
      <c r="BP44" s="1026" t="s">
        <v>36</v>
      </c>
      <c r="BQ44" s="1046" t="s">
        <v>36</v>
      </c>
      <c r="BR44" s="1066" t="s">
        <v>36</v>
      </c>
      <c r="BS44" s="1026" t="s">
        <v>36</v>
      </c>
      <c r="BT44" s="1026" t="s">
        <v>36</v>
      </c>
      <c r="BU44" s="1026" t="s">
        <v>36</v>
      </c>
      <c r="BV44" s="1026" t="s">
        <v>36</v>
      </c>
      <c r="BW44" s="1026" t="s">
        <v>36</v>
      </c>
      <c r="BX44" s="1026" t="s">
        <v>36</v>
      </c>
      <c r="BY44" s="1085" t="s">
        <v>36</v>
      </c>
      <c r="BZ44" s="1085" t="s">
        <v>36</v>
      </c>
      <c r="CA44" s="1085" t="s">
        <v>36</v>
      </c>
      <c r="CB44" s="1085" t="s">
        <v>36</v>
      </c>
      <c r="CC44" s="1085" t="s">
        <v>36</v>
      </c>
      <c r="CD44" s="1085" t="s">
        <v>36</v>
      </c>
      <c r="CE44" s="1085" t="s">
        <v>36</v>
      </c>
      <c r="CF44" s="1085" t="s">
        <v>36</v>
      </c>
      <c r="CG44" s="1085" t="s">
        <v>36</v>
      </c>
      <c r="CH44" s="1085" t="s">
        <v>36</v>
      </c>
      <c r="CI44" s="1085" t="s">
        <v>36</v>
      </c>
      <c r="CJ44" s="1085" t="s">
        <v>36</v>
      </c>
      <c r="CK44" s="1085" t="s">
        <v>36</v>
      </c>
      <c r="CL44" s="1085" t="s">
        <v>36</v>
      </c>
      <c r="CM44" s="1499"/>
      <c r="CN44" s="1499"/>
      <c r="CO44" s="1499"/>
      <c r="CP44" s="1499"/>
      <c r="CQ44" s="1499"/>
      <c r="CR44" s="1499"/>
      <c r="CS44" s="1499"/>
      <c r="CT44" s="1499"/>
      <c r="CU44" s="1499"/>
      <c r="CV44" s="1499"/>
      <c r="CW44" s="1499"/>
      <c r="CX44" s="1499"/>
      <c r="CY44" s="1499"/>
      <c r="CZ44" s="1499"/>
    </row>
    <row r="45" s="566" customFormat="true" ht="15" customHeight="true" x14ac:dyDescent="0.2">
      <c r="A45" s="1866" t="s">
        <v>53</v>
      </c>
      <c r="B45" s="1328" t="s">
        <v>50</v>
      </c>
      <c r="C45" s="1362" t="s">
        <v>36</v>
      </c>
      <c r="D45" s="1370" t="s">
        <v>36</v>
      </c>
      <c r="E45" s="1370" t="s">
        <v>36</v>
      </c>
      <c r="F45" s="1370" t="s">
        <v>36</v>
      </c>
      <c r="G45" s="1378" t="s">
        <v>36</v>
      </c>
      <c r="H45" s="1386" t="s">
        <v>36</v>
      </c>
      <c r="I45" s="1370" t="s">
        <v>36</v>
      </c>
      <c r="J45" s="1370" t="s">
        <v>36</v>
      </c>
      <c r="K45" s="1370" t="s">
        <v>36</v>
      </c>
      <c r="L45" s="1394" t="s">
        <v>36</v>
      </c>
      <c r="M45" s="1400" t="s">
        <v>36</v>
      </c>
      <c r="N45" s="1370" t="s">
        <v>36</v>
      </c>
      <c r="O45" s="1370" t="s">
        <v>36</v>
      </c>
      <c r="P45" s="1370" t="s">
        <v>36</v>
      </c>
      <c r="Q45" s="1378" t="s">
        <v>36</v>
      </c>
      <c r="R45" s="1386" t="s">
        <v>36</v>
      </c>
      <c r="S45" s="1370" t="s">
        <v>36</v>
      </c>
      <c r="T45" s="1370" t="s">
        <v>36</v>
      </c>
      <c r="U45" s="1370" t="s">
        <v>36</v>
      </c>
      <c r="V45" s="1370" t="s">
        <v>36</v>
      </c>
      <c r="W45" s="1370" t="s">
        <v>36</v>
      </c>
      <c r="X45" s="1370" t="s">
        <v>36</v>
      </c>
      <c r="Y45" s="1370" t="s">
        <v>36</v>
      </c>
      <c r="Z45" s="1370" t="s">
        <v>36</v>
      </c>
      <c r="AA45" s="1370" t="s">
        <v>36</v>
      </c>
      <c r="AB45" s="1370" t="s">
        <v>36</v>
      </c>
      <c r="AC45" s="1370" t="s">
        <v>36</v>
      </c>
      <c r="AD45" s="1370" t="s">
        <v>36</v>
      </c>
      <c r="AE45" s="1370" t="s">
        <v>36</v>
      </c>
      <c r="AF45" s="1370" t="s">
        <v>36</v>
      </c>
      <c r="AG45" s="1370" t="s">
        <v>36</v>
      </c>
      <c r="AH45" s="1370" t="s">
        <v>36</v>
      </c>
      <c r="AI45" s="1370" t="s">
        <v>36</v>
      </c>
      <c r="AJ45" s="1370" t="s">
        <v>36</v>
      </c>
      <c r="AK45" s="1370" t="s">
        <v>36</v>
      </c>
      <c r="AL45" s="1549" t="s">
        <v>36</v>
      </c>
      <c r="AM45" s="1226"/>
      <c r="AN45" s="1226"/>
      <c r="AO45" s="1226"/>
      <c r="AP45" s="1226"/>
      <c r="AQ45" s="1226"/>
      <c r="AR45" s="1226"/>
      <c r="AS45" s="1226"/>
      <c r="AT45" s="1226"/>
      <c r="AU45" s="1226"/>
      <c r="AV45" s="1226"/>
      <c r="AW45" s="1226"/>
      <c r="AX45" s="1226"/>
      <c r="AY45" s="1226"/>
      <c r="AZ45" s="570"/>
      <c r="BA45" s="1754" t="s">
        <v>53</v>
      </c>
      <c r="BB45" s="151" t="s">
        <v>50</v>
      </c>
      <c r="BC45" s="1007" t="s">
        <v>36</v>
      </c>
      <c r="BD45" s="1026" t="s">
        <v>36</v>
      </c>
      <c r="BE45" s="1026" t="s">
        <v>36</v>
      </c>
      <c r="BF45" s="1026" t="s">
        <v>36</v>
      </c>
      <c r="BG45" s="1046" t="s">
        <v>36</v>
      </c>
      <c r="BH45" s="1066" t="s">
        <v>36</v>
      </c>
      <c r="BI45" s="1026" t="s">
        <v>36</v>
      </c>
      <c r="BJ45" s="1026" t="s">
        <v>36</v>
      </c>
      <c r="BK45" s="1026" t="s">
        <v>36</v>
      </c>
      <c r="BL45" s="1046" t="s">
        <v>36</v>
      </c>
      <c r="BM45" s="1066" t="s">
        <v>36</v>
      </c>
      <c r="BN45" s="1026" t="s">
        <v>36</v>
      </c>
      <c r="BO45" s="1026" t="s">
        <v>36</v>
      </c>
      <c r="BP45" s="1026" t="s">
        <v>36</v>
      </c>
      <c r="BQ45" s="1046" t="s">
        <v>36</v>
      </c>
      <c r="BR45" s="1066" t="s">
        <v>36</v>
      </c>
      <c r="BS45" s="1026" t="s">
        <v>36</v>
      </c>
      <c r="BT45" s="1026" t="s">
        <v>36</v>
      </c>
      <c r="BU45" s="1026" t="s">
        <v>36</v>
      </c>
      <c r="BV45" s="1026" t="s">
        <v>36</v>
      </c>
      <c r="BW45" s="1026" t="s">
        <v>36</v>
      </c>
      <c r="BX45" s="1026" t="s">
        <v>36</v>
      </c>
      <c r="BY45" s="1085" t="s">
        <v>36</v>
      </c>
      <c r="BZ45" s="1085" t="s">
        <v>36</v>
      </c>
      <c r="CA45" s="1085" t="s">
        <v>36</v>
      </c>
      <c r="CB45" s="1085" t="s">
        <v>36</v>
      </c>
      <c r="CC45" s="1085" t="s">
        <v>36</v>
      </c>
      <c r="CD45" s="1085" t="s">
        <v>36</v>
      </c>
      <c r="CE45" s="1085" t="s">
        <v>36</v>
      </c>
      <c r="CF45" s="1085" t="s">
        <v>36</v>
      </c>
      <c r="CG45" s="1085" t="s">
        <v>36</v>
      </c>
      <c r="CH45" s="1085" t="s">
        <v>36</v>
      </c>
      <c r="CI45" s="1085" t="s">
        <v>36</v>
      </c>
      <c r="CJ45" s="1085" t="s">
        <v>36</v>
      </c>
      <c r="CK45" s="1085" t="s">
        <v>36</v>
      </c>
      <c r="CL45" s="1085" t="s">
        <v>36</v>
      </c>
      <c r="CM45" s="1499"/>
      <c r="CN45" s="1499"/>
      <c r="CO45" s="1499"/>
      <c r="CP45" s="1499"/>
      <c r="CQ45" s="1499"/>
      <c r="CR45" s="1499"/>
      <c r="CS45" s="1499"/>
      <c r="CT45" s="1499"/>
      <c r="CU45" s="1499"/>
      <c r="CV45" s="1499"/>
      <c r="CW45" s="1499"/>
      <c r="CX45" s="1499"/>
      <c r="CY45" s="1499"/>
      <c r="CZ45" s="1499"/>
    </row>
    <row r="46" s="566" customFormat="true" ht="15" customHeight="true" x14ac:dyDescent="0.2">
      <c r="A46" s="1866"/>
      <c r="B46" s="1328" t="s">
        <v>49</v>
      </c>
      <c r="C46" s="1362" t="s">
        <v>36</v>
      </c>
      <c r="D46" s="1370" t="s">
        <v>36</v>
      </c>
      <c r="E46" s="1370" t="s">
        <v>36</v>
      </c>
      <c r="F46" s="1370" t="s">
        <v>36</v>
      </c>
      <c r="G46" s="1378" t="s">
        <v>36</v>
      </c>
      <c r="H46" s="1386" t="s">
        <v>36</v>
      </c>
      <c r="I46" s="1370" t="s">
        <v>36</v>
      </c>
      <c r="J46" s="1370" t="s">
        <v>36</v>
      </c>
      <c r="K46" s="1370" t="s">
        <v>36</v>
      </c>
      <c r="L46" s="1394" t="s">
        <v>36</v>
      </c>
      <c r="M46" s="1400" t="s">
        <v>36</v>
      </c>
      <c r="N46" s="1370" t="s">
        <v>36</v>
      </c>
      <c r="O46" s="1370" t="s">
        <v>36</v>
      </c>
      <c r="P46" s="1370" t="s">
        <v>36</v>
      </c>
      <c r="Q46" s="1378" t="s">
        <v>36</v>
      </c>
      <c r="R46" s="1386" t="s">
        <v>36</v>
      </c>
      <c r="S46" s="1370" t="s">
        <v>36</v>
      </c>
      <c r="T46" s="1370" t="s">
        <v>36</v>
      </c>
      <c r="U46" s="1370" t="s">
        <v>36</v>
      </c>
      <c r="V46" s="1370" t="s">
        <v>36</v>
      </c>
      <c r="W46" s="1370" t="s">
        <v>36</v>
      </c>
      <c r="X46" s="1370" t="s">
        <v>36</v>
      </c>
      <c r="Y46" s="1370" t="s">
        <v>36</v>
      </c>
      <c r="Z46" s="1370" t="s">
        <v>36</v>
      </c>
      <c r="AA46" s="1370" t="s">
        <v>36</v>
      </c>
      <c r="AB46" s="1370" t="s">
        <v>36</v>
      </c>
      <c r="AC46" s="1370" t="s">
        <v>36</v>
      </c>
      <c r="AD46" s="1370" t="s">
        <v>36</v>
      </c>
      <c r="AE46" s="1370" t="s">
        <v>36</v>
      </c>
      <c r="AF46" s="1370" t="s">
        <v>36</v>
      </c>
      <c r="AG46" s="1370" t="s">
        <v>36</v>
      </c>
      <c r="AH46" s="1370" t="s">
        <v>36</v>
      </c>
      <c r="AI46" s="1370" t="s">
        <v>36</v>
      </c>
      <c r="AJ46" s="1370" t="s">
        <v>36</v>
      </c>
      <c r="AK46" s="1370" t="s">
        <v>36</v>
      </c>
      <c r="AL46" s="1549" t="s">
        <v>36</v>
      </c>
      <c r="AM46" s="1226"/>
      <c r="AN46" s="1226"/>
      <c r="AO46" s="1226"/>
      <c r="AP46" s="1226"/>
      <c r="AQ46" s="1226"/>
      <c r="AR46" s="1226"/>
      <c r="AS46" s="1226"/>
      <c r="AT46" s="1226"/>
      <c r="AU46" s="1226"/>
      <c r="AV46" s="1226"/>
      <c r="AW46" s="1226"/>
      <c r="AX46" s="1226"/>
      <c r="AY46" s="1226"/>
      <c r="AZ46" s="570"/>
      <c r="BA46" s="1754"/>
      <c r="BB46" s="151" t="s">
        <v>49</v>
      </c>
      <c r="BC46" s="1007" t="s">
        <v>36</v>
      </c>
      <c r="BD46" s="1026" t="s">
        <v>36</v>
      </c>
      <c r="BE46" s="1026" t="s">
        <v>36</v>
      </c>
      <c r="BF46" s="1026" t="s">
        <v>36</v>
      </c>
      <c r="BG46" s="1046" t="s">
        <v>36</v>
      </c>
      <c r="BH46" s="1066" t="s">
        <v>36</v>
      </c>
      <c r="BI46" s="1026" t="s">
        <v>36</v>
      </c>
      <c r="BJ46" s="1026" t="s">
        <v>36</v>
      </c>
      <c r="BK46" s="1026" t="s">
        <v>36</v>
      </c>
      <c r="BL46" s="1046" t="s">
        <v>36</v>
      </c>
      <c r="BM46" s="1066" t="s">
        <v>36</v>
      </c>
      <c r="BN46" s="1026" t="s">
        <v>36</v>
      </c>
      <c r="BO46" s="1026" t="s">
        <v>36</v>
      </c>
      <c r="BP46" s="1026" t="s">
        <v>36</v>
      </c>
      <c r="BQ46" s="1046" t="s">
        <v>36</v>
      </c>
      <c r="BR46" s="1066" t="s">
        <v>36</v>
      </c>
      <c r="BS46" s="1026" t="s">
        <v>36</v>
      </c>
      <c r="BT46" s="1026" t="s">
        <v>36</v>
      </c>
      <c r="BU46" s="1026" t="s">
        <v>36</v>
      </c>
      <c r="BV46" s="1026" t="s">
        <v>36</v>
      </c>
      <c r="BW46" s="1026" t="s">
        <v>36</v>
      </c>
      <c r="BX46" s="1026" t="s">
        <v>36</v>
      </c>
      <c r="BY46" s="1085" t="s">
        <v>36</v>
      </c>
      <c r="BZ46" s="1085" t="s">
        <v>36</v>
      </c>
      <c r="CA46" s="1085" t="s">
        <v>36</v>
      </c>
      <c r="CB46" s="1085" t="s">
        <v>36</v>
      </c>
      <c r="CC46" s="1085" t="s">
        <v>36</v>
      </c>
      <c r="CD46" s="1085" t="s">
        <v>36</v>
      </c>
      <c r="CE46" s="1085" t="s">
        <v>36</v>
      </c>
      <c r="CF46" s="1085" t="s">
        <v>36</v>
      </c>
      <c r="CG46" s="1085" t="s">
        <v>36</v>
      </c>
      <c r="CH46" s="1085" t="s">
        <v>36</v>
      </c>
      <c r="CI46" s="1085" t="s">
        <v>36</v>
      </c>
      <c r="CJ46" s="1085" t="s">
        <v>36</v>
      </c>
      <c r="CK46" s="1085" t="s">
        <v>36</v>
      </c>
      <c r="CL46" s="1085" t="s">
        <v>36</v>
      </c>
      <c r="CM46" s="1499"/>
      <c r="CN46" s="1499"/>
      <c r="CO46" s="1499"/>
      <c r="CP46" s="1499"/>
      <c r="CQ46" s="1499"/>
      <c r="CR46" s="1499"/>
      <c r="CS46" s="1499"/>
      <c r="CT46" s="1499"/>
      <c r="CU46" s="1499"/>
      <c r="CV46" s="1499"/>
      <c r="CW46" s="1499"/>
      <c r="CX46" s="1499"/>
      <c r="CY46" s="1499"/>
      <c r="CZ46" s="1499"/>
    </row>
    <row r="47" s="130" customFormat="true" ht="15" customHeight="true" x14ac:dyDescent="0.2">
      <c r="A47" s="1716" t="s">
        <v>102</v>
      </c>
      <c r="B47" s="250" t="s">
        <v>101</v>
      </c>
      <c r="C47" s="959" t="s">
        <v>36</v>
      </c>
      <c r="D47" s="966" t="s">
        <v>36</v>
      </c>
      <c r="E47" s="966" t="s">
        <v>36</v>
      </c>
      <c r="F47" s="966" t="s">
        <v>36</v>
      </c>
      <c r="G47" s="973" t="s">
        <v>36</v>
      </c>
      <c r="H47" s="980" t="s">
        <v>36</v>
      </c>
      <c r="I47" s="966" t="s">
        <v>36</v>
      </c>
      <c r="J47" s="966" t="s">
        <v>36</v>
      </c>
      <c r="K47" s="966" t="s">
        <v>36</v>
      </c>
      <c r="L47" s="987" t="s">
        <v>36</v>
      </c>
      <c r="M47" s="994" t="s">
        <v>36</v>
      </c>
      <c r="N47" s="966" t="s">
        <v>36</v>
      </c>
      <c r="O47" s="966" t="s">
        <v>36</v>
      </c>
      <c r="P47" s="966" t="s">
        <v>36</v>
      </c>
      <c r="Q47" s="973" t="s">
        <v>36</v>
      </c>
      <c r="R47" s="980" t="s">
        <v>36</v>
      </c>
      <c r="S47" s="966" t="s">
        <v>36</v>
      </c>
      <c r="T47" s="966" t="s">
        <v>36</v>
      </c>
      <c r="U47" s="966" t="s">
        <v>36</v>
      </c>
      <c r="V47" s="966" t="s">
        <v>36</v>
      </c>
      <c r="W47" s="966" t="s">
        <v>36</v>
      </c>
      <c r="X47" s="966" t="s">
        <v>36</v>
      </c>
      <c r="Y47" s="1001" t="s">
        <v>36</v>
      </c>
      <c r="Z47" s="1001" t="s">
        <v>36</v>
      </c>
      <c r="AA47" s="1001" t="s">
        <v>36</v>
      </c>
      <c r="AB47" s="1001" t="s">
        <v>36</v>
      </c>
      <c r="AC47" s="1001" t="s">
        <v>36</v>
      </c>
      <c r="AD47" s="1001" t="s">
        <v>36</v>
      </c>
      <c r="AE47" s="1001" t="s">
        <v>36</v>
      </c>
      <c r="AF47" s="1001" t="s">
        <v>36</v>
      </c>
      <c r="AG47" s="1001" t="s">
        <v>36</v>
      </c>
      <c r="AH47" s="1001" t="s">
        <v>36</v>
      </c>
      <c r="AI47" s="1001" t="s">
        <v>36</v>
      </c>
      <c r="AJ47" s="1001" t="s">
        <v>36</v>
      </c>
      <c r="AK47" s="1001" t="s">
        <v>36</v>
      </c>
      <c r="AL47" s="1461" t="s">
        <v>36</v>
      </c>
      <c r="AM47" s="1490"/>
      <c r="AN47" s="1490"/>
      <c r="AO47" s="1490"/>
      <c r="AP47" s="1490"/>
      <c r="AQ47" s="1490"/>
      <c r="AR47" s="1490"/>
      <c r="AS47" s="1490"/>
      <c r="AT47" s="1490"/>
      <c r="AU47" s="1490"/>
      <c r="AV47" s="1490"/>
      <c r="AW47" s="1490"/>
      <c r="AX47" s="1490"/>
      <c r="AY47" s="1490"/>
      <c r="AZ47" s="215"/>
      <c r="BA47" s="1754" t="s">
        <v>102</v>
      </c>
      <c r="BB47" s="151" t="s">
        <v>101</v>
      </c>
      <c r="BC47" s="1007" t="s">
        <v>36</v>
      </c>
      <c r="BD47" s="1026" t="s">
        <v>36</v>
      </c>
      <c r="BE47" s="1026" t="s">
        <v>36</v>
      </c>
      <c r="BF47" s="1026" t="s">
        <v>36</v>
      </c>
      <c r="BG47" s="1046" t="s">
        <v>36</v>
      </c>
      <c r="BH47" s="1066" t="s">
        <v>36</v>
      </c>
      <c r="BI47" s="1026" t="s">
        <v>36</v>
      </c>
      <c r="BJ47" s="1026" t="s">
        <v>36</v>
      </c>
      <c r="BK47" s="1026" t="s">
        <v>36</v>
      </c>
      <c r="BL47" s="1046" t="s">
        <v>36</v>
      </c>
      <c r="BM47" s="1066" t="s">
        <v>36</v>
      </c>
      <c r="BN47" s="1026" t="s">
        <v>36</v>
      </c>
      <c r="BO47" s="1026" t="s">
        <v>36</v>
      </c>
      <c r="BP47" s="1026" t="s">
        <v>36</v>
      </c>
      <c r="BQ47" s="1046" t="s">
        <v>36</v>
      </c>
      <c r="BR47" s="1066" t="s">
        <v>36</v>
      </c>
      <c r="BS47" s="1026" t="s">
        <v>36</v>
      </c>
      <c r="BT47" s="1026" t="s">
        <v>36</v>
      </c>
      <c r="BU47" s="1026" t="s">
        <v>36</v>
      </c>
      <c r="BV47" s="1026" t="s">
        <v>36</v>
      </c>
      <c r="BW47" s="1026" t="s">
        <v>36</v>
      </c>
      <c r="BX47" s="1026" t="s">
        <v>36</v>
      </c>
      <c r="BY47" s="1085" t="s">
        <v>36</v>
      </c>
      <c r="BZ47" s="1085" t="s">
        <v>36</v>
      </c>
      <c r="CA47" s="1085" t="s">
        <v>36</v>
      </c>
      <c r="CB47" s="1085" t="s">
        <v>36</v>
      </c>
      <c r="CC47" s="1085" t="s">
        <v>36</v>
      </c>
      <c r="CD47" s="1085" t="s">
        <v>36</v>
      </c>
      <c r="CE47" s="1085" t="s">
        <v>36</v>
      </c>
      <c r="CF47" s="1085" t="s">
        <v>36</v>
      </c>
      <c r="CG47" s="1085" t="s">
        <v>36</v>
      </c>
      <c r="CH47" s="1085" t="s">
        <v>36</v>
      </c>
      <c r="CI47" s="1085" t="s">
        <v>36</v>
      </c>
      <c r="CJ47" s="1085" t="s">
        <v>36</v>
      </c>
      <c r="CK47" s="1085" t="s">
        <v>36</v>
      </c>
      <c r="CL47" s="1085" t="s">
        <v>36</v>
      </c>
      <c r="CM47" s="1499"/>
      <c r="CN47" s="1499"/>
      <c r="CO47" s="1499"/>
      <c r="CP47" s="1499"/>
      <c r="CQ47" s="1499"/>
      <c r="CR47" s="1499"/>
      <c r="CS47" s="1499"/>
      <c r="CT47" s="1499"/>
      <c r="CU47" s="1499"/>
      <c r="CV47" s="1499"/>
      <c r="CW47" s="1499"/>
      <c r="CX47" s="1499"/>
      <c r="CY47" s="1499"/>
      <c r="CZ47" s="1499"/>
    </row>
    <row r="48" s="130" customFormat="true" ht="15" customHeight="true" x14ac:dyDescent="0.2">
      <c r="A48" s="1716"/>
      <c r="B48" s="250" t="s">
        <v>100</v>
      </c>
      <c r="C48" s="959" t="s">
        <v>36</v>
      </c>
      <c r="D48" s="966" t="s">
        <v>36</v>
      </c>
      <c r="E48" s="966" t="s">
        <v>36</v>
      </c>
      <c r="F48" s="966" t="s">
        <v>36</v>
      </c>
      <c r="G48" s="973" t="s">
        <v>36</v>
      </c>
      <c r="H48" s="980" t="s">
        <v>36</v>
      </c>
      <c r="I48" s="966" t="s">
        <v>36</v>
      </c>
      <c r="J48" s="966" t="s">
        <v>36</v>
      </c>
      <c r="K48" s="966" t="s">
        <v>36</v>
      </c>
      <c r="L48" s="987" t="s">
        <v>36</v>
      </c>
      <c r="M48" s="994" t="s">
        <v>36</v>
      </c>
      <c r="N48" s="966" t="s">
        <v>36</v>
      </c>
      <c r="O48" s="966" t="s">
        <v>36</v>
      </c>
      <c r="P48" s="966" t="s">
        <v>36</v>
      </c>
      <c r="Q48" s="973" t="s">
        <v>36</v>
      </c>
      <c r="R48" s="980" t="s">
        <v>36</v>
      </c>
      <c r="S48" s="966" t="s">
        <v>36</v>
      </c>
      <c r="T48" s="966" t="s">
        <v>36</v>
      </c>
      <c r="U48" s="966" t="s">
        <v>36</v>
      </c>
      <c r="V48" s="966" t="s">
        <v>36</v>
      </c>
      <c r="W48" s="966" t="s">
        <v>36</v>
      </c>
      <c r="X48" s="966" t="s">
        <v>36</v>
      </c>
      <c r="Y48" s="1001" t="s">
        <v>36</v>
      </c>
      <c r="Z48" s="1001" t="s">
        <v>36</v>
      </c>
      <c r="AA48" s="1001" t="s">
        <v>36</v>
      </c>
      <c r="AB48" s="1001" t="s">
        <v>36</v>
      </c>
      <c r="AC48" s="1001" t="s">
        <v>36</v>
      </c>
      <c r="AD48" s="1001" t="s">
        <v>36</v>
      </c>
      <c r="AE48" s="1001" t="s">
        <v>36</v>
      </c>
      <c r="AF48" s="1001" t="s">
        <v>36</v>
      </c>
      <c r="AG48" s="1001" t="s">
        <v>36</v>
      </c>
      <c r="AH48" s="1001" t="s">
        <v>36</v>
      </c>
      <c r="AI48" s="1001" t="s">
        <v>36</v>
      </c>
      <c r="AJ48" s="1001" t="s">
        <v>36</v>
      </c>
      <c r="AK48" s="1001" t="s">
        <v>36</v>
      </c>
      <c r="AL48" s="1461" t="s">
        <v>36</v>
      </c>
      <c r="AM48" s="1490"/>
      <c r="AN48" s="1490"/>
      <c r="AO48" s="1490"/>
      <c r="AP48" s="1490"/>
      <c r="AQ48" s="1490"/>
      <c r="AR48" s="1490"/>
      <c r="AS48" s="1490"/>
      <c r="AT48" s="1490"/>
      <c r="AU48" s="1490"/>
      <c r="AV48" s="1490"/>
      <c r="AW48" s="1490"/>
      <c r="AX48" s="1490"/>
      <c r="AY48" s="1490"/>
      <c r="AZ48" s="215"/>
      <c r="BA48" s="1754"/>
      <c r="BB48" s="151" t="s">
        <v>100</v>
      </c>
      <c r="BC48" s="1007" t="s">
        <v>36</v>
      </c>
      <c r="BD48" s="1026" t="s">
        <v>36</v>
      </c>
      <c r="BE48" s="1026" t="s">
        <v>36</v>
      </c>
      <c r="BF48" s="1026" t="s">
        <v>36</v>
      </c>
      <c r="BG48" s="1046" t="s">
        <v>36</v>
      </c>
      <c r="BH48" s="1066" t="s">
        <v>36</v>
      </c>
      <c r="BI48" s="1026" t="s">
        <v>36</v>
      </c>
      <c r="BJ48" s="1026" t="s">
        <v>36</v>
      </c>
      <c r="BK48" s="1026" t="s">
        <v>36</v>
      </c>
      <c r="BL48" s="1046" t="s">
        <v>36</v>
      </c>
      <c r="BM48" s="1066" t="s">
        <v>36</v>
      </c>
      <c r="BN48" s="1026" t="s">
        <v>36</v>
      </c>
      <c r="BO48" s="1026" t="s">
        <v>36</v>
      </c>
      <c r="BP48" s="1026" t="s">
        <v>36</v>
      </c>
      <c r="BQ48" s="1046" t="s">
        <v>36</v>
      </c>
      <c r="BR48" s="1066" t="s">
        <v>36</v>
      </c>
      <c r="BS48" s="1026" t="s">
        <v>36</v>
      </c>
      <c r="BT48" s="1026" t="s">
        <v>36</v>
      </c>
      <c r="BU48" s="1026" t="s">
        <v>36</v>
      </c>
      <c r="BV48" s="1026" t="s">
        <v>36</v>
      </c>
      <c r="BW48" s="1026" t="s">
        <v>36</v>
      </c>
      <c r="BX48" s="1026" t="s">
        <v>36</v>
      </c>
      <c r="BY48" s="1085" t="s">
        <v>36</v>
      </c>
      <c r="BZ48" s="1085" t="s">
        <v>36</v>
      </c>
      <c r="CA48" s="1085" t="s">
        <v>36</v>
      </c>
      <c r="CB48" s="1085" t="s">
        <v>36</v>
      </c>
      <c r="CC48" s="1085" t="s">
        <v>36</v>
      </c>
      <c r="CD48" s="1085" t="s">
        <v>36</v>
      </c>
      <c r="CE48" s="1085" t="s">
        <v>36</v>
      </c>
      <c r="CF48" s="1085" t="s">
        <v>36</v>
      </c>
      <c r="CG48" s="1085" t="s">
        <v>36</v>
      </c>
      <c r="CH48" s="1085" t="s">
        <v>36</v>
      </c>
      <c r="CI48" s="1085" t="s">
        <v>36</v>
      </c>
      <c r="CJ48" s="1085" t="s">
        <v>36</v>
      </c>
      <c r="CK48" s="1085" t="s">
        <v>36</v>
      </c>
      <c r="CL48" s="1085" t="s">
        <v>36</v>
      </c>
      <c r="CM48" s="1499"/>
      <c r="CN48" s="1499"/>
      <c r="CO48" s="1499"/>
      <c r="CP48" s="1499"/>
      <c r="CQ48" s="1499"/>
      <c r="CR48" s="1499"/>
      <c r="CS48" s="1499"/>
      <c r="CT48" s="1499"/>
      <c r="CU48" s="1499"/>
      <c r="CV48" s="1499"/>
      <c r="CW48" s="1499"/>
      <c r="CX48" s="1499"/>
      <c r="CY48" s="1499"/>
      <c r="CZ48" s="1499"/>
    </row>
    <row r="49" s="130" customFormat="true" ht="15" customHeight="true" x14ac:dyDescent="0.2">
      <c r="A49" s="1716"/>
      <c r="B49" s="250" t="s">
        <v>69</v>
      </c>
      <c r="C49" s="959" t="s">
        <v>36</v>
      </c>
      <c r="D49" s="966" t="s">
        <v>36</v>
      </c>
      <c r="E49" s="966" t="s">
        <v>36</v>
      </c>
      <c r="F49" s="966" t="s">
        <v>36</v>
      </c>
      <c r="G49" s="973" t="s">
        <v>36</v>
      </c>
      <c r="H49" s="980" t="s">
        <v>36</v>
      </c>
      <c r="I49" s="966" t="s">
        <v>36</v>
      </c>
      <c r="J49" s="966" t="s">
        <v>36</v>
      </c>
      <c r="K49" s="966" t="s">
        <v>36</v>
      </c>
      <c r="L49" s="987" t="s">
        <v>36</v>
      </c>
      <c r="M49" s="994" t="s">
        <v>36</v>
      </c>
      <c r="N49" s="966" t="s">
        <v>36</v>
      </c>
      <c r="O49" s="966" t="s">
        <v>36</v>
      </c>
      <c r="P49" s="966" t="s">
        <v>36</v>
      </c>
      <c r="Q49" s="973" t="s">
        <v>36</v>
      </c>
      <c r="R49" s="980" t="s">
        <v>36</v>
      </c>
      <c r="S49" s="966" t="s">
        <v>36</v>
      </c>
      <c r="T49" s="966" t="s">
        <v>36</v>
      </c>
      <c r="U49" s="966" t="s">
        <v>36</v>
      </c>
      <c r="V49" s="966" t="s">
        <v>36</v>
      </c>
      <c r="W49" s="966" t="s">
        <v>36</v>
      </c>
      <c r="X49" s="966" t="s">
        <v>36</v>
      </c>
      <c r="Y49" s="1001" t="s">
        <v>36</v>
      </c>
      <c r="Z49" s="1001" t="s">
        <v>36</v>
      </c>
      <c r="AA49" s="1001" t="s">
        <v>36</v>
      </c>
      <c r="AB49" s="1001" t="s">
        <v>36</v>
      </c>
      <c r="AC49" s="1001" t="s">
        <v>36</v>
      </c>
      <c r="AD49" s="1001" t="s">
        <v>36</v>
      </c>
      <c r="AE49" s="1001" t="s">
        <v>36</v>
      </c>
      <c r="AF49" s="1001" t="s">
        <v>36</v>
      </c>
      <c r="AG49" s="1001" t="s">
        <v>36</v>
      </c>
      <c r="AH49" s="1001" t="s">
        <v>36</v>
      </c>
      <c r="AI49" s="1001" t="s">
        <v>36</v>
      </c>
      <c r="AJ49" s="1001" t="s">
        <v>36</v>
      </c>
      <c r="AK49" s="1001" t="s">
        <v>36</v>
      </c>
      <c r="AL49" s="1461" t="s">
        <v>36</v>
      </c>
      <c r="AM49" s="1490"/>
      <c r="AN49" s="1490"/>
      <c r="AO49" s="1490"/>
      <c r="AP49" s="1490"/>
      <c r="AQ49" s="1490"/>
      <c r="AR49" s="1490"/>
      <c r="AS49" s="1490"/>
      <c r="AT49" s="1490"/>
      <c r="AU49" s="1490"/>
      <c r="AV49" s="1490"/>
      <c r="AW49" s="1490"/>
      <c r="AX49" s="1490"/>
      <c r="AY49" s="1490"/>
      <c r="AZ49" s="215"/>
      <c r="BA49" s="1754"/>
      <c r="BB49" s="151" t="s">
        <v>69</v>
      </c>
      <c r="BC49" s="1007" t="s">
        <v>36</v>
      </c>
      <c r="BD49" s="1026" t="s">
        <v>36</v>
      </c>
      <c r="BE49" s="1026" t="s">
        <v>36</v>
      </c>
      <c r="BF49" s="1026" t="s">
        <v>36</v>
      </c>
      <c r="BG49" s="1046" t="s">
        <v>36</v>
      </c>
      <c r="BH49" s="1066" t="s">
        <v>36</v>
      </c>
      <c r="BI49" s="1026" t="s">
        <v>36</v>
      </c>
      <c r="BJ49" s="1026" t="s">
        <v>36</v>
      </c>
      <c r="BK49" s="1026" t="s">
        <v>36</v>
      </c>
      <c r="BL49" s="1046" t="s">
        <v>36</v>
      </c>
      <c r="BM49" s="1066" t="s">
        <v>36</v>
      </c>
      <c r="BN49" s="1026" t="s">
        <v>36</v>
      </c>
      <c r="BO49" s="1026" t="s">
        <v>36</v>
      </c>
      <c r="BP49" s="1026" t="s">
        <v>36</v>
      </c>
      <c r="BQ49" s="1046" t="s">
        <v>36</v>
      </c>
      <c r="BR49" s="1066" t="s">
        <v>36</v>
      </c>
      <c r="BS49" s="1026" t="s">
        <v>36</v>
      </c>
      <c r="BT49" s="1026" t="s">
        <v>36</v>
      </c>
      <c r="BU49" s="1026" t="s">
        <v>36</v>
      </c>
      <c r="BV49" s="1026" t="s">
        <v>36</v>
      </c>
      <c r="BW49" s="1026" t="s">
        <v>36</v>
      </c>
      <c r="BX49" s="1026" t="s">
        <v>36</v>
      </c>
      <c r="BY49" s="1085" t="s">
        <v>36</v>
      </c>
      <c r="BZ49" s="1085" t="s">
        <v>36</v>
      </c>
      <c r="CA49" s="1085" t="s">
        <v>36</v>
      </c>
      <c r="CB49" s="1085" t="s">
        <v>36</v>
      </c>
      <c r="CC49" s="1085" t="s">
        <v>36</v>
      </c>
      <c r="CD49" s="1085" t="s">
        <v>36</v>
      </c>
      <c r="CE49" s="1085" t="s">
        <v>36</v>
      </c>
      <c r="CF49" s="1085" t="s">
        <v>36</v>
      </c>
      <c r="CG49" s="1085" t="s">
        <v>36</v>
      </c>
      <c r="CH49" s="1085" t="s">
        <v>36</v>
      </c>
      <c r="CI49" s="1085" t="s">
        <v>36</v>
      </c>
      <c r="CJ49" s="1085" t="s">
        <v>36</v>
      </c>
      <c r="CK49" s="1085" t="s">
        <v>36</v>
      </c>
      <c r="CL49" s="1085" t="s">
        <v>36</v>
      </c>
      <c r="CM49" s="1499"/>
      <c r="CN49" s="1499"/>
      <c r="CO49" s="1499"/>
      <c r="CP49" s="1499"/>
      <c r="CQ49" s="1499"/>
      <c r="CR49" s="1499"/>
      <c r="CS49" s="1499"/>
      <c r="CT49" s="1499"/>
      <c r="CU49" s="1499"/>
      <c r="CV49" s="1499"/>
      <c r="CW49" s="1499"/>
      <c r="CX49" s="1499"/>
      <c r="CY49" s="1499"/>
      <c r="CZ49" s="1499"/>
    </row>
    <row r="50" s="130" customFormat="true" ht="15" customHeight="true" x14ac:dyDescent="0.2">
      <c r="A50" s="1716" t="s">
        <v>103</v>
      </c>
      <c r="B50" s="250" t="s">
        <v>101</v>
      </c>
      <c r="C50" s="959" t="s">
        <v>36</v>
      </c>
      <c r="D50" s="966" t="s">
        <v>36</v>
      </c>
      <c r="E50" s="966" t="s">
        <v>36</v>
      </c>
      <c r="F50" s="966" t="s">
        <v>36</v>
      </c>
      <c r="G50" s="973" t="s">
        <v>36</v>
      </c>
      <c r="H50" s="980" t="s">
        <v>36</v>
      </c>
      <c r="I50" s="966" t="s">
        <v>36</v>
      </c>
      <c r="J50" s="966" t="s">
        <v>36</v>
      </c>
      <c r="K50" s="966" t="s">
        <v>36</v>
      </c>
      <c r="L50" s="987" t="s">
        <v>36</v>
      </c>
      <c r="M50" s="994" t="s">
        <v>36</v>
      </c>
      <c r="N50" s="966" t="s">
        <v>36</v>
      </c>
      <c r="O50" s="966" t="s">
        <v>36</v>
      </c>
      <c r="P50" s="966" t="s">
        <v>36</v>
      </c>
      <c r="Q50" s="973" t="s">
        <v>36</v>
      </c>
      <c r="R50" s="980" t="s">
        <v>36</v>
      </c>
      <c r="S50" s="966" t="s">
        <v>36</v>
      </c>
      <c r="T50" s="966" t="s">
        <v>36</v>
      </c>
      <c r="U50" s="966" t="s">
        <v>36</v>
      </c>
      <c r="V50" s="966" t="s">
        <v>36</v>
      </c>
      <c r="W50" s="966" t="s">
        <v>36</v>
      </c>
      <c r="X50" s="966" t="s">
        <v>36</v>
      </c>
      <c r="Y50" s="1001" t="s">
        <v>36</v>
      </c>
      <c r="Z50" s="1001" t="s">
        <v>36</v>
      </c>
      <c r="AA50" s="1001" t="s">
        <v>36</v>
      </c>
      <c r="AB50" s="1001" t="s">
        <v>36</v>
      </c>
      <c r="AC50" s="1001" t="s">
        <v>36</v>
      </c>
      <c r="AD50" s="1001" t="s">
        <v>36</v>
      </c>
      <c r="AE50" s="1001" t="s">
        <v>36</v>
      </c>
      <c r="AF50" s="1001" t="s">
        <v>36</v>
      </c>
      <c r="AG50" s="1001" t="s">
        <v>36</v>
      </c>
      <c r="AH50" s="1001" t="s">
        <v>36</v>
      </c>
      <c r="AI50" s="1001" t="s">
        <v>36</v>
      </c>
      <c r="AJ50" s="1001" t="s">
        <v>36</v>
      </c>
      <c r="AK50" s="1001" t="s">
        <v>36</v>
      </c>
      <c r="AL50" s="1461" t="s">
        <v>36</v>
      </c>
      <c r="AM50" s="1490"/>
      <c r="AN50" s="1490"/>
      <c r="AO50" s="1490"/>
      <c r="AP50" s="1490"/>
      <c r="AQ50" s="1490"/>
      <c r="AR50" s="1490"/>
      <c r="AS50" s="1490"/>
      <c r="AT50" s="1490"/>
      <c r="AU50" s="1490"/>
      <c r="AV50" s="1490"/>
      <c r="AW50" s="1490"/>
      <c r="AX50" s="1490"/>
      <c r="AY50" s="1490"/>
      <c r="AZ50" s="215"/>
      <c r="BA50" s="1754" t="s">
        <v>103</v>
      </c>
      <c r="BB50" s="151" t="s">
        <v>101</v>
      </c>
      <c r="BC50" s="1007" t="s">
        <v>36</v>
      </c>
      <c r="BD50" s="1026" t="s">
        <v>36</v>
      </c>
      <c r="BE50" s="1026" t="s">
        <v>36</v>
      </c>
      <c r="BF50" s="1026" t="s">
        <v>36</v>
      </c>
      <c r="BG50" s="1046" t="s">
        <v>36</v>
      </c>
      <c r="BH50" s="1066" t="s">
        <v>36</v>
      </c>
      <c r="BI50" s="1026" t="s">
        <v>36</v>
      </c>
      <c r="BJ50" s="1026" t="s">
        <v>36</v>
      </c>
      <c r="BK50" s="1026" t="s">
        <v>36</v>
      </c>
      <c r="BL50" s="1046" t="s">
        <v>36</v>
      </c>
      <c r="BM50" s="1066" t="s">
        <v>36</v>
      </c>
      <c r="BN50" s="1026" t="s">
        <v>36</v>
      </c>
      <c r="BO50" s="1026" t="s">
        <v>36</v>
      </c>
      <c r="BP50" s="1026" t="s">
        <v>36</v>
      </c>
      <c r="BQ50" s="1046" t="s">
        <v>36</v>
      </c>
      <c r="BR50" s="1066" t="s">
        <v>36</v>
      </c>
      <c r="BS50" s="1026" t="s">
        <v>36</v>
      </c>
      <c r="BT50" s="1026" t="s">
        <v>36</v>
      </c>
      <c r="BU50" s="1026" t="s">
        <v>36</v>
      </c>
      <c r="BV50" s="1026" t="s">
        <v>36</v>
      </c>
      <c r="BW50" s="1026" t="s">
        <v>36</v>
      </c>
      <c r="BX50" s="1026" t="s">
        <v>36</v>
      </c>
      <c r="BY50" s="1085" t="s">
        <v>36</v>
      </c>
      <c r="BZ50" s="1085" t="s">
        <v>36</v>
      </c>
      <c r="CA50" s="1085" t="s">
        <v>36</v>
      </c>
      <c r="CB50" s="1085" t="s">
        <v>36</v>
      </c>
      <c r="CC50" s="1085" t="s">
        <v>36</v>
      </c>
      <c r="CD50" s="1085" t="s">
        <v>36</v>
      </c>
      <c r="CE50" s="1085" t="s">
        <v>36</v>
      </c>
      <c r="CF50" s="1085" t="s">
        <v>36</v>
      </c>
      <c r="CG50" s="1085" t="s">
        <v>36</v>
      </c>
      <c r="CH50" s="1085" t="s">
        <v>36</v>
      </c>
      <c r="CI50" s="1085" t="s">
        <v>36</v>
      </c>
      <c r="CJ50" s="1085" t="s">
        <v>36</v>
      </c>
      <c r="CK50" s="1085" t="s">
        <v>36</v>
      </c>
      <c r="CL50" s="1085" t="s">
        <v>36</v>
      </c>
      <c r="CM50" s="1499"/>
      <c r="CN50" s="1499"/>
      <c r="CO50" s="1499"/>
      <c r="CP50" s="1499"/>
      <c r="CQ50" s="1499"/>
      <c r="CR50" s="1499"/>
      <c r="CS50" s="1499"/>
      <c r="CT50" s="1499"/>
      <c r="CU50" s="1499"/>
      <c r="CV50" s="1499"/>
      <c r="CW50" s="1499"/>
      <c r="CX50" s="1499"/>
      <c r="CY50" s="1499"/>
      <c r="CZ50" s="1499"/>
    </row>
    <row r="51" s="130" customFormat="true" ht="15" customHeight="true" x14ac:dyDescent="0.2">
      <c r="A51" s="1716"/>
      <c r="B51" s="250" t="s">
        <v>100</v>
      </c>
      <c r="C51" s="959" t="s">
        <v>36</v>
      </c>
      <c r="D51" s="966" t="s">
        <v>36</v>
      </c>
      <c r="E51" s="966" t="s">
        <v>36</v>
      </c>
      <c r="F51" s="966" t="s">
        <v>36</v>
      </c>
      <c r="G51" s="973" t="s">
        <v>36</v>
      </c>
      <c r="H51" s="980" t="s">
        <v>36</v>
      </c>
      <c r="I51" s="966" t="s">
        <v>36</v>
      </c>
      <c r="J51" s="966" t="s">
        <v>36</v>
      </c>
      <c r="K51" s="966" t="s">
        <v>36</v>
      </c>
      <c r="L51" s="987" t="s">
        <v>36</v>
      </c>
      <c r="M51" s="994" t="s">
        <v>36</v>
      </c>
      <c r="N51" s="966" t="s">
        <v>36</v>
      </c>
      <c r="O51" s="966" t="s">
        <v>36</v>
      </c>
      <c r="P51" s="966" t="s">
        <v>36</v>
      </c>
      <c r="Q51" s="973" t="s">
        <v>36</v>
      </c>
      <c r="R51" s="980" t="s">
        <v>36</v>
      </c>
      <c r="S51" s="966" t="s">
        <v>36</v>
      </c>
      <c r="T51" s="966" t="s">
        <v>36</v>
      </c>
      <c r="U51" s="966" t="s">
        <v>36</v>
      </c>
      <c r="V51" s="966" t="s">
        <v>36</v>
      </c>
      <c r="W51" s="966" t="s">
        <v>36</v>
      </c>
      <c r="X51" s="966" t="s">
        <v>36</v>
      </c>
      <c r="Y51" s="1001" t="s">
        <v>36</v>
      </c>
      <c r="Z51" s="1001" t="s">
        <v>36</v>
      </c>
      <c r="AA51" s="1001" t="s">
        <v>36</v>
      </c>
      <c r="AB51" s="1001" t="s">
        <v>36</v>
      </c>
      <c r="AC51" s="1001" t="s">
        <v>36</v>
      </c>
      <c r="AD51" s="1001" t="s">
        <v>36</v>
      </c>
      <c r="AE51" s="1001" t="s">
        <v>36</v>
      </c>
      <c r="AF51" s="1001" t="s">
        <v>36</v>
      </c>
      <c r="AG51" s="1001" t="s">
        <v>36</v>
      </c>
      <c r="AH51" s="1001" t="s">
        <v>36</v>
      </c>
      <c r="AI51" s="1001" t="s">
        <v>36</v>
      </c>
      <c r="AJ51" s="1001" t="s">
        <v>36</v>
      </c>
      <c r="AK51" s="1001" t="s">
        <v>36</v>
      </c>
      <c r="AL51" s="1461" t="s">
        <v>36</v>
      </c>
      <c r="AM51" s="1490"/>
      <c r="AN51" s="1490"/>
      <c r="AO51" s="1490"/>
      <c r="AP51" s="1490"/>
      <c r="AQ51" s="1490"/>
      <c r="AR51" s="1490"/>
      <c r="AS51" s="1490"/>
      <c r="AT51" s="1490"/>
      <c r="AU51" s="1490"/>
      <c r="AV51" s="1490"/>
      <c r="AW51" s="1490"/>
      <c r="AX51" s="1490"/>
      <c r="AY51" s="1490"/>
      <c r="AZ51" s="215"/>
      <c r="BA51" s="1754"/>
      <c r="BB51" s="151" t="s">
        <v>100</v>
      </c>
      <c r="BC51" s="1007" t="s">
        <v>36</v>
      </c>
      <c r="BD51" s="1026" t="s">
        <v>36</v>
      </c>
      <c r="BE51" s="1026" t="s">
        <v>36</v>
      </c>
      <c r="BF51" s="1026" t="s">
        <v>36</v>
      </c>
      <c r="BG51" s="1046" t="s">
        <v>36</v>
      </c>
      <c r="BH51" s="1066" t="s">
        <v>36</v>
      </c>
      <c r="BI51" s="1026" t="s">
        <v>36</v>
      </c>
      <c r="BJ51" s="1026" t="s">
        <v>36</v>
      </c>
      <c r="BK51" s="1026" t="s">
        <v>36</v>
      </c>
      <c r="BL51" s="1046" t="s">
        <v>36</v>
      </c>
      <c r="BM51" s="1066" t="s">
        <v>36</v>
      </c>
      <c r="BN51" s="1026" t="s">
        <v>36</v>
      </c>
      <c r="BO51" s="1026" t="s">
        <v>36</v>
      </c>
      <c r="BP51" s="1026" t="s">
        <v>36</v>
      </c>
      <c r="BQ51" s="1046" t="s">
        <v>36</v>
      </c>
      <c r="BR51" s="1066" t="s">
        <v>36</v>
      </c>
      <c r="BS51" s="1026" t="s">
        <v>36</v>
      </c>
      <c r="BT51" s="1026" t="s">
        <v>36</v>
      </c>
      <c r="BU51" s="1026" t="s">
        <v>36</v>
      </c>
      <c r="BV51" s="1026" t="s">
        <v>36</v>
      </c>
      <c r="BW51" s="1026" t="s">
        <v>36</v>
      </c>
      <c r="BX51" s="1026" t="s">
        <v>36</v>
      </c>
      <c r="BY51" s="1085" t="s">
        <v>36</v>
      </c>
      <c r="BZ51" s="1085" t="s">
        <v>36</v>
      </c>
      <c r="CA51" s="1085" t="s">
        <v>36</v>
      </c>
      <c r="CB51" s="1085" t="s">
        <v>36</v>
      </c>
      <c r="CC51" s="1085" t="s">
        <v>36</v>
      </c>
      <c r="CD51" s="1085" t="s">
        <v>36</v>
      </c>
      <c r="CE51" s="1085" t="s">
        <v>36</v>
      </c>
      <c r="CF51" s="1085" t="s">
        <v>36</v>
      </c>
      <c r="CG51" s="1085" t="s">
        <v>36</v>
      </c>
      <c r="CH51" s="1085" t="s">
        <v>36</v>
      </c>
      <c r="CI51" s="1085" t="s">
        <v>36</v>
      </c>
      <c r="CJ51" s="1085" t="s">
        <v>36</v>
      </c>
      <c r="CK51" s="1085" t="s">
        <v>36</v>
      </c>
      <c r="CL51" s="1085" t="s">
        <v>36</v>
      </c>
      <c r="CM51" s="1499"/>
      <c r="CN51" s="1499"/>
      <c r="CO51" s="1499"/>
      <c r="CP51" s="1499"/>
      <c r="CQ51" s="1499"/>
      <c r="CR51" s="1499"/>
      <c r="CS51" s="1499"/>
      <c r="CT51" s="1499"/>
      <c r="CU51" s="1499"/>
      <c r="CV51" s="1499"/>
      <c r="CW51" s="1499"/>
      <c r="CX51" s="1499"/>
      <c r="CY51" s="1499"/>
      <c r="CZ51" s="1499"/>
    </row>
    <row r="52" s="130" customFormat="true" ht="15" customHeight="true" x14ac:dyDescent="0.2">
      <c r="A52" s="1716"/>
      <c r="B52" s="250" t="s">
        <v>69</v>
      </c>
      <c r="C52" s="959" t="s">
        <v>36</v>
      </c>
      <c r="D52" s="966" t="s">
        <v>36</v>
      </c>
      <c r="E52" s="966" t="s">
        <v>36</v>
      </c>
      <c r="F52" s="966" t="s">
        <v>36</v>
      </c>
      <c r="G52" s="973" t="s">
        <v>36</v>
      </c>
      <c r="H52" s="980" t="s">
        <v>36</v>
      </c>
      <c r="I52" s="966" t="s">
        <v>36</v>
      </c>
      <c r="J52" s="966" t="s">
        <v>36</v>
      </c>
      <c r="K52" s="966" t="s">
        <v>36</v>
      </c>
      <c r="L52" s="987" t="s">
        <v>36</v>
      </c>
      <c r="M52" s="994" t="s">
        <v>36</v>
      </c>
      <c r="N52" s="966" t="s">
        <v>36</v>
      </c>
      <c r="O52" s="966" t="s">
        <v>36</v>
      </c>
      <c r="P52" s="966" t="s">
        <v>36</v>
      </c>
      <c r="Q52" s="973" t="s">
        <v>36</v>
      </c>
      <c r="R52" s="980" t="s">
        <v>36</v>
      </c>
      <c r="S52" s="966" t="s">
        <v>36</v>
      </c>
      <c r="T52" s="966" t="s">
        <v>36</v>
      </c>
      <c r="U52" s="966" t="s">
        <v>36</v>
      </c>
      <c r="V52" s="966" t="s">
        <v>36</v>
      </c>
      <c r="W52" s="966" t="s">
        <v>36</v>
      </c>
      <c r="X52" s="966" t="s">
        <v>36</v>
      </c>
      <c r="Y52" s="1001" t="s">
        <v>36</v>
      </c>
      <c r="Z52" s="1001" t="s">
        <v>36</v>
      </c>
      <c r="AA52" s="1001" t="s">
        <v>36</v>
      </c>
      <c r="AB52" s="1001" t="s">
        <v>36</v>
      </c>
      <c r="AC52" s="1001" t="s">
        <v>36</v>
      </c>
      <c r="AD52" s="1001" t="s">
        <v>36</v>
      </c>
      <c r="AE52" s="1001" t="s">
        <v>36</v>
      </c>
      <c r="AF52" s="1001" t="s">
        <v>36</v>
      </c>
      <c r="AG52" s="1001" t="s">
        <v>36</v>
      </c>
      <c r="AH52" s="1001" t="s">
        <v>36</v>
      </c>
      <c r="AI52" s="1001" t="s">
        <v>36</v>
      </c>
      <c r="AJ52" s="1001" t="s">
        <v>36</v>
      </c>
      <c r="AK52" s="1001" t="s">
        <v>36</v>
      </c>
      <c r="AL52" s="1461" t="s">
        <v>36</v>
      </c>
      <c r="AM52" s="1490"/>
      <c r="AN52" s="1490"/>
      <c r="AO52" s="1490"/>
      <c r="AP52" s="1490"/>
      <c r="AQ52" s="1490"/>
      <c r="AR52" s="1490"/>
      <c r="AS52" s="1490"/>
      <c r="AT52" s="1490"/>
      <c r="AU52" s="1490"/>
      <c r="AV52" s="1490"/>
      <c r="AW52" s="1490"/>
      <c r="AX52" s="1490"/>
      <c r="AY52" s="1490"/>
      <c r="AZ52" s="215"/>
      <c r="BA52" s="1754"/>
      <c r="BB52" s="151" t="s">
        <v>69</v>
      </c>
      <c r="BC52" s="1007" t="s">
        <v>36</v>
      </c>
      <c r="BD52" s="1026" t="s">
        <v>36</v>
      </c>
      <c r="BE52" s="1026" t="s">
        <v>36</v>
      </c>
      <c r="BF52" s="1026" t="s">
        <v>36</v>
      </c>
      <c r="BG52" s="1046" t="s">
        <v>36</v>
      </c>
      <c r="BH52" s="1066" t="s">
        <v>36</v>
      </c>
      <c r="BI52" s="1026" t="s">
        <v>36</v>
      </c>
      <c r="BJ52" s="1026" t="s">
        <v>36</v>
      </c>
      <c r="BK52" s="1026" t="s">
        <v>36</v>
      </c>
      <c r="BL52" s="1046" t="s">
        <v>36</v>
      </c>
      <c r="BM52" s="1066" t="s">
        <v>36</v>
      </c>
      <c r="BN52" s="1026" t="s">
        <v>36</v>
      </c>
      <c r="BO52" s="1026" t="s">
        <v>36</v>
      </c>
      <c r="BP52" s="1026" t="s">
        <v>36</v>
      </c>
      <c r="BQ52" s="1046" t="s">
        <v>36</v>
      </c>
      <c r="BR52" s="1066" t="s">
        <v>36</v>
      </c>
      <c r="BS52" s="1026" t="s">
        <v>36</v>
      </c>
      <c r="BT52" s="1026" t="s">
        <v>36</v>
      </c>
      <c r="BU52" s="1026" t="s">
        <v>36</v>
      </c>
      <c r="BV52" s="1026" t="s">
        <v>36</v>
      </c>
      <c r="BW52" s="1026" t="s">
        <v>36</v>
      </c>
      <c r="BX52" s="1026" t="s">
        <v>36</v>
      </c>
      <c r="BY52" s="1085" t="s">
        <v>36</v>
      </c>
      <c r="BZ52" s="1085" t="s">
        <v>36</v>
      </c>
      <c r="CA52" s="1085" t="s">
        <v>36</v>
      </c>
      <c r="CB52" s="1085" t="s">
        <v>36</v>
      </c>
      <c r="CC52" s="1085" t="s">
        <v>36</v>
      </c>
      <c r="CD52" s="1085" t="s">
        <v>36</v>
      </c>
      <c r="CE52" s="1085" t="s">
        <v>36</v>
      </c>
      <c r="CF52" s="1085" t="s">
        <v>36</v>
      </c>
      <c r="CG52" s="1085" t="s">
        <v>36</v>
      </c>
      <c r="CH52" s="1085" t="s">
        <v>36</v>
      </c>
      <c r="CI52" s="1085" t="s">
        <v>36</v>
      </c>
      <c r="CJ52" s="1085" t="s">
        <v>36</v>
      </c>
      <c r="CK52" s="1085" t="s">
        <v>36</v>
      </c>
      <c r="CL52" s="1085" t="s">
        <v>36</v>
      </c>
      <c r="CM52" s="1499"/>
      <c r="CN52" s="1499"/>
      <c r="CO52" s="1499"/>
      <c r="CP52" s="1499"/>
      <c r="CQ52" s="1499"/>
      <c r="CR52" s="1499"/>
      <c r="CS52" s="1499"/>
      <c r="CT52" s="1499"/>
      <c r="CU52" s="1499"/>
      <c r="CV52" s="1499"/>
      <c r="CW52" s="1499"/>
      <c r="CX52" s="1499"/>
      <c r="CY52" s="1499"/>
      <c r="CZ52" s="1499"/>
    </row>
    <row r="53" s="130" customFormat="true" ht="15" customHeight="true" x14ac:dyDescent="0.2">
      <c r="A53" s="1716" t="s">
        <v>106</v>
      </c>
      <c r="B53" s="250" t="s">
        <v>101</v>
      </c>
      <c r="C53" s="959" t="s">
        <v>36</v>
      </c>
      <c r="D53" s="966" t="s">
        <v>36</v>
      </c>
      <c r="E53" s="966" t="s">
        <v>36</v>
      </c>
      <c r="F53" s="966" t="s">
        <v>36</v>
      </c>
      <c r="G53" s="973" t="s">
        <v>36</v>
      </c>
      <c r="H53" s="980" t="s">
        <v>36</v>
      </c>
      <c r="I53" s="966" t="s">
        <v>36</v>
      </c>
      <c r="J53" s="966" t="s">
        <v>36</v>
      </c>
      <c r="K53" s="966" t="s">
        <v>36</v>
      </c>
      <c r="L53" s="987" t="s">
        <v>36</v>
      </c>
      <c r="M53" s="994" t="s">
        <v>36</v>
      </c>
      <c r="N53" s="966" t="s">
        <v>36</v>
      </c>
      <c r="O53" s="966" t="s">
        <v>36</v>
      </c>
      <c r="P53" s="966" t="s">
        <v>36</v>
      </c>
      <c r="Q53" s="973" t="s">
        <v>36</v>
      </c>
      <c r="R53" s="980" t="s">
        <v>36</v>
      </c>
      <c r="S53" s="966" t="s">
        <v>36</v>
      </c>
      <c r="T53" s="966" t="s">
        <v>36</v>
      </c>
      <c r="U53" s="966" t="s">
        <v>36</v>
      </c>
      <c r="V53" s="966" t="s">
        <v>36</v>
      </c>
      <c r="W53" s="966" t="s">
        <v>36</v>
      </c>
      <c r="X53" s="966" t="s">
        <v>36</v>
      </c>
      <c r="Y53" s="1001" t="s">
        <v>36</v>
      </c>
      <c r="Z53" s="1001" t="s">
        <v>36</v>
      </c>
      <c r="AA53" s="1001" t="s">
        <v>36</v>
      </c>
      <c r="AB53" s="1001" t="s">
        <v>36</v>
      </c>
      <c r="AC53" s="1001" t="s">
        <v>36</v>
      </c>
      <c r="AD53" s="1001" t="s">
        <v>36</v>
      </c>
      <c r="AE53" s="1001" t="s">
        <v>36</v>
      </c>
      <c r="AF53" s="1001" t="s">
        <v>36</v>
      </c>
      <c r="AG53" s="1001" t="s">
        <v>36</v>
      </c>
      <c r="AH53" s="1001" t="s">
        <v>36</v>
      </c>
      <c r="AI53" s="1001" t="s">
        <v>36</v>
      </c>
      <c r="AJ53" s="1001" t="s">
        <v>36</v>
      </c>
      <c r="AK53" s="1001" t="s">
        <v>36</v>
      </c>
      <c r="AL53" s="1461" t="s">
        <v>36</v>
      </c>
      <c r="AM53" s="1490"/>
      <c r="AN53" s="1490"/>
      <c r="AO53" s="1490"/>
      <c r="AP53" s="1490"/>
      <c r="AQ53" s="1490"/>
      <c r="AR53" s="1490"/>
      <c r="AS53" s="1490"/>
      <c r="AT53" s="1490"/>
      <c r="AU53" s="1490"/>
      <c r="AV53" s="1490"/>
      <c r="AW53" s="1490"/>
      <c r="AX53" s="1490"/>
      <c r="AY53" s="1490"/>
      <c r="AZ53" s="215"/>
      <c r="BA53" s="1754" t="s">
        <v>106</v>
      </c>
      <c r="BB53" s="151" t="s">
        <v>101</v>
      </c>
      <c r="BC53" s="1007" t="s">
        <v>36</v>
      </c>
      <c r="BD53" s="1026" t="s">
        <v>36</v>
      </c>
      <c r="BE53" s="1026" t="s">
        <v>36</v>
      </c>
      <c r="BF53" s="1026" t="s">
        <v>36</v>
      </c>
      <c r="BG53" s="1046" t="s">
        <v>36</v>
      </c>
      <c r="BH53" s="1066" t="s">
        <v>36</v>
      </c>
      <c r="BI53" s="1026" t="s">
        <v>36</v>
      </c>
      <c r="BJ53" s="1026" t="s">
        <v>36</v>
      </c>
      <c r="BK53" s="1026" t="s">
        <v>36</v>
      </c>
      <c r="BL53" s="1046" t="s">
        <v>36</v>
      </c>
      <c r="BM53" s="1066" t="s">
        <v>36</v>
      </c>
      <c r="BN53" s="1026" t="s">
        <v>36</v>
      </c>
      <c r="BO53" s="1026" t="s">
        <v>36</v>
      </c>
      <c r="BP53" s="1026" t="s">
        <v>36</v>
      </c>
      <c r="BQ53" s="1046" t="s">
        <v>36</v>
      </c>
      <c r="BR53" s="1066" t="s">
        <v>36</v>
      </c>
      <c r="BS53" s="1026" t="s">
        <v>36</v>
      </c>
      <c r="BT53" s="1026" t="s">
        <v>36</v>
      </c>
      <c r="BU53" s="1026" t="s">
        <v>36</v>
      </c>
      <c r="BV53" s="1026" t="s">
        <v>36</v>
      </c>
      <c r="BW53" s="1026" t="s">
        <v>36</v>
      </c>
      <c r="BX53" s="1026" t="s">
        <v>36</v>
      </c>
      <c r="BY53" s="1085" t="s">
        <v>36</v>
      </c>
      <c r="BZ53" s="1085" t="s">
        <v>36</v>
      </c>
      <c r="CA53" s="1085" t="s">
        <v>36</v>
      </c>
      <c r="CB53" s="1085" t="s">
        <v>36</v>
      </c>
      <c r="CC53" s="1085" t="s">
        <v>36</v>
      </c>
      <c r="CD53" s="1085" t="s">
        <v>36</v>
      </c>
      <c r="CE53" s="1085" t="s">
        <v>36</v>
      </c>
      <c r="CF53" s="1085" t="s">
        <v>36</v>
      </c>
      <c r="CG53" s="1085" t="s">
        <v>36</v>
      </c>
      <c r="CH53" s="1085" t="s">
        <v>36</v>
      </c>
      <c r="CI53" s="1085" t="s">
        <v>36</v>
      </c>
      <c r="CJ53" s="1085" t="s">
        <v>36</v>
      </c>
      <c r="CK53" s="1085" t="s">
        <v>36</v>
      </c>
      <c r="CL53" s="1085" t="s">
        <v>36</v>
      </c>
      <c r="CM53" s="1499"/>
      <c r="CN53" s="1499"/>
      <c r="CO53" s="1499"/>
      <c r="CP53" s="1499"/>
      <c r="CQ53" s="1499"/>
      <c r="CR53" s="1499"/>
      <c r="CS53" s="1499"/>
      <c r="CT53" s="1499"/>
      <c r="CU53" s="1499"/>
      <c r="CV53" s="1499"/>
      <c r="CW53" s="1499"/>
      <c r="CX53" s="1499"/>
      <c r="CY53" s="1499"/>
      <c r="CZ53" s="1499"/>
    </row>
    <row r="54" s="130" customFormat="true" ht="15" customHeight="true" x14ac:dyDescent="0.2">
      <c r="A54" s="1716"/>
      <c r="B54" s="250" t="s">
        <v>100</v>
      </c>
      <c r="C54" s="959" t="s">
        <v>36</v>
      </c>
      <c r="D54" s="966" t="s">
        <v>36</v>
      </c>
      <c r="E54" s="966" t="s">
        <v>36</v>
      </c>
      <c r="F54" s="966" t="s">
        <v>36</v>
      </c>
      <c r="G54" s="973" t="s">
        <v>36</v>
      </c>
      <c r="H54" s="980" t="s">
        <v>36</v>
      </c>
      <c r="I54" s="966" t="s">
        <v>36</v>
      </c>
      <c r="J54" s="966" t="s">
        <v>36</v>
      </c>
      <c r="K54" s="966" t="s">
        <v>36</v>
      </c>
      <c r="L54" s="987" t="s">
        <v>36</v>
      </c>
      <c r="M54" s="994" t="s">
        <v>36</v>
      </c>
      <c r="N54" s="966" t="s">
        <v>36</v>
      </c>
      <c r="O54" s="966" t="s">
        <v>36</v>
      </c>
      <c r="P54" s="966" t="s">
        <v>36</v>
      </c>
      <c r="Q54" s="973" t="s">
        <v>36</v>
      </c>
      <c r="R54" s="980" t="s">
        <v>36</v>
      </c>
      <c r="S54" s="966" t="s">
        <v>36</v>
      </c>
      <c r="T54" s="966" t="s">
        <v>36</v>
      </c>
      <c r="U54" s="966" t="s">
        <v>36</v>
      </c>
      <c r="V54" s="966" t="s">
        <v>36</v>
      </c>
      <c r="W54" s="966" t="s">
        <v>36</v>
      </c>
      <c r="X54" s="966" t="s">
        <v>36</v>
      </c>
      <c r="Y54" s="1001" t="s">
        <v>36</v>
      </c>
      <c r="Z54" s="1001" t="s">
        <v>36</v>
      </c>
      <c r="AA54" s="1001" t="s">
        <v>36</v>
      </c>
      <c r="AB54" s="1001" t="s">
        <v>36</v>
      </c>
      <c r="AC54" s="1001" t="s">
        <v>36</v>
      </c>
      <c r="AD54" s="1001" t="s">
        <v>36</v>
      </c>
      <c r="AE54" s="1001" t="s">
        <v>36</v>
      </c>
      <c r="AF54" s="1001" t="s">
        <v>36</v>
      </c>
      <c r="AG54" s="1001" t="s">
        <v>36</v>
      </c>
      <c r="AH54" s="1001" t="s">
        <v>36</v>
      </c>
      <c r="AI54" s="1001" t="s">
        <v>36</v>
      </c>
      <c r="AJ54" s="1001" t="s">
        <v>36</v>
      </c>
      <c r="AK54" s="1001" t="s">
        <v>36</v>
      </c>
      <c r="AL54" s="1461" t="s">
        <v>36</v>
      </c>
      <c r="AM54" s="1490"/>
      <c r="AN54" s="1490"/>
      <c r="AO54" s="1490"/>
      <c r="AP54" s="1490"/>
      <c r="AQ54" s="1490"/>
      <c r="AR54" s="1490"/>
      <c r="AS54" s="1490"/>
      <c r="AT54" s="1490"/>
      <c r="AU54" s="1490"/>
      <c r="AV54" s="1490"/>
      <c r="AW54" s="1490"/>
      <c r="AX54" s="1490"/>
      <c r="AY54" s="1490"/>
      <c r="AZ54" s="215"/>
      <c r="BA54" s="1754"/>
      <c r="BB54" s="151" t="s">
        <v>100</v>
      </c>
      <c r="BC54" s="1007" t="s">
        <v>36</v>
      </c>
      <c r="BD54" s="1026" t="s">
        <v>36</v>
      </c>
      <c r="BE54" s="1026" t="s">
        <v>36</v>
      </c>
      <c r="BF54" s="1026" t="s">
        <v>36</v>
      </c>
      <c r="BG54" s="1046" t="s">
        <v>36</v>
      </c>
      <c r="BH54" s="1066" t="s">
        <v>36</v>
      </c>
      <c r="BI54" s="1026" t="s">
        <v>36</v>
      </c>
      <c r="BJ54" s="1026" t="s">
        <v>36</v>
      </c>
      <c r="BK54" s="1026" t="s">
        <v>36</v>
      </c>
      <c r="BL54" s="1046" t="s">
        <v>36</v>
      </c>
      <c r="BM54" s="1066" t="s">
        <v>36</v>
      </c>
      <c r="BN54" s="1026" t="s">
        <v>36</v>
      </c>
      <c r="BO54" s="1026" t="s">
        <v>36</v>
      </c>
      <c r="BP54" s="1026" t="s">
        <v>36</v>
      </c>
      <c r="BQ54" s="1046" t="s">
        <v>36</v>
      </c>
      <c r="BR54" s="1066" t="s">
        <v>36</v>
      </c>
      <c r="BS54" s="1026" t="s">
        <v>36</v>
      </c>
      <c r="BT54" s="1026" t="s">
        <v>36</v>
      </c>
      <c r="BU54" s="1026" t="s">
        <v>36</v>
      </c>
      <c r="BV54" s="1026" t="s">
        <v>36</v>
      </c>
      <c r="BW54" s="1026" t="s">
        <v>36</v>
      </c>
      <c r="BX54" s="1026" t="s">
        <v>36</v>
      </c>
      <c r="BY54" s="1085" t="s">
        <v>36</v>
      </c>
      <c r="BZ54" s="1085" t="s">
        <v>36</v>
      </c>
      <c r="CA54" s="1085" t="s">
        <v>36</v>
      </c>
      <c r="CB54" s="1085" t="s">
        <v>36</v>
      </c>
      <c r="CC54" s="1085" t="s">
        <v>36</v>
      </c>
      <c r="CD54" s="1085" t="s">
        <v>36</v>
      </c>
      <c r="CE54" s="1085" t="s">
        <v>36</v>
      </c>
      <c r="CF54" s="1085" t="s">
        <v>36</v>
      </c>
      <c r="CG54" s="1085" t="s">
        <v>36</v>
      </c>
      <c r="CH54" s="1085" t="s">
        <v>36</v>
      </c>
      <c r="CI54" s="1085" t="s">
        <v>36</v>
      </c>
      <c r="CJ54" s="1085" t="s">
        <v>36</v>
      </c>
      <c r="CK54" s="1085" t="s">
        <v>36</v>
      </c>
      <c r="CL54" s="1085" t="s">
        <v>36</v>
      </c>
      <c r="CM54" s="1499"/>
      <c r="CN54" s="1499"/>
      <c r="CO54" s="1499"/>
      <c r="CP54" s="1499"/>
      <c r="CQ54" s="1499"/>
      <c r="CR54" s="1499"/>
      <c r="CS54" s="1499"/>
      <c r="CT54" s="1499"/>
      <c r="CU54" s="1499"/>
      <c r="CV54" s="1499"/>
      <c r="CW54" s="1499"/>
      <c r="CX54" s="1499"/>
      <c r="CY54" s="1499"/>
      <c r="CZ54" s="1499"/>
    </row>
    <row r="55" s="130" customFormat="true" ht="15" customHeight="true" x14ac:dyDescent="0.2">
      <c r="A55" s="1755"/>
      <c r="B55" s="251" t="s">
        <v>69</v>
      </c>
      <c r="C55" s="961" t="s">
        <v>36</v>
      </c>
      <c r="D55" s="968" t="s">
        <v>36</v>
      </c>
      <c r="E55" s="968" t="s">
        <v>36</v>
      </c>
      <c r="F55" s="968" t="s">
        <v>36</v>
      </c>
      <c r="G55" s="975" t="s">
        <v>36</v>
      </c>
      <c r="H55" s="982" t="s">
        <v>36</v>
      </c>
      <c r="I55" s="968" t="s">
        <v>36</v>
      </c>
      <c r="J55" s="968" t="s">
        <v>36</v>
      </c>
      <c r="K55" s="968" t="s">
        <v>36</v>
      </c>
      <c r="L55" s="989" t="s">
        <v>36</v>
      </c>
      <c r="M55" s="996" t="s">
        <v>36</v>
      </c>
      <c r="N55" s="968" t="s">
        <v>36</v>
      </c>
      <c r="O55" s="968" t="s">
        <v>36</v>
      </c>
      <c r="P55" s="968" t="s">
        <v>36</v>
      </c>
      <c r="Q55" s="975" t="s">
        <v>36</v>
      </c>
      <c r="R55" s="1418" t="s">
        <v>36</v>
      </c>
      <c r="S55" s="1419" t="s">
        <v>36</v>
      </c>
      <c r="T55" s="1419" t="s">
        <v>36</v>
      </c>
      <c r="U55" s="1419" t="s">
        <v>36</v>
      </c>
      <c r="V55" s="1419" t="s">
        <v>36</v>
      </c>
      <c r="W55" s="1419" t="s">
        <v>36</v>
      </c>
      <c r="X55" s="1419" t="s">
        <v>36</v>
      </c>
      <c r="Y55" s="1419" t="s">
        <v>36</v>
      </c>
      <c r="Z55" s="1419" t="s">
        <v>36</v>
      </c>
      <c r="AA55" s="1419" t="s">
        <v>36</v>
      </c>
      <c r="AB55" s="1419" t="s">
        <v>36</v>
      </c>
      <c r="AC55" s="1419" t="s">
        <v>36</v>
      </c>
      <c r="AD55" s="1419" t="s">
        <v>36</v>
      </c>
      <c r="AE55" s="1419" t="s">
        <v>36</v>
      </c>
      <c r="AF55" s="1419" t="s">
        <v>36</v>
      </c>
      <c r="AG55" s="1419" t="s">
        <v>36</v>
      </c>
      <c r="AH55" s="1419" t="s">
        <v>36</v>
      </c>
      <c r="AI55" s="1419" t="s">
        <v>36</v>
      </c>
      <c r="AJ55" s="1419" t="s">
        <v>36</v>
      </c>
      <c r="AK55" s="1419" t="s">
        <v>36</v>
      </c>
      <c r="AL55" s="1463" t="s">
        <v>36</v>
      </c>
      <c r="AM55" s="1491"/>
      <c r="AN55" s="1491"/>
      <c r="AO55" s="1491"/>
      <c r="AP55" s="1491"/>
      <c r="AQ55" s="1491"/>
      <c r="AR55" s="1491"/>
      <c r="AS55" s="1491"/>
      <c r="AT55" s="1491"/>
      <c r="AU55" s="1491"/>
      <c r="AV55" s="1491"/>
      <c r="AW55" s="1491"/>
      <c r="AX55" s="1491"/>
      <c r="AY55" s="1491"/>
      <c r="AZ55" s="215"/>
      <c r="BA55" s="1756"/>
      <c r="BB55" s="152" t="s">
        <v>69</v>
      </c>
      <c r="BC55" s="1008" t="s">
        <v>36</v>
      </c>
      <c r="BD55" s="1027" t="s">
        <v>36</v>
      </c>
      <c r="BE55" s="1027" t="s">
        <v>36</v>
      </c>
      <c r="BF55" s="1027" t="s">
        <v>36</v>
      </c>
      <c r="BG55" s="1047" t="s">
        <v>36</v>
      </c>
      <c r="BH55" s="1067" t="s">
        <v>36</v>
      </c>
      <c r="BI55" s="1027" t="s">
        <v>36</v>
      </c>
      <c r="BJ55" s="1027" t="s">
        <v>36</v>
      </c>
      <c r="BK55" s="1027" t="s">
        <v>36</v>
      </c>
      <c r="BL55" s="1047" t="s">
        <v>36</v>
      </c>
      <c r="BM55" s="1067" t="s">
        <v>36</v>
      </c>
      <c r="BN55" s="1027" t="s">
        <v>36</v>
      </c>
      <c r="BO55" s="1027" t="s">
        <v>36</v>
      </c>
      <c r="BP55" s="1027" t="s">
        <v>36</v>
      </c>
      <c r="BQ55" s="1047" t="s">
        <v>36</v>
      </c>
      <c r="BR55" s="1420" t="s">
        <v>36</v>
      </c>
      <c r="BS55" s="1421" t="s">
        <v>36</v>
      </c>
      <c r="BT55" s="1421" t="s">
        <v>36</v>
      </c>
      <c r="BU55" s="1421" t="s">
        <v>36</v>
      </c>
      <c r="BV55" s="1421" t="s">
        <v>36</v>
      </c>
      <c r="BW55" s="1421" t="s">
        <v>36</v>
      </c>
      <c r="BX55" s="1421" t="s">
        <v>36</v>
      </c>
      <c r="BY55" s="1421" t="s">
        <v>36</v>
      </c>
      <c r="BZ55" s="1100" t="s">
        <v>36</v>
      </c>
      <c r="CA55" s="1100" t="s">
        <v>36</v>
      </c>
      <c r="CB55" s="1100" t="s">
        <v>36</v>
      </c>
      <c r="CC55" s="1100" t="s">
        <v>36</v>
      </c>
      <c r="CD55" s="1100" t="s">
        <v>36</v>
      </c>
      <c r="CE55" s="1100" t="s">
        <v>36</v>
      </c>
      <c r="CF55" s="1100" t="s">
        <v>36</v>
      </c>
      <c r="CG55" s="1100" t="s">
        <v>36</v>
      </c>
      <c r="CH55" s="1100" t="s">
        <v>36</v>
      </c>
      <c r="CI55" s="1100" t="s">
        <v>36</v>
      </c>
      <c r="CJ55" s="1100" t="s">
        <v>36</v>
      </c>
      <c r="CK55" s="1100" t="s">
        <v>36</v>
      </c>
      <c r="CL55" s="1100" t="s">
        <v>36</v>
      </c>
      <c r="CM55" s="1500"/>
      <c r="CN55" s="1500"/>
      <c r="CO55" s="1500"/>
      <c r="CP55" s="1500"/>
      <c r="CQ55" s="1500"/>
      <c r="CR55" s="1500"/>
      <c r="CS55" s="1500"/>
      <c r="CT55" s="1500"/>
      <c r="CU55" s="1500"/>
      <c r="CV55" s="1500"/>
      <c r="CW55" s="1500"/>
      <c r="CX55" s="1500"/>
      <c r="CY55" s="1500"/>
      <c r="CZ55" s="1500"/>
    </row>
    <row r="56" s="566" customFormat="true" ht="15" customHeight="true" x14ac:dyDescent="0.2">
      <c r="A56" s="132"/>
      <c r="B56" s="185"/>
      <c r="C56" s="1717" t="s">
        <v>115</v>
      </c>
      <c r="D56" s="1718"/>
      <c r="E56" s="1718"/>
      <c r="F56" s="1718"/>
      <c r="G56" s="1719"/>
      <c r="H56" s="1861" t="s">
        <v>39</v>
      </c>
      <c r="I56" s="1862"/>
      <c r="J56" s="1862"/>
      <c r="K56" s="1862"/>
      <c r="L56" s="1863"/>
      <c r="M56" s="1864" t="s">
        <v>38</v>
      </c>
      <c r="N56" s="1862"/>
      <c r="O56" s="1862"/>
      <c r="P56" s="1862"/>
      <c r="Q56" s="1863"/>
      <c r="R56" s="1532" t="s">
        <v>138</v>
      </c>
      <c r="S56" s="1540"/>
      <c r="T56" s="1540"/>
      <c r="U56" s="1540"/>
      <c r="V56" s="1540"/>
      <c r="W56" s="1540"/>
      <c r="X56" s="1540"/>
      <c r="Y56" s="1540"/>
      <c r="Z56" s="1540"/>
      <c r="AA56" s="1540"/>
      <c r="AB56" s="1540"/>
      <c r="AC56" s="1540"/>
      <c r="AD56" s="1540"/>
      <c r="AE56" s="1540"/>
      <c r="AF56" s="1540"/>
      <c r="AG56" s="1540"/>
      <c r="AH56" s="1540"/>
      <c r="AI56" s="1540"/>
      <c r="AJ56" s="1540"/>
      <c r="AK56" s="1540"/>
      <c r="AL56" s="1541"/>
      <c r="AM56" s="1226"/>
      <c r="AN56" s="1226"/>
      <c r="AO56" s="1226"/>
      <c r="AP56" s="1226"/>
      <c r="AQ56" s="1226"/>
      <c r="AR56" s="1226"/>
      <c r="AS56" s="1226"/>
      <c r="AT56" s="1226"/>
      <c r="AU56" s="1226"/>
      <c r="AV56" s="1226"/>
      <c r="AW56" s="1226"/>
      <c r="AX56" s="1226"/>
      <c r="AY56" s="1226"/>
      <c r="AZ56" s="570"/>
      <c r="BA56" s="217" t="s">
        <v>129</v>
      </c>
      <c r="BB56" s="115" t="s">
        <v>96</v>
      </c>
      <c r="BC56" s="1798" t="s">
        <v>115</v>
      </c>
      <c r="BD56" s="1799"/>
      <c r="BE56" s="1799"/>
      <c r="BF56" s="1799"/>
      <c r="BG56" s="1800"/>
      <c r="BH56" s="1801" t="s">
        <v>39</v>
      </c>
      <c r="BI56" s="1799"/>
      <c r="BJ56" s="1799"/>
      <c r="BK56" s="1799"/>
      <c r="BL56" s="1800"/>
      <c r="BM56" s="1801" t="s">
        <v>38</v>
      </c>
      <c r="BN56" s="1799"/>
      <c r="BO56" s="1799"/>
      <c r="BP56" s="1799"/>
      <c r="BQ56" s="1802"/>
      <c r="BR56" s="1414" t="s">
        <v>138</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566" customFormat="true" ht="12.75" x14ac:dyDescent="0.2">
      <c r="A57" s="186" t="s">
        <v>70</v>
      </c>
      <c r="B57" s="244"/>
      <c r="C57" s="275" t="s">
        <v>0</v>
      </c>
      <c r="D57" s="276" t="s">
        <v>1</v>
      </c>
      <c r="E57" s="276" t="s">
        <v>2</v>
      </c>
      <c r="F57" s="276" t="s">
        <v>3</v>
      </c>
      <c r="G57" s="277" t="s">
        <v>4</v>
      </c>
      <c r="H57" s="1145" t="s">
        <v>0</v>
      </c>
      <c r="I57" s="1107" t="s">
        <v>1</v>
      </c>
      <c r="J57" s="1107" t="s">
        <v>2</v>
      </c>
      <c r="K57" s="1107" t="s">
        <v>3</v>
      </c>
      <c r="L57" s="1108" t="s">
        <v>4</v>
      </c>
      <c r="M57" s="1135" t="s">
        <v>0</v>
      </c>
      <c r="N57" s="1107" t="s">
        <v>1</v>
      </c>
      <c r="O57" s="1107" t="s">
        <v>2</v>
      </c>
      <c r="P57" s="1107" t="s">
        <v>3</v>
      </c>
      <c r="Q57" s="1155" t="s">
        <v>4</v>
      </c>
      <c r="R57" s="1145" t="s">
        <v>147</v>
      </c>
      <c r="S57" s="1107" t="s">
        <v>148</v>
      </c>
      <c r="T57" s="1107" t="s">
        <v>257</v>
      </c>
      <c r="U57" s="1107" t="s">
        <v>258</v>
      </c>
      <c r="V57" s="1107" t="s">
        <v>259</v>
      </c>
      <c r="W57" s="1107" t="s">
        <v>260</v>
      </c>
      <c r="X57" s="1107" t="s">
        <v>261</v>
      </c>
      <c r="Y57" s="1107" t="s">
        <v>262</v>
      </c>
      <c r="Z57" s="1107" t="s">
        <v>155</v>
      </c>
      <c r="AA57" s="1107" t="s">
        <v>156</v>
      </c>
      <c r="AB57" s="1107" t="s">
        <v>157</v>
      </c>
      <c r="AC57" s="1107" t="s">
        <v>158</v>
      </c>
      <c r="AD57" s="1107" t="s">
        <v>159</v>
      </c>
      <c r="AE57" s="1107" t="s">
        <v>263</v>
      </c>
      <c r="AF57" s="1107" t="s">
        <v>161</v>
      </c>
      <c r="AG57" s="1107" t="s">
        <v>264</v>
      </c>
      <c r="AH57" s="1107" t="s">
        <v>265</v>
      </c>
      <c r="AI57" s="1107" t="s">
        <v>266</v>
      </c>
      <c r="AJ57" s="1107" t="s">
        <v>267</v>
      </c>
      <c r="AK57" s="1107" t="s">
        <v>166</v>
      </c>
      <c r="AL57" s="1109" t="s">
        <v>167</v>
      </c>
      <c r="AM57" s="1226"/>
      <c r="AN57" s="1226"/>
      <c r="AO57" s="1226"/>
      <c r="AP57" s="1226"/>
      <c r="AQ57" s="1226"/>
      <c r="AR57" s="1226"/>
      <c r="AS57" s="1226"/>
      <c r="AT57" s="1226"/>
      <c r="AU57" s="1226"/>
      <c r="AV57" s="1226"/>
      <c r="AW57" s="1226"/>
      <c r="AX57" s="1226"/>
      <c r="AY57" s="1226"/>
      <c r="AZ57" s="570"/>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147</v>
      </c>
      <c r="BS57" s="170" t="s">
        <v>148</v>
      </c>
      <c r="BT57" s="170" t="s">
        <v>257</v>
      </c>
      <c r="BU57" s="170" t="s">
        <v>258</v>
      </c>
      <c r="BV57" s="170" t="s">
        <v>259</v>
      </c>
      <c r="BW57" s="170" t="s">
        <v>260</v>
      </c>
      <c r="BX57" s="170" t="s">
        <v>261</v>
      </c>
      <c r="BY57" s="171" t="s">
        <v>262</v>
      </c>
      <c r="BZ57" s="171" t="s">
        <v>155</v>
      </c>
      <c r="CA57" s="171" t="s">
        <v>156</v>
      </c>
      <c r="CB57" s="171" t="s">
        <v>157</v>
      </c>
      <c r="CC57" s="171" t="s">
        <v>158</v>
      </c>
      <c r="CD57" s="171" t="s">
        <v>159</v>
      </c>
      <c r="CE57" s="171" t="s">
        <v>263</v>
      </c>
      <c r="CF57" s="171" t="s">
        <v>161</v>
      </c>
      <c r="CG57" s="171" t="s">
        <v>264</v>
      </c>
      <c r="CH57" s="171" t="s">
        <v>265</v>
      </c>
      <c r="CI57" s="171" t="s">
        <v>266</v>
      </c>
      <c r="CJ57" s="171" t="s">
        <v>267</v>
      </c>
      <c r="CK57" s="171" t="s">
        <v>166</v>
      </c>
      <c r="CL57" s="171" t="s">
        <v>167</v>
      </c>
      <c r="CM57" s="1501"/>
      <c r="CN57" s="1501"/>
      <c r="CO57" s="1501"/>
      <c r="CP57" s="1501"/>
      <c r="CQ57" s="1501"/>
      <c r="CR57" s="1501"/>
      <c r="CS57" s="1501"/>
      <c r="CT57" s="1501"/>
      <c r="CU57" s="1501"/>
      <c r="CV57" s="1501"/>
      <c r="CW57" s="1501"/>
      <c r="CX57" s="1501"/>
      <c r="CY57" s="1501"/>
      <c r="CZ57" s="1501"/>
    </row>
    <row r="58" s="566" customFormat="true" ht="15" customHeight="true" x14ac:dyDescent="0.2">
      <c r="A58" s="1873" t="s">
        <v>268</v>
      </c>
      <c r="B58" s="1329" t="s">
        <v>269</v>
      </c>
      <c r="C58" s="1208">
        <v>4.4636621532084062</v>
      </c>
      <c r="D58" s="1209">
        <v>11.321460443733393</v>
      </c>
      <c r="E58" s="1209">
        <v>15.483112587502468</v>
      </c>
      <c r="F58" s="1209">
        <v>34.407128207535969</v>
      </c>
      <c r="G58" s="1210">
        <v>33.788012541830071</v>
      </c>
      <c r="H58" s="1211">
        <v>41.742571302135929</v>
      </c>
      <c r="I58" s="1209">
        <v>42.514201926782476</v>
      </c>
      <c r="J58" s="1209">
        <v>47.55345771218412</v>
      </c>
      <c r="K58" s="1209">
        <v>39.244575752873104</v>
      </c>
      <c r="L58" s="1212">
        <v>29.865058186861127</v>
      </c>
      <c r="M58" s="1213">
        <v>2.3139523189219355</v>
      </c>
      <c r="N58" s="1209">
        <v>9.9775291806595838</v>
      </c>
      <c r="O58" s="1209">
        <v>11.299250494645655</v>
      </c>
      <c r="P58" s="1209">
        <v>11.324108818811988</v>
      </c>
      <c r="Q58" s="1210">
        <v>19.289018568409404</v>
      </c>
      <c r="R58" s="1211">
        <v>32.68333991975004</v>
      </c>
      <c r="S58" s="1209">
        <v>86.123898441087803</v>
      </c>
      <c r="T58" s="1209">
        <v>9.4794505660787802</v>
      </c>
      <c r="U58" s="1209">
        <v>29.095421728372745</v>
      </c>
      <c r="V58" s="1209">
        <v>1.2723054407167933</v>
      </c>
      <c r="W58" s="1209">
        <v>12.900477135719646</v>
      </c>
      <c r="X58" s="1209">
        <v>19.520370714193515</v>
      </c>
      <c r="Y58" s="1209">
        <v>6.9933175743955136</v>
      </c>
      <c r="Z58" s="1209">
        <v>8.6016507802720987</v>
      </c>
      <c r="AA58" s="1209">
        <v>22.198302937286901</v>
      </c>
      <c r="AB58" s="1209">
        <v>49.129572981581802</v>
      </c>
      <c r="AC58" s="1209">
        <v>15.871663289290835</v>
      </c>
      <c r="AD58" s="1209">
        <v>22.13180890296962</v>
      </c>
      <c r="AE58" s="1209">
        <v>17.549086903592332</v>
      </c>
      <c r="AF58" s="1209">
        <v>6.2622742432289753</v>
      </c>
      <c r="AG58" s="1209">
        <v>2.3154852481592365</v>
      </c>
      <c r="AH58" s="1209">
        <v>10.483238459831609</v>
      </c>
      <c r="AI58" s="1209">
        <v>7.0493194357104896</v>
      </c>
      <c r="AJ58" s="1209">
        <v>17.571805599432459</v>
      </c>
      <c r="AK58" s="1209">
        <v>12.43960174111961</v>
      </c>
      <c r="AL58" s="1552">
        <v>3.8218255316968071</v>
      </c>
      <c r="AM58" s="1226"/>
      <c r="AN58" s="1226"/>
      <c r="AO58" s="1226"/>
      <c r="AP58" s="1226"/>
      <c r="AQ58" s="1226"/>
      <c r="AR58" s="1226"/>
      <c r="AS58" s="1226"/>
      <c r="AT58" s="1226"/>
      <c r="AU58" s="1226"/>
      <c r="AV58" s="1226"/>
      <c r="AW58" s="1226"/>
      <c r="AX58" s="1226"/>
      <c r="AY58" s="1226"/>
      <c r="AZ58" s="570"/>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302"/>
      <c r="CF58" s="302"/>
      <c r="CG58" s="302"/>
      <c r="CH58" s="302"/>
      <c r="CI58" s="302"/>
      <c r="CJ58" s="302"/>
      <c r="CK58" s="302"/>
      <c r="CL58" s="302"/>
      <c r="CM58" s="1502"/>
      <c r="CN58" s="1502"/>
      <c r="CO58" s="1502"/>
      <c r="CP58" s="1502"/>
      <c r="CQ58" s="1502"/>
      <c r="CR58" s="1502"/>
      <c r="CS58" s="1502"/>
      <c r="CT58" s="1502"/>
      <c r="CU58" s="1502"/>
      <c r="CV58" s="1502"/>
      <c r="CW58" s="1502"/>
      <c r="CX58" s="1502"/>
      <c r="CY58" s="1502"/>
      <c r="CZ58" s="1502"/>
    </row>
    <row r="59" s="566" customFormat="true" ht="15" customHeight="true" x14ac:dyDescent="0.2">
      <c r="A59" s="1874"/>
      <c r="B59" s="1330" t="s">
        <v>270</v>
      </c>
      <c r="C59" s="1214">
        <v>6.666915921770812</v>
      </c>
      <c r="D59" s="1215">
        <v>13.920597475730581</v>
      </c>
      <c r="E59" s="1215">
        <v>17.491970933016717</v>
      </c>
      <c r="F59" s="1215">
        <v>7.5501530579085347</v>
      </c>
      <c r="G59" s="1216">
        <v>5.382454248177746</v>
      </c>
      <c r="H59" s="1217">
        <v>5.4403364362731033</v>
      </c>
      <c r="I59" s="1215">
        <v>1.9315706934689079</v>
      </c>
      <c r="J59" s="1215">
        <v>0.50017896998527278</v>
      </c>
      <c r="K59" s="1215">
        <v>0.1506976189929653</v>
      </c>
      <c r="L59" s="1218">
        <v>1.1215867990327606</v>
      </c>
      <c r="M59" s="1219">
        <v>5.6303741366737396</v>
      </c>
      <c r="N59" s="1215">
        <v>11.111514863472809</v>
      </c>
      <c r="O59" s="1215">
        <v>15.213238103780718</v>
      </c>
      <c r="P59" s="1215">
        <v>18.93562876814655</v>
      </c>
      <c r="Q59" s="1216">
        <v>18.797481108363097</v>
      </c>
      <c r="R59" s="1217">
        <v>1.2146725974363517</v>
      </c>
      <c r="S59" s="1215">
        <v>0.67428969693405305</v>
      </c>
      <c r="T59" s="1215">
        <v>7.0580573993164242</v>
      </c>
      <c r="U59" s="1215">
        <v>27.049443161507757</v>
      </c>
      <c r="V59" s="1215">
        <v>1.508645053878648</v>
      </c>
      <c r="W59" s="1215">
        <v>3.8558027009542029E-2</v>
      </c>
      <c r="X59" s="1215">
        <v>0.67224278902536705</v>
      </c>
      <c r="Y59" s="1215">
        <v>8.9030343913538985</v>
      </c>
      <c r="Z59" s="1215">
        <v>2.4352429125738073</v>
      </c>
      <c r="AA59" s="1215">
        <v>6.3715769037466341</v>
      </c>
      <c r="AB59" s="1215">
        <v>15.637774710269397</v>
      </c>
      <c r="AC59" s="1215">
        <v>1.1802974960930139</v>
      </c>
      <c r="AD59" s="1215">
        <v>11.336026476510167</v>
      </c>
      <c r="AE59" s="1215">
        <v>9.7813608380307837</v>
      </c>
      <c r="AF59" s="1215">
        <v>12.805566138101909</v>
      </c>
      <c r="AG59" s="1215">
        <v>3.3388788554697744</v>
      </c>
      <c r="AH59" s="1215">
        <v>8.6763303588239644</v>
      </c>
      <c r="AI59" s="1215">
        <v>5.1033034678100773</v>
      </c>
      <c r="AJ59" s="1215">
        <v>0.80209972304958432</v>
      </c>
      <c r="AK59" s="1215">
        <v>20.798157476750731</v>
      </c>
      <c r="AL59" s="1553">
        <v>15.661902703529011</v>
      </c>
      <c r="AM59" s="1226"/>
      <c r="AN59" s="1226"/>
      <c r="AO59" s="1226"/>
      <c r="AP59" s="1226"/>
      <c r="AQ59" s="1226"/>
      <c r="AR59" s="1226"/>
      <c r="AS59" s="1226"/>
      <c r="AT59" s="1226"/>
      <c r="AU59" s="1226"/>
      <c r="AV59" s="1226"/>
      <c r="AW59" s="1226"/>
      <c r="AX59" s="1226"/>
      <c r="AY59" s="1226"/>
      <c r="AZ59" s="570"/>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304"/>
      <c r="CF59" s="304"/>
      <c r="CG59" s="304"/>
      <c r="CH59" s="304"/>
      <c r="CI59" s="304"/>
      <c r="CJ59" s="304"/>
      <c r="CK59" s="304"/>
      <c r="CL59" s="304"/>
      <c r="CM59" s="1503"/>
      <c r="CN59" s="1503"/>
      <c r="CO59" s="1503"/>
      <c r="CP59" s="1503"/>
      <c r="CQ59" s="1503"/>
      <c r="CR59" s="1503"/>
      <c r="CS59" s="1503"/>
      <c r="CT59" s="1503"/>
      <c r="CU59" s="1503"/>
      <c r="CV59" s="1503"/>
      <c r="CW59" s="1503"/>
      <c r="CX59" s="1503"/>
      <c r="CY59" s="1503"/>
      <c r="CZ59" s="1503"/>
    </row>
    <row r="60" s="566" customFormat="true" ht="15" customHeight="true" x14ac:dyDescent="0.2">
      <c r="A60" s="1874"/>
      <c r="B60" s="1330" t="s">
        <v>271</v>
      </c>
      <c r="C60" s="1214">
        <v>20.801302717410621</v>
      </c>
      <c r="D60" s="1215">
        <v>19.075627584075221</v>
      </c>
      <c r="E60" s="1215">
        <v>19.007047785241681</v>
      </c>
      <c r="F60" s="1215">
        <v>8.1392630321094721</v>
      </c>
      <c r="G60" s="1216">
        <v>5.7577028131751602</v>
      </c>
      <c r="H60" s="1217">
        <v>5.054768236036395</v>
      </c>
      <c r="I60" s="1215">
        <v>2.0604750893142572</v>
      </c>
      <c r="J60" s="1215">
        <v>2.0160492195735498</v>
      </c>
      <c r="K60" s="1215">
        <v>1.6384623813518178</v>
      </c>
      <c r="L60" s="1218">
        <v>0.83701393193685203</v>
      </c>
      <c r="M60" s="1219">
        <v>20.717023312656689</v>
      </c>
      <c r="N60" s="1215">
        <v>19.257252540671129</v>
      </c>
      <c r="O60" s="1215">
        <v>20.064913926096299</v>
      </c>
      <c r="P60" s="1215">
        <v>20.992376565806232</v>
      </c>
      <c r="Q60" s="1216">
        <v>19.040895026899861</v>
      </c>
      <c r="R60" s="1217">
        <v>17.007761992732913</v>
      </c>
      <c r="S60" s="1215">
        <v>0</v>
      </c>
      <c r="T60" s="1215">
        <v>8.8151265863161541</v>
      </c>
      <c r="U60" s="1215">
        <v>22.419783270321641</v>
      </c>
      <c r="V60" s="1215">
        <v>28.02147038948689</v>
      </c>
      <c r="W60" s="1215">
        <v>1.3308522100524809</v>
      </c>
      <c r="X60" s="1215">
        <v>5.482604342524164</v>
      </c>
      <c r="Y60" s="1215">
        <v>23.259187762102087</v>
      </c>
      <c r="Z60" s="1215">
        <v>18.407819193933893</v>
      </c>
      <c r="AA60" s="1215">
        <v>27.943868250920232</v>
      </c>
      <c r="AB60" s="1215">
        <v>0.60360734181770015</v>
      </c>
      <c r="AC60" s="1215">
        <v>5.3858465064554775</v>
      </c>
      <c r="AD60" s="1215">
        <v>12.433237463047918</v>
      </c>
      <c r="AE60" s="1215">
        <v>7.2380793919736632</v>
      </c>
      <c r="AF60" s="1215">
        <v>14.802376759976518</v>
      </c>
      <c r="AG60" s="1215">
        <v>6.140224348255761</v>
      </c>
      <c r="AH60" s="1215">
        <v>27.574686670406081</v>
      </c>
      <c r="AI60" s="1215">
        <v>42.46741990188481</v>
      </c>
      <c r="AJ60" s="1215">
        <v>2.9992297397792775</v>
      </c>
      <c r="AK60" s="1215">
        <v>14.96250954827082</v>
      </c>
      <c r="AL60" s="1553">
        <v>11.967782355630577</v>
      </c>
      <c r="AM60" s="1226"/>
      <c r="AN60" s="1226"/>
      <c r="AO60" s="1226"/>
      <c r="AP60" s="1226"/>
      <c r="AQ60" s="1226"/>
      <c r="AR60" s="1226"/>
      <c r="AS60" s="1226"/>
      <c r="AT60" s="1226"/>
      <c r="AU60" s="1226"/>
      <c r="AV60" s="1226"/>
      <c r="AW60" s="1226"/>
      <c r="AX60" s="1226"/>
      <c r="AY60" s="1226"/>
      <c r="AZ60" s="570"/>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304"/>
      <c r="CF60" s="304"/>
      <c r="CG60" s="304"/>
      <c r="CH60" s="304"/>
      <c r="CI60" s="304"/>
      <c r="CJ60" s="304"/>
      <c r="CK60" s="304"/>
      <c r="CL60" s="304"/>
      <c r="CM60" s="1503"/>
      <c r="CN60" s="1503"/>
      <c r="CO60" s="1503"/>
      <c r="CP60" s="1503"/>
      <c r="CQ60" s="1503"/>
      <c r="CR60" s="1503"/>
      <c r="CS60" s="1503"/>
      <c r="CT60" s="1503"/>
      <c r="CU60" s="1503"/>
      <c r="CV60" s="1503"/>
      <c r="CW60" s="1503"/>
      <c r="CX60" s="1503"/>
      <c r="CY60" s="1503"/>
      <c r="CZ60" s="1503"/>
    </row>
    <row r="61" s="566" customFormat="true" ht="15" customHeight="true" x14ac:dyDescent="0.2">
      <c r="A61" s="1874"/>
      <c r="B61" s="1330" t="s">
        <v>272</v>
      </c>
      <c r="C61" s="1214">
        <v>32.939897852986434</v>
      </c>
      <c r="D61" s="1215">
        <v>16.964354957513173</v>
      </c>
      <c r="E61" s="1215">
        <v>9.0243454961517173</v>
      </c>
      <c r="F61" s="1215">
        <v>2.7834497611757243</v>
      </c>
      <c r="G61" s="1216">
        <v>1.0672705311081676</v>
      </c>
      <c r="H61" s="1217">
        <v>1.5146879017145976</v>
      </c>
      <c r="I61" s="1215">
        <v>0.72597006653447893</v>
      </c>
      <c r="J61" s="1215">
        <v>0.12630520093922215</v>
      </c>
      <c r="K61" s="1215">
        <v>4.4781251117979079E-2</v>
      </c>
      <c r="L61" s="1218">
        <v>5.089511045168188E-2</v>
      </c>
      <c r="M61" s="1219">
        <v>37.476854027321437</v>
      </c>
      <c r="N61" s="1215">
        <v>21.411845593700857</v>
      </c>
      <c r="O61" s="1215">
        <v>14.858847590509628</v>
      </c>
      <c r="P61" s="1215">
        <v>10.283903230647105</v>
      </c>
      <c r="Q61" s="1216">
        <v>5.6542577411929296</v>
      </c>
      <c r="R61" s="1217">
        <v>9.3580395258609705</v>
      </c>
      <c r="S61" s="1215">
        <v>0</v>
      </c>
      <c r="T61" s="1215">
        <v>14.512436199931637</v>
      </c>
      <c r="U61" s="1215">
        <v>3.0513689840481004</v>
      </c>
      <c r="V61" s="1215">
        <v>17.123299812203456</v>
      </c>
      <c r="W61" s="1215">
        <v>4.7210580211503217</v>
      </c>
      <c r="X61" s="1215">
        <v>10.284991336091071</v>
      </c>
      <c r="Y61" s="1215">
        <v>25.654148043639243</v>
      </c>
      <c r="Z61" s="1215">
        <v>11.38134985147509</v>
      </c>
      <c r="AA61" s="1215">
        <v>11.81807495293581</v>
      </c>
      <c r="AB61" s="1215">
        <v>2.400193027525364</v>
      </c>
      <c r="AC61" s="1215">
        <v>39.514743724972689</v>
      </c>
      <c r="AD61" s="1215">
        <v>7.9703910495470849</v>
      </c>
      <c r="AE61" s="1215">
        <v>23.99874699051384</v>
      </c>
      <c r="AF61" s="1215">
        <v>35.07264262299023</v>
      </c>
      <c r="AG61" s="1215">
        <v>8.1041667235941421</v>
      </c>
      <c r="AH61" s="1215">
        <v>21.118240368336487</v>
      </c>
      <c r="AI61" s="1215">
        <v>15.988463534678049</v>
      </c>
      <c r="AJ61" s="1215">
        <v>4.9456347860879164E-2</v>
      </c>
      <c r="AK61" s="1215">
        <v>9.4021758336802446</v>
      </c>
      <c r="AL61" s="1553">
        <v>21.498997833927806</v>
      </c>
      <c r="AM61" s="1226"/>
      <c r="AN61" s="1226"/>
      <c r="AO61" s="1226"/>
      <c r="AP61" s="1226"/>
      <c r="AQ61" s="1226"/>
      <c r="AR61" s="1226"/>
      <c r="AS61" s="1226"/>
      <c r="AT61" s="1226"/>
      <c r="AU61" s="1226"/>
      <c r="AV61" s="1226"/>
      <c r="AW61" s="1226"/>
      <c r="AX61" s="1226"/>
      <c r="AY61" s="1226"/>
      <c r="AZ61" s="570"/>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304"/>
      <c r="CF61" s="304"/>
      <c r="CG61" s="304"/>
      <c r="CH61" s="304"/>
      <c r="CI61" s="304"/>
      <c r="CJ61" s="304"/>
      <c r="CK61" s="304"/>
      <c r="CL61" s="304"/>
      <c r="CM61" s="1503"/>
      <c r="CN61" s="1503"/>
      <c r="CO61" s="1503"/>
      <c r="CP61" s="1503"/>
      <c r="CQ61" s="1503"/>
      <c r="CR61" s="1503"/>
      <c r="CS61" s="1503"/>
      <c r="CT61" s="1503"/>
      <c r="CU61" s="1503"/>
      <c r="CV61" s="1503"/>
      <c r="CW61" s="1503"/>
      <c r="CX61" s="1503"/>
      <c r="CY61" s="1503"/>
      <c r="CZ61" s="1503"/>
    </row>
    <row r="62" s="566" customFormat="true" ht="15" customHeight="true" x14ac:dyDescent="0.2">
      <c r="A62" s="1874"/>
      <c r="B62" s="1330" t="s">
        <v>273</v>
      </c>
      <c r="C62" s="1214">
        <v>20.859961531873594</v>
      </c>
      <c r="D62" s="1215">
        <v>17.066300534274049</v>
      </c>
      <c r="E62" s="1215">
        <v>8.4037708574883645</v>
      </c>
      <c r="F62" s="1215">
        <v>1.5656250267740517</v>
      </c>
      <c r="G62" s="1216">
        <v>0.52429566178248621</v>
      </c>
      <c r="H62" s="1217">
        <v>0.50771139216702965</v>
      </c>
      <c r="I62" s="1215">
        <v>0.34322553352056628</v>
      </c>
      <c r="J62" s="1215">
        <v>2.0954841490169032E-2</v>
      </c>
      <c r="K62" s="1215">
        <v>0.36492111473966288</v>
      </c>
      <c r="L62" s="1218">
        <v>0</v>
      </c>
      <c r="M62" s="1219">
        <v>20.653138487158309</v>
      </c>
      <c r="N62" s="1215">
        <v>20.300349342204509</v>
      </c>
      <c r="O62" s="1215">
        <v>15.875048381593096</v>
      </c>
      <c r="P62" s="1215">
        <v>9.3435093750199307</v>
      </c>
      <c r="Q62" s="1216">
        <v>3.3006260470087776</v>
      </c>
      <c r="R62" s="1217">
        <v>2.5859840844356463</v>
      </c>
      <c r="S62" s="1215">
        <v>0</v>
      </c>
      <c r="T62" s="1215">
        <v>4.6794400157032836</v>
      </c>
      <c r="U62" s="1215">
        <v>0</v>
      </c>
      <c r="V62" s="1215">
        <v>0</v>
      </c>
      <c r="W62" s="1215">
        <v>4.1554359051413607</v>
      </c>
      <c r="X62" s="1215">
        <v>33.295132287568158</v>
      </c>
      <c r="Y62" s="1215">
        <v>1.6797580754750279</v>
      </c>
      <c r="Z62" s="1215">
        <v>21.572058447503718</v>
      </c>
      <c r="AA62" s="1215">
        <v>16.16016092512422</v>
      </c>
      <c r="AB62" s="1215">
        <v>2.103123920445459</v>
      </c>
      <c r="AC62" s="1215">
        <v>11.125205919899891</v>
      </c>
      <c r="AD62" s="1215">
        <v>20.585885730358029</v>
      </c>
      <c r="AE62" s="1215">
        <v>4.4632890092023887</v>
      </c>
      <c r="AF62" s="1215">
        <v>3.1770443865513616</v>
      </c>
      <c r="AG62" s="1215">
        <v>58.658614458628719</v>
      </c>
      <c r="AH62" s="1215">
        <v>7.3257902942464757</v>
      </c>
      <c r="AI62" s="1215">
        <v>17.860101185909166</v>
      </c>
      <c r="AJ62" s="1215">
        <v>0</v>
      </c>
      <c r="AK62" s="1215">
        <v>0.18206068860714483</v>
      </c>
      <c r="AL62" s="1553">
        <v>6.0939003605191928</v>
      </c>
      <c r="AM62" s="1226"/>
      <c r="AN62" s="1226"/>
      <c r="AO62" s="1226"/>
      <c r="AP62" s="1226"/>
      <c r="AQ62" s="1226"/>
      <c r="AR62" s="1226"/>
      <c r="AS62" s="1226"/>
      <c r="AT62" s="1226"/>
      <c r="AU62" s="1226"/>
      <c r="AV62" s="1226"/>
      <c r="AW62" s="1226"/>
      <c r="AX62" s="1226"/>
      <c r="AY62" s="1226"/>
      <c r="AZ62" s="570"/>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304"/>
      <c r="CF62" s="304"/>
      <c r="CG62" s="304"/>
      <c r="CH62" s="304"/>
      <c r="CI62" s="304"/>
      <c r="CJ62" s="304"/>
      <c r="CK62" s="304"/>
      <c r="CL62" s="304"/>
      <c r="CM62" s="1503"/>
      <c r="CN62" s="1503"/>
      <c r="CO62" s="1503"/>
      <c r="CP62" s="1503"/>
      <c r="CQ62" s="1503"/>
      <c r="CR62" s="1503"/>
      <c r="CS62" s="1503"/>
      <c r="CT62" s="1503"/>
      <c r="CU62" s="1503"/>
      <c r="CV62" s="1503"/>
      <c r="CW62" s="1503"/>
      <c r="CX62" s="1503"/>
      <c r="CY62" s="1503"/>
      <c r="CZ62" s="1503"/>
    </row>
    <row r="63" s="566" customFormat="true" ht="15" customHeight="true" x14ac:dyDescent="0.2">
      <c r="A63" s="1874"/>
      <c r="B63" s="1330" t="s">
        <v>274</v>
      </c>
      <c r="C63" s="1214">
        <v>2.7519955968601026</v>
      </c>
      <c r="D63" s="1215">
        <v>2.8079170142176211</v>
      </c>
      <c r="E63" s="1215">
        <v>3.5062302884431928</v>
      </c>
      <c r="F63" s="1215">
        <v>1.2693485537759084</v>
      </c>
      <c r="G63" s="1216">
        <v>0.51633125308677441</v>
      </c>
      <c r="H63" s="1217">
        <v>0.57588992379128778</v>
      </c>
      <c r="I63" s="1215">
        <v>0</v>
      </c>
      <c r="J63" s="1215">
        <v>0.15027394124241111</v>
      </c>
      <c r="K63" s="1215">
        <v>0</v>
      </c>
      <c r="L63" s="1218">
        <v>0</v>
      </c>
      <c r="M63" s="1219">
        <v>2.7342257237000918</v>
      </c>
      <c r="N63" s="1215">
        <v>2.7922900584549626</v>
      </c>
      <c r="O63" s="1215">
        <v>3.2882570692790658</v>
      </c>
      <c r="P63" s="1215">
        <v>3.6197486235582055</v>
      </c>
      <c r="Q63" s="1216">
        <v>2.9341767553929579</v>
      </c>
      <c r="R63" s="1217">
        <v>0.2990645665449419</v>
      </c>
      <c r="S63" s="1215">
        <v>0</v>
      </c>
      <c r="T63" s="1215">
        <v>1.5667590194433973</v>
      </c>
      <c r="U63" s="1215">
        <v>1.2368632100366754</v>
      </c>
      <c r="V63" s="1215">
        <v>0</v>
      </c>
      <c r="W63" s="1215">
        <v>0</v>
      </c>
      <c r="X63" s="1215">
        <v>11.435313791615998</v>
      </c>
      <c r="Y63" s="1215">
        <v>1.3462433462683636</v>
      </c>
      <c r="Z63" s="1215">
        <v>1.1370720741085356</v>
      </c>
      <c r="AA63" s="1215">
        <v>3.7838891993404253</v>
      </c>
      <c r="AB63" s="1215">
        <v>0.17511283045313794</v>
      </c>
      <c r="AC63" s="1215">
        <v>0.85313456882583416</v>
      </c>
      <c r="AD63" s="1215">
        <v>3.1972150428109636</v>
      </c>
      <c r="AE63" s="1215">
        <v>6.7241442069861446</v>
      </c>
      <c r="AF63" s="1215">
        <v>0.21919576134163313</v>
      </c>
      <c r="AG63" s="1215">
        <v>11.933300994673905</v>
      </c>
      <c r="AH63" s="1215">
        <v>7.2764796785760062</v>
      </c>
      <c r="AI63" s="1215">
        <v>0.25664718273275006</v>
      </c>
      <c r="AJ63" s="1215">
        <v>0</v>
      </c>
      <c r="AK63" s="1215">
        <v>0.6284643955590945</v>
      </c>
      <c r="AL63" s="1553">
        <v>1.2890531659410605</v>
      </c>
      <c r="AM63" s="1226"/>
      <c r="AN63" s="1226"/>
      <c r="AO63" s="1226"/>
      <c r="AP63" s="1226"/>
      <c r="AQ63" s="1226"/>
      <c r="AR63" s="1226"/>
      <c r="AS63" s="1226"/>
      <c r="AT63" s="1226"/>
      <c r="AU63" s="1226"/>
      <c r="AV63" s="1226"/>
      <c r="AW63" s="1226"/>
      <c r="AX63" s="1226"/>
      <c r="AY63" s="1226"/>
      <c r="AZ63" s="570"/>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304"/>
      <c r="CF63" s="304"/>
      <c r="CG63" s="304"/>
      <c r="CH63" s="304"/>
      <c r="CI63" s="304"/>
      <c r="CJ63" s="304"/>
      <c r="CK63" s="304"/>
      <c r="CL63" s="304"/>
      <c r="CM63" s="1503"/>
      <c r="CN63" s="1503"/>
      <c r="CO63" s="1503"/>
      <c r="CP63" s="1503"/>
      <c r="CQ63" s="1503"/>
      <c r="CR63" s="1503"/>
      <c r="CS63" s="1503"/>
      <c r="CT63" s="1503"/>
      <c r="CU63" s="1503"/>
      <c r="CV63" s="1503"/>
      <c r="CW63" s="1503"/>
      <c r="CX63" s="1503"/>
      <c r="CY63" s="1503"/>
      <c r="CZ63" s="1503"/>
    </row>
    <row r="64" s="566" customFormat="true" ht="15" customHeight="true" x14ac:dyDescent="0.2">
      <c r="A64" s="1874"/>
      <c r="B64" s="1330" t="s">
        <v>275</v>
      </c>
      <c r="C64" s="1214">
        <v>4.3035535978684045</v>
      </c>
      <c r="D64" s="1215">
        <v>3.3212425082323569</v>
      </c>
      <c r="E64" s="1215">
        <v>1.820137604985679</v>
      </c>
      <c r="F64" s="1215">
        <v>0.45944741462412503</v>
      </c>
      <c r="G64" s="1216">
        <v>0.15507230597487529</v>
      </c>
      <c r="H64" s="1217">
        <v>0</v>
      </c>
      <c r="I64" s="1215">
        <v>0</v>
      </c>
      <c r="J64" s="1215">
        <v>0</v>
      </c>
      <c r="K64" s="1215">
        <v>0</v>
      </c>
      <c r="L64" s="1218">
        <v>0</v>
      </c>
      <c r="M64" s="1219">
        <v>4.1410479033962568</v>
      </c>
      <c r="N64" s="1215">
        <v>4.4332912702933625</v>
      </c>
      <c r="O64" s="1215">
        <v>2.8467440497768663</v>
      </c>
      <c r="P64" s="1215">
        <v>2.1751373293913514</v>
      </c>
      <c r="Q64" s="1216">
        <v>0.95215296175543007</v>
      </c>
      <c r="R64" s="1217">
        <v>0.61701208228093296</v>
      </c>
      <c r="S64" s="1215">
        <v>0</v>
      </c>
      <c r="T64" s="1215">
        <v>1.3881263350045461</v>
      </c>
      <c r="U64" s="1215">
        <v>0.21025452296943195</v>
      </c>
      <c r="V64" s="1215">
        <v>4.0429162302929988</v>
      </c>
      <c r="W64" s="1215">
        <v>6.4674946192691527</v>
      </c>
      <c r="X64" s="1215">
        <v>2.9276845985363877</v>
      </c>
      <c r="Y64" s="1215">
        <v>0.31502918658093276</v>
      </c>
      <c r="Z64" s="1215">
        <v>6.705484136652812</v>
      </c>
      <c r="AA64" s="1215">
        <v>5.2905080232534054</v>
      </c>
      <c r="AB64" s="1215">
        <v>7.8575300360581277</v>
      </c>
      <c r="AC64" s="1215">
        <v>0.67759485965723432</v>
      </c>
      <c r="AD64" s="1215">
        <v>1.7356562764598269</v>
      </c>
      <c r="AE64" s="1215">
        <v>0.5575574055982776</v>
      </c>
      <c r="AF64" s="1215">
        <v>0.78572241690530209</v>
      </c>
      <c r="AG64" s="1215">
        <v>8.5543677642498999</v>
      </c>
      <c r="AH64" s="1215">
        <v>0.87246924759807365</v>
      </c>
      <c r="AI64" s="1215">
        <v>2.0813616395285774</v>
      </c>
      <c r="AJ64" s="1215">
        <v>0</v>
      </c>
      <c r="AK64" s="1215">
        <v>4.3553846589094984</v>
      </c>
      <c r="AL64" s="1553">
        <v>0.15032895863028772</v>
      </c>
      <c r="AM64" s="1226"/>
      <c r="AN64" s="1226"/>
      <c r="AO64" s="1226"/>
      <c r="AP64" s="1226"/>
      <c r="AQ64" s="1226"/>
      <c r="AR64" s="1226"/>
      <c r="AS64" s="1226"/>
      <c r="AT64" s="1226"/>
      <c r="AU64" s="1226"/>
      <c r="AV64" s="1226"/>
      <c r="AW64" s="1226"/>
      <c r="AX64" s="1226"/>
      <c r="AY64" s="1226"/>
      <c r="AZ64" s="570"/>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304"/>
      <c r="CF64" s="304"/>
      <c r="CG64" s="304"/>
      <c r="CH64" s="304"/>
      <c r="CI64" s="304"/>
      <c r="CJ64" s="304"/>
      <c r="CK64" s="304"/>
      <c r="CL64" s="304"/>
      <c r="CM64" s="1503"/>
      <c r="CN64" s="1503"/>
      <c r="CO64" s="1503"/>
      <c r="CP64" s="1503"/>
      <c r="CQ64" s="1503"/>
      <c r="CR64" s="1503"/>
      <c r="CS64" s="1503"/>
      <c r="CT64" s="1503"/>
      <c r="CU64" s="1503"/>
      <c r="CV64" s="1503"/>
      <c r="CW64" s="1503"/>
      <c r="CX64" s="1503"/>
      <c r="CY64" s="1503"/>
      <c r="CZ64" s="1503"/>
    </row>
    <row r="65" s="566" customFormat="true" ht="15" customHeight="true" x14ac:dyDescent="0.2">
      <c r="A65" s="1874"/>
      <c r="B65" s="1330" t="s">
        <v>276</v>
      </c>
      <c r="C65" s="1214">
        <v>2.046347129103427</v>
      </c>
      <c r="D65" s="1215">
        <v>3.9868979389164636</v>
      </c>
      <c r="E65" s="1215">
        <v>7.4221533277137777</v>
      </c>
      <c r="F65" s="1215">
        <v>2.1301905297231611</v>
      </c>
      <c r="G65" s="1216">
        <v>0.42849920105777611</v>
      </c>
      <c r="H65" s="1217">
        <v>0.1143967987466263</v>
      </c>
      <c r="I65" s="1215">
        <v>0.3879369949882136</v>
      </c>
      <c r="J65" s="1215">
        <v>0.70571081732765895</v>
      </c>
      <c r="K65" s="1215">
        <v>0.30139260037314108</v>
      </c>
      <c r="L65" s="1218">
        <v>2.4926473783330884E-2</v>
      </c>
      <c r="M65" s="1219">
        <v>2.1573469096409155</v>
      </c>
      <c r="N65" s="1215">
        <v>2.7459949354001987</v>
      </c>
      <c r="O65" s="1215">
        <v>4.9074692367560058</v>
      </c>
      <c r="P65" s="1215">
        <v>8.4395024318451703</v>
      </c>
      <c r="Q65" s="1216">
        <v>4.2250702432592409</v>
      </c>
      <c r="R65" s="1217">
        <v>1.4284776358974147</v>
      </c>
      <c r="S65" s="1215">
        <v>8.2915945177457873E-2</v>
      </c>
      <c r="T65" s="1215">
        <v>0</v>
      </c>
      <c r="U65" s="1215">
        <v>0.18009315595189168</v>
      </c>
      <c r="V65" s="1215">
        <v>0.18478749002635322</v>
      </c>
      <c r="W65" s="1215">
        <v>2.4953354297844403</v>
      </c>
      <c r="X65" s="1215">
        <v>3.8035615432464911</v>
      </c>
      <c r="Y65" s="1215">
        <v>0.26194455850955806</v>
      </c>
      <c r="Z65" s="1215">
        <v>0.14754975741237625</v>
      </c>
      <c r="AA65" s="1215">
        <v>0.23439941592008143</v>
      </c>
      <c r="AB65" s="1215">
        <v>0.36424042719108557</v>
      </c>
      <c r="AC65" s="1215">
        <v>1.8540720142134173</v>
      </c>
      <c r="AD65" s="1215">
        <v>8.304240000349596</v>
      </c>
      <c r="AE65" s="1215">
        <v>11.360274577805891</v>
      </c>
      <c r="AF65" s="1215">
        <v>1.0765375348337645</v>
      </c>
      <c r="AG65" s="1215">
        <v>0.61254758978297996</v>
      </c>
      <c r="AH65" s="1215">
        <v>7.0736104631165597</v>
      </c>
      <c r="AI65" s="1215">
        <v>0.82365785397484526</v>
      </c>
      <c r="AJ65" s="1215">
        <v>0.24990048048459504</v>
      </c>
      <c r="AK65" s="1215">
        <v>0.77267767866886039</v>
      </c>
      <c r="AL65" s="1553">
        <v>10.12092038956864</v>
      </c>
      <c r="AM65" s="1226"/>
      <c r="AN65" s="1226"/>
      <c r="AO65" s="1226"/>
      <c r="AP65" s="1226"/>
      <c r="AQ65" s="1226"/>
      <c r="AR65" s="1226"/>
      <c r="AS65" s="1226"/>
      <c r="AT65" s="1226"/>
      <c r="AU65" s="1226"/>
      <c r="AV65" s="1226"/>
      <c r="AW65" s="1226"/>
      <c r="AX65" s="1226"/>
      <c r="AY65" s="1226"/>
      <c r="AZ65" s="570"/>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304"/>
      <c r="CF65" s="304"/>
      <c r="CG65" s="304"/>
      <c r="CH65" s="304"/>
      <c r="CI65" s="304"/>
      <c r="CJ65" s="304"/>
      <c r="CK65" s="304"/>
      <c r="CL65" s="304"/>
      <c r="CM65" s="1503"/>
      <c r="CN65" s="1503"/>
      <c r="CO65" s="1503"/>
      <c r="CP65" s="1503"/>
      <c r="CQ65" s="1503"/>
      <c r="CR65" s="1503"/>
      <c r="CS65" s="1503"/>
      <c r="CT65" s="1503"/>
      <c r="CU65" s="1503"/>
      <c r="CV65" s="1503"/>
      <c r="CW65" s="1503"/>
      <c r="CX65" s="1503"/>
      <c r="CY65" s="1503"/>
      <c r="CZ65" s="1503"/>
    </row>
    <row r="66" s="566" customFormat="true" ht="15" customHeight="true" x14ac:dyDescent="0.2">
      <c r="A66" s="1874"/>
      <c r="B66" s="1330" t="s">
        <v>277</v>
      </c>
      <c r="C66" s="1214">
        <v>3.6828299219912695</v>
      </c>
      <c r="D66" s="1215">
        <v>9.0174528268260161</v>
      </c>
      <c r="E66" s="1215">
        <v>15.125826535911969</v>
      </c>
      <c r="F66" s="1215">
        <v>25.662037456785527</v>
      </c>
      <c r="G66" s="1216">
        <v>17.179116713419425</v>
      </c>
      <c r="H66" s="1217">
        <v>32.574270774915163</v>
      </c>
      <c r="I66" s="1215">
        <v>29.607130455175351</v>
      </c>
      <c r="J66" s="1215">
        <v>19.081944591234532</v>
      </c>
      <c r="K66" s="1215">
        <v>17.522177774718585</v>
      </c>
      <c r="L66" s="1218">
        <v>12.683689436360096</v>
      </c>
      <c r="M66" s="1219">
        <v>2.6417702663556271</v>
      </c>
      <c r="N66" s="1215">
        <v>6.0629540967783901</v>
      </c>
      <c r="O66" s="1215">
        <v>9.0004196434013277</v>
      </c>
      <c r="P66" s="1215">
        <v>12.852396731989055</v>
      </c>
      <c r="Q66" s="1216">
        <v>21.889854946529443</v>
      </c>
      <c r="R66" s="1217">
        <v>31.265896849861079</v>
      </c>
      <c r="S66" s="1215">
        <v>0.15510813164687831</v>
      </c>
      <c r="T66" s="1215">
        <v>47.08554878908933</v>
      </c>
      <c r="U66" s="1215">
        <v>7.9532049111675498</v>
      </c>
      <c r="V66" s="1215">
        <v>47.578636996936922</v>
      </c>
      <c r="W66" s="1215">
        <v>13.793310310293073</v>
      </c>
      <c r="X66" s="1215">
        <v>10.158315791284233</v>
      </c>
      <c r="Y66" s="1215">
        <v>30.230681758778015</v>
      </c>
      <c r="Z66" s="1215">
        <v>29.008599893910475</v>
      </c>
      <c r="AA66" s="1215">
        <v>5.2042798364622014</v>
      </c>
      <c r="AB66" s="1215">
        <v>16.01515669675749</v>
      </c>
      <c r="AC66" s="1215">
        <v>23.112942903528626</v>
      </c>
      <c r="AD66" s="1215">
        <v>6.4363451815267894</v>
      </c>
      <c r="AE66" s="1215">
        <v>14.650379414303044</v>
      </c>
      <c r="AF66" s="1215">
        <v>21.204597103354427</v>
      </c>
      <c r="AG66" s="1215">
        <v>0.11973218780962801</v>
      </c>
      <c r="AH66" s="1215">
        <v>8.5561722110617016</v>
      </c>
      <c r="AI66" s="1215">
        <v>7.8285721622758775</v>
      </c>
      <c r="AJ66" s="1215">
        <v>22.118884252540376</v>
      </c>
      <c r="AK66" s="1215">
        <v>32.226922971219793</v>
      </c>
      <c r="AL66" s="1553">
        <v>5.4454984092276275</v>
      </c>
      <c r="AM66" s="1226"/>
      <c r="AN66" s="1226"/>
      <c r="AO66" s="1226"/>
      <c r="AP66" s="1226"/>
      <c r="AQ66" s="1226"/>
      <c r="AR66" s="1226"/>
      <c r="AS66" s="1226"/>
      <c r="AT66" s="1226"/>
      <c r="AU66" s="1226"/>
      <c r="AV66" s="1226"/>
      <c r="AW66" s="1226"/>
      <c r="AX66" s="1226"/>
      <c r="AY66" s="1226"/>
      <c r="AZ66" s="570"/>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304"/>
      <c r="CF66" s="304"/>
      <c r="CG66" s="304"/>
      <c r="CH66" s="304"/>
      <c r="CI66" s="304"/>
      <c r="CJ66" s="304"/>
      <c r="CK66" s="304"/>
      <c r="CL66" s="304"/>
      <c r="CM66" s="1503"/>
      <c r="CN66" s="1503"/>
      <c r="CO66" s="1503"/>
      <c r="CP66" s="1503"/>
      <c r="CQ66" s="1503"/>
      <c r="CR66" s="1503"/>
      <c r="CS66" s="1503"/>
      <c r="CT66" s="1503"/>
      <c r="CU66" s="1503"/>
      <c r="CV66" s="1503"/>
      <c r="CW66" s="1503"/>
      <c r="CX66" s="1503"/>
      <c r="CY66" s="1503"/>
      <c r="CZ66" s="1503"/>
    </row>
    <row r="67" s="566" customFormat="true" ht="15" customHeight="true" x14ac:dyDescent="0.2">
      <c r="A67" s="1874"/>
      <c r="B67" s="1330" t="s">
        <v>181</v>
      </c>
      <c r="C67" s="1214">
        <v>0.21393792778303272</v>
      </c>
      <c r="D67" s="1215">
        <v>0.24439924429146809</v>
      </c>
      <c r="E67" s="1215">
        <v>1.1492347138376104</v>
      </c>
      <c r="F67" s="1215">
        <v>15.074462795121709</v>
      </c>
      <c r="G67" s="1216">
        <v>34.949910689599825</v>
      </c>
      <c r="H67" s="1217">
        <v>10.599820133937957</v>
      </c>
      <c r="I67" s="1215">
        <v>21.878521005410036</v>
      </c>
      <c r="J67" s="1215">
        <v>29.611653190472758</v>
      </c>
      <c r="K67" s="1215">
        <v>40.684346943262042</v>
      </c>
      <c r="L67" s="1218">
        <v>55.007122677414841</v>
      </c>
      <c r="M67" s="1219">
        <v>0.15288458191661819</v>
      </c>
      <c r="N67" s="1215">
        <v>0.33068713252665594</v>
      </c>
      <c r="O67" s="1215">
        <v>0.15704743851412045</v>
      </c>
      <c r="P67" s="1215">
        <v>0.64313180791859126</v>
      </c>
      <c r="Q67" s="1216">
        <v>3.0071187512120541</v>
      </c>
      <c r="R67" s="1217">
        <v>2.0872865448734079</v>
      </c>
      <c r="S67" s="1215">
        <v>12.541510624508126</v>
      </c>
      <c r="T67" s="1215">
        <v>4.2943836731342042</v>
      </c>
      <c r="U67" s="1215">
        <v>7.2314041319077536</v>
      </c>
      <c r="V67" s="1215">
        <v>0</v>
      </c>
      <c r="W67" s="1215">
        <v>53.830384579517073</v>
      </c>
      <c r="X67" s="1215">
        <v>0.78294547939024384</v>
      </c>
      <c r="Y67" s="1215">
        <v>1.2723886116170326</v>
      </c>
      <c r="Z67" s="1215">
        <v>0.10508512189020416</v>
      </c>
      <c r="AA67" s="1215">
        <v>0.22896667321590172</v>
      </c>
      <c r="AB67" s="1215">
        <v>5.5809326012141351</v>
      </c>
      <c r="AC67" s="1215">
        <v>0.41175570572937298</v>
      </c>
      <c r="AD67" s="1215">
        <v>0.73668265463168814</v>
      </c>
      <c r="AE67" s="1215">
        <v>2.7403057596126912</v>
      </c>
      <c r="AF67" s="1215">
        <v>4.2617210600825306</v>
      </c>
      <c r="AG67" s="1215">
        <v>3.8912961038129107E-2</v>
      </c>
      <c r="AH67" s="1215">
        <v>0</v>
      </c>
      <c r="AI67" s="1215">
        <v>0.11465003374735035</v>
      </c>
      <c r="AJ67" s="1215">
        <v>56.081379329323319</v>
      </c>
      <c r="AK67" s="1215">
        <v>3.912415985320925</v>
      </c>
      <c r="AL67" s="1553">
        <v>22.569956477435117</v>
      </c>
      <c r="AM67" s="1226"/>
      <c r="AN67" s="1226"/>
      <c r="AO67" s="1226"/>
      <c r="AP67" s="1226"/>
      <c r="AQ67" s="1226"/>
      <c r="AR67" s="1226"/>
      <c r="AS67" s="1226"/>
      <c r="AT67" s="1226"/>
      <c r="AU67" s="1226"/>
      <c r="AV67" s="1226"/>
      <c r="AW67" s="1226"/>
      <c r="AX67" s="1226"/>
      <c r="AY67" s="1226"/>
      <c r="AZ67" s="570"/>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304"/>
      <c r="CF67" s="304"/>
      <c r="CG67" s="304"/>
      <c r="CH67" s="304"/>
      <c r="CI67" s="304"/>
      <c r="CJ67" s="304"/>
      <c r="CK67" s="304"/>
      <c r="CL67" s="304"/>
      <c r="CM67" s="1503"/>
      <c r="CN67" s="1503"/>
      <c r="CO67" s="1503"/>
      <c r="CP67" s="1503"/>
      <c r="CQ67" s="1503"/>
      <c r="CR67" s="1503"/>
      <c r="CS67" s="1503"/>
      <c r="CT67" s="1503"/>
      <c r="CU67" s="1503"/>
      <c r="CV67" s="1503"/>
      <c r="CW67" s="1503"/>
      <c r="CX67" s="1503"/>
      <c r="CY67" s="1503"/>
      <c r="CZ67" s="1503"/>
    </row>
    <row r="68" s="566" customFormat="true" ht="15" customHeight="true" x14ac:dyDescent="0.2">
      <c r="A68" s="1874"/>
      <c r="B68" s="1330" t="s">
        <v>278</v>
      </c>
      <c r="C68" s="1214">
        <v>0.23657574346952728</v>
      </c>
      <c r="D68" s="1215">
        <v>1.0811931289914831</v>
      </c>
      <c r="E68" s="1215">
        <v>0.93350870189061774</v>
      </c>
      <c r="F68" s="1215">
        <v>0.22113079477438605</v>
      </c>
      <c r="G68" s="1216">
        <v>0</v>
      </c>
      <c r="H68" s="1217">
        <v>0</v>
      </c>
      <c r="I68" s="1215">
        <v>6.7715534281519496E-2</v>
      </c>
      <c r="J68" s="1215">
        <v>0</v>
      </c>
      <c r="K68" s="1215">
        <v>0</v>
      </c>
      <c r="L68" s="1218">
        <v>0</v>
      </c>
      <c r="M68" s="1219">
        <v>0.19192914239072237</v>
      </c>
      <c r="N68" s="1215">
        <v>0.63669823759943456</v>
      </c>
      <c r="O68" s="1215">
        <v>1.3848487795045263</v>
      </c>
      <c r="P68" s="1215">
        <v>0.82940501927601196</v>
      </c>
      <c r="Q68" s="1216">
        <v>0.50183003703885709</v>
      </c>
      <c r="R68" s="1217">
        <v>0</v>
      </c>
      <c r="S68" s="1215">
        <v>0</v>
      </c>
      <c r="T68" s="1215">
        <v>0.90301910201749958</v>
      </c>
      <c r="U68" s="1215">
        <v>0</v>
      </c>
      <c r="V68" s="1215">
        <v>0</v>
      </c>
      <c r="W68" s="1215">
        <v>0</v>
      </c>
      <c r="X68" s="1215">
        <v>5.4090038031009473E-2</v>
      </c>
      <c r="Y68" s="1215">
        <v>0</v>
      </c>
      <c r="Z68" s="1215">
        <v>0.22486107514958853</v>
      </c>
      <c r="AA68" s="1215">
        <v>0</v>
      </c>
      <c r="AB68" s="1215">
        <v>0</v>
      </c>
      <c r="AC68" s="1215">
        <v>0</v>
      </c>
      <c r="AD68" s="1215">
        <v>3.4530813512616985</v>
      </c>
      <c r="AE68" s="1215">
        <v>0</v>
      </c>
      <c r="AF68" s="1215">
        <v>0</v>
      </c>
      <c r="AG68" s="1215">
        <v>0</v>
      </c>
      <c r="AH68" s="1215">
        <v>0</v>
      </c>
      <c r="AI68" s="1215">
        <v>0</v>
      </c>
      <c r="AJ68" s="1215">
        <v>0</v>
      </c>
      <c r="AK68" s="1215">
        <v>0</v>
      </c>
      <c r="AL68" s="1553">
        <v>0.52395614893827325</v>
      </c>
      <c r="AM68" s="1226"/>
      <c r="AN68" s="1226"/>
      <c r="AO68" s="1226"/>
      <c r="AP68" s="1226"/>
      <c r="AQ68" s="1226"/>
      <c r="AR68" s="1226"/>
      <c r="AS68" s="1226"/>
      <c r="AT68" s="1226"/>
      <c r="AU68" s="1226"/>
      <c r="AV68" s="1226"/>
      <c r="AW68" s="1226"/>
      <c r="AX68" s="1226"/>
      <c r="AY68" s="1226"/>
      <c r="AZ68" s="570"/>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304"/>
      <c r="CF68" s="304"/>
      <c r="CG68" s="304"/>
      <c r="CH68" s="304"/>
      <c r="CI68" s="304"/>
      <c r="CJ68" s="304"/>
      <c r="CK68" s="304"/>
      <c r="CL68" s="304"/>
      <c r="CM68" s="1503"/>
      <c r="CN68" s="1503"/>
      <c r="CO68" s="1503"/>
      <c r="CP68" s="1503"/>
      <c r="CQ68" s="1503"/>
      <c r="CR68" s="1503"/>
      <c r="CS68" s="1503"/>
      <c r="CT68" s="1503"/>
      <c r="CU68" s="1503"/>
      <c r="CV68" s="1503"/>
      <c r="CW68" s="1503"/>
      <c r="CX68" s="1503"/>
      <c r="CY68" s="1503"/>
      <c r="CZ68" s="1503"/>
    </row>
    <row r="69" s="566" customFormat="true" ht="15" customHeight="true" x14ac:dyDescent="0.2">
      <c r="A69" s="1874"/>
      <c r="B69" s="1330" t="s">
        <v>47</v>
      </c>
      <c r="C69" s="1214">
        <v>1.0330199056742619</v>
      </c>
      <c r="D69" s="1215">
        <v>1.1925563431984416</v>
      </c>
      <c r="E69" s="1215">
        <v>0.63266116781614556</v>
      </c>
      <c r="F69" s="1215">
        <v>0.73776336969090206</v>
      </c>
      <c r="G69" s="1216">
        <v>0.25133404078764982</v>
      </c>
      <c r="H69" s="1217">
        <v>1.8755471002817818</v>
      </c>
      <c r="I69" s="1215">
        <v>0.48325270052386926</v>
      </c>
      <c r="J69" s="1215">
        <v>0.23347151555024639</v>
      </c>
      <c r="K69" s="1215">
        <v>4.8644562570722957E-2</v>
      </c>
      <c r="L69" s="1218">
        <v>0.40970738415940972</v>
      </c>
      <c r="M69" s="1219">
        <v>1.1894531898674783</v>
      </c>
      <c r="N69" s="1215">
        <v>0.93959274823825267</v>
      </c>
      <c r="O69" s="1215">
        <v>1.1039152861429267</v>
      </c>
      <c r="P69" s="1215">
        <v>0.56115129759011473</v>
      </c>
      <c r="Q69" s="1216">
        <v>0.40751781293821104</v>
      </c>
      <c r="R69" s="1217">
        <v>1.4524642003262316</v>
      </c>
      <c r="S69" s="1215">
        <v>0.42227716064564963</v>
      </c>
      <c r="T69" s="1215">
        <v>0.21765231396491747</v>
      </c>
      <c r="U69" s="1215">
        <v>1.572162923716429</v>
      </c>
      <c r="V69" s="1215">
        <v>0.26793858645800062</v>
      </c>
      <c r="W69" s="1215">
        <v>0.26709376206294649</v>
      </c>
      <c r="X69" s="1215">
        <v>1.5827472884936578</v>
      </c>
      <c r="Y69" s="1215">
        <v>8.4266691280261985E-2</v>
      </c>
      <c r="Z69" s="1215">
        <v>0.27322675511728306</v>
      </c>
      <c r="AA69" s="1215">
        <v>0.76597288179418388</v>
      </c>
      <c r="AB69" s="1215">
        <v>0.13275542668640108</v>
      </c>
      <c r="AC69" s="1215">
        <v>1.2743011333368807E-2</v>
      </c>
      <c r="AD69" s="1215">
        <v>1.6794298705264541</v>
      </c>
      <c r="AE69" s="1215">
        <v>0.9367755023808535</v>
      </c>
      <c r="AF69" s="1215">
        <v>0.3323219726333253</v>
      </c>
      <c r="AG69" s="1215">
        <v>0.18376886833813566</v>
      </c>
      <c r="AH69" s="1215">
        <v>1.0429822480028363</v>
      </c>
      <c r="AI69" s="1215">
        <v>0.42650360174769852</v>
      </c>
      <c r="AJ69" s="1215">
        <v>0.12724452752952631</v>
      </c>
      <c r="AK69" s="1215">
        <v>0.31962902189332626</v>
      </c>
      <c r="AL69" s="1553">
        <v>0.85587766495556838</v>
      </c>
      <c r="AM69" s="1226"/>
      <c r="AN69" s="1226"/>
      <c r="AO69" s="1226"/>
      <c r="AP69" s="1226"/>
      <c r="AQ69" s="1226"/>
      <c r="AR69" s="1226"/>
      <c r="AS69" s="1226"/>
      <c r="AT69" s="1226"/>
      <c r="AU69" s="1226"/>
      <c r="AV69" s="1226"/>
      <c r="AW69" s="1226"/>
      <c r="AX69" s="1226"/>
      <c r="AY69" s="1226"/>
      <c r="AZ69" s="570"/>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304"/>
      <c r="CF69" s="304"/>
      <c r="CG69" s="304"/>
      <c r="CH69" s="304"/>
      <c r="CI69" s="304"/>
      <c r="CJ69" s="304"/>
      <c r="CK69" s="304"/>
      <c r="CL69" s="304"/>
      <c r="CM69" s="1503"/>
      <c r="CN69" s="1503"/>
      <c r="CO69" s="1503"/>
      <c r="CP69" s="1503"/>
      <c r="CQ69" s="1503"/>
      <c r="CR69" s="1503"/>
      <c r="CS69" s="1503"/>
      <c r="CT69" s="1503"/>
      <c r="CU69" s="1503"/>
      <c r="CV69" s="1503"/>
      <c r="CW69" s="1503"/>
      <c r="CX69" s="1503"/>
      <c r="CY69" s="1503"/>
      <c r="CZ69" s="1503"/>
    </row>
    <row r="70" s="566" customFormat="true" ht="15" customHeight="true" x14ac:dyDescent="0.2">
      <c r="A70" s="1163"/>
      <c r="B70" s="1331"/>
      <c r="C70" s="1214"/>
      <c r="D70" s="1215"/>
      <c r="E70" s="1215"/>
      <c r="F70" s="1215"/>
      <c r="G70" s="1216"/>
      <c r="H70" s="1217"/>
      <c r="I70" s="1215"/>
      <c r="J70" s="1215"/>
      <c r="K70" s="1215"/>
      <c r="L70" s="1218"/>
      <c r="M70" s="1219"/>
      <c r="N70" s="1215"/>
      <c r="O70" s="1215"/>
      <c r="P70" s="1215"/>
      <c r="Q70" s="1216"/>
      <c r="R70" s="1217"/>
      <c r="S70" s="1215"/>
      <c r="T70" s="1215"/>
      <c r="U70" s="1215"/>
      <c r="V70" s="1215"/>
      <c r="W70" s="1215"/>
      <c r="X70" s="1215"/>
      <c r="Y70" s="1215"/>
      <c r="Z70" s="1215"/>
      <c r="AA70" s="1215"/>
      <c r="AB70" s="1215"/>
      <c r="AC70" s="1215"/>
      <c r="AD70" s="1215"/>
      <c r="AE70" s="1215"/>
      <c r="AF70" s="1215"/>
      <c r="AG70" s="1215"/>
      <c r="AH70" s="1215"/>
      <c r="AI70" s="1215"/>
      <c r="AJ70" s="1215"/>
      <c r="AK70" s="1215"/>
      <c r="AL70" s="1553"/>
      <c r="AM70" s="1226"/>
      <c r="AN70" s="1226"/>
      <c r="AO70" s="1226"/>
      <c r="AP70" s="1226"/>
      <c r="AQ70" s="1226"/>
      <c r="AR70" s="1226"/>
      <c r="AS70" s="1226"/>
      <c r="AT70" s="1226"/>
      <c r="AU70" s="1226"/>
      <c r="AV70" s="1226"/>
      <c r="AW70" s="1226"/>
      <c r="AX70" s="1226"/>
      <c r="AY70" s="1226"/>
      <c r="AZ70" s="570"/>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304"/>
      <c r="CF70" s="304"/>
      <c r="CG70" s="304"/>
      <c r="CH70" s="304"/>
      <c r="CI70" s="304"/>
      <c r="CJ70" s="304"/>
      <c r="CK70" s="304"/>
      <c r="CL70" s="304"/>
      <c r="CM70" s="1503"/>
      <c r="CN70" s="1503"/>
      <c r="CO70" s="1503"/>
      <c r="CP70" s="1503"/>
      <c r="CQ70" s="1503"/>
      <c r="CR70" s="1503"/>
      <c r="CS70" s="1503"/>
      <c r="CT70" s="1503"/>
      <c r="CU70" s="1503"/>
      <c r="CV70" s="1503"/>
      <c r="CW70" s="1503"/>
      <c r="CX70" s="1503"/>
      <c r="CY70" s="1503"/>
      <c r="CZ70" s="1503"/>
    </row>
    <row r="71" s="566" customFormat="true" ht="15" customHeight="true" x14ac:dyDescent="0.2">
      <c r="A71" s="1163"/>
      <c r="B71" s="1331"/>
      <c r="C71" s="1214"/>
      <c r="D71" s="1215"/>
      <c r="E71" s="1215"/>
      <c r="F71" s="1215"/>
      <c r="G71" s="1216"/>
      <c r="H71" s="1217"/>
      <c r="I71" s="1215"/>
      <c r="J71" s="1215"/>
      <c r="K71" s="1215"/>
      <c r="L71" s="1218"/>
      <c r="M71" s="1219"/>
      <c r="N71" s="1215"/>
      <c r="O71" s="1215"/>
      <c r="P71" s="1215"/>
      <c r="Q71" s="1216"/>
      <c r="R71" s="1217"/>
      <c r="S71" s="1215"/>
      <c r="T71" s="1215"/>
      <c r="U71" s="1215"/>
      <c r="V71" s="1215"/>
      <c r="W71" s="1215"/>
      <c r="X71" s="1215"/>
      <c r="Y71" s="1215"/>
      <c r="Z71" s="1215"/>
      <c r="AA71" s="1215"/>
      <c r="AB71" s="1215"/>
      <c r="AC71" s="1215"/>
      <c r="AD71" s="1215"/>
      <c r="AE71" s="1215"/>
      <c r="AF71" s="1215"/>
      <c r="AG71" s="1215"/>
      <c r="AH71" s="1215"/>
      <c r="AI71" s="1215"/>
      <c r="AJ71" s="1215"/>
      <c r="AK71" s="1215"/>
      <c r="AL71" s="1553"/>
      <c r="AM71" s="1226"/>
      <c r="AN71" s="1226"/>
      <c r="AO71" s="1226"/>
      <c r="AP71" s="1226"/>
      <c r="AQ71" s="1226"/>
      <c r="AR71" s="1226"/>
      <c r="AS71" s="1226"/>
      <c r="AT71" s="1226"/>
      <c r="AU71" s="1226"/>
      <c r="AV71" s="1226"/>
      <c r="AW71" s="1226"/>
      <c r="AX71" s="1226"/>
      <c r="AY71" s="1226"/>
      <c r="AZ71" s="570"/>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304"/>
      <c r="CF71" s="304"/>
      <c r="CG71" s="304"/>
      <c r="CH71" s="304"/>
      <c r="CI71" s="304"/>
      <c r="CJ71" s="304"/>
      <c r="CK71" s="304"/>
      <c r="CL71" s="304"/>
      <c r="CM71" s="1503"/>
      <c r="CN71" s="1503"/>
      <c r="CO71" s="1503"/>
      <c r="CP71" s="1503"/>
      <c r="CQ71" s="1503"/>
      <c r="CR71" s="1503"/>
      <c r="CS71" s="1503"/>
      <c r="CT71" s="1503"/>
      <c r="CU71" s="1503"/>
      <c r="CV71" s="1503"/>
      <c r="CW71" s="1503"/>
      <c r="CX71" s="1503"/>
      <c r="CY71" s="1503"/>
      <c r="CZ71" s="1503"/>
    </row>
    <row r="72" s="566" customFormat="true" ht="15" customHeight="true" x14ac:dyDescent="0.2">
      <c r="A72" s="1163"/>
      <c r="B72" s="1331"/>
      <c r="C72" s="1214"/>
      <c r="D72" s="1215"/>
      <c r="E72" s="1215"/>
      <c r="F72" s="1215"/>
      <c r="G72" s="1216"/>
      <c r="H72" s="1217"/>
      <c r="I72" s="1215"/>
      <c r="J72" s="1215"/>
      <c r="K72" s="1215"/>
      <c r="L72" s="1218"/>
      <c r="M72" s="1219"/>
      <c r="N72" s="1215"/>
      <c r="O72" s="1215"/>
      <c r="P72" s="1215"/>
      <c r="Q72" s="1216"/>
      <c r="R72" s="1217"/>
      <c r="S72" s="1215"/>
      <c r="T72" s="1215"/>
      <c r="U72" s="1215"/>
      <c r="V72" s="1215"/>
      <c r="W72" s="1215"/>
      <c r="X72" s="1215"/>
      <c r="Y72" s="1215"/>
      <c r="Z72" s="1215"/>
      <c r="AA72" s="1215"/>
      <c r="AB72" s="1215"/>
      <c r="AC72" s="1215"/>
      <c r="AD72" s="1215"/>
      <c r="AE72" s="1215"/>
      <c r="AF72" s="1215"/>
      <c r="AG72" s="1215"/>
      <c r="AH72" s="1215"/>
      <c r="AI72" s="1215"/>
      <c r="AJ72" s="1215"/>
      <c r="AK72" s="1215"/>
      <c r="AL72" s="1553"/>
      <c r="AM72" s="1226"/>
      <c r="AN72" s="1226"/>
      <c r="AO72" s="1226"/>
      <c r="AP72" s="1226"/>
      <c r="AQ72" s="1226"/>
      <c r="AR72" s="1226"/>
      <c r="AS72" s="1226"/>
      <c r="AT72" s="1226"/>
      <c r="AU72" s="1226"/>
      <c r="AV72" s="1226"/>
      <c r="AW72" s="1226"/>
      <c r="AX72" s="1226"/>
      <c r="AY72" s="1226"/>
      <c r="AZ72" s="570"/>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304"/>
      <c r="CF72" s="304"/>
      <c r="CG72" s="304"/>
      <c r="CH72" s="304"/>
      <c r="CI72" s="304"/>
      <c r="CJ72" s="304"/>
      <c r="CK72" s="304"/>
      <c r="CL72" s="304"/>
      <c r="CM72" s="1503"/>
      <c r="CN72" s="1503"/>
      <c r="CO72" s="1503"/>
      <c r="CP72" s="1503"/>
      <c r="CQ72" s="1503"/>
      <c r="CR72" s="1503"/>
      <c r="CS72" s="1503"/>
      <c r="CT72" s="1503"/>
      <c r="CU72" s="1503"/>
      <c r="CV72" s="1503"/>
      <c r="CW72" s="1503"/>
      <c r="CX72" s="1503"/>
      <c r="CY72" s="1503"/>
      <c r="CZ72" s="1503"/>
    </row>
    <row r="73" s="566" customFormat="true" ht="15" customHeight="true" x14ac:dyDescent="0.2">
      <c r="A73" s="1163"/>
      <c r="B73" s="1331"/>
      <c r="C73" s="1214"/>
      <c r="D73" s="1215"/>
      <c r="E73" s="1215"/>
      <c r="F73" s="1215"/>
      <c r="G73" s="1216"/>
      <c r="H73" s="1217"/>
      <c r="I73" s="1215"/>
      <c r="J73" s="1215"/>
      <c r="K73" s="1215"/>
      <c r="L73" s="1218"/>
      <c r="M73" s="1219"/>
      <c r="N73" s="1215"/>
      <c r="O73" s="1215"/>
      <c r="P73" s="1215"/>
      <c r="Q73" s="1216"/>
      <c r="R73" s="1217"/>
      <c r="S73" s="1215"/>
      <c r="T73" s="1215"/>
      <c r="U73" s="1215"/>
      <c r="V73" s="1215"/>
      <c r="W73" s="1215"/>
      <c r="X73" s="1215"/>
      <c r="Y73" s="1215"/>
      <c r="Z73" s="1215"/>
      <c r="AA73" s="1215"/>
      <c r="AB73" s="1215"/>
      <c r="AC73" s="1215"/>
      <c r="AD73" s="1215"/>
      <c r="AE73" s="1215"/>
      <c r="AF73" s="1215"/>
      <c r="AG73" s="1215"/>
      <c r="AH73" s="1215"/>
      <c r="AI73" s="1215"/>
      <c r="AJ73" s="1215"/>
      <c r="AK73" s="1215"/>
      <c r="AL73" s="1553"/>
      <c r="AM73" s="1226"/>
      <c r="AN73" s="1226"/>
      <c r="AO73" s="1226"/>
      <c r="AP73" s="1226"/>
      <c r="AQ73" s="1226"/>
      <c r="AR73" s="1226"/>
      <c r="AS73" s="1226"/>
      <c r="AT73" s="1226"/>
      <c r="AU73" s="1226"/>
      <c r="AV73" s="1226"/>
      <c r="AW73" s="1226"/>
      <c r="AX73" s="1226"/>
      <c r="AY73" s="1226"/>
      <c r="AZ73" s="570"/>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304"/>
      <c r="CF73" s="304"/>
      <c r="CG73" s="304"/>
      <c r="CH73" s="304"/>
      <c r="CI73" s="304"/>
      <c r="CJ73" s="304"/>
      <c r="CK73" s="304"/>
      <c r="CL73" s="304"/>
      <c r="CM73" s="1503"/>
      <c r="CN73" s="1503"/>
      <c r="CO73" s="1503"/>
      <c r="CP73" s="1503"/>
      <c r="CQ73" s="1503"/>
      <c r="CR73" s="1503"/>
      <c r="CS73" s="1503"/>
      <c r="CT73" s="1503"/>
      <c r="CU73" s="1503"/>
      <c r="CV73" s="1503"/>
      <c r="CW73" s="1503"/>
      <c r="CX73" s="1503"/>
      <c r="CY73" s="1503"/>
      <c r="CZ73" s="1503"/>
    </row>
    <row r="74" s="566" customFormat="true" ht="15" customHeight="true" x14ac:dyDescent="0.2">
      <c r="A74" s="1163"/>
      <c r="B74" s="1331"/>
      <c r="C74" s="1214"/>
      <c r="D74" s="1215"/>
      <c r="E74" s="1215"/>
      <c r="F74" s="1215"/>
      <c r="G74" s="1216"/>
      <c r="H74" s="1217"/>
      <c r="I74" s="1215"/>
      <c r="J74" s="1215"/>
      <c r="K74" s="1215"/>
      <c r="L74" s="1218"/>
      <c r="M74" s="1219"/>
      <c r="N74" s="1215"/>
      <c r="O74" s="1215"/>
      <c r="P74" s="1215"/>
      <c r="Q74" s="1216"/>
      <c r="R74" s="1217"/>
      <c r="S74" s="1215"/>
      <c r="T74" s="1215"/>
      <c r="U74" s="1215"/>
      <c r="V74" s="1215"/>
      <c r="W74" s="1215"/>
      <c r="X74" s="1215"/>
      <c r="Y74" s="1215"/>
      <c r="Z74" s="1215"/>
      <c r="AA74" s="1215"/>
      <c r="AB74" s="1215"/>
      <c r="AC74" s="1215"/>
      <c r="AD74" s="1215"/>
      <c r="AE74" s="1215"/>
      <c r="AF74" s="1215"/>
      <c r="AG74" s="1215"/>
      <c r="AH74" s="1215"/>
      <c r="AI74" s="1215"/>
      <c r="AJ74" s="1215"/>
      <c r="AK74" s="1215"/>
      <c r="AL74" s="1553"/>
      <c r="AM74" s="1226"/>
      <c r="AN74" s="1226"/>
      <c r="AO74" s="1226"/>
      <c r="AP74" s="1226"/>
      <c r="AQ74" s="1226"/>
      <c r="AR74" s="1226"/>
      <c r="AS74" s="1226"/>
      <c r="AT74" s="1226"/>
      <c r="AU74" s="1226"/>
      <c r="AV74" s="1226"/>
      <c r="AW74" s="1226"/>
      <c r="AX74" s="1226"/>
      <c r="AY74" s="1226"/>
      <c r="AZ74" s="570"/>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304"/>
      <c r="CF74" s="304"/>
      <c r="CG74" s="304"/>
      <c r="CH74" s="304"/>
      <c r="CI74" s="304"/>
      <c r="CJ74" s="304"/>
      <c r="CK74" s="304"/>
      <c r="CL74" s="304"/>
      <c r="CM74" s="1503"/>
      <c r="CN74" s="1503"/>
      <c r="CO74" s="1503"/>
      <c r="CP74" s="1503"/>
      <c r="CQ74" s="1503"/>
      <c r="CR74" s="1503"/>
      <c r="CS74" s="1503"/>
      <c r="CT74" s="1503"/>
      <c r="CU74" s="1503"/>
      <c r="CV74" s="1503"/>
      <c r="CW74" s="1503"/>
      <c r="CX74" s="1503"/>
      <c r="CY74" s="1503"/>
      <c r="CZ74" s="1503"/>
    </row>
    <row r="75" s="566" customFormat="true" ht="15" customHeight="true" x14ac:dyDescent="0.2">
      <c r="A75" s="1163"/>
      <c r="B75" s="1331"/>
      <c r="C75" s="1214"/>
      <c r="D75" s="1215"/>
      <c r="E75" s="1215"/>
      <c r="F75" s="1215"/>
      <c r="G75" s="1216"/>
      <c r="H75" s="1217"/>
      <c r="I75" s="1215"/>
      <c r="J75" s="1215"/>
      <c r="K75" s="1215"/>
      <c r="L75" s="1218"/>
      <c r="M75" s="1219"/>
      <c r="N75" s="1215"/>
      <c r="O75" s="1215"/>
      <c r="P75" s="1215"/>
      <c r="Q75" s="1216"/>
      <c r="R75" s="1217"/>
      <c r="S75" s="1215"/>
      <c r="T75" s="1215"/>
      <c r="U75" s="1215"/>
      <c r="V75" s="1215"/>
      <c r="W75" s="1215"/>
      <c r="X75" s="1215"/>
      <c r="Y75" s="1215"/>
      <c r="Z75" s="1215"/>
      <c r="AA75" s="1215"/>
      <c r="AB75" s="1215"/>
      <c r="AC75" s="1215"/>
      <c r="AD75" s="1215"/>
      <c r="AE75" s="1215"/>
      <c r="AF75" s="1215"/>
      <c r="AG75" s="1215"/>
      <c r="AH75" s="1215"/>
      <c r="AI75" s="1215"/>
      <c r="AJ75" s="1215"/>
      <c r="AK75" s="1215"/>
      <c r="AL75" s="1553"/>
      <c r="AM75" s="1226"/>
      <c r="AN75" s="1226"/>
      <c r="AO75" s="1226"/>
      <c r="AP75" s="1226"/>
      <c r="AQ75" s="1226"/>
      <c r="AR75" s="1226"/>
      <c r="AS75" s="1226"/>
      <c r="AT75" s="1226"/>
      <c r="AU75" s="1226"/>
      <c r="AV75" s="1226"/>
      <c r="AW75" s="1226"/>
      <c r="AX75" s="1226"/>
      <c r="AY75" s="1226"/>
      <c r="AZ75" s="570"/>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304"/>
      <c r="CF75" s="304"/>
      <c r="CG75" s="304"/>
      <c r="CH75" s="304"/>
      <c r="CI75" s="304"/>
      <c r="CJ75" s="304"/>
      <c r="CK75" s="304"/>
      <c r="CL75" s="304"/>
      <c r="CM75" s="1503"/>
      <c r="CN75" s="1503"/>
      <c r="CO75" s="1503"/>
      <c r="CP75" s="1503"/>
      <c r="CQ75" s="1503"/>
      <c r="CR75" s="1503"/>
      <c r="CS75" s="1503"/>
      <c r="CT75" s="1503"/>
      <c r="CU75" s="1503"/>
      <c r="CV75" s="1503"/>
      <c r="CW75" s="1503"/>
      <c r="CX75" s="1503"/>
      <c r="CY75" s="1503"/>
      <c r="CZ75" s="1503"/>
    </row>
    <row r="76" s="566" customFormat="true" ht="15" customHeight="true" x14ac:dyDescent="0.2">
      <c r="A76" s="1163"/>
      <c r="B76" s="1331"/>
      <c r="C76" s="1214"/>
      <c r="D76" s="1215"/>
      <c r="E76" s="1215"/>
      <c r="F76" s="1215"/>
      <c r="G76" s="1216"/>
      <c r="H76" s="1217"/>
      <c r="I76" s="1215"/>
      <c r="J76" s="1215"/>
      <c r="K76" s="1215"/>
      <c r="L76" s="1218"/>
      <c r="M76" s="1219"/>
      <c r="N76" s="1215"/>
      <c r="O76" s="1215"/>
      <c r="P76" s="1215"/>
      <c r="Q76" s="1216"/>
      <c r="R76" s="1217"/>
      <c r="S76" s="1215"/>
      <c r="T76" s="1215"/>
      <c r="U76" s="1215"/>
      <c r="V76" s="1215"/>
      <c r="W76" s="1215"/>
      <c r="X76" s="1215"/>
      <c r="Y76" s="1215"/>
      <c r="Z76" s="1215"/>
      <c r="AA76" s="1215"/>
      <c r="AB76" s="1215"/>
      <c r="AC76" s="1215"/>
      <c r="AD76" s="1215"/>
      <c r="AE76" s="1215"/>
      <c r="AF76" s="1215"/>
      <c r="AG76" s="1215"/>
      <c r="AH76" s="1215"/>
      <c r="AI76" s="1215"/>
      <c r="AJ76" s="1215"/>
      <c r="AK76" s="1215"/>
      <c r="AL76" s="1553"/>
      <c r="AM76" s="1226"/>
      <c r="AN76" s="1226"/>
      <c r="AO76" s="1226"/>
      <c r="AP76" s="1226"/>
      <c r="AQ76" s="1226"/>
      <c r="AR76" s="1226"/>
      <c r="AS76" s="1226"/>
      <c r="AT76" s="1226"/>
      <c r="AU76" s="1226"/>
      <c r="AV76" s="1226"/>
      <c r="AW76" s="1226"/>
      <c r="AX76" s="1226"/>
      <c r="AY76" s="1226"/>
      <c r="AZ76" s="570"/>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304"/>
      <c r="CF76" s="304"/>
      <c r="CG76" s="304"/>
      <c r="CH76" s="304"/>
      <c r="CI76" s="304"/>
      <c r="CJ76" s="304"/>
      <c r="CK76" s="304"/>
      <c r="CL76" s="304"/>
      <c r="CM76" s="1503"/>
      <c r="CN76" s="1503"/>
      <c r="CO76" s="1503"/>
      <c r="CP76" s="1503"/>
      <c r="CQ76" s="1503"/>
      <c r="CR76" s="1503"/>
      <c r="CS76" s="1503"/>
      <c r="CT76" s="1503"/>
      <c r="CU76" s="1503"/>
      <c r="CV76" s="1503"/>
      <c r="CW76" s="1503"/>
      <c r="CX76" s="1503"/>
      <c r="CY76" s="1503"/>
      <c r="CZ76" s="1503"/>
    </row>
    <row r="77" s="566" customFormat="true" ht="15" customHeight="true" x14ac:dyDescent="0.2">
      <c r="A77" s="1163"/>
      <c r="B77" s="1331"/>
      <c r="C77" s="1214"/>
      <c r="D77" s="1215"/>
      <c r="E77" s="1215"/>
      <c r="F77" s="1215"/>
      <c r="G77" s="1216"/>
      <c r="H77" s="1217"/>
      <c r="I77" s="1215"/>
      <c r="J77" s="1215"/>
      <c r="K77" s="1215"/>
      <c r="L77" s="1218"/>
      <c r="M77" s="1219"/>
      <c r="N77" s="1215"/>
      <c r="O77" s="1215"/>
      <c r="P77" s="1215"/>
      <c r="Q77" s="1216"/>
      <c r="R77" s="1217"/>
      <c r="S77" s="1215"/>
      <c r="T77" s="1215"/>
      <c r="U77" s="1215"/>
      <c r="V77" s="1215"/>
      <c r="W77" s="1215"/>
      <c r="X77" s="1215"/>
      <c r="Y77" s="1215"/>
      <c r="Z77" s="1215"/>
      <c r="AA77" s="1215"/>
      <c r="AB77" s="1215"/>
      <c r="AC77" s="1215"/>
      <c r="AD77" s="1215"/>
      <c r="AE77" s="1215"/>
      <c r="AF77" s="1215"/>
      <c r="AG77" s="1215"/>
      <c r="AH77" s="1215"/>
      <c r="AI77" s="1215"/>
      <c r="AJ77" s="1215"/>
      <c r="AK77" s="1215"/>
      <c r="AL77" s="1553"/>
      <c r="AM77" s="1226"/>
      <c r="AN77" s="1226"/>
      <c r="AO77" s="1226"/>
      <c r="AP77" s="1226"/>
      <c r="AQ77" s="1226"/>
      <c r="AR77" s="1226"/>
      <c r="AS77" s="1226"/>
      <c r="AT77" s="1226"/>
      <c r="AU77" s="1226"/>
      <c r="AV77" s="1226"/>
      <c r="AW77" s="1226"/>
      <c r="AX77" s="1226"/>
      <c r="AY77" s="1226"/>
      <c r="AZ77" s="570"/>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304"/>
      <c r="CF77" s="304"/>
      <c r="CG77" s="304"/>
      <c r="CH77" s="304"/>
      <c r="CI77" s="304"/>
      <c r="CJ77" s="304"/>
      <c r="CK77" s="304"/>
      <c r="CL77" s="304"/>
      <c r="CM77" s="1503"/>
      <c r="CN77" s="1503"/>
      <c r="CO77" s="1503"/>
      <c r="CP77" s="1503"/>
      <c r="CQ77" s="1503"/>
      <c r="CR77" s="1503"/>
      <c r="CS77" s="1503"/>
      <c r="CT77" s="1503"/>
      <c r="CU77" s="1503"/>
      <c r="CV77" s="1503"/>
      <c r="CW77" s="1503"/>
      <c r="CX77" s="1503"/>
      <c r="CY77" s="1503"/>
      <c r="CZ77" s="1503"/>
    </row>
    <row r="78" s="566" customFormat="true" ht="15" customHeight="true" x14ac:dyDescent="0.2">
      <c r="A78" s="1163"/>
      <c r="B78" s="1331"/>
      <c r="C78" s="1214"/>
      <c r="D78" s="1215"/>
      <c r="E78" s="1215"/>
      <c r="F78" s="1215"/>
      <c r="G78" s="1216"/>
      <c r="H78" s="1217"/>
      <c r="I78" s="1215"/>
      <c r="J78" s="1215"/>
      <c r="K78" s="1215"/>
      <c r="L78" s="1218"/>
      <c r="M78" s="1219"/>
      <c r="N78" s="1215"/>
      <c r="O78" s="1215"/>
      <c r="P78" s="1215"/>
      <c r="Q78" s="1216"/>
      <c r="R78" s="1217"/>
      <c r="S78" s="1215"/>
      <c r="T78" s="1215"/>
      <c r="U78" s="1215"/>
      <c r="V78" s="1215"/>
      <c r="W78" s="1215"/>
      <c r="X78" s="1215"/>
      <c r="Y78" s="1215"/>
      <c r="Z78" s="1215"/>
      <c r="AA78" s="1215"/>
      <c r="AB78" s="1215"/>
      <c r="AC78" s="1215"/>
      <c r="AD78" s="1215"/>
      <c r="AE78" s="1215"/>
      <c r="AF78" s="1215"/>
      <c r="AG78" s="1215"/>
      <c r="AH78" s="1215"/>
      <c r="AI78" s="1215"/>
      <c r="AJ78" s="1215"/>
      <c r="AK78" s="1215"/>
      <c r="AL78" s="1553"/>
      <c r="AM78" s="1226"/>
      <c r="AN78" s="1226"/>
      <c r="AO78" s="1226"/>
      <c r="AP78" s="1226"/>
      <c r="AQ78" s="1226"/>
      <c r="AR78" s="1226"/>
      <c r="AS78" s="1226"/>
      <c r="AT78" s="1226"/>
      <c r="AU78" s="1226"/>
      <c r="AV78" s="1226"/>
      <c r="AW78" s="1226"/>
      <c r="AX78" s="1226"/>
      <c r="AY78" s="1226"/>
      <c r="AZ78" s="570"/>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304"/>
      <c r="CF78" s="304"/>
      <c r="CG78" s="304"/>
      <c r="CH78" s="304"/>
      <c r="CI78" s="304"/>
      <c r="CJ78" s="304"/>
      <c r="CK78" s="304"/>
      <c r="CL78" s="304"/>
      <c r="CM78" s="1503"/>
      <c r="CN78" s="1503"/>
      <c r="CO78" s="1503"/>
      <c r="CP78" s="1503"/>
      <c r="CQ78" s="1503"/>
      <c r="CR78" s="1503"/>
      <c r="CS78" s="1503"/>
      <c r="CT78" s="1503"/>
      <c r="CU78" s="1503"/>
      <c r="CV78" s="1503"/>
      <c r="CW78" s="1503"/>
      <c r="CX78" s="1503"/>
      <c r="CY78" s="1503"/>
      <c r="CZ78" s="1503"/>
    </row>
    <row r="79" s="566" customFormat="true" ht="15" customHeight="true" x14ac:dyDescent="0.2">
      <c r="A79" s="1163"/>
      <c r="B79" s="1331"/>
      <c r="C79" s="1214"/>
      <c r="D79" s="1215"/>
      <c r="E79" s="1215"/>
      <c r="F79" s="1215"/>
      <c r="G79" s="1216"/>
      <c r="H79" s="1217"/>
      <c r="I79" s="1215"/>
      <c r="J79" s="1215"/>
      <c r="K79" s="1215"/>
      <c r="L79" s="1218"/>
      <c r="M79" s="1219"/>
      <c r="N79" s="1215"/>
      <c r="O79" s="1215"/>
      <c r="P79" s="1215"/>
      <c r="Q79" s="1216"/>
      <c r="R79" s="1217"/>
      <c r="S79" s="1215"/>
      <c r="T79" s="1215"/>
      <c r="U79" s="1215"/>
      <c r="V79" s="1215"/>
      <c r="W79" s="1215"/>
      <c r="X79" s="1215"/>
      <c r="Y79" s="1215"/>
      <c r="Z79" s="1215"/>
      <c r="AA79" s="1215"/>
      <c r="AB79" s="1215"/>
      <c r="AC79" s="1215"/>
      <c r="AD79" s="1215"/>
      <c r="AE79" s="1215"/>
      <c r="AF79" s="1215"/>
      <c r="AG79" s="1215"/>
      <c r="AH79" s="1215"/>
      <c r="AI79" s="1215"/>
      <c r="AJ79" s="1215"/>
      <c r="AK79" s="1215"/>
      <c r="AL79" s="1553"/>
      <c r="AM79" s="1226"/>
      <c r="AN79" s="1226"/>
      <c r="AO79" s="1226"/>
      <c r="AP79" s="1226"/>
      <c r="AQ79" s="1226"/>
      <c r="AR79" s="1226"/>
      <c r="AS79" s="1226"/>
      <c r="AT79" s="1226"/>
      <c r="AU79" s="1226"/>
      <c r="AV79" s="1226"/>
      <c r="AW79" s="1226"/>
      <c r="AX79" s="1226"/>
      <c r="AY79" s="1226"/>
      <c r="AZ79" s="570"/>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304"/>
      <c r="CF79" s="304"/>
      <c r="CG79" s="304"/>
      <c r="CH79" s="304"/>
      <c r="CI79" s="304"/>
      <c r="CJ79" s="304"/>
      <c r="CK79" s="304"/>
      <c r="CL79" s="304"/>
      <c r="CM79" s="1503"/>
      <c r="CN79" s="1503"/>
      <c r="CO79" s="1503"/>
      <c r="CP79" s="1503"/>
      <c r="CQ79" s="1503"/>
      <c r="CR79" s="1503"/>
      <c r="CS79" s="1503"/>
      <c r="CT79" s="1503"/>
      <c r="CU79" s="1503"/>
      <c r="CV79" s="1503"/>
      <c r="CW79" s="1503"/>
      <c r="CX79" s="1503"/>
      <c r="CY79" s="1503"/>
      <c r="CZ79" s="1503"/>
    </row>
    <row r="80" s="566" customFormat="true" ht="15" customHeight="true" x14ac:dyDescent="0.2">
      <c r="A80" s="1164"/>
      <c r="B80" s="1332"/>
      <c r="C80" s="1220"/>
      <c r="D80" s="1221"/>
      <c r="E80" s="1221"/>
      <c r="F80" s="1221"/>
      <c r="G80" s="1222"/>
      <c r="H80" s="1223"/>
      <c r="I80" s="1221"/>
      <c r="J80" s="1221"/>
      <c r="K80" s="1221"/>
      <c r="L80" s="1224"/>
      <c r="M80" s="1225"/>
      <c r="N80" s="1221"/>
      <c r="O80" s="1221"/>
      <c r="P80" s="1221"/>
      <c r="Q80" s="1222"/>
      <c r="R80" s="1223"/>
      <c r="S80" s="1221"/>
      <c r="T80" s="1221"/>
      <c r="U80" s="1221"/>
      <c r="V80" s="1221"/>
      <c r="W80" s="1221"/>
      <c r="X80" s="1221"/>
      <c r="Y80" s="1221"/>
      <c r="Z80" s="1221"/>
      <c r="AA80" s="1221"/>
      <c r="AB80" s="1221"/>
      <c r="AC80" s="1221"/>
      <c r="AD80" s="1221"/>
      <c r="AE80" s="1221"/>
      <c r="AF80" s="1221"/>
      <c r="AG80" s="1221"/>
      <c r="AH80" s="1221"/>
      <c r="AI80" s="1221"/>
      <c r="AJ80" s="1221"/>
      <c r="AK80" s="1221"/>
      <c r="AL80" s="1554"/>
      <c r="AM80" s="1226"/>
      <c r="AN80" s="1226"/>
      <c r="AO80" s="1226"/>
      <c r="AP80" s="1226"/>
      <c r="AQ80" s="1226"/>
      <c r="AR80" s="1226"/>
      <c r="AS80" s="1226"/>
      <c r="AT80" s="1226"/>
      <c r="AU80" s="1226"/>
      <c r="AV80" s="1226"/>
      <c r="AW80" s="1226"/>
      <c r="AX80" s="1226"/>
      <c r="AY80" s="1226"/>
      <c r="AZ80" s="570"/>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304"/>
      <c r="CF80" s="304"/>
      <c r="CG80" s="304"/>
      <c r="CH80" s="304"/>
      <c r="CI80" s="304"/>
      <c r="CJ80" s="304"/>
      <c r="CK80" s="304"/>
      <c r="CL80" s="304"/>
      <c r="CM80" s="1503"/>
      <c r="CN80" s="1503"/>
      <c r="CO80" s="1503"/>
      <c r="CP80" s="1503"/>
      <c r="CQ80" s="1503"/>
      <c r="CR80" s="1503"/>
      <c r="CS80" s="1503"/>
      <c r="CT80" s="1503"/>
      <c r="CU80" s="1503"/>
      <c r="CV80" s="1503"/>
      <c r="CW80" s="1503"/>
      <c r="CX80" s="1503"/>
      <c r="CY80" s="1503"/>
      <c r="CZ80" s="1503"/>
    </row>
    <row r="81" s="567" customFormat="true" ht="15" customHeight="true" x14ac:dyDescent="0.2">
      <c r="A81" s="716"/>
      <c r="B81" s="733"/>
      <c r="C81" s="807"/>
      <c r="D81" s="808"/>
      <c r="E81" s="808"/>
      <c r="F81" s="808"/>
      <c r="G81" s="809"/>
      <c r="H81" s="810"/>
      <c r="I81" s="808"/>
      <c r="J81" s="808"/>
      <c r="K81" s="808"/>
      <c r="L81" s="811"/>
      <c r="M81" s="812"/>
      <c r="N81" s="808"/>
      <c r="O81" s="808"/>
      <c r="P81" s="808"/>
      <c r="Q81" s="809"/>
      <c r="R81" s="810"/>
      <c r="S81" s="808"/>
      <c r="T81" s="808"/>
      <c r="U81" s="808"/>
      <c r="V81" s="808"/>
      <c r="W81" s="808"/>
      <c r="X81" s="808"/>
      <c r="Y81" s="808"/>
      <c r="Z81" s="808"/>
      <c r="AA81" s="808"/>
      <c r="AB81" s="813"/>
      <c r="AC81" s="814"/>
      <c r="AD81" s="814"/>
      <c r="AE81" s="814"/>
      <c r="AF81" s="814"/>
      <c r="AG81" s="814"/>
      <c r="AH81" s="814"/>
      <c r="AI81" s="814"/>
      <c r="AJ81" s="814"/>
      <c r="AK81" s="814"/>
      <c r="AL81" s="825"/>
      <c r="AM81" s="547"/>
      <c r="AN81" s="547"/>
      <c r="AO81" s="547"/>
      <c r="AP81" s="547"/>
      <c r="AQ81" s="547"/>
      <c r="AR81" s="547"/>
      <c r="AS81" s="547"/>
      <c r="AT81" s="547"/>
      <c r="AU81" s="547"/>
      <c r="AV81" s="547"/>
      <c r="AW81" s="547"/>
      <c r="AX81" s="547"/>
      <c r="AY81" s="54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304"/>
      <c r="CF81" s="304"/>
      <c r="CG81" s="304"/>
      <c r="CH81" s="304"/>
      <c r="CI81" s="304"/>
      <c r="CJ81" s="304"/>
      <c r="CK81" s="304"/>
      <c r="CL81" s="304"/>
      <c r="CM81" s="1503"/>
      <c r="CN81" s="1503"/>
      <c r="CO81" s="1503"/>
      <c r="CP81" s="1503"/>
      <c r="CQ81" s="1503"/>
      <c r="CR81" s="1503"/>
      <c r="CS81" s="1503"/>
      <c r="CT81" s="1503"/>
      <c r="CU81" s="1503"/>
      <c r="CV81" s="1503"/>
      <c r="CW81" s="1503"/>
      <c r="CX81" s="1503"/>
      <c r="CY81" s="1503"/>
      <c r="CZ81" s="1503"/>
    </row>
    <row r="82" s="567" customFormat="true" ht="15" customHeight="true" x14ac:dyDescent="0.2">
      <c r="A82" s="716"/>
      <c r="B82" s="733"/>
      <c r="C82" s="807"/>
      <c r="D82" s="808"/>
      <c r="E82" s="808"/>
      <c r="F82" s="808"/>
      <c r="G82" s="809"/>
      <c r="H82" s="810"/>
      <c r="I82" s="808"/>
      <c r="J82" s="808"/>
      <c r="K82" s="808"/>
      <c r="L82" s="811"/>
      <c r="M82" s="812"/>
      <c r="N82" s="808"/>
      <c r="O82" s="808"/>
      <c r="P82" s="808"/>
      <c r="Q82" s="809"/>
      <c r="R82" s="810"/>
      <c r="S82" s="808"/>
      <c r="T82" s="808"/>
      <c r="U82" s="808"/>
      <c r="V82" s="808"/>
      <c r="W82" s="808"/>
      <c r="X82" s="808"/>
      <c r="Y82" s="808"/>
      <c r="Z82" s="808"/>
      <c r="AA82" s="808"/>
      <c r="AB82" s="813"/>
      <c r="AC82" s="814"/>
      <c r="AD82" s="814"/>
      <c r="AE82" s="814"/>
      <c r="AF82" s="814"/>
      <c r="AG82" s="814"/>
      <c r="AH82" s="814"/>
      <c r="AI82" s="814"/>
      <c r="AJ82" s="814"/>
      <c r="AK82" s="814"/>
      <c r="AL82" s="825"/>
      <c r="AM82" s="547"/>
      <c r="AN82" s="547"/>
      <c r="AO82" s="547"/>
      <c r="AP82" s="547"/>
      <c r="AQ82" s="547"/>
      <c r="AR82" s="547"/>
      <c r="AS82" s="547"/>
      <c r="AT82" s="547"/>
      <c r="AU82" s="547"/>
      <c r="AV82" s="547"/>
      <c r="AW82" s="547"/>
      <c r="AX82" s="547"/>
      <c r="AY82" s="54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304"/>
      <c r="CF82" s="304"/>
      <c r="CG82" s="304"/>
      <c r="CH82" s="304"/>
      <c r="CI82" s="304"/>
      <c r="CJ82" s="304"/>
      <c r="CK82" s="304"/>
      <c r="CL82" s="304"/>
      <c r="CM82" s="1503"/>
      <c r="CN82" s="1503"/>
      <c r="CO82" s="1503"/>
      <c r="CP82" s="1503"/>
      <c r="CQ82" s="1503"/>
      <c r="CR82" s="1503"/>
      <c r="CS82" s="1503"/>
      <c r="CT82" s="1503"/>
      <c r="CU82" s="1503"/>
      <c r="CV82" s="1503"/>
      <c r="CW82" s="1503"/>
      <c r="CX82" s="1503"/>
      <c r="CY82" s="1503"/>
      <c r="CZ82" s="1503"/>
    </row>
    <row r="83" s="567" customFormat="true" ht="15" customHeight="true" x14ac:dyDescent="0.2">
      <c r="A83" s="716"/>
      <c r="B83" s="733"/>
      <c r="C83" s="807"/>
      <c r="D83" s="808"/>
      <c r="E83" s="808"/>
      <c r="F83" s="808"/>
      <c r="G83" s="809"/>
      <c r="H83" s="810"/>
      <c r="I83" s="808"/>
      <c r="J83" s="808"/>
      <c r="K83" s="808"/>
      <c r="L83" s="811"/>
      <c r="M83" s="812"/>
      <c r="N83" s="808"/>
      <c r="O83" s="808"/>
      <c r="P83" s="808"/>
      <c r="Q83" s="809"/>
      <c r="R83" s="810"/>
      <c r="S83" s="808"/>
      <c r="T83" s="808"/>
      <c r="U83" s="808"/>
      <c r="V83" s="808"/>
      <c r="W83" s="808"/>
      <c r="X83" s="808"/>
      <c r="Y83" s="808"/>
      <c r="Z83" s="808"/>
      <c r="AA83" s="808"/>
      <c r="AB83" s="813"/>
      <c r="AC83" s="814"/>
      <c r="AD83" s="814"/>
      <c r="AE83" s="814"/>
      <c r="AF83" s="814"/>
      <c r="AG83" s="814"/>
      <c r="AH83" s="814"/>
      <c r="AI83" s="814"/>
      <c r="AJ83" s="814"/>
      <c r="AK83" s="814"/>
      <c r="AL83" s="825"/>
      <c r="AM83" s="547"/>
      <c r="AN83" s="547"/>
      <c r="AO83" s="547"/>
      <c r="AP83" s="547"/>
      <c r="AQ83" s="547"/>
      <c r="AR83" s="547"/>
      <c r="AS83" s="547"/>
      <c r="AT83" s="547"/>
      <c r="AU83" s="547"/>
      <c r="AV83" s="547"/>
      <c r="AW83" s="547"/>
      <c r="AX83" s="547"/>
      <c r="AY83" s="54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304"/>
      <c r="CF83" s="304"/>
      <c r="CG83" s="304"/>
      <c r="CH83" s="304"/>
      <c r="CI83" s="304"/>
      <c r="CJ83" s="304"/>
      <c r="CK83" s="304"/>
      <c r="CL83" s="304"/>
      <c r="CM83" s="1503"/>
      <c r="CN83" s="1503"/>
      <c r="CO83" s="1503"/>
      <c r="CP83" s="1503"/>
      <c r="CQ83" s="1503"/>
      <c r="CR83" s="1503"/>
      <c r="CS83" s="1503"/>
      <c r="CT83" s="1503"/>
      <c r="CU83" s="1503"/>
      <c r="CV83" s="1503"/>
      <c r="CW83" s="1503"/>
      <c r="CX83" s="1503"/>
      <c r="CY83" s="1503"/>
      <c r="CZ83" s="1503"/>
    </row>
    <row r="84" s="567" customFormat="true" ht="15" customHeight="true" x14ac:dyDescent="0.2">
      <c r="A84" s="716"/>
      <c r="B84" s="733"/>
      <c r="C84" s="807"/>
      <c r="D84" s="808"/>
      <c r="E84" s="808"/>
      <c r="F84" s="808"/>
      <c r="G84" s="809"/>
      <c r="H84" s="810"/>
      <c r="I84" s="808"/>
      <c r="J84" s="808"/>
      <c r="K84" s="808"/>
      <c r="L84" s="811"/>
      <c r="M84" s="812"/>
      <c r="N84" s="808"/>
      <c r="O84" s="808"/>
      <c r="P84" s="808"/>
      <c r="Q84" s="809"/>
      <c r="R84" s="810"/>
      <c r="S84" s="808"/>
      <c r="T84" s="808"/>
      <c r="U84" s="808"/>
      <c r="V84" s="808"/>
      <c r="W84" s="808"/>
      <c r="X84" s="808"/>
      <c r="Y84" s="808"/>
      <c r="Z84" s="808"/>
      <c r="AA84" s="808"/>
      <c r="AB84" s="813"/>
      <c r="AC84" s="814"/>
      <c r="AD84" s="814"/>
      <c r="AE84" s="814"/>
      <c r="AF84" s="814"/>
      <c r="AG84" s="814"/>
      <c r="AH84" s="814"/>
      <c r="AI84" s="814"/>
      <c r="AJ84" s="814"/>
      <c r="AK84" s="814"/>
      <c r="AL84" s="825"/>
      <c r="AM84" s="547"/>
      <c r="AN84" s="547"/>
      <c r="AO84" s="547"/>
      <c r="AP84" s="547"/>
      <c r="AQ84" s="547"/>
      <c r="AR84" s="547"/>
      <c r="AS84" s="547"/>
      <c r="AT84" s="547"/>
      <c r="AU84" s="547"/>
      <c r="AV84" s="547"/>
      <c r="AW84" s="547"/>
      <c r="AX84" s="547"/>
      <c r="AY84" s="54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304"/>
      <c r="CF84" s="304"/>
      <c r="CG84" s="304"/>
      <c r="CH84" s="304"/>
      <c r="CI84" s="304"/>
      <c r="CJ84" s="304"/>
      <c r="CK84" s="304"/>
      <c r="CL84" s="304"/>
      <c r="CM84" s="1503"/>
      <c r="CN84" s="1503"/>
      <c r="CO84" s="1503"/>
      <c r="CP84" s="1503"/>
      <c r="CQ84" s="1503"/>
      <c r="CR84" s="1503"/>
      <c r="CS84" s="1503"/>
      <c r="CT84" s="1503"/>
      <c r="CU84" s="1503"/>
      <c r="CV84" s="1503"/>
      <c r="CW84" s="1503"/>
      <c r="CX84" s="1503"/>
      <c r="CY84" s="1503"/>
      <c r="CZ84" s="1503"/>
    </row>
    <row r="85" s="567" customFormat="true" ht="15" customHeight="true" x14ac:dyDescent="0.2">
      <c r="A85" s="716"/>
      <c r="B85" s="733"/>
      <c r="C85" s="807"/>
      <c r="D85" s="808"/>
      <c r="E85" s="808"/>
      <c r="F85" s="808"/>
      <c r="G85" s="809"/>
      <c r="H85" s="810"/>
      <c r="I85" s="808"/>
      <c r="J85" s="808"/>
      <c r="K85" s="808"/>
      <c r="L85" s="811"/>
      <c r="M85" s="812"/>
      <c r="N85" s="808"/>
      <c r="O85" s="808"/>
      <c r="P85" s="808"/>
      <c r="Q85" s="809"/>
      <c r="R85" s="810"/>
      <c r="S85" s="808"/>
      <c r="T85" s="808"/>
      <c r="U85" s="808"/>
      <c r="V85" s="808"/>
      <c r="W85" s="808"/>
      <c r="X85" s="808"/>
      <c r="Y85" s="808"/>
      <c r="Z85" s="808"/>
      <c r="AA85" s="808"/>
      <c r="AB85" s="813"/>
      <c r="AC85" s="814"/>
      <c r="AD85" s="814"/>
      <c r="AE85" s="814"/>
      <c r="AF85" s="814"/>
      <c r="AG85" s="814"/>
      <c r="AH85" s="814"/>
      <c r="AI85" s="814"/>
      <c r="AJ85" s="814"/>
      <c r="AK85" s="814"/>
      <c r="AL85" s="825"/>
      <c r="AM85" s="547"/>
      <c r="AN85" s="547"/>
      <c r="AO85" s="547"/>
      <c r="AP85" s="547"/>
      <c r="AQ85" s="547"/>
      <c r="AR85" s="547"/>
      <c r="AS85" s="547"/>
      <c r="AT85" s="547"/>
      <c r="AU85" s="547"/>
      <c r="AV85" s="547"/>
      <c r="AW85" s="547"/>
      <c r="AX85" s="547"/>
      <c r="AY85" s="54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304"/>
      <c r="CF85" s="304"/>
      <c r="CG85" s="304"/>
      <c r="CH85" s="304"/>
      <c r="CI85" s="304"/>
      <c r="CJ85" s="304"/>
      <c r="CK85" s="304"/>
      <c r="CL85" s="304"/>
      <c r="CM85" s="1503"/>
      <c r="CN85" s="1503"/>
      <c r="CO85" s="1503"/>
      <c r="CP85" s="1503"/>
      <c r="CQ85" s="1503"/>
      <c r="CR85" s="1503"/>
      <c r="CS85" s="1503"/>
      <c r="CT85" s="1503"/>
      <c r="CU85" s="1503"/>
      <c r="CV85" s="1503"/>
      <c r="CW85" s="1503"/>
      <c r="CX85" s="1503"/>
      <c r="CY85" s="1503"/>
      <c r="CZ85" s="1503"/>
    </row>
    <row r="86" s="567" customFormat="true" ht="15" customHeight="true" x14ac:dyDescent="0.2">
      <c r="A86" s="716"/>
      <c r="B86" s="733"/>
      <c r="C86" s="807"/>
      <c r="D86" s="808"/>
      <c r="E86" s="808"/>
      <c r="F86" s="808"/>
      <c r="G86" s="809"/>
      <c r="H86" s="810"/>
      <c r="I86" s="808"/>
      <c r="J86" s="808"/>
      <c r="K86" s="808"/>
      <c r="L86" s="811"/>
      <c r="M86" s="812"/>
      <c r="N86" s="808"/>
      <c r="O86" s="808"/>
      <c r="P86" s="808"/>
      <c r="Q86" s="809"/>
      <c r="R86" s="810"/>
      <c r="S86" s="808"/>
      <c r="T86" s="808"/>
      <c r="U86" s="808"/>
      <c r="V86" s="808"/>
      <c r="W86" s="808"/>
      <c r="X86" s="808"/>
      <c r="Y86" s="808"/>
      <c r="Z86" s="808"/>
      <c r="AA86" s="808"/>
      <c r="AB86" s="813"/>
      <c r="AC86" s="814"/>
      <c r="AD86" s="814"/>
      <c r="AE86" s="814"/>
      <c r="AF86" s="814"/>
      <c r="AG86" s="814"/>
      <c r="AH86" s="814"/>
      <c r="AI86" s="814"/>
      <c r="AJ86" s="814"/>
      <c r="AK86" s="814"/>
      <c r="AL86" s="825"/>
      <c r="AM86" s="547"/>
      <c r="AN86" s="547"/>
      <c r="AO86" s="547"/>
      <c r="AP86" s="547"/>
      <c r="AQ86" s="547"/>
      <c r="AR86" s="547"/>
      <c r="AS86" s="547"/>
      <c r="AT86" s="547"/>
      <c r="AU86" s="547"/>
      <c r="AV86" s="547"/>
      <c r="AW86" s="547"/>
      <c r="AX86" s="547"/>
      <c r="AY86" s="54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304"/>
      <c r="CF86" s="304"/>
      <c r="CG86" s="304"/>
      <c r="CH86" s="304"/>
      <c r="CI86" s="304"/>
      <c r="CJ86" s="304"/>
      <c r="CK86" s="304"/>
      <c r="CL86" s="304"/>
      <c r="CM86" s="1503"/>
      <c r="CN86" s="1503"/>
      <c r="CO86" s="1503"/>
      <c r="CP86" s="1503"/>
      <c r="CQ86" s="1503"/>
      <c r="CR86" s="1503"/>
      <c r="CS86" s="1503"/>
      <c r="CT86" s="1503"/>
      <c r="CU86" s="1503"/>
      <c r="CV86" s="1503"/>
      <c r="CW86" s="1503"/>
      <c r="CX86" s="1503"/>
      <c r="CY86" s="1503"/>
      <c r="CZ86" s="1503"/>
    </row>
    <row r="87" s="567" customFormat="true" ht="15" customHeight="true" x14ac:dyDescent="0.2">
      <c r="A87" s="716"/>
      <c r="B87" s="733"/>
      <c r="C87" s="807"/>
      <c r="D87" s="808"/>
      <c r="E87" s="808"/>
      <c r="F87" s="808"/>
      <c r="G87" s="809"/>
      <c r="H87" s="810"/>
      <c r="I87" s="808"/>
      <c r="J87" s="808"/>
      <c r="K87" s="808"/>
      <c r="L87" s="811"/>
      <c r="M87" s="812"/>
      <c r="N87" s="808"/>
      <c r="O87" s="808"/>
      <c r="P87" s="808"/>
      <c r="Q87" s="809"/>
      <c r="R87" s="810"/>
      <c r="S87" s="808"/>
      <c r="T87" s="808"/>
      <c r="U87" s="808"/>
      <c r="V87" s="808"/>
      <c r="W87" s="808"/>
      <c r="X87" s="808"/>
      <c r="Y87" s="808"/>
      <c r="Z87" s="808"/>
      <c r="AA87" s="808"/>
      <c r="AB87" s="813"/>
      <c r="AC87" s="814"/>
      <c r="AD87" s="814"/>
      <c r="AE87" s="814"/>
      <c r="AF87" s="814"/>
      <c r="AG87" s="814"/>
      <c r="AH87" s="814"/>
      <c r="AI87" s="814"/>
      <c r="AJ87" s="814"/>
      <c r="AK87" s="814"/>
      <c r="AL87" s="825"/>
      <c r="AM87" s="547"/>
      <c r="AN87" s="547"/>
      <c r="AO87" s="547"/>
      <c r="AP87" s="547"/>
      <c r="AQ87" s="547"/>
      <c r="AR87" s="547"/>
      <c r="AS87" s="547"/>
      <c r="AT87" s="547"/>
      <c r="AU87" s="547"/>
      <c r="AV87" s="547"/>
      <c r="AW87" s="547"/>
      <c r="AX87" s="547"/>
      <c r="AY87" s="54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304"/>
      <c r="CF87" s="304"/>
      <c r="CG87" s="304"/>
      <c r="CH87" s="304"/>
      <c r="CI87" s="304"/>
      <c r="CJ87" s="304"/>
      <c r="CK87" s="304"/>
      <c r="CL87" s="304"/>
      <c r="CM87" s="1503"/>
      <c r="CN87" s="1503"/>
      <c r="CO87" s="1503"/>
      <c r="CP87" s="1503"/>
      <c r="CQ87" s="1503"/>
      <c r="CR87" s="1503"/>
      <c r="CS87" s="1503"/>
      <c r="CT87" s="1503"/>
      <c r="CU87" s="1503"/>
      <c r="CV87" s="1503"/>
      <c r="CW87" s="1503"/>
      <c r="CX87" s="1503"/>
      <c r="CY87" s="1503"/>
      <c r="CZ87" s="1503"/>
    </row>
    <row r="88" s="567" customFormat="true" ht="15" customHeight="true" x14ac:dyDescent="0.2">
      <c r="A88" s="716"/>
      <c r="B88" s="733"/>
      <c r="C88" s="807"/>
      <c r="D88" s="808"/>
      <c r="E88" s="808"/>
      <c r="F88" s="808"/>
      <c r="G88" s="809"/>
      <c r="H88" s="810"/>
      <c r="I88" s="808"/>
      <c r="J88" s="808"/>
      <c r="K88" s="808"/>
      <c r="L88" s="811"/>
      <c r="M88" s="812"/>
      <c r="N88" s="808"/>
      <c r="O88" s="808"/>
      <c r="P88" s="808"/>
      <c r="Q88" s="809"/>
      <c r="R88" s="810"/>
      <c r="S88" s="808"/>
      <c r="T88" s="808"/>
      <c r="U88" s="808"/>
      <c r="V88" s="808"/>
      <c r="W88" s="808"/>
      <c r="X88" s="808"/>
      <c r="Y88" s="808"/>
      <c r="Z88" s="808"/>
      <c r="AA88" s="808"/>
      <c r="AB88" s="813"/>
      <c r="AC88" s="814"/>
      <c r="AD88" s="814"/>
      <c r="AE88" s="814"/>
      <c r="AF88" s="814"/>
      <c r="AG88" s="814"/>
      <c r="AH88" s="814"/>
      <c r="AI88" s="814"/>
      <c r="AJ88" s="814"/>
      <c r="AK88" s="814"/>
      <c r="AL88" s="825"/>
      <c r="AM88" s="547"/>
      <c r="AN88" s="547"/>
      <c r="AO88" s="547"/>
      <c r="AP88" s="547"/>
      <c r="AQ88" s="547"/>
      <c r="AR88" s="547"/>
      <c r="AS88" s="547"/>
      <c r="AT88" s="547"/>
      <c r="AU88" s="547"/>
      <c r="AV88" s="547"/>
      <c r="AW88" s="547"/>
      <c r="AX88" s="547"/>
      <c r="AY88" s="54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304"/>
      <c r="CF88" s="304"/>
      <c r="CG88" s="304"/>
      <c r="CH88" s="304"/>
      <c r="CI88" s="304"/>
      <c r="CJ88" s="304"/>
      <c r="CK88" s="304"/>
      <c r="CL88" s="304"/>
      <c r="CM88" s="1503"/>
      <c r="CN88" s="1503"/>
      <c r="CO88" s="1503"/>
      <c r="CP88" s="1503"/>
      <c r="CQ88" s="1503"/>
      <c r="CR88" s="1503"/>
      <c r="CS88" s="1503"/>
      <c r="CT88" s="1503"/>
      <c r="CU88" s="1503"/>
      <c r="CV88" s="1503"/>
      <c r="CW88" s="1503"/>
      <c r="CX88" s="1503"/>
      <c r="CY88" s="1503"/>
      <c r="CZ88" s="1503"/>
    </row>
    <row r="89" s="567" customFormat="true" ht="15" customHeight="true" x14ac:dyDescent="0.2">
      <c r="A89" s="716"/>
      <c r="B89" s="733"/>
      <c r="C89" s="807"/>
      <c r="D89" s="808"/>
      <c r="E89" s="808"/>
      <c r="F89" s="808"/>
      <c r="G89" s="809"/>
      <c r="H89" s="810"/>
      <c r="I89" s="808"/>
      <c r="J89" s="808"/>
      <c r="K89" s="808"/>
      <c r="L89" s="811"/>
      <c r="M89" s="812"/>
      <c r="N89" s="808"/>
      <c r="O89" s="808"/>
      <c r="P89" s="808"/>
      <c r="Q89" s="809"/>
      <c r="R89" s="810"/>
      <c r="S89" s="808"/>
      <c r="T89" s="808"/>
      <c r="U89" s="808"/>
      <c r="V89" s="808"/>
      <c r="W89" s="808"/>
      <c r="X89" s="808"/>
      <c r="Y89" s="808"/>
      <c r="Z89" s="808"/>
      <c r="AA89" s="808"/>
      <c r="AB89" s="813"/>
      <c r="AC89" s="814"/>
      <c r="AD89" s="814"/>
      <c r="AE89" s="814"/>
      <c r="AF89" s="814"/>
      <c r="AG89" s="814"/>
      <c r="AH89" s="814"/>
      <c r="AI89" s="814"/>
      <c r="AJ89" s="814"/>
      <c r="AK89" s="814"/>
      <c r="AL89" s="825"/>
      <c r="AM89" s="547"/>
      <c r="AN89" s="547"/>
      <c r="AO89" s="547"/>
      <c r="AP89" s="547"/>
      <c r="AQ89" s="547"/>
      <c r="AR89" s="547"/>
      <c r="AS89" s="547"/>
      <c r="AT89" s="547"/>
      <c r="AU89" s="547"/>
      <c r="AV89" s="547"/>
      <c r="AW89" s="547"/>
      <c r="AX89" s="547"/>
      <c r="AY89" s="54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304"/>
      <c r="CF89" s="304"/>
      <c r="CG89" s="304"/>
      <c r="CH89" s="304"/>
      <c r="CI89" s="304"/>
      <c r="CJ89" s="304"/>
      <c r="CK89" s="304"/>
      <c r="CL89" s="304"/>
      <c r="CM89" s="1503"/>
      <c r="CN89" s="1503"/>
      <c r="CO89" s="1503"/>
      <c r="CP89" s="1503"/>
      <c r="CQ89" s="1503"/>
      <c r="CR89" s="1503"/>
      <c r="CS89" s="1503"/>
      <c r="CT89" s="1503"/>
      <c r="CU89" s="1503"/>
      <c r="CV89" s="1503"/>
      <c r="CW89" s="1503"/>
      <c r="CX89" s="1503"/>
      <c r="CY89" s="1503"/>
      <c r="CZ89" s="1503"/>
    </row>
    <row r="90" s="567" customFormat="true" ht="15" customHeight="true" x14ac:dyDescent="0.2">
      <c r="A90" s="717"/>
      <c r="B90" s="734"/>
      <c r="C90" s="816"/>
      <c r="D90" s="817"/>
      <c r="E90" s="817"/>
      <c r="F90" s="817"/>
      <c r="G90" s="818"/>
      <c r="H90" s="819"/>
      <c r="I90" s="817"/>
      <c r="J90" s="817"/>
      <c r="K90" s="817"/>
      <c r="L90" s="820"/>
      <c r="M90" s="821"/>
      <c r="N90" s="817"/>
      <c r="O90" s="817"/>
      <c r="P90" s="817"/>
      <c r="Q90" s="818"/>
      <c r="R90" s="819"/>
      <c r="S90" s="817"/>
      <c r="T90" s="817"/>
      <c r="U90" s="817"/>
      <c r="V90" s="817"/>
      <c r="W90" s="817"/>
      <c r="X90" s="817"/>
      <c r="Y90" s="817"/>
      <c r="Z90" s="817"/>
      <c r="AA90" s="817"/>
      <c r="AB90" s="822"/>
      <c r="AC90" s="814"/>
      <c r="AD90" s="814"/>
      <c r="AE90" s="814"/>
      <c r="AF90" s="814"/>
      <c r="AG90" s="814"/>
      <c r="AH90" s="814"/>
      <c r="AI90" s="814"/>
      <c r="AJ90" s="814"/>
      <c r="AK90" s="814"/>
      <c r="AL90" s="825"/>
      <c r="AM90" s="547"/>
      <c r="AN90" s="547"/>
      <c r="AO90" s="547"/>
      <c r="AP90" s="547"/>
      <c r="AQ90" s="547"/>
      <c r="AR90" s="547"/>
      <c r="AS90" s="547"/>
      <c r="AT90" s="547"/>
      <c r="AU90" s="547"/>
      <c r="AV90" s="547"/>
      <c r="AW90" s="547"/>
      <c r="AX90" s="547"/>
      <c r="AY90" s="54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304"/>
      <c r="CF90" s="304"/>
      <c r="CG90" s="304"/>
      <c r="CH90" s="304"/>
      <c r="CI90" s="304"/>
      <c r="CJ90" s="304"/>
      <c r="CK90" s="304"/>
      <c r="CL90" s="304"/>
      <c r="CM90" s="1503"/>
      <c r="CN90" s="1503"/>
      <c r="CO90" s="1503"/>
      <c r="CP90" s="1503"/>
      <c r="CQ90" s="1503"/>
      <c r="CR90" s="1503"/>
      <c r="CS90" s="1503"/>
      <c r="CT90" s="1503"/>
      <c r="CU90" s="1503"/>
      <c r="CV90" s="1503"/>
      <c r="CW90" s="1503"/>
      <c r="CX90" s="1503"/>
      <c r="CY90" s="1503"/>
      <c r="CZ90" s="1503"/>
    </row>
    <row r="91" s="567" customFormat="true" ht="15" customHeight="true" x14ac:dyDescent="0.2">
      <c r="A91" s="647"/>
      <c r="B91" s="735"/>
      <c r="C91" s="823"/>
      <c r="D91" s="814"/>
      <c r="E91" s="814"/>
      <c r="F91" s="814"/>
      <c r="G91" s="815"/>
      <c r="H91" s="824"/>
      <c r="I91" s="814"/>
      <c r="J91" s="814"/>
      <c r="K91" s="814"/>
      <c r="L91" s="825"/>
      <c r="M91" s="823"/>
      <c r="N91" s="814"/>
      <c r="O91" s="814"/>
      <c r="P91" s="814"/>
      <c r="Q91" s="815"/>
      <c r="R91" s="824"/>
      <c r="S91" s="814"/>
      <c r="T91" s="814"/>
      <c r="U91" s="814"/>
      <c r="V91" s="814"/>
      <c r="W91" s="814"/>
      <c r="X91" s="814"/>
      <c r="Y91" s="814"/>
      <c r="Z91" s="814"/>
      <c r="AA91" s="814"/>
      <c r="AB91" s="814"/>
      <c r="AC91" s="814"/>
      <c r="AD91" s="814"/>
      <c r="AE91" s="814"/>
      <c r="AF91" s="814"/>
      <c r="AG91" s="814"/>
      <c r="AH91" s="814"/>
      <c r="AI91" s="814"/>
      <c r="AJ91" s="814"/>
      <c r="AK91" s="814"/>
      <c r="AL91" s="825"/>
      <c r="AM91" s="547"/>
      <c r="AN91" s="547"/>
      <c r="AO91" s="547"/>
      <c r="AP91" s="547"/>
      <c r="AQ91" s="547"/>
      <c r="AR91" s="547"/>
      <c r="AS91" s="547"/>
      <c r="AT91" s="547"/>
      <c r="AU91" s="547"/>
      <c r="AV91" s="547"/>
      <c r="AW91" s="547"/>
      <c r="AX91" s="547"/>
      <c r="AY91" s="54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304"/>
      <c r="CF91" s="304"/>
      <c r="CG91" s="304"/>
      <c r="CH91" s="304"/>
      <c r="CI91" s="304"/>
      <c r="CJ91" s="304"/>
      <c r="CK91" s="304"/>
      <c r="CL91" s="304"/>
      <c r="CM91" s="1503"/>
      <c r="CN91" s="1503"/>
      <c r="CO91" s="1503"/>
      <c r="CP91" s="1503"/>
      <c r="CQ91" s="1503"/>
      <c r="CR91" s="1503"/>
      <c r="CS91" s="1503"/>
      <c r="CT91" s="1503"/>
      <c r="CU91" s="1503"/>
      <c r="CV91" s="1503"/>
      <c r="CW91" s="1503"/>
      <c r="CX91" s="1503"/>
      <c r="CY91" s="1503"/>
      <c r="CZ91" s="1503"/>
    </row>
    <row r="92" s="567" customFormat="true" ht="15" customHeight="true" x14ac:dyDescent="0.2">
      <c r="A92" s="647"/>
      <c r="B92" s="735"/>
      <c r="C92" s="823"/>
      <c r="D92" s="814"/>
      <c r="E92" s="814"/>
      <c r="F92" s="814"/>
      <c r="G92" s="815"/>
      <c r="H92" s="824"/>
      <c r="I92" s="814"/>
      <c r="J92" s="814"/>
      <c r="K92" s="814"/>
      <c r="L92" s="825"/>
      <c r="M92" s="823"/>
      <c r="N92" s="814"/>
      <c r="O92" s="814"/>
      <c r="P92" s="814"/>
      <c r="Q92" s="815"/>
      <c r="R92" s="824"/>
      <c r="S92" s="814"/>
      <c r="T92" s="814"/>
      <c r="U92" s="814"/>
      <c r="V92" s="814"/>
      <c r="W92" s="814"/>
      <c r="X92" s="814"/>
      <c r="Y92" s="814"/>
      <c r="Z92" s="814"/>
      <c r="AA92" s="814"/>
      <c r="AB92" s="814"/>
      <c r="AC92" s="814"/>
      <c r="AD92" s="814"/>
      <c r="AE92" s="814"/>
      <c r="AF92" s="814"/>
      <c r="AG92" s="814"/>
      <c r="AH92" s="814"/>
      <c r="AI92" s="814"/>
      <c r="AJ92" s="814"/>
      <c r="AK92" s="814"/>
      <c r="AL92" s="825"/>
      <c r="AM92" s="547"/>
      <c r="AN92" s="547"/>
      <c r="AO92" s="547"/>
      <c r="AP92" s="547"/>
      <c r="AQ92" s="547"/>
      <c r="AR92" s="547"/>
      <c r="AS92" s="547"/>
      <c r="AT92" s="547"/>
      <c r="AU92" s="547"/>
      <c r="AV92" s="547"/>
      <c r="AW92" s="547"/>
      <c r="AX92" s="547"/>
      <c r="AY92" s="54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304"/>
      <c r="CF92" s="304"/>
      <c r="CG92" s="304"/>
      <c r="CH92" s="304"/>
      <c r="CI92" s="304"/>
      <c r="CJ92" s="304"/>
      <c r="CK92" s="304"/>
      <c r="CL92" s="304"/>
      <c r="CM92" s="1503"/>
      <c r="CN92" s="1503"/>
      <c r="CO92" s="1503"/>
      <c r="CP92" s="1503"/>
      <c r="CQ92" s="1503"/>
      <c r="CR92" s="1503"/>
      <c r="CS92" s="1503"/>
      <c r="CT92" s="1503"/>
      <c r="CU92" s="1503"/>
      <c r="CV92" s="1503"/>
      <c r="CW92" s="1503"/>
      <c r="CX92" s="1503"/>
      <c r="CY92" s="1503"/>
      <c r="CZ92" s="1503"/>
    </row>
    <row r="93" s="567" customFormat="true" ht="15" customHeight="true" x14ac:dyDescent="0.2">
      <c r="A93" s="718"/>
      <c r="B93" s="736"/>
      <c r="C93" s="650"/>
      <c r="D93" s="651"/>
      <c r="E93" s="651"/>
      <c r="F93" s="651"/>
      <c r="G93" s="700"/>
      <c r="H93" s="690"/>
      <c r="I93" s="651"/>
      <c r="J93" s="651"/>
      <c r="K93" s="651"/>
      <c r="L93" s="667"/>
      <c r="M93" s="650"/>
      <c r="N93" s="651"/>
      <c r="O93" s="651"/>
      <c r="P93" s="651"/>
      <c r="Q93" s="700"/>
      <c r="R93" s="690"/>
      <c r="S93" s="651"/>
      <c r="T93" s="651"/>
      <c r="U93" s="651"/>
      <c r="V93" s="651"/>
      <c r="W93" s="651"/>
      <c r="X93" s="651"/>
      <c r="Y93" s="651"/>
      <c r="Z93" s="651"/>
      <c r="AA93" s="651"/>
      <c r="AB93" s="651"/>
      <c r="AC93" s="814"/>
      <c r="AD93" s="814"/>
      <c r="AE93" s="814"/>
      <c r="AF93" s="814"/>
      <c r="AG93" s="814"/>
      <c r="AH93" s="814"/>
      <c r="AI93" s="814"/>
      <c r="AJ93" s="814"/>
      <c r="AK93" s="814"/>
      <c r="AL93" s="825"/>
      <c r="AM93" s="547"/>
      <c r="AN93" s="547"/>
      <c r="AO93" s="547"/>
      <c r="AP93" s="547"/>
      <c r="AQ93" s="547"/>
      <c r="AR93" s="547"/>
      <c r="AS93" s="547"/>
      <c r="AT93" s="547"/>
      <c r="AU93" s="547"/>
      <c r="AV93" s="547"/>
      <c r="AW93" s="547"/>
      <c r="AX93" s="547"/>
      <c r="AY93" s="54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304"/>
      <c r="CF93" s="304"/>
      <c r="CG93" s="304"/>
      <c r="CH93" s="304"/>
      <c r="CI93" s="304"/>
      <c r="CJ93" s="304"/>
      <c r="CK93" s="304"/>
      <c r="CL93" s="304"/>
      <c r="CM93" s="1503"/>
      <c r="CN93" s="1503"/>
      <c r="CO93" s="1503"/>
      <c r="CP93" s="1503"/>
      <c r="CQ93" s="1503"/>
      <c r="CR93" s="1503"/>
      <c r="CS93" s="1503"/>
      <c r="CT93" s="1503"/>
      <c r="CU93" s="1503"/>
      <c r="CV93" s="1503"/>
      <c r="CW93" s="1503"/>
      <c r="CX93" s="1503"/>
      <c r="CY93" s="1503"/>
      <c r="CZ93" s="1503"/>
    </row>
    <row r="94" s="567" customFormat="true" ht="15" customHeight="true" x14ac:dyDescent="0.2">
      <c r="A94" s="926"/>
      <c r="B94" s="736"/>
      <c r="C94" s="650"/>
      <c r="D94" s="652"/>
      <c r="E94" s="652"/>
      <c r="F94" s="652"/>
      <c r="G94" s="701"/>
      <c r="H94" s="690"/>
      <c r="I94" s="652"/>
      <c r="J94" s="652"/>
      <c r="K94" s="652"/>
      <c r="L94" s="668"/>
      <c r="M94" s="650"/>
      <c r="N94" s="652"/>
      <c r="O94" s="652"/>
      <c r="P94" s="652"/>
      <c r="Q94" s="701"/>
      <c r="R94" s="690"/>
      <c r="S94" s="652"/>
      <c r="T94" s="652"/>
      <c r="U94" s="652"/>
      <c r="V94" s="652"/>
      <c r="W94" s="652"/>
      <c r="X94" s="652"/>
      <c r="Y94" s="652"/>
      <c r="Z94" s="652"/>
      <c r="AA94" s="652"/>
      <c r="AB94" s="652"/>
      <c r="AC94" s="814"/>
      <c r="AD94" s="814"/>
      <c r="AE94" s="814"/>
      <c r="AF94" s="814"/>
      <c r="AG94" s="814"/>
      <c r="AH94" s="814"/>
      <c r="AI94" s="814"/>
      <c r="AJ94" s="814"/>
      <c r="AK94" s="814"/>
      <c r="AL94" s="825"/>
      <c r="AM94" s="547"/>
      <c r="AN94" s="547"/>
      <c r="AO94" s="547"/>
      <c r="AP94" s="547"/>
      <c r="AQ94" s="547"/>
      <c r="AR94" s="547"/>
      <c r="AS94" s="547"/>
      <c r="AT94" s="547"/>
      <c r="AU94" s="547"/>
      <c r="AV94" s="547"/>
      <c r="AW94" s="547"/>
      <c r="AX94" s="547"/>
      <c r="AY94" s="54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304"/>
      <c r="CF94" s="304"/>
      <c r="CG94" s="304"/>
      <c r="CH94" s="304"/>
      <c r="CI94" s="304"/>
      <c r="CJ94" s="304"/>
      <c r="CK94" s="304"/>
      <c r="CL94" s="304"/>
      <c r="CM94" s="1503"/>
      <c r="CN94" s="1503"/>
      <c r="CO94" s="1503"/>
      <c r="CP94" s="1503"/>
      <c r="CQ94" s="1503"/>
      <c r="CR94" s="1503"/>
      <c r="CS94" s="1503"/>
      <c r="CT94" s="1503"/>
      <c r="CU94" s="1503"/>
      <c r="CV94" s="1503"/>
      <c r="CW94" s="1503"/>
      <c r="CX94" s="1503"/>
      <c r="CY94" s="1503"/>
      <c r="CZ94" s="1503"/>
    </row>
    <row r="95" s="567" customFormat="true" ht="15" customHeight="true" x14ac:dyDescent="0.2">
      <c r="A95" s="718"/>
      <c r="B95" s="737"/>
      <c r="C95" s="826"/>
      <c r="D95" s="827"/>
      <c r="E95" s="827"/>
      <c r="F95" s="827"/>
      <c r="G95" s="828"/>
      <c r="H95" s="829"/>
      <c r="I95" s="827"/>
      <c r="J95" s="827"/>
      <c r="K95" s="827"/>
      <c r="L95" s="830"/>
      <c r="M95" s="826"/>
      <c r="N95" s="827"/>
      <c r="O95" s="827"/>
      <c r="P95" s="827"/>
      <c r="Q95" s="828"/>
      <c r="R95" s="829"/>
      <c r="S95" s="827"/>
      <c r="T95" s="827"/>
      <c r="U95" s="827"/>
      <c r="V95" s="827"/>
      <c r="W95" s="827"/>
      <c r="X95" s="827"/>
      <c r="Y95" s="827"/>
      <c r="Z95" s="827"/>
      <c r="AA95" s="827"/>
      <c r="AB95" s="827"/>
      <c r="AC95" s="814"/>
      <c r="AD95" s="814"/>
      <c r="AE95" s="814"/>
      <c r="AF95" s="814"/>
      <c r="AG95" s="814"/>
      <c r="AH95" s="814"/>
      <c r="AI95" s="814"/>
      <c r="AJ95" s="814"/>
      <c r="AK95" s="814"/>
      <c r="AL95" s="825"/>
      <c r="AM95" s="547"/>
      <c r="AN95" s="547"/>
      <c r="AO95" s="547"/>
      <c r="AP95" s="547"/>
      <c r="AQ95" s="547"/>
      <c r="AR95" s="547"/>
      <c r="AS95" s="547"/>
      <c r="AT95" s="547"/>
      <c r="AU95" s="547"/>
      <c r="AV95" s="547"/>
      <c r="AW95" s="547"/>
      <c r="AX95" s="547"/>
      <c r="AY95" s="54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304"/>
      <c r="CF95" s="304"/>
      <c r="CG95" s="304"/>
      <c r="CH95" s="304"/>
      <c r="CI95" s="304"/>
      <c r="CJ95" s="304"/>
      <c r="CK95" s="304"/>
      <c r="CL95" s="304"/>
      <c r="CM95" s="1503"/>
      <c r="CN95" s="1503"/>
      <c r="CO95" s="1503"/>
      <c r="CP95" s="1503"/>
      <c r="CQ95" s="1503"/>
      <c r="CR95" s="1503"/>
      <c r="CS95" s="1503"/>
      <c r="CT95" s="1503"/>
      <c r="CU95" s="1503"/>
      <c r="CV95" s="1503"/>
      <c r="CW95" s="1503"/>
      <c r="CX95" s="1503"/>
      <c r="CY95" s="1503"/>
      <c r="CZ95" s="1503"/>
    </row>
    <row r="96" s="131" customFormat="true" ht="15" customHeight="true" x14ac:dyDescent="0.2">
      <c r="A96" s="926"/>
      <c r="B96" s="737"/>
      <c r="C96" s="826"/>
      <c r="D96" s="827"/>
      <c r="E96" s="827"/>
      <c r="F96" s="827"/>
      <c r="G96" s="828"/>
      <c r="H96" s="829"/>
      <c r="I96" s="827"/>
      <c r="J96" s="827"/>
      <c r="K96" s="827"/>
      <c r="L96" s="830"/>
      <c r="M96" s="826"/>
      <c r="N96" s="827"/>
      <c r="O96" s="827"/>
      <c r="P96" s="827"/>
      <c r="Q96" s="828"/>
      <c r="R96" s="829"/>
      <c r="S96" s="827"/>
      <c r="T96" s="827"/>
      <c r="U96" s="827"/>
      <c r="V96" s="827"/>
      <c r="W96" s="827"/>
      <c r="X96" s="827"/>
      <c r="Y96" s="827"/>
      <c r="Z96" s="827"/>
      <c r="AA96" s="827"/>
      <c r="AB96" s="827"/>
      <c r="AC96" s="814"/>
      <c r="AD96" s="814"/>
      <c r="AE96" s="814"/>
      <c r="AF96" s="814"/>
      <c r="AG96" s="814"/>
      <c r="AH96" s="814"/>
      <c r="AI96" s="814"/>
      <c r="AJ96" s="814"/>
      <c r="AK96" s="814"/>
      <c r="AL96" s="825"/>
      <c r="AM96" s="547"/>
      <c r="AN96" s="547"/>
      <c r="AO96" s="547"/>
      <c r="AP96" s="547"/>
      <c r="AQ96" s="547"/>
      <c r="AR96" s="547"/>
      <c r="AS96" s="547"/>
      <c r="AT96" s="547"/>
      <c r="AU96" s="547"/>
      <c r="AV96" s="547"/>
      <c r="AW96" s="547"/>
      <c r="AX96" s="547"/>
      <c r="AY96" s="54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304"/>
      <c r="CF96" s="304"/>
      <c r="CG96" s="304"/>
      <c r="CH96" s="304"/>
      <c r="CI96" s="304"/>
      <c r="CJ96" s="304"/>
      <c r="CK96" s="304"/>
      <c r="CL96" s="304"/>
      <c r="CM96" s="1503"/>
      <c r="CN96" s="1503"/>
      <c r="CO96" s="1503"/>
      <c r="CP96" s="1503"/>
      <c r="CQ96" s="1503"/>
      <c r="CR96" s="1503"/>
      <c r="CS96" s="1503"/>
      <c r="CT96" s="1503"/>
      <c r="CU96" s="1503"/>
      <c r="CV96" s="1503"/>
      <c r="CW96" s="1503"/>
      <c r="CX96" s="1503"/>
      <c r="CY96" s="1503"/>
      <c r="CZ96" s="1503"/>
    </row>
    <row r="97" s="131" customFormat="true" ht="15" customHeight="true" x14ac:dyDescent="0.2">
      <c r="A97" s="718"/>
      <c r="B97" s="737"/>
      <c r="C97" s="826"/>
      <c r="D97" s="827"/>
      <c r="E97" s="827"/>
      <c r="F97" s="827"/>
      <c r="G97" s="828"/>
      <c r="H97" s="829"/>
      <c r="I97" s="827"/>
      <c r="J97" s="827"/>
      <c r="K97" s="827"/>
      <c r="L97" s="830"/>
      <c r="M97" s="826"/>
      <c r="N97" s="827"/>
      <c r="O97" s="827"/>
      <c r="P97" s="827"/>
      <c r="Q97" s="828"/>
      <c r="R97" s="829"/>
      <c r="S97" s="827"/>
      <c r="T97" s="827"/>
      <c r="U97" s="827"/>
      <c r="V97" s="827"/>
      <c r="W97" s="827"/>
      <c r="X97" s="827"/>
      <c r="Y97" s="827"/>
      <c r="Z97" s="827"/>
      <c r="AA97" s="827"/>
      <c r="AB97" s="827"/>
      <c r="AC97" s="814"/>
      <c r="AD97" s="814"/>
      <c r="AE97" s="814"/>
      <c r="AF97" s="814"/>
      <c r="AG97" s="814"/>
      <c r="AH97" s="814"/>
      <c r="AI97" s="814"/>
      <c r="AJ97" s="814"/>
      <c r="AK97" s="814"/>
      <c r="AL97" s="825"/>
      <c r="AM97" s="547"/>
      <c r="AN97" s="547"/>
      <c r="AO97" s="547"/>
      <c r="AP97" s="547"/>
      <c r="AQ97" s="547"/>
      <c r="AR97" s="547"/>
      <c r="AS97" s="547"/>
      <c r="AT97" s="547"/>
      <c r="AU97" s="547"/>
      <c r="AV97" s="547"/>
      <c r="AW97" s="547"/>
      <c r="AX97" s="547"/>
      <c r="AY97" s="54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304"/>
      <c r="CF97" s="304"/>
      <c r="CG97" s="304"/>
      <c r="CH97" s="304"/>
      <c r="CI97" s="304"/>
      <c r="CJ97" s="304"/>
      <c r="CK97" s="304"/>
      <c r="CL97" s="304"/>
      <c r="CM97" s="1503"/>
      <c r="CN97" s="1503"/>
      <c r="CO97" s="1503"/>
      <c r="CP97" s="1503"/>
      <c r="CQ97" s="1503"/>
      <c r="CR97" s="1503"/>
      <c r="CS97" s="1503"/>
      <c r="CT97" s="1503"/>
      <c r="CU97" s="1503"/>
      <c r="CV97" s="1503"/>
      <c r="CW97" s="1503"/>
      <c r="CX97" s="1503"/>
      <c r="CY97" s="1503"/>
      <c r="CZ97" s="1503"/>
    </row>
    <row r="98" s="131" customFormat="true" ht="15" customHeight="true" x14ac:dyDescent="0.2">
      <c r="A98" s="926"/>
      <c r="B98" s="737"/>
      <c r="C98" s="826"/>
      <c r="D98" s="827"/>
      <c r="E98" s="827"/>
      <c r="F98" s="827"/>
      <c r="G98" s="828"/>
      <c r="H98" s="829"/>
      <c r="I98" s="827"/>
      <c r="J98" s="827"/>
      <c r="K98" s="827"/>
      <c r="L98" s="830"/>
      <c r="M98" s="826"/>
      <c r="N98" s="827"/>
      <c r="O98" s="827"/>
      <c r="P98" s="827"/>
      <c r="Q98" s="828"/>
      <c r="R98" s="829"/>
      <c r="S98" s="827"/>
      <c r="T98" s="827"/>
      <c r="U98" s="827"/>
      <c r="V98" s="827"/>
      <c r="W98" s="827"/>
      <c r="X98" s="827"/>
      <c r="Y98" s="827"/>
      <c r="Z98" s="827"/>
      <c r="AA98" s="827"/>
      <c r="AB98" s="827"/>
      <c r="AC98" s="814"/>
      <c r="AD98" s="814"/>
      <c r="AE98" s="814"/>
      <c r="AF98" s="814"/>
      <c r="AG98" s="814"/>
      <c r="AH98" s="814"/>
      <c r="AI98" s="814"/>
      <c r="AJ98" s="814"/>
      <c r="AK98" s="814"/>
      <c r="AL98" s="825"/>
      <c r="AM98" s="547"/>
      <c r="AN98" s="547"/>
      <c r="AO98" s="547"/>
      <c r="AP98" s="547"/>
      <c r="AQ98" s="547"/>
      <c r="AR98" s="547"/>
      <c r="AS98" s="547"/>
      <c r="AT98" s="547"/>
      <c r="AU98" s="547"/>
      <c r="AV98" s="547"/>
      <c r="AW98" s="547"/>
      <c r="AX98" s="547"/>
      <c r="AY98" s="54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304"/>
      <c r="CF98" s="304"/>
      <c r="CG98" s="304"/>
      <c r="CH98" s="304"/>
      <c r="CI98" s="304"/>
      <c r="CJ98" s="304"/>
      <c r="CK98" s="304"/>
      <c r="CL98" s="304"/>
      <c r="CM98" s="1503"/>
      <c r="CN98" s="1503"/>
      <c r="CO98" s="1503"/>
      <c r="CP98" s="1503"/>
      <c r="CQ98" s="1503"/>
      <c r="CR98" s="1503"/>
      <c r="CS98" s="1503"/>
      <c r="CT98" s="1503"/>
      <c r="CU98" s="1503"/>
      <c r="CV98" s="1503"/>
      <c r="CW98" s="1503"/>
      <c r="CX98" s="1503"/>
      <c r="CY98" s="1503"/>
      <c r="CZ98" s="1503"/>
    </row>
    <row r="99" s="131" customFormat="true" ht="15" customHeight="true" x14ac:dyDescent="0.2">
      <c r="A99" s="926"/>
      <c r="B99" s="737"/>
      <c r="C99" s="826"/>
      <c r="D99" s="827"/>
      <c r="E99" s="827"/>
      <c r="F99" s="827"/>
      <c r="G99" s="828"/>
      <c r="H99" s="829"/>
      <c r="I99" s="827"/>
      <c r="J99" s="827"/>
      <c r="K99" s="827"/>
      <c r="L99" s="830"/>
      <c r="M99" s="826"/>
      <c r="N99" s="827"/>
      <c r="O99" s="827"/>
      <c r="P99" s="827"/>
      <c r="Q99" s="828"/>
      <c r="R99" s="829"/>
      <c r="S99" s="827"/>
      <c r="T99" s="827"/>
      <c r="U99" s="827"/>
      <c r="V99" s="827"/>
      <c r="W99" s="827"/>
      <c r="X99" s="827"/>
      <c r="Y99" s="827"/>
      <c r="Z99" s="827"/>
      <c r="AA99" s="827"/>
      <c r="AB99" s="827"/>
      <c r="AC99" s="814"/>
      <c r="AD99" s="814"/>
      <c r="AE99" s="814"/>
      <c r="AF99" s="814"/>
      <c r="AG99" s="814"/>
      <c r="AH99" s="814"/>
      <c r="AI99" s="814"/>
      <c r="AJ99" s="814"/>
      <c r="AK99" s="814"/>
      <c r="AL99" s="825"/>
      <c r="AM99" s="547"/>
      <c r="AN99" s="547"/>
      <c r="AO99" s="547"/>
      <c r="AP99" s="547"/>
      <c r="AQ99" s="547"/>
      <c r="AR99" s="547"/>
      <c r="AS99" s="547"/>
      <c r="AT99" s="547"/>
      <c r="AU99" s="547"/>
      <c r="AV99" s="547"/>
      <c r="AW99" s="547"/>
      <c r="AX99" s="547"/>
      <c r="AY99" s="54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304"/>
      <c r="CF99" s="304"/>
      <c r="CG99" s="304"/>
      <c r="CH99" s="304"/>
      <c r="CI99" s="304"/>
      <c r="CJ99" s="304"/>
      <c r="CK99" s="304"/>
      <c r="CL99" s="304"/>
      <c r="CM99" s="1503"/>
      <c r="CN99" s="1503"/>
      <c r="CO99" s="1503"/>
      <c r="CP99" s="1503"/>
      <c r="CQ99" s="1503"/>
      <c r="CR99" s="1503"/>
      <c r="CS99" s="1503"/>
      <c r="CT99" s="1503"/>
      <c r="CU99" s="1503"/>
      <c r="CV99" s="1503"/>
      <c r="CW99" s="1503"/>
      <c r="CX99" s="1503"/>
      <c r="CY99" s="1503"/>
      <c r="CZ99" s="1503"/>
    </row>
    <row r="100" s="131" customFormat="true" ht="15" customHeight="true" x14ac:dyDescent="0.2">
      <c r="A100" s="926"/>
      <c r="B100" s="737"/>
      <c r="C100" s="826"/>
      <c r="D100" s="827"/>
      <c r="E100" s="827"/>
      <c r="F100" s="827"/>
      <c r="G100" s="828"/>
      <c r="H100" s="829"/>
      <c r="I100" s="827"/>
      <c r="J100" s="827"/>
      <c r="K100" s="827"/>
      <c r="L100" s="830"/>
      <c r="M100" s="826"/>
      <c r="N100" s="827"/>
      <c r="O100" s="827"/>
      <c r="P100" s="827"/>
      <c r="Q100" s="828"/>
      <c r="R100" s="829"/>
      <c r="S100" s="827"/>
      <c r="T100" s="827"/>
      <c r="U100" s="827"/>
      <c r="V100" s="827"/>
      <c r="W100" s="827"/>
      <c r="X100" s="827"/>
      <c r="Y100" s="827"/>
      <c r="Z100" s="827"/>
      <c r="AA100" s="827"/>
      <c r="AB100" s="827"/>
      <c r="AC100" s="814"/>
      <c r="AD100" s="814"/>
      <c r="AE100" s="814"/>
      <c r="AF100" s="814"/>
      <c r="AG100" s="814"/>
      <c r="AH100" s="814"/>
      <c r="AI100" s="814"/>
      <c r="AJ100" s="814"/>
      <c r="AK100" s="814"/>
      <c r="AL100" s="825"/>
      <c r="AM100" s="547"/>
      <c r="AN100" s="547"/>
      <c r="AO100" s="547"/>
      <c r="AP100" s="547"/>
      <c r="AQ100" s="547"/>
      <c r="AR100" s="547"/>
      <c r="AS100" s="547"/>
      <c r="AT100" s="547"/>
      <c r="AU100" s="547"/>
      <c r="AV100" s="547"/>
      <c r="AW100" s="547"/>
      <c r="AX100" s="547"/>
      <c r="AY100" s="54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304"/>
      <c r="CF100" s="304"/>
      <c r="CG100" s="304"/>
      <c r="CH100" s="304"/>
      <c r="CI100" s="304"/>
      <c r="CJ100" s="304"/>
      <c r="CK100" s="304"/>
      <c r="CL100" s="304"/>
      <c r="CM100" s="1503"/>
      <c r="CN100" s="1503"/>
      <c r="CO100" s="1503"/>
      <c r="CP100" s="1503"/>
      <c r="CQ100" s="1503"/>
      <c r="CR100" s="1503"/>
      <c r="CS100" s="1503"/>
      <c r="CT100" s="1503"/>
      <c r="CU100" s="1503"/>
      <c r="CV100" s="1503"/>
      <c r="CW100" s="1503"/>
      <c r="CX100" s="1503"/>
      <c r="CY100" s="1503"/>
      <c r="CZ100" s="1503"/>
    </row>
    <row r="101" s="131" customFormat="true" ht="15" customHeight="true" x14ac:dyDescent="0.2">
      <c r="A101" s="718"/>
      <c r="B101" s="737"/>
      <c r="C101" s="826"/>
      <c r="D101" s="827"/>
      <c r="E101" s="827"/>
      <c r="F101" s="827"/>
      <c r="G101" s="828"/>
      <c r="H101" s="829"/>
      <c r="I101" s="827"/>
      <c r="J101" s="827"/>
      <c r="K101" s="827"/>
      <c r="L101" s="830"/>
      <c r="M101" s="826"/>
      <c r="N101" s="827"/>
      <c r="O101" s="827"/>
      <c r="P101" s="827"/>
      <c r="Q101" s="828"/>
      <c r="R101" s="829"/>
      <c r="S101" s="827"/>
      <c r="T101" s="827"/>
      <c r="U101" s="827"/>
      <c r="V101" s="827"/>
      <c r="W101" s="827"/>
      <c r="X101" s="827"/>
      <c r="Y101" s="827"/>
      <c r="Z101" s="827"/>
      <c r="AA101" s="827"/>
      <c r="AB101" s="827"/>
      <c r="AC101" s="814"/>
      <c r="AD101" s="814"/>
      <c r="AE101" s="814"/>
      <c r="AF101" s="814"/>
      <c r="AG101" s="814"/>
      <c r="AH101" s="814"/>
      <c r="AI101" s="814"/>
      <c r="AJ101" s="814"/>
      <c r="AK101" s="814"/>
      <c r="AL101" s="825"/>
      <c r="AM101" s="547"/>
      <c r="AN101" s="547"/>
      <c r="AO101" s="547"/>
      <c r="AP101" s="547"/>
      <c r="AQ101" s="547"/>
      <c r="AR101" s="547"/>
      <c r="AS101" s="547"/>
      <c r="AT101" s="547"/>
      <c r="AU101" s="547"/>
      <c r="AV101" s="547"/>
      <c r="AW101" s="547"/>
      <c r="AX101" s="547"/>
      <c r="AY101" s="54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304"/>
      <c r="CF101" s="304"/>
      <c r="CG101" s="304"/>
      <c r="CH101" s="304"/>
      <c r="CI101" s="304"/>
      <c r="CJ101" s="304"/>
      <c r="CK101" s="304"/>
      <c r="CL101" s="304"/>
      <c r="CM101" s="1503"/>
      <c r="CN101" s="1503"/>
      <c r="CO101" s="1503"/>
      <c r="CP101" s="1503"/>
      <c r="CQ101" s="1503"/>
      <c r="CR101" s="1503"/>
      <c r="CS101" s="1503"/>
      <c r="CT101" s="1503"/>
      <c r="CU101" s="1503"/>
      <c r="CV101" s="1503"/>
      <c r="CW101" s="1503"/>
      <c r="CX101" s="1503"/>
      <c r="CY101" s="1503"/>
      <c r="CZ101" s="1503"/>
    </row>
    <row r="102" s="131" customFormat="true" ht="15" customHeight="true" x14ac:dyDescent="0.2">
      <c r="A102" s="926"/>
      <c r="B102" s="737"/>
      <c r="C102" s="826"/>
      <c r="D102" s="827"/>
      <c r="E102" s="827"/>
      <c r="F102" s="827"/>
      <c r="G102" s="828"/>
      <c r="H102" s="829"/>
      <c r="I102" s="827"/>
      <c r="J102" s="827"/>
      <c r="K102" s="827"/>
      <c r="L102" s="830"/>
      <c r="M102" s="826"/>
      <c r="N102" s="827"/>
      <c r="O102" s="827"/>
      <c r="P102" s="827"/>
      <c r="Q102" s="828"/>
      <c r="R102" s="829"/>
      <c r="S102" s="827"/>
      <c r="T102" s="827"/>
      <c r="U102" s="827"/>
      <c r="V102" s="827"/>
      <c r="W102" s="827"/>
      <c r="X102" s="827"/>
      <c r="Y102" s="827"/>
      <c r="Z102" s="827"/>
      <c r="AA102" s="827"/>
      <c r="AB102" s="827"/>
      <c r="AC102" s="814"/>
      <c r="AD102" s="814"/>
      <c r="AE102" s="814"/>
      <c r="AF102" s="814"/>
      <c r="AG102" s="814"/>
      <c r="AH102" s="814"/>
      <c r="AI102" s="814"/>
      <c r="AJ102" s="814"/>
      <c r="AK102" s="814"/>
      <c r="AL102" s="825"/>
      <c r="AM102" s="547"/>
      <c r="AN102" s="547"/>
      <c r="AO102" s="547"/>
      <c r="AP102" s="547"/>
      <c r="AQ102" s="547"/>
      <c r="AR102" s="547"/>
      <c r="AS102" s="547"/>
      <c r="AT102" s="547"/>
      <c r="AU102" s="547"/>
      <c r="AV102" s="547"/>
      <c r="AW102" s="547"/>
      <c r="AX102" s="547"/>
      <c r="AY102" s="54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304"/>
      <c r="CF102" s="304"/>
      <c r="CG102" s="304"/>
      <c r="CH102" s="304"/>
      <c r="CI102" s="304"/>
      <c r="CJ102" s="304"/>
      <c r="CK102" s="304"/>
      <c r="CL102" s="304"/>
      <c r="CM102" s="1503"/>
      <c r="CN102" s="1503"/>
      <c r="CO102" s="1503"/>
      <c r="CP102" s="1503"/>
      <c r="CQ102" s="1503"/>
      <c r="CR102" s="1503"/>
      <c r="CS102" s="1503"/>
      <c r="CT102" s="1503"/>
      <c r="CU102" s="1503"/>
      <c r="CV102" s="1503"/>
      <c r="CW102" s="1503"/>
      <c r="CX102" s="1503"/>
      <c r="CY102" s="1503"/>
      <c r="CZ102" s="1503"/>
    </row>
    <row r="103" s="131" customFormat="true" ht="15" customHeight="true" x14ac:dyDescent="0.2">
      <c r="A103" s="926"/>
      <c r="B103" s="737"/>
      <c r="C103" s="826"/>
      <c r="D103" s="827"/>
      <c r="E103" s="827"/>
      <c r="F103" s="827"/>
      <c r="G103" s="828"/>
      <c r="H103" s="829"/>
      <c r="I103" s="827"/>
      <c r="J103" s="827"/>
      <c r="K103" s="827"/>
      <c r="L103" s="830"/>
      <c r="M103" s="826"/>
      <c r="N103" s="827"/>
      <c r="O103" s="827"/>
      <c r="P103" s="827"/>
      <c r="Q103" s="828"/>
      <c r="R103" s="829"/>
      <c r="S103" s="827"/>
      <c r="T103" s="827"/>
      <c r="U103" s="827"/>
      <c r="V103" s="827"/>
      <c r="W103" s="827"/>
      <c r="X103" s="827"/>
      <c r="Y103" s="827"/>
      <c r="Z103" s="827"/>
      <c r="AA103" s="827"/>
      <c r="AB103" s="827"/>
      <c r="AC103" s="814"/>
      <c r="AD103" s="814"/>
      <c r="AE103" s="814"/>
      <c r="AF103" s="814"/>
      <c r="AG103" s="814"/>
      <c r="AH103" s="814"/>
      <c r="AI103" s="814"/>
      <c r="AJ103" s="814"/>
      <c r="AK103" s="814"/>
      <c r="AL103" s="825"/>
      <c r="AM103" s="547"/>
      <c r="AN103" s="547"/>
      <c r="AO103" s="547"/>
      <c r="AP103" s="547"/>
      <c r="AQ103" s="547"/>
      <c r="AR103" s="547"/>
      <c r="AS103" s="547"/>
      <c r="AT103" s="547"/>
      <c r="AU103" s="547"/>
      <c r="AV103" s="547"/>
      <c r="AW103" s="547"/>
      <c r="AX103" s="547"/>
      <c r="AY103" s="54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304"/>
      <c r="CF103" s="304"/>
      <c r="CG103" s="304"/>
      <c r="CH103" s="304"/>
      <c r="CI103" s="304"/>
      <c r="CJ103" s="304"/>
      <c r="CK103" s="304"/>
      <c r="CL103" s="304"/>
      <c r="CM103" s="1503"/>
      <c r="CN103" s="1503"/>
      <c r="CO103" s="1503"/>
      <c r="CP103" s="1503"/>
      <c r="CQ103" s="1503"/>
      <c r="CR103" s="1503"/>
      <c r="CS103" s="1503"/>
      <c r="CT103" s="1503"/>
      <c r="CU103" s="1503"/>
      <c r="CV103" s="1503"/>
      <c r="CW103" s="1503"/>
      <c r="CX103" s="1503"/>
      <c r="CY103" s="1503"/>
      <c r="CZ103" s="1503"/>
    </row>
    <row r="104" s="131" customFormat="true" ht="15" customHeight="true" x14ac:dyDescent="0.2">
      <c r="A104" s="926"/>
      <c r="B104" s="737"/>
      <c r="C104" s="826"/>
      <c r="D104" s="827"/>
      <c r="E104" s="827"/>
      <c r="F104" s="827"/>
      <c r="G104" s="828"/>
      <c r="H104" s="829"/>
      <c r="I104" s="827"/>
      <c r="J104" s="827"/>
      <c r="K104" s="827"/>
      <c r="L104" s="830"/>
      <c r="M104" s="826"/>
      <c r="N104" s="827"/>
      <c r="O104" s="827"/>
      <c r="P104" s="827"/>
      <c r="Q104" s="828"/>
      <c r="R104" s="829"/>
      <c r="S104" s="827"/>
      <c r="T104" s="827"/>
      <c r="U104" s="827"/>
      <c r="V104" s="827"/>
      <c r="W104" s="827"/>
      <c r="X104" s="827"/>
      <c r="Y104" s="827"/>
      <c r="Z104" s="827"/>
      <c r="AA104" s="827"/>
      <c r="AB104" s="827"/>
      <c r="AC104" s="814"/>
      <c r="AD104" s="814"/>
      <c r="AE104" s="814"/>
      <c r="AF104" s="814"/>
      <c r="AG104" s="814"/>
      <c r="AH104" s="814"/>
      <c r="AI104" s="814"/>
      <c r="AJ104" s="814"/>
      <c r="AK104" s="814"/>
      <c r="AL104" s="825"/>
      <c r="AM104" s="547"/>
      <c r="AN104" s="547"/>
      <c r="AO104" s="547"/>
      <c r="AP104" s="547"/>
      <c r="AQ104" s="547"/>
      <c r="AR104" s="547"/>
      <c r="AS104" s="547"/>
      <c r="AT104" s="547"/>
      <c r="AU104" s="547"/>
      <c r="AV104" s="547"/>
      <c r="AW104" s="547"/>
      <c r="AX104" s="547"/>
      <c r="AY104" s="54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304"/>
      <c r="CF104" s="304"/>
      <c r="CG104" s="304"/>
      <c r="CH104" s="304"/>
      <c r="CI104" s="304"/>
      <c r="CJ104" s="304"/>
      <c r="CK104" s="304"/>
      <c r="CL104" s="304"/>
      <c r="CM104" s="1503"/>
      <c r="CN104" s="1503"/>
      <c r="CO104" s="1503"/>
      <c r="CP104" s="1503"/>
      <c r="CQ104" s="1503"/>
      <c r="CR104" s="1503"/>
      <c r="CS104" s="1503"/>
      <c r="CT104" s="1503"/>
      <c r="CU104" s="1503"/>
      <c r="CV104" s="1503"/>
      <c r="CW104" s="1503"/>
      <c r="CX104" s="1503"/>
      <c r="CY104" s="1503"/>
      <c r="CZ104" s="1503"/>
    </row>
    <row r="105" s="131" customFormat="true" ht="15" customHeight="true" x14ac:dyDescent="0.2">
      <c r="A105" s="731"/>
      <c r="B105" s="738"/>
      <c r="C105" s="831"/>
      <c r="D105" s="832"/>
      <c r="E105" s="832"/>
      <c r="F105" s="832"/>
      <c r="G105" s="833"/>
      <c r="H105" s="834"/>
      <c r="I105" s="832"/>
      <c r="J105" s="832"/>
      <c r="K105" s="832"/>
      <c r="L105" s="835"/>
      <c r="M105" s="831"/>
      <c r="N105" s="832"/>
      <c r="O105" s="832"/>
      <c r="P105" s="832"/>
      <c r="Q105" s="833"/>
      <c r="R105" s="834"/>
      <c r="S105" s="832"/>
      <c r="T105" s="832"/>
      <c r="U105" s="832"/>
      <c r="V105" s="832"/>
      <c r="W105" s="832"/>
      <c r="X105" s="832"/>
      <c r="Y105" s="832"/>
      <c r="Z105" s="832"/>
      <c r="AA105" s="832"/>
      <c r="AB105" s="832"/>
      <c r="AC105" s="836"/>
      <c r="AD105" s="836"/>
      <c r="AE105" s="836"/>
      <c r="AF105" s="836"/>
      <c r="AG105" s="836"/>
      <c r="AH105" s="836"/>
      <c r="AI105" s="836"/>
      <c r="AJ105" s="836"/>
      <c r="AK105" s="836"/>
      <c r="AL105" s="1287"/>
      <c r="AM105" s="547"/>
      <c r="AN105" s="547"/>
      <c r="AO105" s="547"/>
      <c r="AP105" s="547"/>
      <c r="AQ105" s="547"/>
      <c r="AR105" s="547"/>
      <c r="AS105" s="547"/>
      <c r="AT105" s="547"/>
      <c r="AU105" s="547"/>
      <c r="AV105" s="547"/>
      <c r="AW105" s="547"/>
      <c r="AX105" s="547"/>
      <c r="AY105" s="54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333"/>
      <c r="CF105" s="333"/>
      <c r="CG105" s="333"/>
      <c r="CH105" s="333"/>
      <c r="CI105" s="333"/>
      <c r="CJ105" s="333"/>
      <c r="CK105" s="333"/>
      <c r="CL105" s="333"/>
      <c r="CM105" s="1503"/>
      <c r="CN105" s="1503"/>
      <c r="CO105" s="1503"/>
      <c r="CP105" s="1503"/>
      <c r="CQ105" s="1503"/>
      <c r="CR105" s="1503"/>
      <c r="CS105" s="1503"/>
      <c r="CT105" s="1503"/>
      <c r="CU105" s="1503"/>
      <c r="CV105" s="1503"/>
      <c r="CW105" s="1503"/>
      <c r="CX105" s="1503"/>
      <c r="CY105" s="1503"/>
      <c r="CZ105" s="1503"/>
    </row>
    <row r="106" s="131" customFormat="true" ht="250.15" customHeight="true" x14ac:dyDescent="0.2">
      <c r="A106" s="399"/>
      <c r="B106" s="582"/>
      <c r="C106" s="583"/>
      <c r="D106" s="583"/>
      <c r="E106" s="583"/>
      <c r="F106" s="583"/>
      <c r="G106" s="583"/>
      <c r="H106" s="583"/>
      <c r="I106" s="583"/>
      <c r="J106" s="583"/>
      <c r="K106" s="583"/>
      <c r="L106" s="583"/>
      <c r="M106" s="583"/>
      <c r="N106" s="583"/>
      <c r="O106" s="583"/>
      <c r="P106" s="583"/>
      <c r="Q106" s="583"/>
      <c r="R106" s="583"/>
      <c r="S106" s="583"/>
      <c r="T106" s="583"/>
      <c r="U106" s="583"/>
      <c r="V106" s="583"/>
      <c r="W106" s="583"/>
      <c r="X106" s="583"/>
      <c r="Y106" s="583"/>
      <c r="Z106" s="583"/>
      <c r="AA106" s="583"/>
      <c r="AB106" s="583"/>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99"/>
      <c r="CF106" s="299"/>
      <c r="CG106" s="299"/>
      <c r="CH106" s="299"/>
      <c r="CI106" s="299"/>
      <c r="CJ106" s="299"/>
      <c r="CK106" s="299"/>
      <c r="CL106" s="299"/>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686" t="str">
        <f>A1026</f>
        <v>Yemen</v>
      </c>
      <c r="B108" s="1687"/>
      <c r="C108" s="113"/>
      <c r="D108" s="113"/>
      <c r="E108" s="113"/>
      <c r="F108" s="113"/>
      <c r="G108" s="113"/>
      <c r="H108" s="113"/>
      <c r="I108" s="113"/>
      <c r="J108" s="113"/>
      <c r="K108" s="113"/>
      <c r="L108" s="113"/>
      <c r="M108" s="113"/>
      <c r="N108" s="113"/>
      <c r="O108" s="113"/>
      <c r="P108" s="113"/>
      <c r="Q108" s="113"/>
      <c r="R108" s="113"/>
      <c r="S108" s="113"/>
      <c r="T108" s="113"/>
      <c r="U108" s="113"/>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2013</v>
      </c>
      <c r="B109" s="139"/>
      <c r="C109" s="113"/>
      <c r="D109" s="113"/>
      <c r="E109" s="113"/>
      <c r="F109" s="113"/>
      <c r="G109" s="113"/>
      <c r="H109" s="113"/>
      <c r="I109" s="113"/>
      <c r="J109" s="113"/>
      <c r="K109" s="113"/>
      <c r="L109" s="113"/>
      <c r="M109" s="113"/>
      <c r="N109" s="113"/>
      <c r="O109" s="113"/>
      <c r="P109" s="113"/>
      <c r="Q109" s="113"/>
      <c r="R109" s="113"/>
      <c r="S109" s="113"/>
      <c r="T109" s="113"/>
      <c r="U109" s="113"/>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98</v>
      </c>
      <c r="B112" s="222"/>
      <c r="C112" s="113"/>
      <c r="D112" s="113"/>
      <c r="E112" s="113"/>
      <c r="F112" s="113"/>
      <c r="G112" s="113"/>
      <c r="H112" s="113"/>
      <c r="I112" s="113"/>
      <c r="J112" s="113"/>
      <c r="K112" s="113"/>
      <c r="L112" s="113"/>
      <c r="M112" s="113"/>
      <c r="N112" s="113"/>
      <c r="O112" s="113"/>
      <c r="P112" s="113"/>
      <c r="Q112" s="113"/>
      <c r="R112" s="113"/>
      <c r="S112" s="113"/>
      <c r="T112" s="113"/>
      <c r="U112" s="113"/>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DHS13</v>
      </c>
      <c r="C115" s="113"/>
      <c r="D115" s="113"/>
      <c r="E115" s="113"/>
      <c r="F115" s="113"/>
      <c r="G115" s="113"/>
      <c r="H115" s="113"/>
      <c r="I115" s="113"/>
      <c r="J115" s="113"/>
      <c r="K115" s="113"/>
      <c r="L115" s="113"/>
      <c r="M115" s="113"/>
      <c r="N115" s="113"/>
      <c r="O115" s="113"/>
      <c r="P115" s="113"/>
      <c r="Q115" s="113"/>
      <c r="R115" s="113"/>
      <c r="S115" s="113"/>
      <c r="T115" s="113"/>
      <c r="U115" s="113"/>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75" t="str">
        <f>B1030</f>
        <v>Ratio of Improved latrines based on:</v>
      </c>
      <c r="B116" s="576" t="s">
        <v>35</v>
      </c>
      <c r="C116" s="113"/>
      <c r="D116" s="113"/>
      <c r="E116" s="113"/>
      <c r="F116" s="113"/>
      <c r="G116" s="113"/>
      <c r="H116" s="113"/>
      <c r="I116" s="113"/>
      <c r="J116" s="113"/>
      <c r="K116" s="113"/>
      <c r="L116" s="113"/>
      <c r="M116" s="113"/>
      <c r="N116" s="113"/>
      <c r="O116" s="113"/>
      <c r="P116" s="113"/>
      <c r="Q116" s="113"/>
      <c r="R116" s="113"/>
      <c r="S116" s="113"/>
      <c r="T116" s="113"/>
      <c r="U116" s="113"/>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75" t="str">
        <f>B1029</f>
        <v>Ratio of Shared improved based on:</v>
      </c>
      <c r="B117" s="577" t="s">
        <v>35</v>
      </c>
      <c r="C117" s="113"/>
      <c r="D117" s="113"/>
      <c r="E117" s="113"/>
      <c r="F117" s="113"/>
      <c r="G117" s="113"/>
      <c r="H117" s="113"/>
      <c r="I117" s="113"/>
      <c r="J117" s="113"/>
      <c r="K117" s="113"/>
      <c r="L117" s="113"/>
      <c r="M117" s="113"/>
      <c r="N117" s="113"/>
      <c r="O117" s="113"/>
      <c r="P117" s="113"/>
      <c r="Q117" s="113"/>
      <c r="R117" s="113"/>
      <c r="S117" s="113"/>
      <c r="T117" s="113"/>
      <c r="U117" s="113"/>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78"/>
      <c r="B118" s="576"/>
      <c r="C118" s="113"/>
      <c r="D118" s="113"/>
      <c r="E118" s="113"/>
      <c r="F118" s="113"/>
      <c r="G118" s="113"/>
      <c r="H118" s="113"/>
      <c r="I118" s="113"/>
      <c r="J118" s="113"/>
      <c r="K118" s="113"/>
      <c r="L118" s="113"/>
      <c r="M118" s="113"/>
      <c r="N118" s="113"/>
      <c r="O118" s="113"/>
      <c r="P118" s="113"/>
      <c r="Q118" s="113"/>
      <c r="R118" s="113"/>
      <c r="S118" s="113"/>
      <c r="T118" s="113"/>
      <c r="U118" s="113"/>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79"/>
      <c r="B119" s="580"/>
      <c r="C119" s="113"/>
      <c r="D119" s="113"/>
      <c r="E119" s="113"/>
      <c r="F119" s="113"/>
      <c r="G119" s="113"/>
      <c r="H119" s="113"/>
      <c r="I119" s="113"/>
      <c r="J119" s="113"/>
      <c r="K119" s="113"/>
      <c r="L119" s="113"/>
      <c r="M119" s="113"/>
      <c r="N119" s="113"/>
      <c r="O119" s="113"/>
      <c r="P119" s="113"/>
      <c r="Q119" s="113"/>
      <c r="R119" s="113"/>
      <c r="S119" s="113"/>
      <c r="T119" s="113"/>
      <c r="U119" s="113"/>
      <c r="AM119" s="211"/>
      <c r="AN119" s="211"/>
      <c r="AO119" s="211"/>
      <c r="AP119" s="211"/>
      <c r="AQ119" s="211"/>
      <c r="AR119" s="211"/>
      <c r="AS119" s="211"/>
      <c r="AT119" s="211"/>
      <c r="AU119" s="211"/>
      <c r="AV119" s="211"/>
      <c r="AW119" s="211"/>
      <c r="AX119" s="211"/>
      <c r="AY119" s="216"/>
      <c r="AZ119" s="216"/>
      <c r="BA119" s="216"/>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566" customFormat="true" ht="15" customHeight="true" x14ac:dyDescent="0.2">
      <c r="A120" s="116" t="s">
        <v>99</v>
      </c>
      <c r="B120" s="207"/>
      <c r="C120" s="1727" t="s">
        <v>115</v>
      </c>
      <c r="D120" s="1728"/>
      <c r="E120" s="1728"/>
      <c r="F120" s="1728"/>
      <c r="G120" s="1729"/>
      <c r="H120" s="1867" t="s">
        <v>39</v>
      </c>
      <c r="I120" s="1868"/>
      <c r="J120" s="1868"/>
      <c r="K120" s="1868"/>
      <c r="L120" s="1869"/>
      <c r="M120" s="1870" t="s">
        <v>38</v>
      </c>
      <c r="N120" s="1871"/>
      <c r="O120" s="1871"/>
      <c r="P120" s="1871"/>
      <c r="Q120" s="1872"/>
      <c r="R120" s="1533" t="s">
        <v>138</v>
      </c>
      <c r="S120" s="1542"/>
      <c r="T120" s="1542"/>
      <c r="U120" s="1542"/>
      <c r="V120" s="1542"/>
      <c r="W120" s="1542"/>
      <c r="X120" s="1542"/>
      <c r="Y120" s="1542"/>
      <c r="Z120" s="1542"/>
      <c r="AA120" s="1542"/>
      <c r="AB120" s="1542"/>
      <c r="AC120" s="1542"/>
      <c r="AD120" s="1542"/>
      <c r="AE120" s="1542"/>
      <c r="AF120" s="1542"/>
      <c r="AG120" s="1542"/>
      <c r="AH120" s="1542"/>
      <c r="AI120" s="1542"/>
      <c r="AJ120" s="1542"/>
      <c r="AK120" s="1542"/>
      <c r="AL120" s="1543"/>
      <c r="AM120" s="1226"/>
      <c r="AN120" s="1226"/>
      <c r="AO120" s="1226"/>
      <c r="AP120" s="1226"/>
      <c r="AQ120" s="1226"/>
      <c r="AR120" s="1226"/>
      <c r="AS120" s="1226"/>
      <c r="AT120" s="1226"/>
      <c r="AU120" s="1226"/>
      <c r="AV120" s="1226"/>
      <c r="AW120" s="1226"/>
      <c r="AX120" s="1226"/>
      <c r="AY120" s="1226"/>
      <c r="AZ120" s="570"/>
      <c r="BA120" s="217" t="s">
        <v>129</v>
      </c>
      <c r="BB120" s="116" t="s">
        <v>99</v>
      </c>
      <c r="BC120" s="1750" t="s">
        <v>115</v>
      </c>
      <c r="BD120" s="1751"/>
      <c r="BE120" s="1751"/>
      <c r="BF120" s="1751"/>
      <c r="BG120" s="1752"/>
      <c r="BH120" s="1753" t="s">
        <v>39</v>
      </c>
      <c r="BI120" s="1751"/>
      <c r="BJ120" s="1751"/>
      <c r="BK120" s="1751"/>
      <c r="BL120" s="1752"/>
      <c r="BM120" s="1753" t="s">
        <v>38</v>
      </c>
      <c r="BN120" s="1751"/>
      <c r="BO120" s="1751"/>
      <c r="BP120" s="1751"/>
      <c r="BQ120" s="1774"/>
      <c r="BR120" s="1428" t="s">
        <v>138</v>
      </c>
      <c r="BS120" s="1429"/>
      <c r="BT120" s="1429"/>
      <c r="BU120" s="1429"/>
      <c r="BV120" s="1429"/>
      <c r="BW120" s="1429"/>
      <c r="BX120" s="1429"/>
      <c r="BY120" s="1430"/>
      <c r="BZ120" s="313"/>
      <c r="CA120" s="313"/>
      <c r="CB120" s="313"/>
      <c r="CC120" s="313"/>
      <c r="CD120" s="313"/>
      <c r="CE120" s="313"/>
      <c r="CF120" s="313"/>
      <c r="CG120" s="313"/>
      <c r="CH120" s="313"/>
      <c r="CI120" s="313"/>
      <c r="CJ120" s="313"/>
      <c r="CK120" s="313"/>
      <c r="CL120" s="313"/>
      <c r="CM120" s="215"/>
      <c r="CN120" s="215"/>
      <c r="CO120" s="215"/>
      <c r="CP120" s="215"/>
      <c r="CQ120" s="215"/>
      <c r="CR120" s="215"/>
      <c r="CS120" s="215"/>
      <c r="CT120" s="215"/>
      <c r="CU120" s="215"/>
      <c r="CV120" s="215"/>
      <c r="CW120" s="215"/>
      <c r="CX120" s="215"/>
      <c r="CY120" s="215"/>
      <c r="CZ120" s="215"/>
    </row>
    <row r="121" s="566" customFormat="true" ht="12.75" x14ac:dyDescent="0.2">
      <c r="A121" s="187" t="s">
        <v>88</v>
      </c>
      <c r="B121" s="245"/>
      <c r="C121" s="279" t="s">
        <v>0</v>
      </c>
      <c r="D121" s="280" t="s">
        <v>1</v>
      </c>
      <c r="E121" s="280" t="s">
        <v>2</v>
      </c>
      <c r="F121" s="280" t="s">
        <v>3</v>
      </c>
      <c r="G121" s="281" t="s">
        <v>4</v>
      </c>
      <c r="H121" s="1146" t="s">
        <v>0</v>
      </c>
      <c r="I121" s="1110" t="s">
        <v>1</v>
      </c>
      <c r="J121" s="1110" t="s">
        <v>2</v>
      </c>
      <c r="K121" s="1110" t="s">
        <v>3</v>
      </c>
      <c r="L121" s="1111" t="s">
        <v>4</v>
      </c>
      <c r="M121" s="1136" t="s">
        <v>0</v>
      </c>
      <c r="N121" s="1110" t="s">
        <v>1</v>
      </c>
      <c r="O121" s="1110" t="s">
        <v>2</v>
      </c>
      <c r="P121" s="1110" t="s">
        <v>3</v>
      </c>
      <c r="Q121" s="1158" t="s">
        <v>4</v>
      </c>
      <c r="R121" s="1146" t="s">
        <v>147</v>
      </c>
      <c r="S121" s="1110" t="s">
        <v>148</v>
      </c>
      <c r="T121" s="1110" t="s">
        <v>257</v>
      </c>
      <c r="U121" s="1110" t="s">
        <v>258</v>
      </c>
      <c r="V121" s="1110" t="s">
        <v>259</v>
      </c>
      <c r="W121" s="1110" t="s">
        <v>260</v>
      </c>
      <c r="X121" s="1110" t="s">
        <v>261</v>
      </c>
      <c r="Y121" s="1110" t="s">
        <v>262</v>
      </c>
      <c r="Z121" s="1110" t="s">
        <v>155</v>
      </c>
      <c r="AA121" s="1110" t="s">
        <v>156</v>
      </c>
      <c r="AB121" s="1110" t="s">
        <v>157</v>
      </c>
      <c r="AC121" s="1110" t="s">
        <v>158</v>
      </c>
      <c r="AD121" s="1110" t="s">
        <v>159</v>
      </c>
      <c r="AE121" s="1110" t="s">
        <v>263</v>
      </c>
      <c r="AF121" s="1110" t="s">
        <v>161</v>
      </c>
      <c r="AG121" s="1110" t="s">
        <v>264</v>
      </c>
      <c r="AH121" s="1110" t="s">
        <v>265</v>
      </c>
      <c r="AI121" s="1110" t="s">
        <v>266</v>
      </c>
      <c r="AJ121" s="1110" t="s">
        <v>267</v>
      </c>
      <c r="AK121" s="1110" t="s">
        <v>166</v>
      </c>
      <c r="AL121" s="1112" t="s">
        <v>167</v>
      </c>
      <c r="AM121" s="1226"/>
      <c r="AN121" s="1226"/>
      <c r="AO121" s="1226"/>
      <c r="AP121" s="1226"/>
      <c r="AQ121" s="1226"/>
      <c r="AR121" s="1226"/>
      <c r="AS121" s="1226"/>
      <c r="AT121" s="1226"/>
      <c r="AU121" s="1226"/>
      <c r="AV121" s="1226"/>
      <c r="AW121" s="1226"/>
      <c r="AX121" s="1226"/>
      <c r="AY121" s="1226"/>
      <c r="AZ121" s="570"/>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147</v>
      </c>
      <c r="BS121" s="172" t="s">
        <v>148</v>
      </c>
      <c r="BT121" s="172" t="s">
        <v>257</v>
      </c>
      <c r="BU121" s="172" t="s">
        <v>258</v>
      </c>
      <c r="BV121" s="172" t="s">
        <v>259</v>
      </c>
      <c r="BW121" s="172" t="s">
        <v>260</v>
      </c>
      <c r="BX121" s="172" t="s">
        <v>261</v>
      </c>
      <c r="BY121" s="173" t="s">
        <v>262</v>
      </c>
      <c r="BZ121" s="173" t="s">
        <v>155</v>
      </c>
      <c r="CA121" s="173" t="s">
        <v>156</v>
      </c>
      <c r="CB121" s="173" t="s">
        <v>157</v>
      </c>
      <c r="CC121" s="173" t="s">
        <v>158</v>
      </c>
      <c r="CD121" s="173" t="s">
        <v>159</v>
      </c>
      <c r="CE121" s="173" t="s">
        <v>263</v>
      </c>
      <c r="CF121" s="173" t="s">
        <v>161</v>
      </c>
      <c r="CG121" s="173" t="s">
        <v>264</v>
      </c>
      <c r="CH121" s="173" t="s">
        <v>265</v>
      </c>
      <c r="CI121" s="173" t="s">
        <v>266</v>
      </c>
      <c r="CJ121" s="173" t="s">
        <v>267</v>
      </c>
      <c r="CK121" s="173" t="s">
        <v>166</v>
      </c>
      <c r="CL121" s="173" t="s">
        <v>167</v>
      </c>
      <c r="CM121" s="1504"/>
      <c r="CN121" s="1504"/>
      <c r="CO121" s="1504"/>
      <c r="CP121" s="1504"/>
      <c r="CQ121" s="1504"/>
      <c r="CR121" s="1504"/>
      <c r="CS121" s="1504"/>
      <c r="CT121" s="1504"/>
      <c r="CU121" s="1504"/>
      <c r="CV121" s="1504"/>
      <c r="CW121" s="1504"/>
      <c r="CX121" s="1504"/>
      <c r="CY121" s="1504"/>
      <c r="CZ121" s="1504"/>
    </row>
    <row r="122" s="566" customFormat="true" ht="15" customHeight="true" x14ac:dyDescent="0.2">
      <c r="A122" s="1875" t="s">
        <v>18</v>
      </c>
      <c r="B122" s="1333" t="s">
        <v>14</v>
      </c>
      <c r="C122" s="1227">
        <f>C153+C154+(C155+C156)*MICS06!C130/100</f>
        <v>13.921448988992243</v>
      </c>
      <c r="D122" s="1228">
        <f>D153+D154+(D155+D156)*MICS06!D130/100</f>
        <v>38.733476075790776</v>
      </c>
      <c r="E122" s="1228">
        <f>E153+E154+(E155+E156)*MICS06!E130/100</f>
        <v>60.218551875856576</v>
      </c>
      <c r="F122" s="1228">
        <f>F153+F154+(F155+F156)*MICS06!F130/100</f>
        <v>82.80380818597952</v>
      </c>
      <c r="G122" s="1229">
        <f>G153+G154+(G155+G156)*MICS06!G130/100</f>
        <v>96.247673109575828</v>
      </c>
      <c r="H122" s="1230">
        <f>H153+H154+(H155+H156)*MICS06!H130/100</f>
        <v>74.643292719687352</v>
      </c>
      <c r="I122" s="1228">
        <f>I153+I154+(I155+I156)*MICS06!I130/100</f>
        <v>91.190819827709831</v>
      </c>
      <c r="J122" s="1228">
        <f>J153+J154+(J155+J156)*MICS06!J130/100</f>
        <v>97.479052609738332</v>
      </c>
      <c r="K122" s="1228">
        <f>K153+K154+(K155+K156)*MICS06!K130/100</f>
        <v>97.410583833614851</v>
      </c>
      <c r="L122" s="1231">
        <f>L153+L154+(L155+L156)*MICS06!L130/100</f>
        <v>99.288605657270352</v>
      </c>
      <c r="M122" s="1227">
        <f>M153+M154+(M155+M156)*MICS06!M130/100</f>
        <v>11.430646306471946</v>
      </c>
      <c r="N122" s="1228">
        <f>N153+N154+(N155+N156)*MICS06!N130/100</f>
        <v>27.49761075483352</v>
      </c>
      <c r="O122" s="1228">
        <f>O153+O154+(O155+O156)*MICS06!O130/100</f>
        <v>44.729152119812525</v>
      </c>
      <c r="P122" s="1228">
        <f>P153+P154+(P155+P156)*MICS06!P130/100</f>
        <v>57.479276973147122</v>
      </c>
      <c r="Q122" s="1229">
        <f>Q153+Q154+(Q155+Q156)*MICS06!Q130/100</f>
        <v>77.322806817717407</v>
      </c>
      <c r="R122" s="1230">
        <f>R153+R154+(R155+R156)*MICS06!R130/100</f>
        <v>67.385473045662749</v>
      </c>
      <c r="S122" s="1228">
        <f>S153+S154+(S155+S156)*MICS06!S130/100</f>
        <v>97.992870776394909</v>
      </c>
      <c r="T122" s="1228">
        <f>T153+T154+(T155+T156)*MICS06!T130/100</f>
        <v>75.252197977564265</v>
      </c>
      <c r="U122" s="1228">
        <f>U153+U154+(U155+U156)*MICS06!U130/100</f>
        <v>73.326961808209518</v>
      </c>
      <c r="V122" s="1228">
        <f>V153+V154+(V155+V156)*MICS06!V130/100</f>
        <v>54.63198538560178</v>
      </c>
      <c r="W122" s="1228">
        <f>W153+W154+(W155+W156)*MICS06!W130/100</f>
        <v>90.172047571340485</v>
      </c>
      <c r="X122" s="1228">
        <f>X153+X154+(X155+X156)*MICS06!X130/100</f>
        <v>15.090113722591088</v>
      </c>
      <c r="Y122" s="1228">
        <f>Y153+Y154+(Y155+Y156)*MICS06!Y130/100</f>
        <v>65.339926069227744</v>
      </c>
      <c r="Z122" s="1228">
        <f>Z153+Z154+(Z155+Z156)*MICS06!Z130/100</f>
        <v>43.920241345740813</v>
      </c>
      <c r="AA122" s="1228">
        <f>AA153+AA154+(AA155+AA156)*MICS06!AA130/100</f>
        <v>49.80966894881422</v>
      </c>
      <c r="AB122" s="1228">
        <f>AB153+AB154+(AB155+AB156)*MICS06!AB130/100</f>
        <v>87.63078021541331</v>
      </c>
      <c r="AC122" s="1228">
        <f>AC153+AC154+(AC155+AC156)*MICS06!AC130/100</f>
        <v>32.903987582836628</v>
      </c>
      <c r="AD122" s="1228">
        <f>AD153+AD154+(AD155+AD156)*MICS06!AD130/100</f>
        <v>63.534260798234811</v>
      </c>
      <c r="AE122" s="1228">
        <f>AE153+AE154+(AE155+AE156)*MICS06!AE130/100</f>
        <v>71.741785412072915</v>
      </c>
      <c r="AF122" s="1228">
        <f>AF153+AF154+(AF155+AF156)*MICS06!AF130/100</f>
        <v>55.931637543973451</v>
      </c>
      <c r="AG122" s="1228">
        <f>AG153+AG154+(AG155+AG156)*MICS06!AG130/100</f>
        <v>23.873522481388726</v>
      </c>
      <c r="AH122" s="1228">
        <f>AH153+AH154+(AH155+AH156)*MICS06!AH130/100</f>
        <v>53.71838207809342</v>
      </c>
      <c r="AI122" s="1228">
        <f>AI153+AI154+(AI155+AI156)*MICS06!AI130/100</f>
        <v>18.246998599245252</v>
      </c>
      <c r="AJ122" s="1228">
        <f>AJ153+AJ154+(AJ155+AJ156)*MICS06!AJ130/100</f>
        <v>99.071658219807446</v>
      </c>
      <c r="AK122" s="1228">
        <f>AK153+AK154+(AK155+AK156)*MICS06!AK130/100</f>
        <v>64.649296814693628</v>
      </c>
      <c r="AL122" s="1231">
        <f>AL153+AL154+(AL155+AL156)*MICS06!AL130/100</f>
        <v>49.002919222304229</v>
      </c>
      <c r="AM122" s="1226"/>
      <c r="AN122" s="1226"/>
      <c r="AO122" s="1226"/>
      <c r="AP122" s="1226"/>
      <c r="AQ122" s="1226"/>
      <c r="AR122" s="1226"/>
      <c r="AS122" s="1226"/>
      <c r="AT122" s="1226"/>
      <c r="AU122" s="1226"/>
      <c r="AV122" s="1226"/>
      <c r="AW122" s="1226"/>
      <c r="AX122" s="1226"/>
      <c r="AY122" s="1226"/>
      <c r="AZ122" s="570"/>
      <c r="BA122" s="1775" t="s">
        <v>18</v>
      </c>
      <c r="BB122" s="155" t="s">
        <v>14</v>
      </c>
      <c r="BC122" s="1403" t="s">
        <v>36</v>
      </c>
      <c r="BD122" s="1404" t="s">
        <v>36</v>
      </c>
      <c r="BE122" s="1404" t="s">
        <v>36</v>
      </c>
      <c r="BF122" s="1404" t="s">
        <v>36</v>
      </c>
      <c r="BG122" s="1405" t="s">
        <v>36</v>
      </c>
      <c r="BH122" s="1406" t="s">
        <v>36</v>
      </c>
      <c r="BI122" s="1404" t="s">
        <v>36</v>
      </c>
      <c r="BJ122" s="1404" t="s">
        <v>36</v>
      </c>
      <c r="BK122" s="1404" t="s">
        <v>36</v>
      </c>
      <c r="BL122" s="1405" t="s">
        <v>36</v>
      </c>
      <c r="BM122" s="1406" t="s">
        <v>36</v>
      </c>
      <c r="BN122" s="1404" t="s">
        <v>36</v>
      </c>
      <c r="BO122" s="1404" t="s">
        <v>36</v>
      </c>
      <c r="BP122" s="1404" t="s">
        <v>36</v>
      </c>
      <c r="BQ122" s="1405" t="s">
        <v>36</v>
      </c>
      <c r="BR122" s="1406" t="s">
        <v>36</v>
      </c>
      <c r="BS122" s="1404" t="s">
        <v>36</v>
      </c>
      <c r="BT122" s="1404" t="s">
        <v>36</v>
      </c>
      <c r="BU122" s="1404" t="s">
        <v>36</v>
      </c>
      <c r="BV122" s="1404" t="s">
        <v>36</v>
      </c>
      <c r="BW122" s="1404" t="s">
        <v>36</v>
      </c>
      <c r="BX122" s="1404" t="s">
        <v>36</v>
      </c>
      <c r="BY122" s="1407" t="s">
        <v>36</v>
      </c>
      <c r="BZ122" s="1407" t="s">
        <v>36</v>
      </c>
      <c r="CA122" s="1407" t="s">
        <v>36</v>
      </c>
      <c r="CB122" s="1407" t="s">
        <v>36</v>
      </c>
      <c r="CC122" s="1407" t="s">
        <v>36</v>
      </c>
      <c r="CD122" s="1407" t="s">
        <v>36</v>
      </c>
      <c r="CE122" s="1407" t="s">
        <v>36</v>
      </c>
      <c r="CF122" s="1407" t="s">
        <v>36</v>
      </c>
      <c r="CG122" s="1407" t="s">
        <v>36</v>
      </c>
      <c r="CH122" s="1407" t="s">
        <v>36</v>
      </c>
      <c r="CI122" s="1407" t="s">
        <v>36</v>
      </c>
      <c r="CJ122" s="1407" t="s">
        <v>36</v>
      </c>
      <c r="CK122" s="1407" t="s">
        <v>36</v>
      </c>
      <c r="CL122" s="1407" t="s">
        <v>36</v>
      </c>
      <c r="CM122" s="1506"/>
      <c r="CN122" s="1506"/>
      <c r="CO122" s="1506"/>
      <c r="CP122" s="1506"/>
      <c r="CQ122" s="1506"/>
      <c r="CR122" s="1506"/>
      <c r="CS122" s="1506"/>
      <c r="CT122" s="1506"/>
      <c r="CU122" s="1506"/>
      <c r="CV122" s="1506"/>
      <c r="CW122" s="1506"/>
      <c r="CX122" s="1506"/>
      <c r="CY122" s="1506"/>
      <c r="CZ122" s="1506"/>
    </row>
    <row r="123" s="566" customFormat="true" ht="15" customHeight="true" x14ac:dyDescent="0.2">
      <c r="A123" s="1876"/>
      <c r="B123" s="1334" t="s">
        <v>52</v>
      </c>
      <c r="C123" s="1232">
        <f>100-C122</f>
        <v>86.078551011007761</v>
      </c>
      <c r="D123" s="1233">
        <f t="shared" ref="D123:AL123" si="3">100-D122</f>
        <v>61.266523924209224</v>
      </c>
      <c r="E123" s="1233">
        <f t="shared" si="3"/>
        <v>39.781448124143424</v>
      </c>
      <c r="F123" s="1233">
        <f t="shared" si="3"/>
        <v>17.19619181402048</v>
      </c>
      <c r="G123" s="1234">
        <f t="shared" si="3"/>
        <v>3.7523268904241718</v>
      </c>
      <c r="H123" s="1235">
        <f t="shared" si="3"/>
        <v>25.356707280312648</v>
      </c>
      <c r="I123" s="1233">
        <f t="shared" si="3"/>
        <v>8.8091801722901693</v>
      </c>
      <c r="J123" s="1233">
        <f t="shared" si="3"/>
        <v>2.5209473902616679</v>
      </c>
      <c r="K123" s="1233">
        <f t="shared" si="3"/>
        <v>2.5894161663851492</v>
      </c>
      <c r="L123" s="1236">
        <f t="shared" si="3"/>
        <v>0.71139434272964763</v>
      </c>
      <c r="M123" s="1232">
        <f t="shared" si="3"/>
        <v>88.569353693528058</v>
      </c>
      <c r="N123" s="1233">
        <f t="shared" si="3"/>
        <v>72.502389245166484</v>
      </c>
      <c r="O123" s="1233">
        <f t="shared" si="3"/>
        <v>55.270847880187475</v>
      </c>
      <c r="P123" s="1233">
        <f t="shared" si="3"/>
        <v>42.520723026852878</v>
      </c>
      <c r="Q123" s="1234">
        <f t="shared" si="3"/>
        <v>22.677193182282593</v>
      </c>
      <c r="R123" s="1235">
        <f t="shared" si="3"/>
        <v>32.614526954337251</v>
      </c>
      <c r="S123" s="1233">
        <f t="shared" si="3"/>
        <v>2.0071292236050908</v>
      </c>
      <c r="T123" s="1233">
        <f t="shared" si="3"/>
        <v>24.747802022435735</v>
      </c>
      <c r="U123" s="1233">
        <f t="shared" si="3"/>
        <v>26.673038191790482</v>
      </c>
      <c r="V123" s="1233">
        <f t="shared" si="3"/>
        <v>45.36801461439822</v>
      </c>
      <c r="W123" s="1233">
        <f t="shared" si="3"/>
        <v>9.8279524286595148</v>
      </c>
      <c r="X123" s="1233">
        <f t="shared" si="3"/>
        <v>84.909886277408916</v>
      </c>
      <c r="Y123" s="1233">
        <f t="shared" si="3"/>
        <v>34.660073930772256</v>
      </c>
      <c r="Z123" s="1233">
        <f t="shared" si="3"/>
        <v>56.079758654259187</v>
      </c>
      <c r="AA123" s="1233">
        <f t="shared" si="3"/>
        <v>50.19033105118578</v>
      </c>
      <c r="AB123" s="1233">
        <f t="shared" si="3"/>
        <v>12.36921978458669</v>
      </c>
      <c r="AC123" s="1233">
        <f t="shared" si="3"/>
        <v>67.096012417163365</v>
      </c>
      <c r="AD123" s="1233">
        <f t="shared" si="3"/>
        <v>36.465739201765189</v>
      </c>
      <c r="AE123" s="1233">
        <f t="shared" si="3"/>
        <v>28.258214587927085</v>
      </c>
      <c r="AF123" s="1233">
        <f t="shared" si="3"/>
        <v>44.068362456026549</v>
      </c>
      <c r="AG123" s="1233">
        <f t="shared" si="3"/>
        <v>76.126477518611267</v>
      </c>
      <c r="AH123" s="1233">
        <f t="shared" si="3"/>
        <v>46.28161792190658</v>
      </c>
      <c r="AI123" s="1233">
        <f t="shared" si="3"/>
        <v>81.753001400754755</v>
      </c>
      <c r="AJ123" s="1233">
        <f t="shared" si="3"/>
        <v>0.92834178019255376</v>
      </c>
      <c r="AK123" s="1233">
        <f t="shared" si="3"/>
        <v>35.350703185306372</v>
      </c>
      <c r="AL123" s="1236">
        <f t="shared" si="3"/>
        <v>50.997080777695771</v>
      </c>
      <c r="AM123" s="1226"/>
      <c r="AN123" s="1226"/>
      <c r="AO123" s="1226"/>
      <c r="AP123" s="1226"/>
      <c r="AQ123" s="1226"/>
      <c r="AR123" s="1226"/>
      <c r="AS123" s="1226"/>
      <c r="AT123" s="1226"/>
      <c r="AU123" s="1226"/>
      <c r="AV123" s="1226"/>
      <c r="AW123" s="1226"/>
      <c r="AX123" s="1226"/>
      <c r="AY123" s="1226"/>
      <c r="AZ123" s="570"/>
      <c r="BA123" s="1776"/>
      <c r="BB123" s="156" t="s">
        <v>52</v>
      </c>
      <c r="BC123" s="1009" t="s">
        <v>36</v>
      </c>
      <c r="BD123" s="1028" t="s">
        <v>36</v>
      </c>
      <c r="BE123" s="1028" t="s">
        <v>36</v>
      </c>
      <c r="BF123" s="1028" t="s">
        <v>36</v>
      </c>
      <c r="BG123" s="1048" t="s">
        <v>36</v>
      </c>
      <c r="BH123" s="1068" t="s">
        <v>36</v>
      </c>
      <c r="BI123" s="1028" t="s">
        <v>36</v>
      </c>
      <c r="BJ123" s="1028" t="s">
        <v>36</v>
      </c>
      <c r="BK123" s="1028" t="s">
        <v>36</v>
      </c>
      <c r="BL123" s="1048" t="s">
        <v>36</v>
      </c>
      <c r="BM123" s="1068" t="s">
        <v>36</v>
      </c>
      <c r="BN123" s="1028" t="s">
        <v>36</v>
      </c>
      <c r="BO123" s="1028" t="s">
        <v>36</v>
      </c>
      <c r="BP123" s="1028" t="s">
        <v>36</v>
      </c>
      <c r="BQ123" s="1048" t="s">
        <v>36</v>
      </c>
      <c r="BR123" s="1068" t="s">
        <v>36</v>
      </c>
      <c r="BS123" s="1028" t="s">
        <v>36</v>
      </c>
      <c r="BT123" s="1028" t="s">
        <v>36</v>
      </c>
      <c r="BU123" s="1028" t="s">
        <v>36</v>
      </c>
      <c r="BV123" s="1028" t="s">
        <v>36</v>
      </c>
      <c r="BW123" s="1028" t="s">
        <v>36</v>
      </c>
      <c r="BX123" s="1028" t="s">
        <v>36</v>
      </c>
      <c r="BY123" s="1086" t="s">
        <v>36</v>
      </c>
      <c r="BZ123" s="1086" t="s">
        <v>36</v>
      </c>
      <c r="CA123" s="1086" t="s">
        <v>36</v>
      </c>
      <c r="CB123" s="1086" t="s">
        <v>36</v>
      </c>
      <c r="CC123" s="1086" t="s">
        <v>36</v>
      </c>
      <c r="CD123" s="1086" t="s">
        <v>36</v>
      </c>
      <c r="CE123" s="1086" t="s">
        <v>36</v>
      </c>
      <c r="CF123" s="1086" t="s">
        <v>36</v>
      </c>
      <c r="CG123" s="1086" t="s">
        <v>36</v>
      </c>
      <c r="CH123" s="1086" t="s">
        <v>36</v>
      </c>
      <c r="CI123" s="1086" t="s">
        <v>36</v>
      </c>
      <c r="CJ123" s="1086" t="s">
        <v>36</v>
      </c>
      <c r="CK123" s="1086" t="s">
        <v>36</v>
      </c>
      <c r="CL123" s="1086" t="s">
        <v>36</v>
      </c>
      <c r="CM123" s="1508"/>
      <c r="CN123" s="1508"/>
      <c r="CO123" s="1508"/>
      <c r="CP123" s="1508"/>
      <c r="CQ123" s="1508"/>
      <c r="CR123" s="1508"/>
      <c r="CS123" s="1508"/>
      <c r="CT123" s="1508"/>
      <c r="CU123" s="1508"/>
      <c r="CV123" s="1508"/>
      <c r="CW123" s="1508"/>
      <c r="CX123" s="1508"/>
      <c r="CY123" s="1508"/>
      <c r="CZ123" s="1508"/>
    </row>
    <row r="124" s="566" customFormat="true" ht="15" customHeight="true" x14ac:dyDescent="0.2">
      <c r="A124" s="1876" t="s">
        <v>51</v>
      </c>
      <c r="B124" s="1334" t="s">
        <v>15</v>
      </c>
      <c r="C124" s="1237">
        <f>C122*MICS06!C129/100</f>
        <v>12.148872275586827</v>
      </c>
      <c r="D124" s="1238">
        <f>D122*MICS06!D129/100</f>
        <v>34.911387204195101</v>
      </c>
      <c r="E124" s="1238">
        <f>E122*MICS06!E129/100</f>
        <v>57.660294335870368</v>
      </c>
      <c r="F124" s="1238">
        <f>F122*MICS06!F129/100</f>
        <v>79.799700661562369</v>
      </c>
      <c r="G124" s="1239">
        <f>G122*MICS06!G129/100</f>
        <v>94.822641675842945</v>
      </c>
      <c r="H124" s="1240">
        <f>H122*MICS06!H129/100</f>
        <v>72.593934621563008</v>
      </c>
      <c r="I124" s="1238">
        <f>I122*MICS06!I129/100</f>
        <v>87.346710901542266</v>
      </c>
      <c r="J124" s="1238">
        <f>J122*MICS06!J129/100</f>
        <v>94.516118830782702</v>
      </c>
      <c r="K124" s="1238">
        <f>K122*MICS06!K129/100</f>
        <v>97.410583833614851</v>
      </c>
      <c r="L124" s="1241">
        <f>L122*MICS06!L129/100</f>
        <v>99.018583158875444</v>
      </c>
      <c r="M124" s="1237">
        <f>M122*MICS06!M129/100</f>
        <v>10.137580103998641</v>
      </c>
      <c r="N124" s="1238">
        <f>N122*MICS06!N129/100</f>
        <v>24.380075140151529</v>
      </c>
      <c r="O124" s="1238">
        <f>O122*MICS06!O129/100</f>
        <v>41.398711909803723</v>
      </c>
      <c r="P124" s="1238">
        <f>P122*MICS06!P129/100</f>
        <v>54.003273805848757</v>
      </c>
      <c r="Q124" s="1239">
        <f>Q122*MICS06!Q129/100</f>
        <v>73.887813130848201</v>
      </c>
      <c r="R124" s="1240">
        <f>R122*MICS06!R129/100</f>
        <v>62.461912106761389</v>
      </c>
      <c r="S124" s="1238">
        <f>S122*MICS06!S129/100</f>
        <v>97.082001527496757</v>
      </c>
      <c r="T124" s="1238">
        <f>T122*MICS06!T129/100</f>
        <v>75.252197977564265</v>
      </c>
      <c r="U124" s="1238">
        <f>U122*MICS06!U129/100</f>
        <v>68.630332682432794</v>
      </c>
      <c r="V124" s="1238">
        <f>V122*MICS06!V129/100</f>
        <v>50.942369818212192</v>
      </c>
      <c r="W124" s="1238">
        <f>W122*MICS06!W129/100</f>
        <v>83.378142124297213</v>
      </c>
      <c r="X124" s="1238">
        <f>X122*MICS06!X129/100</f>
        <v>14.791299589470471</v>
      </c>
      <c r="Y124" s="1238">
        <f>Y122*MICS06!Y129/100</f>
        <v>61.344956253181095</v>
      </c>
      <c r="Z124" s="1238">
        <f>Z122*MICS06!Z129/100</f>
        <v>36.539600300060279</v>
      </c>
      <c r="AA124" s="1238">
        <f>AA122*MICS06!AA129/100</f>
        <v>49.259506739116731</v>
      </c>
      <c r="AB124" s="1238">
        <f>AB122*MICS06!AB129/100</f>
        <v>83.326952850858703</v>
      </c>
      <c r="AC124" s="1238">
        <f>AC122*MICS06!AC129/100</f>
        <v>28.465062770715647</v>
      </c>
      <c r="AD124" s="1238">
        <f>AD122*MICS06!AD129/100</f>
        <v>61.512035885424574</v>
      </c>
      <c r="AE124" s="1238">
        <f>AE122*MICS06!AE129/100</f>
        <v>65.500527783266534</v>
      </c>
      <c r="AF124" s="1238">
        <f>AF122*MICS06!AF129/100</f>
        <v>51.014570507140625</v>
      </c>
      <c r="AG124" s="1238">
        <f>AG122*MICS06!AG129/100</f>
        <v>23.873522481388726</v>
      </c>
      <c r="AH124" s="1238">
        <f>AH122*MICS06!AH129/100</f>
        <v>50.813830234410453</v>
      </c>
      <c r="AI124" s="1238">
        <f>AI122*MICS06!AI129/100</f>
        <v>17.701882716601236</v>
      </c>
      <c r="AJ124" s="1238">
        <f>AJ122*MICS06!AJ129/100</f>
        <v>98.275661669202051</v>
      </c>
      <c r="AK124" s="1238">
        <f>AK122*MICS06!AK129/100</f>
        <v>63.567148193656095</v>
      </c>
      <c r="AL124" s="1241">
        <f>AL122*MICS06!AL129/100</f>
        <v>47.519790216691099</v>
      </c>
      <c r="AM124" s="1226"/>
      <c r="AN124" s="1226"/>
      <c r="AO124" s="1226"/>
      <c r="AP124" s="1226"/>
      <c r="AQ124" s="1226"/>
      <c r="AR124" s="1226"/>
      <c r="AS124" s="1226"/>
      <c r="AT124" s="1226"/>
      <c r="AU124" s="1226"/>
      <c r="AV124" s="1226"/>
      <c r="AW124" s="1226"/>
      <c r="AX124" s="1226"/>
      <c r="AY124" s="1226"/>
      <c r="AZ124" s="570"/>
      <c r="BA124" s="1776" t="s">
        <v>51</v>
      </c>
      <c r="BB124" s="156" t="s">
        <v>15</v>
      </c>
      <c r="BC124" s="1009" t="s">
        <v>36</v>
      </c>
      <c r="BD124" s="1028" t="s">
        <v>36</v>
      </c>
      <c r="BE124" s="1028" t="s">
        <v>36</v>
      </c>
      <c r="BF124" s="1028" t="s">
        <v>36</v>
      </c>
      <c r="BG124" s="1048" t="s">
        <v>36</v>
      </c>
      <c r="BH124" s="1068" t="s">
        <v>36</v>
      </c>
      <c r="BI124" s="1028" t="s">
        <v>36</v>
      </c>
      <c r="BJ124" s="1028" t="s">
        <v>36</v>
      </c>
      <c r="BK124" s="1028" t="s">
        <v>36</v>
      </c>
      <c r="BL124" s="1048" t="s">
        <v>36</v>
      </c>
      <c r="BM124" s="1068" t="s">
        <v>36</v>
      </c>
      <c r="BN124" s="1028" t="s">
        <v>36</v>
      </c>
      <c r="BO124" s="1028" t="s">
        <v>36</v>
      </c>
      <c r="BP124" s="1028" t="s">
        <v>36</v>
      </c>
      <c r="BQ124" s="1048" t="s">
        <v>36</v>
      </c>
      <c r="BR124" s="1068" t="s">
        <v>36</v>
      </c>
      <c r="BS124" s="1028" t="s">
        <v>36</v>
      </c>
      <c r="BT124" s="1028" t="s">
        <v>36</v>
      </c>
      <c r="BU124" s="1028" t="s">
        <v>36</v>
      </c>
      <c r="BV124" s="1028" t="s">
        <v>36</v>
      </c>
      <c r="BW124" s="1028" t="s">
        <v>36</v>
      </c>
      <c r="BX124" s="1028" t="s">
        <v>36</v>
      </c>
      <c r="BY124" s="1086" t="s">
        <v>36</v>
      </c>
      <c r="BZ124" s="1086" t="s">
        <v>36</v>
      </c>
      <c r="CA124" s="1086" t="s">
        <v>36</v>
      </c>
      <c r="CB124" s="1086" t="s">
        <v>36</v>
      </c>
      <c r="CC124" s="1086" t="s">
        <v>36</v>
      </c>
      <c r="CD124" s="1086" t="s">
        <v>36</v>
      </c>
      <c r="CE124" s="1086" t="s">
        <v>36</v>
      </c>
      <c r="CF124" s="1086" t="s">
        <v>36</v>
      </c>
      <c r="CG124" s="1086" t="s">
        <v>36</v>
      </c>
      <c r="CH124" s="1086" t="s">
        <v>36</v>
      </c>
      <c r="CI124" s="1086" t="s">
        <v>36</v>
      </c>
      <c r="CJ124" s="1086" t="s">
        <v>36</v>
      </c>
      <c r="CK124" s="1086" t="s">
        <v>36</v>
      </c>
      <c r="CL124" s="1086" t="s">
        <v>36</v>
      </c>
      <c r="CM124" s="1508"/>
      <c r="CN124" s="1508"/>
      <c r="CO124" s="1508"/>
      <c r="CP124" s="1508"/>
      <c r="CQ124" s="1508"/>
      <c r="CR124" s="1508"/>
      <c r="CS124" s="1508"/>
      <c r="CT124" s="1508"/>
      <c r="CU124" s="1508"/>
      <c r="CV124" s="1508"/>
      <c r="CW124" s="1508"/>
      <c r="CX124" s="1508"/>
      <c r="CY124" s="1508"/>
      <c r="CZ124" s="1508"/>
    </row>
    <row r="125" s="566" customFormat="true" ht="15" customHeight="true" x14ac:dyDescent="0.2">
      <c r="A125" s="1876"/>
      <c r="B125" s="1334" t="s">
        <v>16</v>
      </c>
      <c r="C125" s="1237">
        <f>C122*MICS06!C128/100</f>
        <v>1.7725767134054176</v>
      </c>
      <c r="D125" s="1238">
        <f>D122*MICS06!D128/100</f>
        <v>3.8220888715956596</v>
      </c>
      <c r="E125" s="1238">
        <f>E122*MICS06!E128/100</f>
        <v>2.5582575399862586</v>
      </c>
      <c r="F125" s="1238">
        <f>F122*MICS06!F128/100</f>
        <v>3.0041075244172446</v>
      </c>
      <c r="G125" s="1239">
        <f>G122*MICS06!G128/100</f>
        <v>1.4250314337329175</v>
      </c>
      <c r="H125" s="1240">
        <f>H122*MICS06!H128/100</f>
        <v>2.0493580981243449</v>
      </c>
      <c r="I125" s="1238">
        <f>I122*MICS06!I128/100</f>
        <v>3.8441089261675767</v>
      </c>
      <c r="J125" s="1238">
        <f>J122*MICS06!J128/100</f>
        <v>2.9629337789555872</v>
      </c>
      <c r="K125" s="1238">
        <f>K122*MICS06!K128/100</f>
        <v>0</v>
      </c>
      <c r="L125" s="1241">
        <f>L122*MICS06!L128/100</f>
        <v>0.27002249839492404</v>
      </c>
      <c r="M125" s="1237">
        <f>M122*MICS06!M128/100</f>
        <v>1.2930662024733039</v>
      </c>
      <c r="N125" s="1238">
        <f>N122*MICS06!N128/100</f>
        <v>3.1175356146819957</v>
      </c>
      <c r="O125" s="1238">
        <f>O122*MICS06!O128/100</f>
        <v>3.3304402100087929</v>
      </c>
      <c r="P125" s="1238">
        <f>P122*MICS06!P128/100</f>
        <v>3.476003167298364</v>
      </c>
      <c r="Q125" s="1239">
        <f>Q122*MICS06!Q128/100</f>
        <v>3.4349936868692215</v>
      </c>
      <c r="R125" s="1240">
        <f>R122*MICS06!R128/100</f>
        <v>4.9235609389013462</v>
      </c>
      <c r="S125" s="1238">
        <f>S122*MICS06!S128/100</f>
        <v>0.91086924889815535</v>
      </c>
      <c r="T125" s="1238">
        <f>T122*MICS06!T128/100</f>
        <v>0</v>
      </c>
      <c r="U125" s="1238">
        <f>U122*MICS06!U128/100</f>
        <v>4.6966291257767292</v>
      </c>
      <c r="V125" s="1238">
        <f>V122*MICS06!V128/100</f>
        <v>3.6896155673895725</v>
      </c>
      <c r="W125" s="1238">
        <f>W122*MICS06!W128/100</f>
        <v>6.7939054470432767</v>
      </c>
      <c r="X125" s="1238">
        <f>X122*MICS06!X128/100</f>
        <v>0.29881413312061555</v>
      </c>
      <c r="Y125" s="1238">
        <f>Y122*MICS06!Y128/100</f>
        <v>3.9949698160466416</v>
      </c>
      <c r="Z125" s="1238">
        <f>Z122*MICS06!Z128/100</f>
        <v>7.3806410456805107</v>
      </c>
      <c r="AA125" s="1238">
        <f>AA122*MICS06!AA128/100</f>
        <v>0.55016220969748897</v>
      </c>
      <c r="AB125" s="1238">
        <f>AB122*MICS06!AB128/100</f>
        <v>4.3038273645545955</v>
      </c>
      <c r="AC125" s="1238">
        <f>AC122*MICS06!AC128/100</f>
        <v>4.4389248121209732</v>
      </c>
      <c r="AD125" s="1238">
        <f>AD122*MICS06!AD128/100</f>
        <v>2.0222249128102319</v>
      </c>
      <c r="AE125" s="1238">
        <f>AE122*MICS06!AE128/100</f>
        <v>6.2412576288063928</v>
      </c>
      <c r="AF125" s="1238">
        <f>AF122*MICS06!AF128/100</f>
        <v>4.9170670368328313</v>
      </c>
      <c r="AG125" s="1238">
        <f>AG122*MICS06!AG128/100</f>
        <v>0</v>
      </c>
      <c r="AH125" s="1238">
        <f>AH122*MICS06!AH128/100</f>
        <v>2.9045518436829627</v>
      </c>
      <c r="AI125" s="1238">
        <f>AI122*MICS06!AI128/100</f>
        <v>0.54511588264402155</v>
      </c>
      <c r="AJ125" s="1238">
        <f>AJ122*MICS06!AJ128/100</f>
        <v>0.7959965506053962</v>
      </c>
      <c r="AK125" s="1238">
        <f>AK122*MICS06!AK128/100</f>
        <v>1.0821486210375493</v>
      </c>
      <c r="AL125" s="1241">
        <f>AL122*MICS06!AL128/100</f>
        <v>1.4831290056131237</v>
      </c>
      <c r="AM125" s="1226"/>
      <c r="AN125" s="1226"/>
      <c r="AO125" s="1226"/>
      <c r="AP125" s="1226"/>
      <c r="AQ125" s="1226"/>
      <c r="AR125" s="1226"/>
      <c r="AS125" s="1226"/>
      <c r="AT125" s="1226"/>
      <c r="AU125" s="1226"/>
      <c r="AV125" s="1226"/>
      <c r="AW125" s="1226"/>
      <c r="AX125" s="1226"/>
      <c r="AY125" s="1226"/>
      <c r="AZ125" s="570"/>
      <c r="BA125" s="1776"/>
      <c r="BB125" s="156" t="s">
        <v>16</v>
      </c>
      <c r="BC125" s="1009" t="s">
        <v>36</v>
      </c>
      <c r="BD125" s="1028" t="s">
        <v>36</v>
      </c>
      <c r="BE125" s="1028" t="s">
        <v>36</v>
      </c>
      <c r="BF125" s="1028" t="s">
        <v>36</v>
      </c>
      <c r="BG125" s="1048" t="s">
        <v>36</v>
      </c>
      <c r="BH125" s="1068" t="s">
        <v>36</v>
      </c>
      <c r="BI125" s="1028" t="s">
        <v>36</v>
      </c>
      <c r="BJ125" s="1028" t="s">
        <v>36</v>
      </c>
      <c r="BK125" s="1028" t="s">
        <v>36</v>
      </c>
      <c r="BL125" s="1048" t="s">
        <v>36</v>
      </c>
      <c r="BM125" s="1068" t="s">
        <v>36</v>
      </c>
      <c r="BN125" s="1028" t="s">
        <v>36</v>
      </c>
      <c r="BO125" s="1028" t="s">
        <v>36</v>
      </c>
      <c r="BP125" s="1028" t="s">
        <v>36</v>
      </c>
      <c r="BQ125" s="1048" t="s">
        <v>36</v>
      </c>
      <c r="BR125" s="1068" t="s">
        <v>36</v>
      </c>
      <c r="BS125" s="1028" t="s">
        <v>36</v>
      </c>
      <c r="BT125" s="1028" t="s">
        <v>36</v>
      </c>
      <c r="BU125" s="1028" t="s">
        <v>36</v>
      </c>
      <c r="BV125" s="1028" t="s">
        <v>36</v>
      </c>
      <c r="BW125" s="1028" t="s">
        <v>36</v>
      </c>
      <c r="BX125" s="1028" t="s">
        <v>36</v>
      </c>
      <c r="BY125" s="1086" t="s">
        <v>36</v>
      </c>
      <c r="BZ125" s="1086" t="s">
        <v>36</v>
      </c>
      <c r="CA125" s="1086" t="s">
        <v>36</v>
      </c>
      <c r="CB125" s="1086" t="s">
        <v>36</v>
      </c>
      <c r="CC125" s="1086" t="s">
        <v>36</v>
      </c>
      <c r="CD125" s="1086" t="s">
        <v>36</v>
      </c>
      <c r="CE125" s="1086" t="s">
        <v>36</v>
      </c>
      <c r="CF125" s="1086" t="s">
        <v>36</v>
      </c>
      <c r="CG125" s="1086" t="s">
        <v>36</v>
      </c>
      <c r="CH125" s="1086" t="s">
        <v>36</v>
      </c>
      <c r="CI125" s="1086" t="s">
        <v>36</v>
      </c>
      <c r="CJ125" s="1086" t="s">
        <v>36</v>
      </c>
      <c r="CK125" s="1086" t="s">
        <v>36</v>
      </c>
      <c r="CL125" s="1086" t="s">
        <v>36</v>
      </c>
      <c r="CM125" s="1508"/>
      <c r="CN125" s="1508"/>
      <c r="CO125" s="1508"/>
      <c r="CP125" s="1508"/>
      <c r="CQ125" s="1508"/>
      <c r="CR125" s="1508"/>
      <c r="CS125" s="1508"/>
      <c r="CT125" s="1508"/>
      <c r="CU125" s="1508"/>
      <c r="CV125" s="1508"/>
      <c r="CW125" s="1508"/>
      <c r="CX125" s="1508"/>
      <c r="CY125" s="1508"/>
      <c r="CZ125" s="1508"/>
    </row>
    <row r="126" s="566" customFormat="true" ht="15" customHeight="true" x14ac:dyDescent="0.2">
      <c r="A126" s="1876"/>
      <c r="B126" s="1334" t="s">
        <v>22</v>
      </c>
      <c r="C126" s="1237">
        <f>100-C124-C125-C127</f>
        <v>25.977618043851329</v>
      </c>
      <c r="D126" s="1238">
        <f t="shared" ref="D126:AL126" si="4">100-D124-D125-D127</f>
        <v>29.69682039694932</v>
      </c>
      <c r="E126" s="1238">
        <f t="shared" si="4"/>
        <v>21.332998251716585</v>
      </c>
      <c r="F126" s="1238">
        <f t="shared" si="4"/>
        <v>10.056075632670677</v>
      </c>
      <c r="G126" s="1239">
        <f t="shared" si="4"/>
        <v>1.6594628844389256</v>
      </c>
      <c r="H126" s="1240">
        <f t="shared" si="4"/>
        <v>18.254473302938969</v>
      </c>
      <c r="I126" s="1238">
        <f t="shared" si="4"/>
        <v>5.9179290645044187</v>
      </c>
      <c r="J126" s="1238">
        <f t="shared" si="4"/>
        <v>1.339000224548988</v>
      </c>
      <c r="K126" s="1238">
        <f t="shared" si="4"/>
        <v>2.1715566273955274</v>
      </c>
      <c r="L126" s="1241">
        <f t="shared" si="4"/>
        <v>0.24879406663702358</v>
      </c>
      <c r="M126" s="1237">
        <f t="shared" si="4"/>
        <v>23.118125870036749</v>
      </c>
      <c r="N126" s="1238">
        <f t="shared" si="4"/>
        <v>31.935587461453615</v>
      </c>
      <c r="O126" s="1238">
        <f t="shared" si="4"/>
        <v>26.766728802734203</v>
      </c>
      <c r="P126" s="1238">
        <f t="shared" si="4"/>
        <v>22.883322842889335</v>
      </c>
      <c r="Q126" s="1239">
        <f t="shared" si="4"/>
        <v>9.5946366939477592</v>
      </c>
      <c r="R126" s="1240">
        <f t="shared" si="4"/>
        <v>12.405657774920833</v>
      </c>
      <c r="S126" s="1238">
        <f t="shared" si="4"/>
        <v>1.8383061302373291</v>
      </c>
      <c r="T126" s="1238">
        <f t="shared" si="4"/>
        <v>3.9867875169772802</v>
      </c>
      <c r="U126" s="1238">
        <f t="shared" si="4"/>
        <v>4.4695601367397408</v>
      </c>
      <c r="V126" s="1238">
        <f t="shared" si="4"/>
        <v>27.24896422220943</v>
      </c>
      <c r="W126" s="1238">
        <f t="shared" si="4"/>
        <v>5.5805830105089695</v>
      </c>
      <c r="X126" s="1238">
        <f t="shared" si="4"/>
        <v>40.797692214680687</v>
      </c>
      <c r="Y126" s="1238">
        <f t="shared" si="4"/>
        <v>22.374724124371753</v>
      </c>
      <c r="Z126" s="1238">
        <f t="shared" si="4"/>
        <v>19.965402537279068</v>
      </c>
      <c r="AA126" s="1238">
        <f t="shared" si="4"/>
        <v>16.578928593650794</v>
      </c>
      <c r="AB126" s="1238">
        <f t="shared" si="4"/>
        <v>9.6650569700944509</v>
      </c>
      <c r="AC126" s="1238">
        <f t="shared" si="4"/>
        <v>20.034458864482659</v>
      </c>
      <c r="AD126" s="1238">
        <f t="shared" si="4"/>
        <v>17.325667195537438</v>
      </c>
      <c r="AE126" s="1238">
        <f t="shared" si="4"/>
        <v>16.755425305393747</v>
      </c>
      <c r="AF126" s="1238">
        <f t="shared" si="4"/>
        <v>19.012941700918798</v>
      </c>
      <c r="AG126" s="1238">
        <f t="shared" si="4"/>
        <v>35.995182458453257</v>
      </c>
      <c r="AH126" s="1238">
        <f t="shared" si="4"/>
        <v>37.327296945729913</v>
      </c>
      <c r="AI126" s="1238">
        <f t="shared" si="4"/>
        <v>36.165078131059985</v>
      </c>
      <c r="AJ126" s="1238">
        <f t="shared" si="4"/>
        <v>0.82899248073530318</v>
      </c>
      <c r="AK126" s="1238">
        <f t="shared" si="4"/>
        <v>16.098230224924695</v>
      </c>
      <c r="AL126" s="1241">
        <f t="shared" si="4"/>
        <v>14.205728964201249</v>
      </c>
      <c r="AM126" s="1226"/>
      <c r="AN126" s="1226"/>
      <c r="AO126" s="1226"/>
      <c r="AP126" s="1226"/>
      <c r="AQ126" s="1226"/>
      <c r="AR126" s="1226"/>
      <c r="AS126" s="1226"/>
      <c r="AT126" s="1226"/>
      <c r="AU126" s="1226"/>
      <c r="AV126" s="1226"/>
      <c r="AW126" s="1226"/>
      <c r="AX126" s="1226"/>
      <c r="AY126" s="1226"/>
      <c r="AZ126" s="570"/>
      <c r="BA126" s="1776"/>
      <c r="BB126" s="156" t="s">
        <v>22</v>
      </c>
      <c r="BC126" s="1009" t="s">
        <v>36</v>
      </c>
      <c r="BD126" s="1028" t="s">
        <v>36</v>
      </c>
      <c r="BE126" s="1028" t="s">
        <v>36</v>
      </c>
      <c r="BF126" s="1028" t="s">
        <v>36</v>
      </c>
      <c r="BG126" s="1048" t="s">
        <v>36</v>
      </c>
      <c r="BH126" s="1068" t="s">
        <v>36</v>
      </c>
      <c r="BI126" s="1028" t="s">
        <v>36</v>
      </c>
      <c r="BJ126" s="1028" t="s">
        <v>36</v>
      </c>
      <c r="BK126" s="1028" t="s">
        <v>36</v>
      </c>
      <c r="BL126" s="1048" t="s">
        <v>36</v>
      </c>
      <c r="BM126" s="1068" t="s">
        <v>36</v>
      </c>
      <c r="BN126" s="1028" t="s">
        <v>36</v>
      </c>
      <c r="BO126" s="1028" t="s">
        <v>36</v>
      </c>
      <c r="BP126" s="1028" t="s">
        <v>36</v>
      </c>
      <c r="BQ126" s="1048" t="s">
        <v>36</v>
      </c>
      <c r="BR126" s="1068" t="s">
        <v>36</v>
      </c>
      <c r="BS126" s="1028" t="s">
        <v>36</v>
      </c>
      <c r="BT126" s="1028" t="s">
        <v>36</v>
      </c>
      <c r="BU126" s="1028" t="s">
        <v>36</v>
      </c>
      <c r="BV126" s="1028" t="s">
        <v>36</v>
      </c>
      <c r="BW126" s="1028" t="s">
        <v>36</v>
      </c>
      <c r="BX126" s="1028" t="s">
        <v>36</v>
      </c>
      <c r="BY126" s="1086" t="s">
        <v>36</v>
      </c>
      <c r="BZ126" s="1086" t="s">
        <v>36</v>
      </c>
      <c r="CA126" s="1086" t="s">
        <v>36</v>
      </c>
      <c r="CB126" s="1086" t="s">
        <v>36</v>
      </c>
      <c r="CC126" s="1086" t="s">
        <v>36</v>
      </c>
      <c r="CD126" s="1086" t="s">
        <v>36</v>
      </c>
      <c r="CE126" s="1086" t="s">
        <v>36</v>
      </c>
      <c r="CF126" s="1086" t="s">
        <v>36</v>
      </c>
      <c r="CG126" s="1086" t="s">
        <v>36</v>
      </c>
      <c r="CH126" s="1086" t="s">
        <v>36</v>
      </c>
      <c r="CI126" s="1086" t="s">
        <v>36</v>
      </c>
      <c r="CJ126" s="1086" t="s">
        <v>36</v>
      </c>
      <c r="CK126" s="1086" t="s">
        <v>36</v>
      </c>
      <c r="CL126" s="1086" t="s">
        <v>36</v>
      </c>
      <c r="CM126" s="1508"/>
      <c r="CN126" s="1508"/>
      <c r="CO126" s="1508"/>
      <c r="CP126" s="1508"/>
      <c r="CQ126" s="1508"/>
      <c r="CR126" s="1508"/>
      <c r="CS126" s="1508"/>
      <c r="CT126" s="1508"/>
      <c r="CU126" s="1508"/>
      <c r="CV126" s="1508"/>
      <c r="CW126" s="1508"/>
      <c r="CX126" s="1508"/>
      <c r="CY126" s="1508"/>
      <c r="CZ126" s="1508"/>
    </row>
    <row r="127" s="566" customFormat="true" ht="15" customHeight="true" x14ac:dyDescent="0.2">
      <c r="A127" s="1876"/>
      <c r="B127" s="1334" t="s">
        <v>19</v>
      </c>
      <c r="C127" s="1232">
        <f>C157</f>
        <v>60.100932967156432</v>
      </c>
      <c r="D127" s="1233">
        <f t="shared" ref="D127:AL127" si="5">D157</f>
        <v>31.569703527259911</v>
      </c>
      <c r="E127" s="1233">
        <f t="shared" si="5"/>
        <v>18.448449872426789</v>
      </c>
      <c r="F127" s="1233">
        <f t="shared" si="5"/>
        <v>7.140116181349712</v>
      </c>
      <c r="G127" s="1234">
        <f t="shared" si="5"/>
        <v>2.0928640059852115</v>
      </c>
      <c r="H127" s="1235">
        <f t="shared" si="5"/>
        <v>7.1022339773736789</v>
      </c>
      <c r="I127" s="1233">
        <f t="shared" si="5"/>
        <v>2.8912511077857377</v>
      </c>
      <c r="J127" s="1233">
        <f t="shared" si="5"/>
        <v>1.181947165712723</v>
      </c>
      <c r="K127" s="1233">
        <f t="shared" si="5"/>
        <v>0.41785953898962169</v>
      </c>
      <c r="L127" s="1236">
        <f t="shared" si="5"/>
        <v>0.46260027609260851</v>
      </c>
      <c r="M127" s="1232">
        <f t="shared" si="5"/>
        <v>65.451227823491308</v>
      </c>
      <c r="N127" s="1233">
        <f t="shared" si="5"/>
        <v>40.566801783712855</v>
      </c>
      <c r="O127" s="1233">
        <f t="shared" si="5"/>
        <v>28.504119077453279</v>
      </c>
      <c r="P127" s="1233">
        <f t="shared" si="5"/>
        <v>19.637400183963543</v>
      </c>
      <c r="Q127" s="1234">
        <f t="shared" si="5"/>
        <v>13.08255648833482</v>
      </c>
      <c r="R127" s="1235">
        <f t="shared" si="5"/>
        <v>20.208869179416432</v>
      </c>
      <c r="S127" s="1233">
        <f t="shared" si="5"/>
        <v>0.16882309336775808</v>
      </c>
      <c r="T127" s="1233">
        <f t="shared" si="5"/>
        <v>20.761014505458455</v>
      </c>
      <c r="U127" s="1233">
        <f t="shared" si="5"/>
        <v>22.203478055050734</v>
      </c>
      <c r="V127" s="1233">
        <f t="shared" si="5"/>
        <v>18.119050392188804</v>
      </c>
      <c r="W127" s="1233">
        <f t="shared" si="5"/>
        <v>4.2473694181505417</v>
      </c>
      <c r="X127" s="1233">
        <f t="shared" si="5"/>
        <v>44.112194062728229</v>
      </c>
      <c r="Y127" s="1233">
        <f t="shared" si="5"/>
        <v>12.285349806400509</v>
      </c>
      <c r="Z127" s="1233">
        <f t="shared" si="5"/>
        <v>36.11435611698014</v>
      </c>
      <c r="AA127" s="1233">
        <f t="shared" si="5"/>
        <v>33.611402457534986</v>
      </c>
      <c r="AB127" s="1233">
        <f t="shared" si="5"/>
        <v>2.7041628144922503</v>
      </c>
      <c r="AC127" s="1233">
        <f t="shared" si="5"/>
        <v>47.061553552680721</v>
      </c>
      <c r="AD127" s="1233">
        <f t="shared" si="5"/>
        <v>19.140072006227758</v>
      </c>
      <c r="AE127" s="1233">
        <f t="shared" si="5"/>
        <v>11.502789282533325</v>
      </c>
      <c r="AF127" s="1233">
        <f t="shared" si="5"/>
        <v>25.055420755107743</v>
      </c>
      <c r="AG127" s="1233">
        <f t="shared" si="5"/>
        <v>40.13129506015801</v>
      </c>
      <c r="AH127" s="1233">
        <f t="shared" si="5"/>
        <v>8.9543209761766782</v>
      </c>
      <c r="AI127" s="1233">
        <f t="shared" si="5"/>
        <v>45.587923269694755</v>
      </c>
      <c r="AJ127" s="1233">
        <f t="shared" si="5"/>
        <v>9.9349299457249129E-2</v>
      </c>
      <c r="AK127" s="1233">
        <f t="shared" si="5"/>
        <v>19.252472960381663</v>
      </c>
      <c r="AL127" s="1236">
        <f t="shared" si="5"/>
        <v>36.791351813494529</v>
      </c>
      <c r="AM127" s="1226"/>
      <c r="AN127" s="1226"/>
      <c r="AO127" s="1226"/>
      <c r="AP127" s="1226"/>
      <c r="AQ127" s="1226"/>
      <c r="AR127" s="1226"/>
      <c r="AS127" s="1226"/>
      <c r="AT127" s="1226"/>
      <c r="AU127" s="1226"/>
      <c r="AV127" s="1226"/>
      <c r="AW127" s="1226"/>
      <c r="AX127" s="1226"/>
      <c r="AY127" s="1226"/>
      <c r="AZ127" s="570"/>
      <c r="BA127" s="1776"/>
      <c r="BB127" s="156" t="s">
        <v>19</v>
      </c>
      <c r="BC127" s="1009" t="s">
        <v>36</v>
      </c>
      <c r="BD127" s="1028" t="s">
        <v>36</v>
      </c>
      <c r="BE127" s="1028" t="s">
        <v>36</v>
      </c>
      <c r="BF127" s="1028" t="s">
        <v>36</v>
      </c>
      <c r="BG127" s="1048" t="s">
        <v>36</v>
      </c>
      <c r="BH127" s="1068" t="s">
        <v>36</v>
      </c>
      <c r="BI127" s="1028" t="s">
        <v>36</v>
      </c>
      <c r="BJ127" s="1028" t="s">
        <v>36</v>
      </c>
      <c r="BK127" s="1028" t="s">
        <v>36</v>
      </c>
      <c r="BL127" s="1048" t="s">
        <v>36</v>
      </c>
      <c r="BM127" s="1068" t="s">
        <v>36</v>
      </c>
      <c r="BN127" s="1028" t="s">
        <v>36</v>
      </c>
      <c r="BO127" s="1028" t="s">
        <v>36</v>
      </c>
      <c r="BP127" s="1028" t="s">
        <v>36</v>
      </c>
      <c r="BQ127" s="1048" t="s">
        <v>36</v>
      </c>
      <c r="BR127" s="1068" t="s">
        <v>36</v>
      </c>
      <c r="BS127" s="1028" t="s">
        <v>36</v>
      </c>
      <c r="BT127" s="1028" t="s">
        <v>36</v>
      </c>
      <c r="BU127" s="1028" t="s">
        <v>36</v>
      </c>
      <c r="BV127" s="1028" t="s">
        <v>36</v>
      </c>
      <c r="BW127" s="1028" t="s">
        <v>36</v>
      </c>
      <c r="BX127" s="1028" t="s">
        <v>36</v>
      </c>
      <c r="BY127" s="1086" t="s">
        <v>36</v>
      </c>
      <c r="BZ127" s="1086" t="s">
        <v>36</v>
      </c>
      <c r="CA127" s="1086" t="s">
        <v>36</v>
      </c>
      <c r="CB127" s="1086" t="s">
        <v>36</v>
      </c>
      <c r="CC127" s="1086" t="s">
        <v>36</v>
      </c>
      <c r="CD127" s="1086" t="s">
        <v>36</v>
      </c>
      <c r="CE127" s="1086" t="s">
        <v>36</v>
      </c>
      <c r="CF127" s="1086" t="s">
        <v>36</v>
      </c>
      <c r="CG127" s="1086" t="s">
        <v>36</v>
      </c>
      <c r="CH127" s="1086" t="s">
        <v>36</v>
      </c>
      <c r="CI127" s="1086" t="s">
        <v>36</v>
      </c>
      <c r="CJ127" s="1086" t="s">
        <v>36</v>
      </c>
      <c r="CK127" s="1086" t="s">
        <v>36</v>
      </c>
      <c r="CL127" s="1086" t="s">
        <v>36</v>
      </c>
      <c r="CM127" s="1508"/>
      <c r="CN127" s="1508"/>
      <c r="CO127" s="1508"/>
      <c r="CP127" s="1508"/>
      <c r="CQ127" s="1508"/>
      <c r="CR127" s="1508"/>
      <c r="CS127" s="1508"/>
      <c r="CT127" s="1508"/>
      <c r="CU127" s="1508"/>
      <c r="CV127" s="1508"/>
      <c r="CW127" s="1508"/>
      <c r="CX127" s="1508"/>
      <c r="CY127" s="1508"/>
      <c r="CZ127" s="1508"/>
    </row>
    <row r="128" s="566" customFormat="true" ht="15" customHeight="true" x14ac:dyDescent="0.2">
      <c r="A128" s="1876" t="s">
        <v>184</v>
      </c>
      <c r="B128" s="1334" t="s">
        <v>50</v>
      </c>
      <c r="C128" s="1364" t="s">
        <v>36</v>
      </c>
      <c r="D128" s="1372" t="s">
        <v>36</v>
      </c>
      <c r="E128" s="1372" t="s">
        <v>36</v>
      </c>
      <c r="F128" s="1372" t="s">
        <v>36</v>
      </c>
      <c r="G128" s="1380" t="s">
        <v>36</v>
      </c>
      <c r="H128" s="1388" t="s">
        <v>36</v>
      </c>
      <c r="I128" s="1372" t="s">
        <v>36</v>
      </c>
      <c r="J128" s="1372" t="s">
        <v>36</v>
      </c>
      <c r="K128" s="1372" t="s">
        <v>36</v>
      </c>
      <c r="L128" s="1396" t="s">
        <v>36</v>
      </c>
      <c r="M128" s="1364" t="s">
        <v>36</v>
      </c>
      <c r="N128" s="1372" t="s">
        <v>36</v>
      </c>
      <c r="O128" s="1372" t="s">
        <v>36</v>
      </c>
      <c r="P128" s="1372" t="s">
        <v>36</v>
      </c>
      <c r="Q128" s="1380" t="s">
        <v>36</v>
      </c>
      <c r="R128" s="1388" t="s">
        <v>36</v>
      </c>
      <c r="S128" s="1372" t="s">
        <v>36</v>
      </c>
      <c r="T128" s="1372" t="s">
        <v>36</v>
      </c>
      <c r="U128" s="1372" t="s">
        <v>36</v>
      </c>
      <c r="V128" s="1372" t="s">
        <v>36</v>
      </c>
      <c r="W128" s="1372" t="s">
        <v>36</v>
      </c>
      <c r="X128" s="1372" t="s">
        <v>36</v>
      </c>
      <c r="Y128" s="1372" t="s">
        <v>36</v>
      </c>
      <c r="Z128" s="1372" t="s">
        <v>36</v>
      </c>
      <c r="AA128" s="1372" t="s">
        <v>36</v>
      </c>
      <c r="AB128" s="1372" t="s">
        <v>36</v>
      </c>
      <c r="AC128" s="1372" t="s">
        <v>36</v>
      </c>
      <c r="AD128" s="1372" t="s">
        <v>36</v>
      </c>
      <c r="AE128" s="1372" t="s">
        <v>36</v>
      </c>
      <c r="AF128" s="1372" t="s">
        <v>36</v>
      </c>
      <c r="AG128" s="1372" t="s">
        <v>36</v>
      </c>
      <c r="AH128" s="1372" t="s">
        <v>36</v>
      </c>
      <c r="AI128" s="1372" t="s">
        <v>36</v>
      </c>
      <c r="AJ128" s="1372" t="s">
        <v>36</v>
      </c>
      <c r="AK128" s="1372" t="s">
        <v>36</v>
      </c>
      <c r="AL128" s="1396" t="s">
        <v>36</v>
      </c>
      <c r="AM128" s="1226"/>
      <c r="AN128" s="1226"/>
      <c r="AO128" s="1226"/>
      <c r="AP128" s="1226"/>
      <c r="AQ128" s="1226"/>
      <c r="AR128" s="1226"/>
      <c r="AS128" s="1226"/>
      <c r="AT128" s="1226"/>
      <c r="AU128" s="1226"/>
      <c r="AV128" s="1226"/>
      <c r="AW128" s="1226"/>
      <c r="AX128" s="1226"/>
      <c r="AY128" s="1226"/>
      <c r="AZ128" s="570"/>
      <c r="BA128" s="1776" t="s">
        <v>109</v>
      </c>
      <c r="BB128" s="156" t="s">
        <v>50</v>
      </c>
      <c r="BC128" s="1009" t="s">
        <v>36</v>
      </c>
      <c r="BD128" s="1028" t="s">
        <v>36</v>
      </c>
      <c r="BE128" s="1028" t="s">
        <v>36</v>
      </c>
      <c r="BF128" s="1028" t="s">
        <v>36</v>
      </c>
      <c r="BG128" s="1048" t="s">
        <v>36</v>
      </c>
      <c r="BH128" s="1068" t="s">
        <v>36</v>
      </c>
      <c r="BI128" s="1028" t="s">
        <v>36</v>
      </c>
      <c r="BJ128" s="1028" t="s">
        <v>36</v>
      </c>
      <c r="BK128" s="1028" t="s">
        <v>36</v>
      </c>
      <c r="BL128" s="1048" t="s">
        <v>36</v>
      </c>
      <c r="BM128" s="1068" t="s">
        <v>36</v>
      </c>
      <c r="BN128" s="1028" t="s">
        <v>36</v>
      </c>
      <c r="BO128" s="1028" t="s">
        <v>36</v>
      </c>
      <c r="BP128" s="1028" t="s">
        <v>36</v>
      </c>
      <c r="BQ128" s="1048" t="s">
        <v>36</v>
      </c>
      <c r="BR128" s="1068" t="s">
        <v>36</v>
      </c>
      <c r="BS128" s="1028" t="s">
        <v>36</v>
      </c>
      <c r="BT128" s="1028" t="s">
        <v>36</v>
      </c>
      <c r="BU128" s="1028" t="s">
        <v>36</v>
      </c>
      <c r="BV128" s="1028" t="s">
        <v>36</v>
      </c>
      <c r="BW128" s="1028" t="s">
        <v>36</v>
      </c>
      <c r="BX128" s="1028" t="s">
        <v>36</v>
      </c>
      <c r="BY128" s="1086" t="s">
        <v>36</v>
      </c>
      <c r="BZ128" s="1086" t="s">
        <v>36</v>
      </c>
      <c r="CA128" s="1086" t="s">
        <v>36</v>
      </c>
      <c r="CB128" s="1086" t="s">
        <v>36</v>
      </c>
      <c r="CC128" s="1086" t="s">
        <v>36</v>
      </c>
      <c r="CD128" s="1086" t="s">
        <v>36</v>
      </c>
      <c r="CE128" s="1086" t="s">
        <v>36</v>
      </c>
      <c r="CF128" s="1086" t="s">
        <v>36</v>
      </c>
      <c r="CG128" s="1086" t="s">
        <v>36</v>
      </c>
      <c r="CH128" s="1086" t="s">
        <v>36</v>
      </c>
      <c r="CI128" s="1086" t="s">
        <v>36</v>
      </c>
      <c r="CJ128" s="1086" t="s">
        <v>36</v>
      </c>
      <c r="CK128" s="1086" t="s">
        <v>36</v>
      </c>
      <c r="CL128" s="1086" t="s">
        <v>36</v>
      </c>
      <c r="CM128" s="1508"/>
      <c r="CN128" s="1508"/>
      <c r="CO128" s="1508"/>
      <c r="CP128" s="1508"/>
      <c r="CQ128" s="1508"/>
      <c r="CR128" s="1508"/>
      <c r="CS128" s="1508"/>
      <c r="CT128" s="1508"/>
      <c r="CU128" s="1508"/>
      <c r="CV128" s="1508"/>
      <c r="CW128" s="1508"/>
      <c r="CX128" s="1508"/>
      <c r="CY128" s="1508"/>
      <c r="CZ128" s="1508"/>
    </row>
    <row r="129" s="566" customFormat="true" ht="15" customHeight="true" x14ac:dyDescent="0.2">
      <c r="A129" s="1877"/>
      <c r="B129" s="1335" t="s">
        <v>49</v>
      </c>
      <c r="C129" s="1365" t="s">
        <v>36</v>
      </c>
      <c r="D129" s="1373" t="s">
        <v>36</v>
      </c>
      <c r="E129" s="1373" t="s">
        <v>36</v>
      </c>
      <c r="F129" s="1373" t="s">
        <v>36</v>
      </c>
      <c r="G129" s="1381" t="s">
        <v>36</v>
      </c>
      <c r="H129" s="1389" t="s">
        <v>36</v>
      </c>
      <c r="I129" s="1373" t="s">
        <v>36</v>
      </c>
      <c r="J129" s="1373" t="s">
        <v>36</v>
      </c>
      <c r="K129" s="1373" t="s">
        <v>36</v>
      </c>
      <c r="L129" s="1397" t="s">
        <v>36</v>
      </c>
      <c r="M129" s="1365" t="s">
        <v>36</v>
      </c>
      <c r="N129" s="1373" t="s">
        <v>36</v>
      </c>
      <c r="O129" s="1373" t="s">
        <v>36</v>
      </c>
      <c r="P129" s="1373" t="s">
        <v>36</v>
      </c>
      <c r="Q129" s="1381" t="s">
        <v>36</v>
      </c>
      <c r="R129" s="1389" t="s">
        <v>36</v>
      </c>
      <c r="S129" s="1373" t="s">
        <v>36</v>
      </c>
      <c r="T129" s="1373" t="s">
        <v>36</v>
      </c>
      <c r="U129" s="1373" t="s">
        <v>36</v>
      </c>
      <c r="V129" s="1373" t="s">
        <v>36</v>
      </c>
      <c r="W129" s="1373" t="s">
        <v>36</v>
      </c>
      <c r="X129" s="1373" t="s">
        <v>36</v>
      </c>
      <c r="Y129" s="1373" t="s">
        <v>36</v>
      </c>
      <c r="Z129" s="1373" t="s">
        <v>36</v>
      </c>
      <c r="AA129" s="1373" t="s">
        <v>36</v>
      </c>
      <c r="AB129" s="1373" t="s">
        <v>36</v>
      </c>
      <c r="AC129" s="1373" t="s">
        <v>36</v>
      </c>
      <c r="AD129" s="1373" t="s">
        <v>36</v>
      </c>
      <c r="AE129" s="1373" t="s">
        <v>36</v>
      </c>
      <c r="AF129" s="1373" t="s">
        <v>36</v>
      </c>
      <c r="AG129" s="1373" t="s">
        <v>36</v>
      </c>
      <c r="AH129" s="1373" t="s">
        <v>36</v>
      </c>
      <c r="AI129" s="1373" t="s">
        <v>36</v>
      </c>
      <c r="AJ129" s="1373" t="s">
        <v>36</v>
      </c>
      <c r="AK129" s="1373" t="s">
        <v>36</v>
      </c>
      <c r="AL129" s="1397" t="s">
        <v>36</v>
      </c>
      <c r="AM129" s="1226"/>
      <c r="AN129" s="1226"/>
      <c r="AO129" s="1226"/>
      <c r="AP129" s="1226"/>
      <c r="AQ129" s="1226"/>
      <c r="AR129" s="1226"/>
      <c r="AS129" s="1226"/>
      <c r="AT129" s="1226"/>
      <c r="AU129" s="1226"/>
      <c r="AV129" s="1226"/>
      <c r="AW129" s="1226"/>
      <c r="AX129" s="1226"/>
      <c r="AY129" s="1226"/>
      <c r="AZ129" s="570"/>
      <c r="BA129" s="1777"/>
      <c r="BB129" s="157" t="s">
        <v>49</v>
      </c>
      <c r="BC129" s="1010" t="s">
        <v>36</v>
      </c>
      <c r="BD129" s="1029" t="s">
        <v>36</v>
      </c>
      <c r="BE129" s="1029" t="s">
        <v>36</v>
      </c>
      <c r="BF129" s="1029" t="s">
        <v>36</v>
      </c>
      <c r="BG129" s="1049" t="s">
        <v>36</v>
      </c>
      <c r="BH129" s="1069" t="s">
        <v>36</v>
      </c>
      <c r="BI129" s="1029" t="s">
        <v>36</v>
      </c>
      <c r="BJ129" s="1029" t="s">
        <v>36</v>
      </c>
      <c r="BK129" s="1029" t="s">
        <v>36</v>
      </c>
      <c r="BL129" s="1049" t="s">
        <v>36</v>
      </c>
      <c r="BM129" s="1069" t="s">
        <v>36</v>
      </c>
      <c r="BN129" s="1029" t="s">
        <v>36</v>
      </c>
      <c r="BO129" s="1029" t="s">
        <v>36</v>
      </c>
      <c r="BP129" s="1029" t="s">
        <v>36</v>
      </c>
      <c r="BQ129" s="1049" t="s">
        <v>36</v>
      </c>
      <c r="BR129" s="1069" t="s">
        <v>36</v>
      </c>
      <c r="BS129" s="1029" t="s">
        <v>36</v>
      </c>
      <c r="BT129" s="1029" t="s">
        <v>36</v>
      </c>
      <c r="BU129" s="1029" t="s">
        <v>36</v>
      </c>
      <c r="BV129" s="1029" t="s">
        <v>36</v>
      </c>
      <c r="BW129" s="1029" t="s">
        <v>36</v>
      </c>
      <c r="BX129" s="1029" t="s">
        <v>36</v>
      </c>
      <c r="BY129" s="1087" t="s">
        <v>36</v>
      </c>
      <c r="BZ129" s="1087" t="s">
        <v>36</v>
      </c>
      <c r="CA129" s="1087" t="s">
        <v>36</v>
      </c>
      <c r="CB129" s="1087" t="s">
        <v>36</v>
      </c>
      <c r="CC129" s="1087" t="s">
        <v>36</v>
      </c>
      <c r="CD129" s="1087" t="s">
        <v>36</v>
      </c>
      <c r="CE129" s="1087" t="s">
        <v>36</v>
      </c>
      <c r="CF129" s="1087" t="s">
        <v>36</v>
      </c>
      <c r="CG129" s="1087" t="s">
        <v>36</v>
      </c>
      <c r="CH129" s="1087" t="s">
        <v>36</v>
      </c>
      <c r="CI129" s="1087" t="s">
        <v>36</v>
      </c>
      <c r="CJ129" s="1087" t="s">
        <v>36</v>
      </c>
      <c r="CK129" s="1087" t="s">
        <v>36</v>
      </c>
      <c r="CL129" s="1087" t="s">
        <v>36</v>
      </c>
      <c r="CM129" s="1509"/>
      <c r="CN129" s="1509"/>
      <c r="CO129" s="1509"/>
      <c r="CP129" s="1509"/>
      <c r="CQ129" s="1509"/>
      <c r="CR129" s="1509"/>
      <c r="CS129" s="1509"/>
      <c r="CT129" s="1509"/>
      <c r="CU129" s="1509"/>
      <c r="CV129" s="1509"/>
      <c r="CW129" s="1509"/>
      <c r="CX129" s="1509"/>
      <c r="CY129" s="1509"/>
      <c r="CZ129" s="1509"/>
    </row>
    <row r="130" s="131" customFormat="true" ht="15" hidden="true" customHeight="true" x14ac:dyDescent="0.2">
      <c r="A130" s="1713" t="s">
        <v>48</v>
      </c>
      <c r="B130" s="248" t="s">
        <v>43</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258"/>
      <c r="AD130" s="258"/>
      <c r="AE130" s="258"/>
      <c r="AF130" s="258"/>
      <c r="AG130" s="258"/>
      <c r="AH130" s="258"/>
      <c r="AI130" s="258"/>
      <c r="AJ130" s="258"/>
      <c r="AK130" s="258"/>
      <c r="AL130" s="258"/>
      <c r="AM130" s="547"/>
      <c r="AN130" s="547"/>
      <c r="AO130" s="547"/>
      <c r="AP130" s="547"/>
      <c r="AQ130" s="547"/>
      <c r="AR130" s="547"/>
      <c r="AS130" s="547"/>
      <c r="AT130" s="547"/>
      <c r="AU130" s="547"/>
      <c r="AV130" s="547"/>
      <c r="AW130" s="547"/>
      <c r="AX130" s="547"/>
      <c r="AY130" s="54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1714"/>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263"/>
      <c r="AF131" s="263"/>
      <c r="AG131" s="263"/>
      <c r="AH131" s="263"/>
      <c r="AI131" s="263"/>
      <c r="AJ131" s="263"/>
      <c r="AK131" s="263"/>
      <c r="AL131" s="263"/>
      <c r="AM131" s="547"/>
      <c r="AN131" s="547"/>
      <c r="AO131" s="547"/>
      <c r="AP131" s="547"/>
      <c r="AQ131" s="547"/>
      <c r="AR131" s="547"/>
      <c r="AS131" s="547"/>
      <c r="AT131" s="547"/>
      <c r="AU131" s="547"/>
      <c r="AV131" s="547"/>
      <c r="AW131" s="547"/>
      <c r="AX131" s="547"/>
      <c r="AY131" s="54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1715"/>
      <c r="B132" s="241" t="s">
        <v>47</v>
      </c>
      <c r="C132" s="264"/>
      <c r="D132" s="265"/>
      <c r="E132" s="265"/>
      <c r="F132" s="265"/>
      <c r="G132" s="266"/>
      <c r="H132" s="267"/>
      <c r="I132" s="265"/>
      <c r="J132" s="265"/>
      <c r="K132" s="265"/>
      <c r="L132" s="268"/>
      <c r="M132" s="264"/>
      <c r="N132" s="265"/>
      <c r="O132" s="265"/>
      <c r="P132" s="265"/>
      <c r="Q132" s="266"/>
      <c r="R132" s="1415"/>
      <c r="S132" s="1416"/>
      <c r="T132" s="1416"/>
      <c r="U132" s="1416"/>
      <c r="V132" s="1416"/>
      <c r="W132" s="1416"/>
      <c r="X132" s="1416"/>
      <c r="Y132" s="1416"/>
      <c r="Z132" s="1416"/>
      <c r="AA132" s="1416"/>
      <c r="AB132" s="1417"/>
      <c r="AC132" s="1417"/>
      <c r="AD132" s="1417"/>
      <c r="AE132" s="1417"/>
      <c r="AF132" s="1417"/>
      <c r="AG132" s="1417"/>
      <c r="AH132" s="1417"/>
      <c r="AI132" s="1417"/>
      <c r="AJ132" s="1417"/>
      <c r="AK132" s="1417"/>
      <c r="AL132" s="1417"/>
      <c r="AM132" s="547"/>
      <c r="AN132" s="547"/>
      <c r="AO132" s="547"/>
      <c r="AP132" s="547"/>
      <c r="AQ132" s="547"/>
      <c r="AR132" s="547"/>
      <c r="AS132" s="547"/>
      <c r="AT132" s="547"/>
      <c r="AU132" s="547"/>
      <c r="AV132" s="547"/>
      <c r="AW132" s="547"/>
      <c r="AX132" s="547"/>
      <c r="AY132" s="54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566" customFormat="true" ht="15" customHeight="true" x14ac:dyDescent="0.2">
      <c r="A133" s="130"/>
      <c r="B133" s="188"/>
      <c r="C133" s="1671" t="s">
        <v>115</v>
      </c>
      <c r="D133" s="1672"/>
      <c r="E133" s="1672"/>
      <c r="F133" s="1672"/>
      <c r="G133" s="1673"/>
      <c r="H133" s="1878" t="s">
        <v>39</v>
      </c>
      <c r="I133" s="1879"/>
      <c r="J133" s="1879"/>
      <c r="K133" s="1879"/>
      <c r="L133" s="1880"/>
      <c r="M133" s="1881" t="s">
        <v>38</v>
      </c>
      <c r="N133" s="1879"/>
      <c r="O133" s="1879"/>
      <c r="P133" s="1879"/>
      <c r="Q133" s="1880"/>
      <c r="R133" s="1534" t="s">
        <v>138</v>
      </c>
      <c r="S133" s="1544"/>
      <c r="T133" s="1544"/>
      <c r="U133" s="1544"/>
      <c r="V133" s="1544"/>
      <c r="W133" s="1544"/>
      <c r="X133" s="1544"/>
      <c r="Y133" s="1544"/>
      <c r="Z133" s="1544"/>
      <c r="AA133" s="1544"/>
      <c r="AB133" s="1544"/>
      <c r="AC133" s="1544"/>
      <c r="AD133" s="1544"/>
      <c r="AE133" s="1544"/>
      <c r="AF133" s="1544"/>
      <c r="AG133" s="1544"/>
      <c r="AH133" s="1544"/>
      <c r="AI133" s="1544"/>
      <c r="AJ133" s="1544"/>
      <c r="AK133" s="1544"/>
      <c r="AL133" s="1545"/>
      <c r="AM133" s="1226"/>
      <c r="AN133" s="1226"/>
      <c r="AO133" s="1226"/>
      <c r="AP133" s="1226"/>
      <c r="AQ133" s="1226"/>
      <c r="AR133" s="1226"/>
      <c r="AS133" s="1226"/>
      <c r="AT133" s="1226"/>
      <c r="AU133" s="1226"/>
      <c r="AV133" s="1226"/>
      <c r="AW133" s="1226"/>
      <c r="AX133" s="1226"/>
      <c r="AY133" s="1226"/>
      <c r="AZ133" s="570"/>
      <c r="BA133" s="217" t="s">
        <v>129</v>
      </c>
      <c r="BB133" s="116" t="s">
        <v>99</v>
      </c>
      <c r="BC133" s="1778" t="s">
        <v>115</v>
      </c>
      <c r="BD133" s="1779"/>
      <c r="BE133" s="1779"/>
      <c r="BF133" s="1779"/>
      <c r="BG133" s="1780"/>
      <c r="BH133" s="1781" t="s">
        <v>39</v>
      </c>
      <c r="BI133" s="1779"/>
      <c r="BJ133" s="1779"/>
      <c r="BK133" s="1779"/>
      <c r="BL133" s="1780"/>
      <c r="BM133" s="1781" t="s">
        <v>38</v>
      </c>
      <c r="BN133" s="1779"/>
      <c r="BO133" s="1779"/>
      <c r="BP133" s="1779"/>
      <c r="BQ133" s="1782"/>
      <c r="BR133" s="1431" t="s">
        <v>138</v>
      </c>
      <c r="BS133" s="1432"/>
      <c r="BT133" s="1432"/>
      <c r="BU133" s="1432"/>
      <c r="BV133" s="1432"/>
      <c r="BW133" s="1432"/>
      <c r="BX133" s="1432"/>
      <c r="BY133" s="1433"/>
      <c r="BZ133" s="313"/>
      <c r="CA133" s="313"/>
      <c r="CB133" s="313"/>
      <c r="CC133" s="313"/>
      <c r="CD133" s="313"/>
      <c r="CE133" s="313"/>
      <c r="CF133" s="313"/>
      <c r="CG133" s="313"/>
      <c r="CH133" s="313"/>
      <c r="CI133" s="313"/>
      <c r="CJ133" s="313"/>
      <c r="CK133" s="313"/>
      <c r="CL133" s="313"/>
      <c r="CM133" s="215"/>
      <c r="CN133" s="215"/>
      <c r="CO133" s="215"/>
      <c r="CP133" s="215"/>
      <c r="CQ133" s="215"/>
      <c r="CR133" s="215"/>
      <c r="CS133" s="215"/>
      <c r="CT133" s="215"/>
      <c r="CU133" s="215"/>
      <c r="CV133" s="215"/>
      <c r="CW133" s="215"/>
      <c r="CX133" s="215"/>
      <c r="CY133" s="215"/>
      <c r="CZ133" s="215"/>
    </row>
    <row r="134" s="566" customFormat="true" ht="12.75" x14ac:dyDescent="0.2">
      <c r="A134" s="189" t="s">
        <v>70</v>
      </c>
      <c r="B134" s="246"/>
      <c r="C134" s="282" t="s">
        <v>0</v>
      </c>
      <c r="D134" s="283" t="s">
        <v>1</v>
      </c>
      <c r="E134" s="283" t="s">
        <v>2</v>
      </c>
      <c r="F134" s="283" t="s">
        <v>3</v>
      </c>
      <c r="G134" s="284" t="s">
        <v>4</v>
      </c>
      <c r="H134" s="1147" t="s">
        <v>0</v>
      </c>
      <c r="I134" s="1113" t="s">
        <v>1</v>
      </c>
      <c r="J134" s="1113" t="s">
        <v>2</v>
      </c>
      <c r="K134" s="1113" t="s">
        <v>3</v>
      </c>
      <c r="L134" s="1114" t="s">
        <v>4</v>
      </c>
      <c r="M134" s="1137" t="s">
        <v>0</v>
      </c>
      <c r="N134" s="1113" t="s">
        <v>1</v>
      </c>
      <c r="O134" s="1113" t="s">
        <v>2</v>
      </c>
      <c r="P134" s="1113" t="s">
        <v>3</v>
      </c>
      <c r="Q134" s="1159" t="s">
        <v>4</v>
      </c>
      <c r="R134" s="1147" t="s">
        <v>147</v>
      </c>
      <c r="S134" s="1113" t="s">
        <v>148</v>
      </c>
      <c r="T134" s="1113" t="s">
        <v>257</v>
      </c>
      <c r="U134" s="1113" t="s">
        <v>258</v>
      </c>
      <c r="V134" s="1113" t="s">
        <v>259</v>
      </c>
      <c r="W134" s="1113" t="s">
        <v>260</v>
      </c>
      <c r="X134" s="1113" t="s">
        <v>261</v>
      </c>
      <c r="Y134" s="1113" t="s">
        <v>262</v>
      </c>
      <c r="Z134" s="1113" t="s">
        <v>155</v>
      </c>
      <c r="AA134" s="1113" t="s">
        <v>156</v>
      </c>
      <c r="AB134" s="1113" t="s">
        <v>157</v>
      </c>
      <c r="AC134" s="1113" t="s">
        <v>158</v>
      </c>
      <c r="AD134" s="1113" t="s">
        <v>159</v>
      </c>
      <c r="AE134" s="1113" t="s">
        <v>263</v>
      </c>
      <c r="AF134" s="1113" t="s">
        <v>161</v>
      </c>
      <c r="AG134" s="1113" t="s">
        <v>264</v>
      </c>
      <c r="AH134" s="1113" t="s">
        <v>265</v>
      </c>
      <c r="AI134" s="1113" t="s">
        <v>266</v>
      </c>
      <c r="AJ134" s="1113" t="s">
        <v>267</v>
      </c>
      <c r="AK134" s="1113" t="s">
        <v>166</v>
      </c>
      <c r="AL134" s="1115" t="s">
        <v>167</v>
      </c>
      <c r="AM134" s="1226"/>
      <c r="AN134" s="1226"/>
      <c r="AO134" s="1226"/>
      <c r="AP134" s="1226"/>
      <c r="AQ134" s="1226"/>
      <c r="AR134" s="1226"/>
      <c r="AS134" s="1226"/>
      <c r="AT134" s="1226"/>
      <c r="AU134" s="1226"/>
      <c r="AV134" s="1226"/>
      <c r="AW134" s="1226"/>
      <c r="AX134" s="1226"/>
      <c r="AY134" s="1226"/>
      <c r="AZ134" s="570"/>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147</v>
      </c>
      <c r="BS134" s="174" t="s">
        <v>148</v>
      </c>
      <c r="BT134" s="174" t="s">
        <v>257</v>
      </c>
      <c r="BU134" s="174" t="s">
        <v>258</v>
      </c>
      <c r="BV134" s="174" t="s">
        <v>259</v>
      </c>
      <c r="BW134" s="174" t="s">
        <v>260</v>
      </c>
      <c r="BX134" s="174" t="s">
        <v>261</v>
      </c>
      <c r="BY134" s="175" t="s">
        <v>262</v>
      </c>
      <c r="BZ134" s="175" t="s">
        <v>155</v>
      </c>
      <c r="CA134" s="175" t="s">
        <v>156</v>
      </c>
      <c r="CB134" s="175" t="s">
        <v>157</v>
      </c>
      <c r="CC134" s="175" t="s">
        <v>158</v>
      </c>
      <c r="CD134" s="175" t="s">
        <v>159</v>
      </c>
      <c r="CE134" s="175" t="s">
        <v>263</v>
      </c>
      <c r="CF134" s="175" t="s">
        <v>161</v>
      </c>
      <c r="CG134" s="175" t="s">
        <v>264</v>
      </c>
      <c r="CH134" s="175" t="s">
        <v>265</v>
      </c>
      <c r="CI134" s="175" t="s">
        <v>266</v>
      </c>
      <c r="CJ134" s="175" t="s">
        <v>267</v>
      </c>
      <c r="CK134" s="175" t="s">
        <v>166</v>
      </c>
      <c r="CL134" s="175" t="s">
        <v>167</v>
      </c>
      <c r="CM134" s="1510"/>
      <c r="CN134" s="1510"/>
      <c r="CO134" s="1510"/>
      <c r="CP134" s="1510"/>
      <c r="CQ134" s="1510"/>
      <c r="CR134" s="1510"/>
      <c r="CS134" s="1510"/>
      <c r="CT134" s="1510"/>
      <c r="CU134" s="1510"/>
      <c r="CV134" s="1510"/>
      <c r="CW134" s="1510"/>
      <c r="CX134" s="1510"/>
      <c r="CY134" s="1510"/>
      <c r="CZ134" s="1510"/>
    </row>
    <row r="135" s="566" customFormat="true" ht="15" customHeight="true" x14ac:dyDescent="0.2">
      <c r="A135" s="1882" t="s">
        <v>46</v>
      </c>
      <c r="B135" s="1336" t="s">
        <v>45</v>
      </c>
      <c r="C135" s="1242">
        <v>0.87464150880310598</v>
      </c>
      <c r="D135" s="1243">
        <v>2.7072132910443694</v>
      </c>
      <c r="E135" s="1243">
        <v>8.4752366809751418</v>
      </c>
      <c r="F135" s="1243">
        <v>41.322733558608483</v>
      </c>
      <c r="G135" s="1244">
        <v>67.346226396888682</v>
      </c>
      <c r="H135" s="1245">
        <v>37.215825524228627</v>
      </c>
      <c r="I135" s="1243">
        <v>60.029956441436283</v>
      </c>
      <c r="J135" s="1243">
        <v>69.684049997812025</v>
      </c>
      <c r="K135" s="1243">
        <v>78.097686735342492</v>
      </c>
      <c r="L135" s="1246">
        <v>77.421905471887982</v>
      </c>
      <c r="M135" s="1247">
        <v>0.36807640034774902</v>
      </c>
      <c r="N135" s="1243">
        <v>1.9355177901685703</v>
      </c>
      <c r="O135" s="1243">
        <v>3.0073435829444439</v>
      </c>
      <c r="P135" s="1243">
        <v>5.5853841148876242</v>
      </c>
      <c r="Q135" s="1244">
        <v>19.845397013566345</v>
      </c>
      <c r="R135" s="1245">
        <v>21.315063737366856</v>
      </c>
      <c r="S135" s="1243">
        <v>81.683582903090596</v>
      </c>
      <c r="T135" s="1243">
        <v>28.191200161451</v>
      </c>
      <c r="U135" s="1243">
        <v>18.999714865876648</v>
      </c>
      <c r="V135" s="1243">
        <v>4.6516289346922486</v>
      </c>
      <c r="W135" s="1243">
        <v>84.440002478121784</v>
      </c>
      <c r="X135" s="1243">
        <v>8.347515321600838</v>
      </c>
      <c r="Y135" s="1243">
        <v>10.706694237164237</v>
      </c>
      <c r="Z135" s="1243">
        <v>7.4448036836294609</v>
      </c>
      <c r="AA135" s="1243">
        <v>12.436083622767361</v>
      </c>
      <c r="AB135" s="1243">
        <v>46.948617983957874</v>
      </c>
      <c r="AC135" s="1243">
        <v>4.6621137992997683</v>
      </c>
      <c r="AD135" s="1243">
        <v>20.277118931747808</v>
      </c>
      <c r="AE135" s="1243">
        <v>11.928710856303693</v>
      </c>
      <c r="AF135" s="1243">
        <v>13.997189080447662</v>
      </c>
      <c r="AG135" s="1243">
        <v>0.73985403022720575</v>
      </c>
      <c r="AH135" s="1243">
        <v>8.0653673405314468</v>
      </c>
      <c r="AI135" s="1243">
        <v>2.0584899038292854</v>
      </c>
      <c r="AJ135" s="1243">
        <v>70.934087086338266</v>
      </c>
      <c r="AK135" s="1243">
        <v>23.925645180194575</v>
      </c>
      <c r="AL135" s="1555">
        <v>21.311453289907043</v>
      </c>
      <c r="AM135" s="1226"/>
      <c r="AN135" s="1226"/>
      <c r="AO135" s="1226"/>
      <c r="AP135" s="1226"/>
      <c r="AQ135" s="1226"/>
      <c r="AR135" s="1226"/>
      <c r="AS135" s="1226"/>
      <c r="AT135" s="1226"/>
      <c r="AU135" s="1226"/>
      <c r="AV135" s="1226"/>
      <c r="AW135" s="1226"/>
      <c r="AX135" s="1226"/>
      <c r="AY135" s="1226"/>
      <c r="AZ135" s="570"/>
      <c r="BA135" s="1783" t="s">
        <v>46</v>
      </c>
      <c r="BB135" s="158" t="s">
        <v>45</v>
      </c>
      <c r="BC135" s="1011" t="s">
        <v>36</v>
      </c>
      <c r="BD135" s="1030" t="s">
        <v>36</v>
      </c>
      <c r="BE135" s="1030" t="s">
        <v>36</v>
      </c>
      <c r="BF135" s="1030" t="s">
        <v>36</v>
      </c>
      <c r="BG135" s="1050" t="s">
        <v>36</v>
      </c>
      <c r="BH135" s="1070" t="s">
        <v>36</v>
      </c>
      <c r="BI135" s="1030" t="s">
        <v>36</v>
      </c>
      <c r="BJ135" s="1030" t="s">
        <v>36</v>
      </c>
      <c r="BK135" s="1030" t="s">
        <v>36</v>
      </c>
      <c r="BL135" s="1050" t="s">
        <v>36</v>
      </c>
      <c r="BM135" s="1070" t="s">
        <v>36</v>
      </c>
      <c r="BN135" s="1030" t="s">
        <v>36</v>
      </c>
      <c r="BO135" s="1030" t="s">
        <v>36</v>
      </c>
      <c r="BP135" s="1030" t="s">
        <v>36</v>
      </c>
      <c r="BQ135" s="1050" t="s">
        <v>36</v>
      </c>
      <c r="BR135" s="1070" t="s">
        <v>36</v>
      </c>
      <c r="BS135" s="1030" t="s">
        <v>36</v>
      </c>
      <c r="BT135" s="1030" t="s">
        <v>36</v>
      </c>
      <c r="BU135" s="1030" t="s">
        <v>36</v>
      </c>
      <c r="BV135" s="1030" t="s">
        <v>36</v>
      </c>
      <c r="BW135" s="1030" t="s">
        <v>36</v>
      </c>
      <c r="BX135" s="1030" t="s">
        <v>36</v>
      </c>
      <c r="BY135" s="1088" t="s">
        <v>36</v>
      </c>
      <c r="BZ135" s="1088" t="s">
        <v>36</v>
      </c>
      <c r="CA135" s="1088" t="s">
        <v>36</v>
      </c>
      <c r="CB135" s="1088" t="s">
        <v>36</v>
      </c>
      <c r="CC135" s="1088" t="s">
        <v>36</v>
      </c>
      <c r="CD135" s="1088" t="s">
        <v>36</v>
      </c>
      <c r="CE135" s="1088" t="s">
        <v>36</v>
      </c>
      <c r="CF135" s="1088" t="s">
        <v>36</v>
      </c>
      <c r="CG135" s="1088" t="s">
        <v>36</v>
      </c>
      <c r="CH135" s="1088" t="s">
        <v>36</v>
      </c>
      <c r="CI135" s="1088" t="s">
        <v>36</v>
      </c>
      <c r="CJ135" s="1088" t="s">
        <v>36</v>
      </c>
      <c r="CK135" s="1088" t="s">
        <v>36</v>
      </c>
      <c r="CL135" s="1088" t="s">
        <v>36</v>
      </c>
      <c r="CM135" s="1511"/>
      <c r="CN135" s="1511"/>
      <c r="CO135" s="1511"/>
      <c r="CP135" s="1511"/>
      <c r="CQ135" s="1511"/>
      <c r="CR135" s="1511"/>
      <c r="CS135" s="1511"/>
      <c r="CT135" s="1511"/>
      <c r="CU135" s="1511"/>
      <c r="CV135" s="1511"/>
      <c r="CW135" s="1511"/>
      <c r="CX135" s="1511"/>
      <c r="CY135" s="1511"/>
      <c r="CZ135" s="1511"/>
    </row>
    <row r="136" s="566" customFormat="true" ht="15" customHeight="true" x14ac:dyDescent="0.2">
      <c r="A136" s="1833"/>
      <c r="B136" s="1337" t="s">
        <v>44</v>
      </c>
      <c r="C136" s="1248">
        <v>10.121054421090545</v>
      </c>
      <c r="D136" s="1249">
        <v>26.614929187775328</v>
      </c>
      <c r="E136" s="1249">
        <v>38.573681882137436</v>
      </c>
      <c r="F136" s="1249">
        <v>33.642926184171415</v>
      </c>
      <c r="G136" s="1250">
        <v>23.437323071937129</v>
      </c>
      <c r="H136" s="1251">
        <v>33.60786938798325</v>
      </c>
      <c r="I136" s="1249">
        <v>24.838788518750839</v>
      </c>
      <c r="J136" s="1249">
        <v>20.104022346510551</v>
      </c>
      <c r="K136" s="1249">
        <v>15.489195166468306</v>
      </c>
      <c r="L136" s="1252">
        <v>18.51868691201609</v>
      </c>
      <c r="M136" s="1253">
        <v>7.853239823899667</v>
      </c>
      <c r="N136" s="1249">
        <v>18.793655696638542</v>
      </c>
      <c r="O136" s="1249">
        <v>30.855004952760449</v>
      </c>
      <c r="P136" s="1249">
        <v>38.12204005228255</v>
      </c>
      <c r="Q136" s="1250">
        <v>45.614704754007811</v>
      </c>
      <c r="R136" s="1251">
        <v>44.999288593805744</v>
      </c>
      <c r="S136" s="1249">
        <v>16.011331411721688</v>
      </c>
      <c r="T136" s="1249">
        <v>35.489843894975174</v>
      </c>
      <c r="U136" s="1249">
        <v>17.8331585977716</v>
      </c>
      <c r="V136" s="1249">
        <v>46.581148202239596</v>
      </c>
      <c r="W136" s="1249">
        <v>5.1405504112205662</v>
      </c>
      <c r="X136" s="1249">
        <v>6.7388342071109957</v>
      </c>
      <c r="Y136" s="1249">
        <v>41.414632713996433</v>
      </c>
      <c r="Z136" s="1249">
        <v>29.998934088041796</v>
      </c>
      <c r="AA136" s="1249">
        <v>23.805853818073221</v>
      </c>
      <c r="AB136" s="1249">
        <v>37.868764970840708</v>
      </c>
      <c r="AC136" s="1249">
        <v>20.968308616161025</v>
      </c>
      <c r="AD136" s="1249">
        <v>40.556669781062098</v>
      </c>
      <c r="AE136" s="1249">
        <v>19.633203074875993</v>
      </c>
      <c r="AF136" s="1249">
        <v>41.891120589001638</v>
      </c>
      <c r="AG136" s="1249">
        <v>15.008007920716834</v>
      </c>
      <c r="AH136" s="1249">
        <v>28.254505539237972</v>
      </c>
      <c r="AI136" s="1249">
        <v>16.102617124725846</v>
      </c>
      <c r="AJ136" s="1249">
        <v>27.989274492328114</v>
      </c>
      <c r="AK136" s="1249">
        <v>33.99018498385383</v>
      </c>
      <c r="AL136" s="1556">
        <v>22.269171668923068</v>
      </c>
      <c r="AM136" s="1226"/>
      <c r="AN136" s="1226"/>
      <c r="AO136" s="1226"/>
      <c r="AP136" s="1226"/>
      <c r="AQ136" s="1226"/>
      <c r="AR136" s="1226"/>
      <c r="AS136" s="1226"/>
      <c r="AT136" s="1226"/>
      <c r="AU136" s="1226"/>
      <c r="AV136" s="1226"/>
      <c r="AW136" s="1226"/>
      <c r="AX136" s="1226"/>
      <c r="AY136" s="1226"/>
      <c r="AZ136" s="570"/>
      <c r="BA136" s="1743"/>
      <c r="BB136" s="159" t="s">
        <v>44</v>
      </c>
      <c r="BC136" s="1012" t="s">
        <v>36</v>
      </c>
      <c r="BD136" s="1031" t="s">
        <v>36</v>
      </c>
      <c r="BE136" s="1031" t="s">
        <v>36</v>
      </c>
      <c r="BF136" s="1031" t="s">
        <v>36</v>
      </c>
      <c r="BG136" s="1051" t="s">
        <v>36</v>
      </c>
      <c r="BH136" s="1071" t="s">
        <v>36</v>
      </c>
      <c r="BI136" s="1031" t="s">
        <v>36</v>
      </c>
      <c r="BJ136" s="1031" t="s">
        <v>36</v>
      </c>
      <c r="BK136" s="1031" t="s">
        <v>36</v>
      </c>
      <c r="BL136" s="1051" t="s">
        <v>36</v>
      </c>
      <c r="BM136" s="1071" t="s">
        <v>36</v>
      </c>
      <c r="BN136" s="1031" t="s">
        <v>36</v>
      </c>
      <c r="BO136" s="1031" t="s">
        <v>36</v>
      </c>
      <c r="BP136" s="1031" t="s">
        <v>36</v>
      </c>
      <c r="BQ136" s="1051" t="s">
        <v>36</v>
      </c>
      <c r="BR136" s="1071" t="s">
        <v>36</v>
      </c>
      <c r="BS136" s="1031" t="s">
        <v>36</v>
      </c>
      <c r="BT136" s="1031" t="s">
        <v>36</v>
      </c>
      <c r="BU136" s="1031" t="s">
        <v>36</v>
      </c>
      <c r="BV136" s="1031" t="s">
        <v>36</v>
      </c>
      <c r="BW136" s="1031" t="s">
        <v>36</v>
      </c>
      <c r="BX136" s="1031" t="s">
        <v>36</v>
      </c>
      <c r="BY136" s="1089" t="s">
        <v>36</v>
      </c>
      <c r="BZ136" s="1089" t="s">
        <v>36</v>
      </c>
      <c r="CA136" s="1089" t="s">
        <v>36</v>
      </c>
      <c r="CB136" s="1089" t="s">
        <v>36</v>
      </c>
      <c r="CC136" s="1089" t="s">
        <v>36</v>
      </c>
      <c r="CD136" s="1089" t="s">
        <v>36</v>
      </c>
      <c r="CE136" s="1089" t="s">
        <v>36</v>
      </c>
      <c r="CF136" s="1089" t="s">
        <v>36</v>
      </c>
      <c r="CG136" s="1089" t="s">
        <v>36</v>
      </c>
      <c r="CH136" s="1089" t="s">
        <v>36</v>
      </c>
      <c r="CI136" s="1089" t="s">
        <v>36</v>
      </c>
      <c r="CJ136" s="1089" t="s">
        <v>36</v>
      </c>
      <c r="CK136" s="1089" t="s">
        <v>36</v>
      </c>
      <c r="CL136" s="1089" t="s">
        <v>36</v>
      </c>
      <c r="CM136" s="1512"/>
      <c r="CN136" s="1512"/>
      <c r="CO136" s="1512"/>
      <c r="CP136" s="1512"/>
      <c r="CQ136" s="1512"/>
      <c r="CR136" s="1512"/>
      <c r="CS136" s="1512"/>
      <c r="CT136" s="1512"/>
      <c r="CU136" s="1512"/>
      <c r="CV136" s="1512"/>
      <c r="CW136" s="1512"/>
      <c r="CX136" s="1512"/>
      <c r="CY136" s="1512"/>
      <c r="CZ136" s="1512"/>
    </row>
    <row r="137" s="566" customFormat="true" ht="15" customHeight="true" x14ac:dyDescent="0.2">
      <c r="A137" s="1833"/>
      <c r="B137" s="1337" t="s">
        <v>43</v>
      </c>
      <c r="C137" s="1366" t="s">
        <v>36</v>
      </c>
      <c r="D137" s="1374" t="s">
        <v>36</v>
      </c>
      <c r="E137" s="1374" t="s">
        <v>36</v>
      </c>
      <c r="F137" s="1374" t="s">
        <v>36</v>
      </c>
      <c r="G137" s="1382" t="s">
        <v>36</v>
      </c>
      <c r="H137" s="1390" t="s">
        <v>36</v>
      </c>
      <c r="I137" s="1374" t="s">
        <v>36</v>
      </c>
      <c r="J137" s="1374" t="s">
        <v>36</v>
      </c>
      <c r="K137" s="1374" t="s">
        <v>36</v>
      </c>
      <c r="L137" s="1398" t="s">
        <v>36</v>
      </c>
      <c r="M137" s="1402" t="s">
        <v>36</v>
      </c>
      <c r="N137" s="1374" t="s">
        <v>36</v>
      </c>
      <c r="O137" s="1374" t="s">
        <v>36</v>
      </c>
      <c r="P137" s="1374" t="s">
        <v>36</v>
      </c>
      <c r="Q137" s="1382" t="s">
        <v>36</v>
      </c>
      <c r="R137" s="1390" t="s">
        <v>36</v>
      </c>
      <c r="S137" s="1374" t="s">
        <v>36</v>
      </c>
      <c r="T137" s="1374" t="s">
        <v>36</v>
      </c>
      <c r="U137" s="1374" t="s">
        <v>36</v>
      </c>
      <c r="V137" s="1374" t="s">
        <v>36</v>
      </c>
      <c r="W137" s="1374" t="s">
        <v>36</v>
      </c>
      <c r="X137" s="1374" t="s">
        <v>36</v>
      </c>
      <c r="Y137" s="1374" t="s">
        <v>36</v>
      </c>
      <c r="Z137" s="1374" t="s">
        <v>36</v>
      </c>
      <c r="AA137" s="1374" t="s">
        <v>36</v>
      </c>
      <c r="AB137" s="1374" t="s">
        <v>36</v>
      </c>
      <c r="AC137" s="1374" t="s">
        <v>36</v>
      </c>
      <c r="AD137" s="1374" t="s">
        <v>36</v>
      </c>
      <c r="AE137" s="1374" t="s">
        <v>36</v>
      </c>
      <c r="AF137" s="1374" t="s">
        <v>36</v>
      </c>
      <c r="AG137" s="1374" t="s">
        <v>36</v>
      </c>
      <c r="AH137" s="1374" t="s">
        <v>36</v>
      </c>
      <c r="AI137" s="1374" t="s">
        <v>36</v>
      </c>
      <c r="AJ137" s="1374" t="s">
        <v>36</v>
      </c>
      <c r="AK137" s="1374" t="s">
        <v>36</v>
      </c>
      <c r="AL137" s="1557" t="s">
        <v>36</v>
      </c>
      <c r="AM137" s="1226"/>
      <c r="AN137" s="1226"/>
      <c r="AO137" s="1226"/>
      <c r="AP137" s="1226"/>
      <c r="AQ137" s="1226"/>
      <c r="AR137" s="1226"/>
      <c r="AS137" s="1226"/>
      <c r="AT137" s="1226"/>
      <c r="AU137" s="1226"/>
      <c r="AV137" s="1226"/>
      <c r="AW137" s="1226"/>
      <c r="AX137" s="1226"/>
      <c r="AY137" s="1226"/>
      <c r="AZ137" s="570"/>
      <c r="BA137" s="1743"/>
      <c r="BB137" s="159" t="s">
        <v>43</v>
      </c>
      <c r="BC137" s="1012" t="s">
        <v>36</v>
      </c>
      <c r="BD137" s="1031" t="s">
        <v>36</v>
      </c>
      <c r="BE137" s="1031" t="s">
        <v>36</v>
      </c>
      <c r="BF137" s="1031" t="s">
        <v>36</v>
      </c>
      <c r="BG137" s="1051" t="s">
        <v>36</v>
      </c>
      <c r="BH137" s="1071" t="s">
        <v>36</v>
      </c>
      <c r="BI137" s="1031" t="s">
        <v>36</v>
      </c>
      <c r="BJ137" s="1031" t="s">
        <v>36</v>
      </c>
      <c r="BK137" s="1031" t="s">
        <v>36</v>
      </c>
      <c r="BL137" s="1051" t="s">
        <v>36</v>
      </c>
      <c r="BM137" s="1071" t="s">
        <v>36</v>
      </c>
      <c r="BN137" s="1031" t="s">
        <v>36</v>
      </c>
      <c r="BO137" s="1031" t="s">
        <v>36</v>
      </c>
      <c r="BP137" s="1031" t="s">
        <v>36</v>
      </c>
      <c r="BQ137" s="1051" t="s">
        <v>36</v>
      </c>
      <c r="BR137" s="1071" t="s">
        <v>36</v>
      </c>
      <c r="BS137" s="1031" t="s">
        <v>36</v>
      </c>
      <c r="BT137" s="1031" t="s">
        <v>36</v>
      </c>
      <c r="BU137" s="1031" t="s">
        <v>36</v>
      </c>
      <c r="BV137" s="1031" t="s">
        <v>36</v>
      </c>
      <c r="BW137" s="1031" t="s">
        <v>36</v>
      </c>
      <c r="BX137" s="1031" t="s">
        <v>36</v>
      </c>
      <c r="BY137" s="1089" t="s">
        <v>36</v>
      </c>
      <c r="BZ137" s="1089" t="s">
        <v>36</v>
      </c>
      <c r="CA137" s="1089" t="s">
        <v>36</v>
      </c>
      <c r="CB137" s="1089" t="s">
        <v>36</v>
      </c>
      <c r="CC137" s="1089" t="s">
        <v>36</v>
      </c>
      <c r="CD137" s="1089" t="s">
        <v>36</v>
      </c>
      <c r="CE137" s="1089" t="s">
        <v>36</v>
      </c>
      <c r="CF137" s="1089" t="s">
        <v>36</v>
      </c>
      <c r="CG137" s="1089" t="s">
        <v>36</v>
      </c>
      <c r="CH137" s="1089" t="s">
        <v>36</v>
      </c>
      <c r="CI137" s="1089" t="s">
        <v>36</v>
      </c>
      <c r="CJ137" s="1089" t="s">
        <v>36</v>
      </c>
      <c r="CK137" s="1089" t="s">
        <v>36</v>
      </c>
      <c r="CL137" s="1089" t="s">
        <v>36</v>
      </c>
      <c r="CM137" s="1512"/>
      <c r="CN137" s="1512"/>
      <c r="CO137" s="1512"/>
      <c r="CP137" s="1512"/>
      <c r="CQ137" s="1512"/>
      <c r="CR137" s="1512"/>
      <c r="CS137" s="1512"/>
      <c r="CT137" s="1512"/>
      <c r="CU137" s="1512"/>
      <c r="CV137" s="1512"/>
      <c r="CW137" s="1512"/>
      <c r="CX137" s="1512"/>
      <c r="CY137" s="1512"/>
      <c r="CZ137" s="1512"/>
    </row>
    <row r="138" s="566" customFormat="true" ht="15" customHeight="true" x14ac:dyDescent="0.2">
      <c r="A138" s="1833"/>
      <c r="B138" s="1337" t="s">
        <v>42</v>
      </c>
      <c r="C138" s="1366" t="s">
        <v>36</v>
      </c>
      <c r="D138" s="1374" t="s">
        <v>36</v>
      </c>
      <c r="E138" s="1374" t="s">
        <v>36</v>
      </c>
      <c r="F138" s="1374" t="s">
        <v>36</v>
      </c>
      <c r="G138" s="1382" t="s">
        <v>36</v>
      </c>
      <c r="H138" s="1390" t="s">
        <v>36</v>
      </c>
      <c r="I138" s="1374" t="s">
        <v>36</v>
      </c>
      <c r="J138" s="1374" t="s">
        <v>36</v>
      </c>
      <c r="K138" s="1374" t="s">
        <v>36</v>
      </c>
      <c r="L138" s="1398" t="s">
        <v>36</v>
      </c>
      <c r="M138" s="1402" t="s">
        <v>36</v>
      </c>
      <c r="N138" s="1374" t="s">
        <v>36</v>
      </c>
      <c r="O138" s="1374" t="s">
        <v>36</v>
      </c>
      <c r="P138" s="1374" t="s">
        <v>36</v>
      </c>
      <c r="Q138" s="1382" t="s">
        <v>36</v>
      </c>
      <c r="R138" s="1390" t="s">
        <v>36</v>
      </c>
      <c r="S138" s="1374" t="s">
        <v>36</v>
      </c>
      <c r="T138" s="1374" t="s">
        <v>36</v>
      </c>
      <c r="U138" s="1374" t="s">
        <v>36</v>
      </c>
      <c r="V138" s="1374" t="s">
        <v>36</v>
      </c>
      <c r="W138" s="1374" t="s">
        <v>36</v>
      </c>
      <c r="X138" s="1374" t="s">
        <v>36</v>
      </c>
      <c r="Y138" s="1374" t="s">
        <v>36</v>
      </c>
      <c r="Z138" s="1374" t="s">
        <v>36</v>
      </c>
      <c r="AA138" s="1374" t="s">
        <v>36</v>
      </c>
      <c r="AB138" s="1374" t="s">
        <v>36</v>
      </c>
      <c r="AC138" s="1374" t="s">
        <v>36</v>
      </c>
      <c r="AD138" s="1374" t="s">
        <v>36</v>
      </c>
      <c r="AE138" s="1374" t="s">
        <v>36</v>
      </c>
      <c r="AF138" s="1374" t="s">
        <v>36</v>
      </c>
      <c r="AG138" s="1374" t="s">
        <v>36</v>
      </c>
      <c r="AH138" s="1374" t="s">
        <v>36</v>
      </c>
      <c r="AI138" s="1374" t="s">
        <v>36</v>
      </c>
      <c r="AJ138" s="1374" t="s">
        <v>36</v>
      </c>
      <c r="AK138" s="1374" t="s">
        <v>36</v>
      </c>
      <c r="AL138" s="1557" t="s">
        <v>36</v>
      </c>
      <c r="AM138" s="1226"/>
      <c r="AN138" s="1226"/>
      <c r="AO138" s="1226"/>
      <c r="AP138" s="1226"/>
      <c r="AQ138" s="1226"/>
      <c r="AR138" s="1226"/>
      <c r="AS138" s="1226"/>
      <c r="AT138" s="1226"/>
      <c r="AU138" s="1226"/>
      <c r="AV138" s="1226"/>
      <c r="AW138" s="1226"/>
      <c r="AX138" s="1226"/>
      <c r="AY138" s="1226"/>
      <c r="AZ138" s="570"/>
      <c r="BA138" s="1743"/>
      <c r="BB138" s="159" t="s">
        <v>42</v>
      </c>
      <c r="BC138" s="1012" t="s">
        <v>36</v>
      </c>
      <c r="BD138" s="1031" t="s">
        <v>36</v>
      </c>
      <c r="BE138" s="1031" t="s">
        <v>36</v>
      </c>
      <c r="BF138" s="1031" t="s">
        <v>36</v>
      </c>
      <c r="BG138" s="1051" t="s">
        <v>36</v>
      </c>
      <c r="BH138" s="1071" t="s">
        <v>36</v>
      </c>
      <c r="BI138" s="1031" t="s">
        <v>36</v>
      </c>
      <c r="BJ138" s="1031" t="s">
        <v>36</v>
      </c>
      <c r="BK138" s="1031" t="s">
        <v>36</v>
      </c>
      <c r="BL138" s="1051" t="s">
        <v>36</v>
      </c>
      <c r="BM138" s="1071" t="s">
        <v>36</v>
      </c>
      <c r="BN138" s="1031" t="s">
        <v>36</v>
      </c>
      <c r="BO138" s="1031" t="s">
        <v>36</v>
      </c>
      <c r="BP138" s="1031" t="s">
        <v>36</v>
      </c>
      <c r="BQ138" s="1051" t="s">
        <v>36</v>
      </c>
      <c r="BR138" s="1071" t="s">
        <v>36</v>
      </c>
      <c r="BS138" s="1031" t="s">
        <v>36</v>
      </c>
      <c r="BT138" s="1031" t="s">
        <v>36</v>
      </c>
      <c r="BU138" s="1031" t="s">
        <v>36</v>
      </c>
      <c r="BV138" s="1031" t="s">
        <v>36</v>
      </c>
      <c r="BW138" s="1031" t="s">
        <v>36</v>
      </c>
      <c r="BX138" s="1031" t="s">
        <v>36</v>
      </c>
      <c r="BY138" s="1089" t="s">
        <v>36</v>
      </c>
      <c r="BZ138" s="1089" t="s">
        <v>36</v>
      </c>
      <c r="CA138" s="1089" t="s">
        <v>36</v>
      </c>
      <c r="CB138" s="1089" t="s">
        <v>36</v>
      </c>
      <c r="CC138" s="1089" t="s">
        <v>36</v>
      </c>
      <c r="CD138" s="1089" t="s">
        <v>36</v>
      </c>
      <c r="CE138" s="1089" t="s">
        <v>36</v>
      </c>
      <c r="CF138" s="1089" t="s">
        <v>36</v>
      </c>
      <c r="CG138" s="1089" t="s">
        <v>36</v>
      </c>
      <c r="CH138" s="1089" t="s">
        <v>36</v>
      </c>
      <c r="CI138" s="1089" t="s">
        <v>36</v>
      </c>
      <c r="CJ138" s="1089" t="s">
        <v>36</v>
      </c>
      <c r="CK138" s="1089" t="s">
        <v>36</v>
      </c>
      <c r="CL138" s="1089" t="s">
        <v>36</v>
      </c>
      <c r="CM138" s="1512"/>
      <c r="CN138" s="1512"/>
      <c r="CO138" s="1512"/>
      <c r="CP138" s="1512"/>
      <c r="CQ138" s="1512"/>
      <c r="CR138" s="1512"/>
      <c r="CS138" s="1512"/>
      <c r="CT138" s="1512"/>
      <c r="CU138" s="1512"/>
      <c r="CV138" s="1512"/>
      <c r="CW138" s="1512"/>
      <c r="CX138" s="1512"/>
      <c r="CY138" s="1512"/>
      <c r="CZ138" s="1512"/>
    </row>
    <row r="139" s="566" customFormat="true" ht="15" customHeight="true" x14ac:dyDescent="0.2">
      <c r="A139" s="1833"/>
      <c r="B139" s="1337" t="s">
        <v>19</v>
      </c>
      <c r="C139" s="1248">
        <v>59.892484654333941</v>
      </c>
      <c r="D139" s="1249">
        <v>31.499035679423603</v>
      </c>
      <c r="E139" s="1249">
        <v>18.397009288413397</v>
      </c>
      <c r="F139" s="1249">
        <v>7.1273444528741976</v>
      </c>
      <c r="G139" s="1250">
        <v>2.0919185858341054</v>
      </c>
      <c r="H139" s="1251">
        <v>7.0998733572314396</v>
      </c>
      <c r="I139" s="1249">
        <v>2.8860247518298232</v>
      </c>
      <c r="J139" s="1249">
        <v>1.181947165712723</v>
      </c>
      <c r="K139" s="1249">
        <v>0.41785953898962169</v>
      </c>
      <c r="L139" s="1252">
        <v>0.46260027609260851</v>
      </c>
      <c r="M139" s="1253">
        <v>65.149519888709094</v>
      </c>
      <c r="N139" s="1249">
        <v>40.527400681286608</v>
      </c>
      <c r="O139" s="1249">
        <v>28.412776633179419</v>
      </c>
      <c r="P139" s="1249">
        <v>19.571610793831312</v>
      </c>
      <c r="Q139" s="1250">
        <v>13.050720787606638</v>
      </c>
      <c r="R139" s="1251">
        <v>20.208869179416432</v>
      </c>
      <c r="S139" s="1249">
        <v>0.16882309336775808</v>
      </c>
      <c r="T139" s="1249">
        <v>20.725653981268504</v>
      </c>
      <c r="U139" s="1249">
        <v>22.154654714350944</v>
      </c>
      <c r="V139" s="1249">
        <v>18.053233775479374</v>
      </c>
      <c r="W139" s="1249">
        <v>4.2195082739159053</v>
      </c>
      <c r="X139" s="1249">
        <v>44.101190378200471</v>
      </c>
      <c r="Y139" s="1249">
        <v>12.253676979559589</v>
      </c>
      <c r="Z139" s="1249">
        <v>36.089764962323493</v>
      </c>
      <c r="AA139" s="1249">
        <v>33.601223871058025</v>
      </c>
      <c r="AB139" s="1249">
        <v>2.7028124553294024</v>
      </c>
      <c r="AC139" s="1249">
        <v>46.354781486205653</v>
      </c>
      <c r="AD139" s="1249">
        <v>19.129523619759752</v>
      </c>
      <c r="AE139" s="1249">
        <v>11.488121526088459</v>
      </c>
      <c r="AF139" s="1249">
        <v>25.036011380122545</v>
      </c>
      <c r="AG139" s="1249">
        <v>40.13129506015801</v>
      </c>
      <c r="AH139" s="1249">
        <v>8.9038818902520269</v>
      </c>
      <c r="AI139" s="1249">
        <v>45.37333354893395</v>
      </c>
      <c r="AJ139" s="1249">
        <v>9.922408678986766E-2</v>
      </c>
      <c r="AK139" s="1249">
        <v>19.234419566175077</v>
      </c>
      <c r="AL139" s="1556">
        <v>36.781298551115874</v>
      </c>
      <c r="AM139" s="1226"/>
      <c r="AN139" s="1226"/>
      <c r="AO139" s="1226"/>
      <c r="AP139" s="1226"/>
      <c r="AQ139" s="1226"/>
      <c r="AR139" s="1226"/>
      <c r="AS139" s="1226"/>
      <c r="AT139" s="1226"/>
      <c r="AU139" s="1226"/>
      <c r="AV139" s="1226"/>
      <c r="AW139" s="1226"/>
      <c r="AX139" s="1226"/>
      <c r="AY139" s="1226"/>
      <c r="AZ139" s="570"/>
      <c r="BA139" s="1743"/>
      <c r="BB139" s="159" t="s">
        <v>19</v>
      </c>
      <c r="BC139" s="1012" t="s">
        <v>36</v>
      </c>
      <c r="BD139" s="1031" t="s">
        <v>36</v>
      </c>
      <c r="BE139" s="1031" t="s">
        <v>36</v>
      </c>
      <c r="BF139" s="1031" t="s">
        <v>36</v>
      </c>
      <c r="BG139" s="1051" t="s">
        <v>36</v>
      </c>
      <c r="BH139" s="1071" t="s">
        <v>36</v>
      </c>
      <c r="BI139" s="1031" t="s">
        <v>36</v>
      </c>
      <c r="BJ139" s="1031" t="s">
        <v>36</v>
      </c>
      <c r="BK139" s="1031" t="s">
        <v>36</v>
      </c>
      <c r="BL139" s="1051" t="s">
        <v>36</v>
      </c>
      <c r="BM139" s="1071" t="s">
        <v>36</v>
      </c>
      <c r="BN139" s="1031" t="s">
        <v>36</v>
      </c>
      <c r="BO139" s="1031" t="s">
        <v>36</v>
      </c>
      <c r="BP139" s="1031" t="s">
        <v>36</v>
      </c>
      <c r="BQ139" s="1051" t="s">
        <v>36</v>
      </c>
      <c r="BR139" s="1071" t="s">
        <v>36</v>
      </c>
      <c r="BS139" s="1031" t="s">
        <v>36</v>
      </c>
      <c r="BT139" s="1031" t="s">
        <v>36</v>
      </c>
      <c r="BU139" s="1031" t="s">
        <v>36</v>
      </c>
      <c r="BV139" s="1031" t="s">
        <v>36</v>
      </c>
      <c r="BW139" s="1031" t="s">
        <v>36</v>
      </c>
      <c r="BX139" s="1031" t="s">
        <v>36</v>
      </c>
      <c r="BY139" s="1089" t="s">
        <v>36</v>
      </c>
      <c r="BZ139" s="1089" t="s">
        <v>36</v>
      </c>
      <c r="CA139" s="1089" t="s">
        <v>36</v>
      </c>
      <c r="CB139" s="1089" t="s">
        <v>36</v>
      </c>
      <c r="CC139" s="1089" t="s">
        <v>36</v>
      </c>
      <c r="CD139" s="1089" t="s">
        <v>36</v>
      </c>
      <c r="CE139" s="1089" t="s">
        <v>36</v>
      </c>
      <c r="CF139" s="1089" t="s">
        <v>36</v>
      </c>
      <c r="CG139" s="1089" t="s">
        <v>36</v>
      </c>
      <c r="CH139" s="1089" t="s">
        <v>36</v>
      </c>
      <c r="CI139" s="1089" t="s">
        <v>36</v>
      </c>
      <c r="CJ139" s="1089" t="s">
        <v>36</v>
      </c>
      <c r="CK139" s="1089" t="s">
        <v>36</v>
      </c>
      <c r="CL139" s="1089" t="s">
        <v>36</v>
      </c>
      <c r="CM139" s="1512"/>
      <c r="CN139" s="1512"/>
      <c r="CO139" s="1512"/>
      <c r="CP139" s="1512"/>
      <c r="CQ139" s="1512"/>
      <c r="CR139" s="1512"/>
      <c r="CS139" s="1512"/>
      <c r="CT139" s="1512"/>
      <c r="CU139" s="1512"/>
      <c r="CV139" s="1512"/>
      <c r="CW139" s="1512"/>
      <c r="CX139" s="1512"/>
      <c r="CY139" s="1512"/>
      <c r="CZ139" s="1512"/>
    </row>
    <row r="140" s="130" customFormat="true" ht="15" customHeight="true" x14ac:dyDescent="0.2">
      <c r="A140" s="1726" t="s">
        <v>107</v>
      </c>
      <c r="B140" s="252" t="s">
        <v>65</v>
      </c>
      <c r="C140" s="962" t="s">
        <v>36</v>
      </c>
      <c r="D140" s="969" t="s">
        <v>36</v>
      </c>
      <c r="E140" s="969" t="s">
        <v>36</v>
      </c>
      <c r="F140" s="969" t="s">
        <v>36</v>
      </c>
      <c r="G140" s="976" t="s">
        <v>36</v>
      </c>
      <c r="H140" s="983" t="s">
        <v>36</v>
      </c>
      <c r="I140" s="969" t="s">
        <v>36</v>
      </c>
      <c r="J140" s="969" t="s">
        <v>36</v>
      </c>
      <c r="K140" s="969" t="s">
        <v>36</v>
      </c>
      <c r="L140" s="990" t="s">
        <v>36</v>
      </c>
      <c r="M140" s="997" t="s">
        <v>36</v>
      </c>
      <c r="N140" s="969" t="s">
        <v>36</v>
      </c>
      <c r="O140" s="969" t="s">
        <v>36</v>
      </c>
      <c r="P140" s="969" t="s">
        <v>36</v>
      </c>
      <c r="Q140" s="976" t="s">
        <v>36</v>
      </c>
      <c r="R140" s="983" t="s">
        <v>36</v>
      </c>
      <c r="S140" s="969" t="s">
        <v>36</v>
      </c>
      <c r="T140" s="969" t="s">
        <v>36</v>
      </c>
      <c r="U140" s="969" t="s">
        <v>36</v>
      </c>
      <c r="V140" s="969" t="s">
        <v>36</v>
      </c>
      <c r="W140" s="969" t="s">
        <v>36</v>
      </c>
      <c r="X140" s="969" t="s">
        <v>36</v>
      </c>
      <c r="Y140" s="1002" t="s">
        <v>36</v>
      </c>
      <c r="Z140" s="1002" t="s">
        <v>36</v>
      </c>
      <c r="AA140" s="1002" t="s">
        <v>36</v>
      </c>
      <c r="AB140" s="1002" t="s">
        <v>36</v>
      </c>
      <c r="AC140" s="1002" t="s">
        <v>36</v>
      </c>
      <c r="AD140" s="1002" t="s">
        <v>36</v>
      </c>
      <c r="AE140" s="1002" t="s">
        <v>36</v>
      </c>
      <c r="AF140" s="1002" t="s">
        <v>36</v>
      </c>
      <c r="AG140" s="1002" t="s">
        <v>36</v>
      </c>
      <c r="AH140" s="1002" t="s">
        <v>36</v>
      </c>
      <c r="AI140" s="1002" t="s">
        <v>36</v>
      </c>
      <c r="AJ140" s="1002" t="s">
        <v>36</v>
      </c>
      <c r="AK140" s="1002" t="s">
        <v>36</v>
      </c>
      <c r="AL140" s="1472" t="s">
        <v>36</v>
      </c>
      <c r="AM140" s="1492"/>
      <c r="AN140" s="1492"/>
      <c r="AO140" s="1492"/>
      <c r="AP140" s="1492"/>
      <c r="AQ140" s="1492"/>
      <c r="AR140" s="1492"/>
      <c r="AS140" s="1492"/>
      <c r="AT140" s="1492"/>
      <c r="AU140" s="1492"/>
      <c r="AV140" s="1492"/>
      <c r="AW140" s="1492"/>
      <c r="AX140" s="1492"/>
      <c r="AY140" s="572"/>
      <c r="AZ140" s="215"/>
      <c r="BA140" s="1743" t="s">
        <v>107</v>
      </c>
      <c r="BB140" s="159" t="s">
        <v>65</v>
      </c>
      <c r="BC140" s="1012" t="s">
        <v>36</v>
      </c>
      <c r="BD140" s="1031" t="s">
        <v>36</v>
      </c>
      <c r="BE140" s="1031" t="s">
        <v>36</v>
      </c>
      <c r="BF140" s="1031" t="s">
        <v>36</v>
      </c>
      <c r="BG140" s="1051" t="s">
        <v>36</v>
      </c>
      <c r="BH140" s="1071" t="s">
        <v>36</v>
      </c>
      <c r="BI140" s="1031" t="s">
        <v>36</v>
      </c>
      <c r="BJ140" s="1031" t="s">
        <v>36</v>
      </c>
      <c r="BK140" s="1031" t="s">
        <v>36</v>
      </c>
      <c r="BL140" s="1051" t="s">
        <v>36</v>
      </c>
      <c r="BM140" s="1071" t="s">
        <v>36</v>
      </c>
      <c r="BN140" s="1031" t="s">
        <v>36</v>
      </c>
      <c r="BO140" s="1031" t="s">
        <v>36</v>
      </c>
      <c r="BP140" s="1031" t="s">
        <v>36</v>
      </c>
      <c r="BQ140" s="1051" t="s">
        <v>36</v>
      </c>
      <c r="BR140" s="1071" t="s">
        <v>36</v>
      </c>
      <c r="BS140" s="1031" t="s">
        <v>36</v>
      </c>
      <c r="BT140" s="1031" t="s">
        <v>36</v>
      </c>
      <c r="BU140" s="1031" t="s">
        <v>36</v>
      </c>
      <c r="BV140" s="1031" t="s">
        <v>36</v>
      </c>
      <c r="BW140" s="1031" t="s">
        <v>36</v>
      </c>
      <c r="BX140" s="1031" t="s">
        <v>36</v>
      </c>
      <c r="BY140" s="1089" t="s">
        <v>36</v>
      </c>
      <c r="BZ140" s="1089" t="s">
        <v>36</v>
      </c>
      <c r="CA140" s="1089" t="s">
        <v>36</v>
      </c>
      <c r="CB140" s="1089" t="s">
        <v>36</v>
      </c>
      <c r="CC140" s="1089" t="s">
        <v>36</v>
      </c>
      <c r="CD140" s="1089" t="s">
        <v>36</v>
      </c>
      <c r="CE140" s="1089" t="s">
        <v>36</v>
      </c>
      <c r="CF140" s="1089" t="s">
        <v>36</v>
      </c>
      <c r="CG140" s="1089" t="s">
        <v>36</v>
      </c>
      <c r="CH140" s="1089" t="s">
        <v>36</v>
      </c>
      <c r="CI140" s="1089" t="s">
        <v>36</v>
      </c>
      <c r="CJ140" s="1089" t="s">
        <v>36</v>
      </c>
      <c r="CK140" s="1089" t="s">
        <v>36</v>
      </c>
      <c r="CL140" s="1089" t="s">
        <v>36</v>
      </c>
      <c r="CM140" s="1512"/>
      <c r="CN140" s="1512"/>
      <c r="CO140" s="1512"/>
      <c r="CP140" s="1512"/>
      <c r="CQ140" s="1512"/>
      <c r="CR140" s="1512"/>
      <c r="CS140" s="1512"/>
      <c r="CT140" s="1512"/>
      <c r="CU140" s="1512"/>
      <c r="CV140" s="1512"/>
      <c r="CW140" s="1512"/>
      <c r="CX140" s="1512"/>
      <c r="CY140" s="1512"/>
      <c r="CZ140" s="1512"/>
    </row>
    <row r="141" s="130" customFormat="true" ht="15" customHeight="true" x14ac:dyDescent="0.2">
      <c r="A141" s="1726"/>
      <c r="B141" s="252" t="s">
        <v>66</v>
      </c>
      <c r="C141" s="962" t="s">
        <v>36</v>
      </c>
      <c r="D141" s="969" t="s">
        <v>36</v>
      </c>
      <c r="E141" s="969" t="s">
        <v>36</v>
      </c>
      <c r="F141" s="969" t="s">
        <v>36</v>
      </c>
      <c r="G141" s="976" t="s">
        <v>36</v>
      </c>
      <c r="H141" s="983" t="s">
        <v>36</v>
      </c>
      <c r="I141" s="969" t="s">
        <v>36</v>
      </c>
      <c r="J141" s="969" t="s">
        <v>36</v>
      </c>
      <c r="K141" s="969" t="s">
        <v>36</v>
      </c>
      <c r="L141" s="990" t="s">
        <v>36</v>
      </c>
      <c r="M141" s="997" t="s">
        <v>36</v>
      </c>
      <c r="N141" s="969" t="s">
        <v>36</v>
      </c>
      <c r="O141" s="969" t="s">
        <v>36</v>
      </c>
      <c r="P141" s="969" t="s">
        <v>36</v>
      </c>
      <c r="Q141" s="976" t="s">
        <v>36</v>
      </c>
      <c r="R141" s="983" t="s">
        <v>36</v>
      </c>
      <c r="S141" s="969" t="s">
        <v>36</v>
      </c>
      <c r="T141" s="969" t="s">
        <v>36</v>
      </c>
      <c r="U141" s="969" t="s">
        <v>36</v>
      </c>
      <c r="V141" s="969" t="s">
        <v>36</v>
      </c>
      <c r="W141" s="969" t="s">
        <v>36</v>
      </c>
      <c r="X141" s="969" t="s">
        <v>36</v>
      </c>
      <c r="Y141" s="1002" t="s">
        <v>36</v>
      </c>
      <c r="Z141" s="1002" t="s">
        <v>36</v>
      </c>
      <c r="AA141" s="1002" t="s">
        <v>36</v>
      </c>
      <c r="AB141" s="1002" t="s">
        <v>36</v>
      </c>
      <c r="AC141" s="1002" t="s">
        <v>36</v>
      </c>
      <c r="AD141" s="1002" t="s">
        <v>36</v>
      </c>
      <c r="AE141" s="1002" t="s">
        <v>36</v>
      </c>
      <c r="AF141" s="1002" t="s">
        <v>36</v>
      </c>
      <c r="AG141" s="1002" t="s">
        <v>36</v>
      </c>
      <c r="AH141" s="1002" t="s">
        <v>36</v>
      </c>
      <c r="AI141" s="1002" t="s">
        <v>36</v>
      </c>
      <c r="AJ141" s="1002" t="s">
        <v>36</v>
      </c>
      <c r="AK141" s="1002" t="s">
        <v>36</v>
      </c>
      <c r="AL141" s="1472" t="s">
        <v>36</v>
      </c>
      <c r="AM141" s="1492"/>
      <c r="AN141" s="1492"/>
      <c r="AO141" s="1492"/>
      <c r="AP141" s="1492"/>
      <c r="AQ141" s="1492"/>
      <c r="AR141" s="1492"/>
      <c r="AS141" s="1492"/>
      <c r="AT141" s="1492"/>
      <c r="AU141" s="1492"/>
      <c r="AV141" s="1492"/>
      <c r="AW141" s="1492"/>
      <c r="AX141" s="1492"/>
      <c r="AY141" s="572"/>
      <c r="AZ141" s="215"/>
      <c r="BA141" s="1743"/>
      <c r="BB141" s="159" t="s">
        <v>66</v>
      </c>
      <c r="BC141" s="1012" t="s">
        <v>36</v>
      </c>
      <c r="BD141" s="1031" t="s">
        <v>36</v>
      </c>
      <c r="BE141" s="1031" t="s">
        <v>36</v>
      </c>
      <c r="BF141" s="1031" t="s">
        <v>36</v>
      </c>
      <c r="BG141" s="1051" t="s">
        <v>36</v>
      </c>
      <c r="BH141" s="1071" t="s">
        <v>36</v>
      </c>
      <c r="BI141" s="1031" t="s">
        <v>36</v>
      </c>
      <c r="BJ141" s="1031" t="s">
        <v>36</v>
      </c>
      <c r="BK141" s="1031" t="s">
        <v>36</v>
      </c>
      <c r="BL141" s="1051" t="s">
        <v>36</v>
      </c>
      <c r="BM141" s="1071" t="s">
        <v>36</v>
      </c>
      <c r="BN141" s="1031" t="s">
        <v>36</v>
      </c>
      <c r="BO141" s="1031" t="s">
        <v>36</v>
      </c>
      <c r="BP141" s="1031" t="s">
        <v>36</v>
      </c>
      <c r="BQ141" s="1051" t="s">
        <v>36</v>
      </c>
      <c r="BR141" s="1071" t="s">
        <v>36</v>
      </c>
      <c r="BS141" s="1031" t="s">
        <v>36</v>
      </c>
      <c r="BT141" s="1031" t="s">
        <v>36</v>
      </c>
      <c r="BU141" s="1031" t="s">
        <v>36</v>
      </c>
      <c r="BV141" s="1031" t="s">
        <v>36</v>
      </c>
      <c r="BW141" s="1031" t="s">
        <v>36</v>
      </c>
      <c r="BX141" s="1031" t="s">
        <v>36</v>
      </c>
      <c r="BY141" s="1089" t="s">
        <v>36</v>
      </c>
      <c r="BZ141" s="1089" t="s">
        <v>36</v>
      </c>
      <c r="CA141" s="1089" t="s">
        <v>36</v>
      </c>
      <c r="CB141" s="1089" t="s">
        <v>36</v>
      </c>
      <c r="CC141" s="1089" t="s">
        <v>36</v>
      </c>
      <c r="CD141" s="1089" t="s">
        <v>36</v>
      </c>
      <c r="CE141" s="1089" t="s">
        <v>36</v>
      </c>
      <c r="CF141" s="1089" t="s">
        <v>36</v>
      </c>
      <c r="CG141" s="1089" t="s">
        <v>36</v>
      </c>
      <c r="CH141" s="1089" t="s">
        <v>36</v>
      </c>
      <c r="CI141" s="1089" t="s">
        <v>36</v>
      </c>
      <c r="CJ141" s="1089" t="s">
        <v>36</v>
      </c>
      <c r="CK141" s="1089" t="s">
        <v>36</v>
      </c>
      <c r="CL141" s="1089" t="s">
        <v>36</v>
      </c>
      <c r="CM141" s="1512"/>
      <c r="CN141" s="1512"/>
      <c r="CO141" s="1512"/>
      <c r="CP141" s="1512"/>
      <c r="CQ141" s="1512"/>
      <c r="CR141" s="1512"/>
      <c r="CS141" s="1512"/>
      <c r="CT141" s="1512"/>
      <c r="CU141" s="1512"/>
      <c r="CV141" s="1512"/>
      <c r="CW141" s="1512"/>
      <c r="CX141" s="1512"/>
      <c r="CY141" s="1512"/>
      <c r="CZ141" s="1512"/>
    </row>
    <row r="142" s="130" customFormat="true" ht="15" customHeight="true" x14ac:dyDescent="0.2">
      <c r="A142" s="1726"/>
      <c r="B142" s="252" t="s">
        <v>67</v>
      </c>
      <c r="C142" s="962" t="s">
        <v>36</v>
      </c>
      <c r="D142" s="969" t="s">
        <v>36</v>
      </c>
      <c r="E142" s="969" t="s">
        <v>36</v>
      </c>
      <c r="F142" s="969" t="s">
        <v>36</v>
      </c>
      <c r="G142" s="976" t="s">
        <v>36</v>
      </c>
      <c r="H142" s="983" t="s">
        <v>36</v>
      </c>
      <c r="I142" s="969" t="s">
        <v>36</v>
      </c>
      <c r="J142" s="969" t="s">
        <v>36</v>
      </c>
      <c r="K142" s="969" t="s">
        <v>36</v>
      </c>
      <c r="L142" s="990" t="s">
        <v>36</v>
      </c>
      <c r="M142" s="997" t="s">
        <v>36</v>
      </c>
      <c r="N142" s="969" t="s">
        <v>36</v>
      </c>
      <c r="O142" s="969" t="s">
        <v>36</v>
      </c>
      <c r="P142" s="969" t="s">
        <v>36</v>
      </c>
      <c r="Q142" s="976" t="s">
        <v>36</v>
      </c>
      <c r="R142" s="983" t="s">
        <v>36</v>
      </c>
      <c r="S142" s="969" t="s">
        <v>36</v>
      </c>
      <c r="T142" s="969" t="s">
        <v>36</v>
      </c>
      <c r="U142" s="969" t="s">
        <v>36</v>
      </c>
      <c r="V142" s="969" t="s">
        <v>36</v>
      </c>
      <c r="W142" s="969" t="s">
        <v>36</v>
      </c>
      <c r="X142" s="969" t="s">
        <v>36</v>
      </c>
      <c r="Y142" s="1002" t="s">
        <v>36</v>
      </c>
      <c r="Z142" s="1002" t="s">
        <v>36</v>
      </c>
      <c r="AA142" s="1002" t="s">
        <v>36</v>
      </c>
      <c r="AB142" s="1002" t="s">
        <v>36</v>
      </c>
      <c r="AC142" s="1002" t="s">
        <v>36</v>
      </c>
      <c r="AD142" s="1002" t="s">
        <v>36</v>
      </c>
      <c r="AE142" s="1002" t="s">
        <v>36</v>
      </c>
      <c r="AF142" s="1002" t="s">
        <v>36</v>
      </c>
      <c r="AG142" s="1002" t="s">
        <v>36</v>
      </c>
      <c r="AH142" s="1002" t="s">
        <v>36</v>
      </c>
      <c r="AI142" s="1002" t="s">
        <v>36</v>
      </c>
      <c r="AJ142" s="1002" t="s">
        <v>36</v>
      </c>
      <c r="AK142" s="1002" t="s">
        <v>36</v>
      </c>
      <c r="AL142" s="1472" t="s">
        <v>36</v>
      </c>
      <c r="AM142" s="1492"/>
      <c r="AN142" s="1492"/>
      <c r="AO142" s="1492"/>
      <c r="AP142" s="1492"/>
      <c r="AQ142" s="1492"/>
      <c r="AR142" s="1492"/>
      <c r="AS142" s="1492"/>
      <c r="AT142" s="1492"/>
      <c r="AU142" s="1492"/>
      <c r="AV142" s="1492"/>
      <c r="AW142" s="1492"/>
      <c r="AX142" s="1492"/>
      <c r="AY142" s="572"/>
      <c r="AZ142" s="215"/>
      <c r="BA142" s="1743"/>
      <c r="BB142" s="159" t="s">
        <v>67</v>
      </c>
      <c r="BC142" s="1012" t="s">
        <v>36</v>
      </c>
      <c r="BD142" s="1031" t="s">
        <v>36</v>
      </c>
      <c r="BE142" s="1031" t="s">
        <v>36</v>
      </c>
      <c r="BF142" s="1031" t="s">
        <v>36</v>
      </c>
      <c r="BG142" s="1051" t="s">
        <v>36</v>
      </c>
      <c r="BH142" s="1071" t="s">
        <v>36</v>
      </c>
      <c r="BI142" s="1031" t="s">
        <v>36</v>
      </c>
      <c r="BJ142" s="1031" t="s">
        <v>36</v>
      </c>
      <c r="BK142" s="1031" t="s">
        <v>36</v>
      </c>
      <c r="BL142" s="1051" t="s">
        <v>36</v>
      </c>
      <c r="BM142" s="1071" t="s">
        <v>36</v>
      </c>
      <c r="BN142" s="1031" t="s">
        <v>36</v>
      </c>
      <c r="BO142" s="1031" t="s">
        <v>36</v>
      </c>
      <c r="BP142" s="1031" t="s">
        <v>36</v>
      </c>
      <c r="BQ142" s="1051" t="s">
        <v>36</v>
      </c>
      <c r="BR142" s="1071" t="s">
        <v>36</v>
      </c>
      <c r="BS142" s="1031" t="s">
        <v>36</v>
      </c>
      <c r="BT142" s="1031" t="s">
        <v>36</v>
      </c>
      <c r="BU142" s="1031" t="s">
        <v>36</v>
      </c>
      <c r="BV142" s="1031" t="s">
        <v>36</v>
      </c>
      <c r="BW142" s="1031" t="s">
        <v>36</v>
      </c>
      <c r="BX142" s="1031" t="s">
        <v>36</v>
      </c>
      <c r="BY142" s="1089" t="s">
        <v>36</v>
      </c>
      <c r="BZ142" s="1089" t="s">
        <v>36</v>
      </c>
      <c r="CA142" s="1089" t="s">
        <v>36</v>
      </c>
      <c r="CB142" s="1089" t="s">
        <v>36</v>
      </c>
      <c r="CC142" s="1089" t="s">
        <v>36</v>
      </c>
      <c r="CD142" s="1089" t="s">
        <v>36</v>
      </c>
      <c r="CE142" s="1089" t="s">
        <v>36</v>
      </c>
      <c r="CF142" s="1089" t="s">
        <v>36</v>
      </c>
      <c r="CG142" s="1089" t="s">
        <v>36</v>
      </c>
      <c r="CH142" s="1089" t="s">
        <v>36</v>
      </c>
      <c r="CI142" s="1089" t="s">
        <v>36</v>
      </c>
      <c r="CJ142" s="1089" t="s">
        <v>36</v>
      </c>
      <c r="CK142" s="1089" t="s">
        <v>36</v>
      </c>
      <c r="CL142" s="1089" t="s">
        <v>36</v>
      </c>
      <c r="CM142" s="1512"/>
      <c r="CN142" s="1512"/>
      <c r="CO142" s="1512"/>
      <c r="CP142" s="1512"/>
      <c r="CQ142" s="1512"/>
      <c r="CR142" s="1512"/>
      <c r="CS142" s="1512"/>
      <c r="CT142" s="1512"/>
      <c r="CU142" s="1512"/>
      <c r="CV142" s="1512"/>
      <c r="CW142" s="1512"/>
      <c r="CX142" s="1512"/>
      <c r="CY142" s="1512"/>
      <c r="CZ142" s="1512"/>
    </row>
    <row r="143" s="130" customFormat="true" ht="15" customHeight="true" x14ac:dyDescent="0.2">
      <c r="A143" s="1726"/>
      <c r="B143" s="252" t="s">
        <v>68</v>
      </c>
      <c r="C143" s="962" t="s">
        <v>36</v>
      </c>
      <c r="D143" s="969" t="s">
        <v>36</v>
      </c>
      <c r="E143" s="969" t="s">
        <v>36</v>
      </c>
      <c r="F143" s="969" t="s">
        <v>36</v>
      </c>
      <c r="G143" s="976" t="s">
        <v>36</v>
      </c>
      <c r="H143" s="983" t="s">
        <v>36</v>
      </c>
      <c r="I143" s="969" t="s">
        <v>36</v>
      </c>
      <c r="J143" s="969" t="s">
        <v>36</v>
      </c>
      <c r="K143" s="969" t="s">
        <v>36</v>
      </c>
      <c r="L143" s="990" t="s">
        <v>36</v>
      </c>
      <c r="M143" s="997" t="s">
        <v>36</v>
      </c>
      <c r="N143" s="969" t="s">
        <v>36</v>
      </c>
      <c r="O143" s="969" t="s">
        <v>36</v>
      </c>
      <c r="P143" s="969" t="s">
        <v>36</v>
      </c>
      <c r="Q143" s="976" t="s">
        <v>36</v>
      </c>
      <c r="R143" s="983" t="s">
        <v>36</v>
      </c>
      <c r="S143" s="969" t="s">
        <v>36</v>
      </c>
      <c r="T143" s="969" t="s">
        <v>36</v>
      </c>
      <c r="U143" s="969" t="s">
        <v>36</v>
      </c>
      <c r="V143" s="969" t="s">
        <v>36</v>
      </c>
      <c r="W143" s="969" t="s">
        <v>36</v>
      </c>
      <c r="X143" s="969" t="s">
        <v>36</v>
      </c>
      <c r="Y143" s="1002" t="s">
        <v>36</v>
      </c>
      <c r="Z143" s="1002" t="s">
        <v>36</v>
      </c>
      <c r="AA143" s="1002" t="s">
        <v>36</v>
      </c>
      <c r="AB143" s="1002" t="s">
        <v>36</v>
      </c>
      <c r="AC143" s="1002" t="s">
        <v>36</v>
      </c>
      <c r="AD143" s="1002" t="s">
        <v>36</v>
      </c>
      <c r="AE143" s="1002" t="s">
        <v>36</v>
      </c>
      <c r="AF143" s="1002" t="s">
        <v>36</v>
      </c>
      <c r="AG143" s="1002" t="s">
        <v>36</v>
      </c>
      <c r="AH143" s="1002" t="s">
        <v>36</v>
      </c>
      <c r="AI143" s="1002" t="s">
        <v>36</v>
      </c>
      <c r="AJ143" s="1002" t="s">
        <v>36</v>
      </c>
      <c r="AK143" s="1002" t="s">
        <v>36</v>
      </c>
      <c r="AL143" s="1472" t="s">
        <v>36</v>
      </c>
      <c r="AM143" s="1492"/>
      <c r="AN143" s="1492"/>
      <c r="AO143" s="1492"/>
      <c r="AP143" s="1492"/>
      <c r="AQ143" s="1492"/>
      <c r="AR143" s="1492"/>
      <c r="AS143" s="1492"/>
      <c r="AT143" s="1492"/>
      <c r="AU143" s="1492"/>
      <c r="AV143" s="1492"/>
      <c r="AW143" s="1492"/>
      <c r="AX143" s="1492"/>
      <c r="AY143" s="572"/>
      <c r="AZ143" s="215"/>
      <c r="BA143" s="1743"/>
      <c r="BB143" s="159" t="s">
        <v>68</v>
      </c>
      <c r="BC143" s="1012" t="s">
        <v>36</v>
      </c>
      <c r="BD143" s="1031" t="s">
        <v>36</v>
      </c>
      <c r="BE143" s="1031" t="s">
        <v>36</v>
      </c>
      <c r="BF143" s="1031" t="s">
        <v>36</v>
      </c>
      <c r="BG143" s="1051" t="s">
        <v>36</v>
      </c>
      <c r="BH143" s="1071" t="s">
        <v>36</v>
      </c>
      <c r="BI143" s="1031" t="s">
        <v>36</v>
      </c>
      <c r="BJ143" s="1031" t="s">
        <v>36</v>
      </c>
      <c r="BK143" s="1031" t="s">
        <v>36</v>
      </c>
      <c r="BL143" s="1051" t="s">
        <v>36</v>
      </c>
      <c r="BM143" s="1071" t="s">
        <v>36</v>
      </c>
      <c r="BN143" s="1031" t="s">
        <v>36</v>
      </c>
      <c r="BO143" s="1031" t="s">
        <v>36</v>
      </c>
      <c r="BP143" s="1031" t="s">
        <v>36</v>
      </c>
      <c r="BQ143" s="1051" t="s">
        <v>36</v>
      </c>
      <c r="BR143" s="1071" t="s">
        <v>36</v>
      </c>
      <c r="BS143" s="1031" t="s">
        <v>36</v>
      </c>
      <c r="BT143" s="1031" t="s">
        <v>36</v>
      </c>
      <c r="BU143" s="1031" t="s">
        <v>36</v>
      </c>
      <c r="BV143" s="1031" t="s">
        <v>36</v>
      </c>
      <c r="BW143" s="1031" t="s">
        <v>36</v>
      </c>
      <c r="BX143" s="1031" t="s">
        <v>36</v>
      </c>
      <c r="BY143" s="1089" t="s">
        <v>36</v>
      </c>
      <c r="BZ143" s="1089" t="s">
        <v>36</v>
      </c>
      <c r="CA143" s="1089" t="s">
        <v>36</v>
      </c>
      <c r="CB143" s="1089" t="s">
        <v>36</v>
      </c>
      <c r="CC143" s="1089" t="s">
        <v>36</v>
      </c>
      <c r="CD143" s="1089" t="s">
        <v>36</v>
      </c>
      <c r="CE143" s="1089" t="s">
        <v>36</v>
      </c>
      <c r="CF143" s="1089" t="s">
        <v>36</v>
      </c>
      <c r="CG143" s="1089" t="s">
        <v>36</v>
      </c>
      <c r="CH143" s="1089" t="s">
        <v>36</v>
      </c>
      <c r="CI143" s="1089" t="s">
        <v>36</v>
      </c>
      <c r="CJ143" s="1089" t="s">
        <v>36</v>
      </c>
      <c r="CK143" s="1089" t="s">
        <v>36</v>
      </c>
      <c r="CL143" s="1089" t="s">
        <v>36</v>
      </c>
      <c r="CM143" s="1512"/>
      <c r="CN143" s="1512"/>
      <c r="CO143" s="1512"/>
      <c r="CP143" s="1512"/>
      <c r="CQ143" s="1512"/>
      <c r="CR143" s="1512"/>
      <c r="CS143" s="1512"/>
      <c r="CT143" s="1512"/>
      <c r="CU143" s="1512"/>
      <c r="CV143" s="1512"/>
      <c r="CW143" s="1512"/>
      <c r="CX143" s="1512"/>
      <c r="CY143" s="1512"/>
      <c r="CZ143" s="1512"/>
    </row>
    <row r="144" s="130" customFormat="true" ht="15" customHeight="true" x14ac:dyDescent="0.2">
      <c r="A144" s="1726" t="s">
        <v>108</v>
      </c>
      <c r="B144" s="252" t="s">
        <v>65</v>
      </c>
      <c r="C144" s="962" t="s">
        <v>36</v>
      </c>
      <c r="D144" s="969" t="s">
        <v>36</v>
      </c>
      <c r="E144" s="969" t="s">
        <v>36</v>
      </c>
      <c r="F144" s="969" t="s">
        <v>36</v>
      </c>
      <c r="G144" s="976" t="s">
        <v>36</v>
      </c>
      <c r="H144" s="983" t="s">
        <v>36</v>
      </c>
      <c r="I144" s="969" t="s">
        <v>36</v>
      </c>
      <c r="J144" s="969" t="s">
        <v>36</v>
      </c>
      <c r="K144" s="969" t="s">
        <v>36</v>
      </c>
      <c r="L144" s="990" t="s">
        <v>36</v>
      </c>
      <c r="M144" s="997" t="s">
        <v>36</v>
      </c>
      <c r="N144" s="969" t="s">
        <v>36</v>
      </c>
      <c r="O144" s="969" t="s">
        <v>36</v>
      </c>
      <c r="P144" s="969" t="s">
        <v>36</v>
      </c>
      <c r="Q144" s="976" t="s">
        <v>36</v>
      </c>
      <c r="R144" s="983" t="s">
        <v>36</v>
      </c>
      <c r="S144" s="969" t="s">
        <v>36</v>
      </c>
      <c r="T144" s="969" t="s">
        <v>36</v>
      </c>
      <c r="U144" s="969" t="s">
        <v>36</v>
      </c>
      <c r="V144" s="969" t="s">
        <v>36</v>
      </c>
      <c r="W144" s="969" t="s">
        <v>36</v>
      </c>
      <c r="X144" s="969" t="s">
        <v>36</v>
      </c>
      <c r="Y144" s="1002" t="s">
        <v>36</v>
      </c>
      <c r="Z144" s="1002" t="s">
        <v>36</v>
      </c>
      <c r="AA144" s="1002" t="s">
        <v>36</v>
      </c>
      <c r="AB144" s="1002" t="s">
        <v>36</v>
      </c>
      <c r="AC144" s="1002" t="s">
        <v>36</v>
      </c>
      <c r="AD144" s="1002" t="s">
        <v>36</v>
      </c>
      <c r="AE144" s="1002" t="s">
        <v>36</v>
      </c>
      <c r="AF144" s="1002" t="s">
        <v>36</v>
      </c>
      <c r="AG144" s="1002" t="s">
        <v>36</v>
      </c>
      <c r="AH144" s="1002" t="s">
        <v>36</v>
      </c>
      <c r="AI144" s="1002" t="s">
        <v>36</v>
      </c>
      <c r="AJ144" s="1002" t="s">
        <v>36</v>
      </c>
      <c r="AK144" s="1002" t="s">
        <v>36</v>
      </c>
      <c r="AL144" s="1472" t="s">
        <v>36</v>
      </c>
      <c r="AM144" s="1492"/>
      <c r="AN144" s="1492"/>
      <c r="AO144" s="1492"/>
      <c r="AP144" s="1492"/>
      <c r="AQ144" s="1492"/>
      <c r="AR144" s="1492"/>
      <c r="AS144" s="1492"/>
      <c r="AT144" s="1492"/>
      <c r="AU144" s="1492"/>
      <c r="AV144" s="1492"/>
      <c r="AW144" s="1492"/>
      <c r="AX144" s="1492"/>
      <c r="AY144" s="572"/>
      <c r="AZ144" s="215"/>
      <c r="BA144" s="1743" t="s">
        <v>108</v>
      </c>
      <c r="BB144" s="159" t="s">
        <v>65</v>
      </c>
      <c r="BC144" s="1012" t="s">
        <v>36</v>
      </c>
      <c r="BD144" s="1031" t="s">
        <v>36</v>
      </c>
      <c r="BE144" s="1031" t="s">
        <v>36</v>
      </c>
      <c r="BF144" s="1031" t="s">
        <v>36</v>
      </c>
      <c r="BG144" s="1051" t="s">
        <v>36</v>
      </c>
      <c r="BH144" s="1071" t="s">
        <v>36</v>
      </c>
      <c r="BI144" s="1031" t="s">
        <v>36</v>
      </c>
      <c r="BJ144" s="1031" t="s">
        <v>36</v>
      </c>
      <c r="BK144" s="1031" t="s">
        <v>36</v>
      </c>
      <c r="BL144" s="1051" t="s">
        <v>36</v>
      </c>
      <c r="BM144" s="1071" t="s">
        <v>36</v>
      </c>
      <c r="BN144" s="1031" t="s">
        <v>36</v>
      </c>
      <c r="BO144" s="1031" t="s">
        <v>36</v>
      </c>
      <c r="BP144" s="1031" t="s">
        <v>36</v>
      </c>
      <c r="BQ144" s="1051" t="s">
        <v>36</v>
      </c>
      <c r="BR144" s="1071" t="s">
        <v>36</v>
      </c>
      <c r="BS144" s="1031" t="s">
        <v>36</v>
      </c>
      <c r="BT144" s="1031" t="s">
        <v>36</v>
      </c>
      <c r="BU144" s="1031" t="s">
        <v>36</v>
      </c>
      <c r="BV144" s="1031" t="s">
        <v>36</v>
      </c>
      <c r="BW144" s="1031" t="s">
        <v>36</v>
      </c>
      <c r="BX144" s="1031" t="s">
        <v>36</v>
      </c>
      <c r="BY144" s="1089" t="s">
        <v>36</v>
      </c>
      <c r="BZ144" s="1089" t="s">
        <v>36</v>
      </c>
      <c r="CA144" s="1089" t="s">
        <v>36</v>
      </c>
      <c r="CB144" s="1089" t="s">
        <v>36</v>
      </c>
      <c r="CC144" s="1089" t="s">
        <v>36</v>
      </c>
      <c r="CD144" s="1089" t="s">
        <v>36</v>
      </c>
      <c r="CE144" s="1089" t="s">
        <v>36</v>
      </c>
      <c r="CF144" s="1089" t="s">
        <v>36</v>
      </c>
      <c r="CG144" s="1089" t="s">
        <v>36</v>
      </c>
      <c r="CH144" s="1089" t="s">
        <v>36</v>
      </c>
      <c r="CI144" s="1089" t="s">
        <v>36</v>
      </c>
      <c r="CJ144" s="1089" t="s">
        <v>36</v>
      </c>
      <c r="CK144" s="1089" t="s">
        <v>36</v>
      </c>
      <c r="CL144" s="1089" t="s">
        <v>36</v>
      </c>
      <c r="CM144" s="1512"/>
      <c r="CN144" s="1512"/>
      <c r="CO144" s="1512"/>
      <c r="CP144" s="1512"/>
      <c r="CQ144" s="1512"/>
      <c r="CR144" s="1512"/>
      <c r="CS144" s="1512"/>
      <c r="CT144" s="1512"/>
      <c r="CU144" s="1512"/>
      <c r="CV144" s="1512"/>
      <c r="CW144" s="1512"/>
      <c r="CX144" s="1512"/>
      <c r="CY144" s="1512"/>
      <c r="CZ144" s="1512"/>
    </row>
    <row r="145" s="130" customFormat="true" ht="15" customHeight="true" x14ac:dyDescent="0.2">
      <c r="A145" s="1726"/>
      <c r="B145" s="252" t="s">
        <v>66</v>
      </c>
      <c r="C145" s="962" t="s">
        <v>36</v>
      </c>
      <c r="D145" s="969" t="s">
        <v>36</v>
      </c>
      <c r="E145" s="969" t="s">
        <v>36</v>
      </c>
      <c r="F145" s="969" t="s">
        <v>36</v>
      </c>
      <c r="G145" s="976" t="s">
        <v>36</v>
      </c>
      <c r="H145" s="983" t="s">
        <v>36</v>
      </c>
      <c r="I145" s="969" t="s">
        <v>36</v>
      </c>
      <c r="J145" s="969" t="s">
        <v>36</v>
      </c>
      <c r="K145" s="969" t="s">
        <v>36</v>
      </c>
      <c r="L145" s="990" t="s">
        <v>36</v>
      </c>
      <c r="M145" s="997" t="s">
        <v>36</v>
      </c>
      <c r="N145" s="969" t="s">
        <v>36</v>
      </c>
      <c r="O145" s="969" t="s">
        <v>36</v>
      </c>
      <c r="P145" s="969" t="s">
        <v>36</v>
      </c>
      <c r="Q145" s="976" t="s">
        <v>36</v>
      </c>
      <c r="R145" s="983" t="s">
        <v>36</v>
      </c>
      <c r="S145" s="969" t="s">
        <v>36</v>
      </c>
      <c r="T145" s="969" t="s">
        <v>36</v>
      </c>
      <c r="U145" s="969" t="s">
        <v>36</v>
      </c>
      <c r="V145" s="969" t="s">
        <v>36</v>
      </c>
      <c r="W145" s="969" t="s">
        <v>36</v>
      </c>
      <c r="X145" s="969" t="s">
        <v>36</v>
      </c>
      <c r="Y145" s="1002" t="s">
        <v>36</v>
      </c>
      <c r="Z145" s="1002" t="s">
        <v>36</v>
      </c>
      <c r="AA145" s="1002" t="s">
        <v>36</v>
      </c>
      <c r="AB145" s="1002" t="s">
        <v>36</v>
      </c>
      <c r="AC145" s="1002" t="s">
        <v>36</v>
      </c>
      <c r="AD145" s="1002" t="s">
        <v>36</v>
      </c>
      <c r="AE145" s="1002" t="s">
        <v>36</v>
      </c>
      <c r="AF145" s="1002" t="s">
        <v>36</v>
      </c>
      <c r="AG145" s="1002" t="s">
        <v>36</v>
      </c>
      <c r="AH145" s="1002" t="s">
        <v>36</v>
      </c>
      <c r="AI145" s="1002" t="s">
        <v>36</v>
      </c>
      <c r="AJ145" s="1002" t="s">
        <v>36</v>
      </c>
      <c r="AK145" s="1002" t="s">
        <v>36</v>
      </c>
      <c r="AL145" s="1472" t="s">
        <v>36</v>
      </c>
      <c r="AM145" s="1492"/>
      <c r="AN145" s="1492"/>
      <c r="AO145" s="1492"/>
      <c r="AP145" s="1492"/>
      <c r="AQ145" s="1492"/>
      <c r="AR145" s="1492"/>
      <c r="AS145" s="1492"/>
      <c r="AT145" s="1492"/>
      <c r="AU145" s="1492"/>
      <c r="AV145" s="1492"/>
      <c r="AW145" s="1492"/>
      <c r="AX145" s="1492"/>
      <c r="AY145" s="572"/>
      <c r="AZ145" s="215"/>
      <c r="BA145" s="1743"/>
      <c r="BB145" s="159" t="s">
        <v>66</v>
      </c>
      <c r="BC145" s="1012" t="s">
        <v>36</v>
      </c>
      <c r="BD145" s="1031" t="s">
        <v>36</v>
      </c>
      <c r="BE145" s="1031" t="s">
        <v>36</v>
      </c>
      <c r="BF145" s="1031" t="s">
        <v>36</v>
      </c>
      <c r="BG145" s="1051" t="s">
        <v>36</v>
      </c>
      <c r="BH145" s="1071" t="s">
        <v>36</v>
      </c>
      <c r="BI145" s="1031" t="s">
        <v>36</v>
      </c>
      <c r="BJ145" s="1031" t="s">
        <v>36</v>
      </c>
      <c r="BK145" s="1031" t="s">
        <v>36</v>
      </c>
      <c r="BL145" s="1051" t="s">
        <v>36</v>
      </c>
      <c r="BM145" s="1071" t="s">
        <v>36</v>
      </c>
      <c r="BN145" s="1031" t="s">
        <v>36</v>
      </c>
      <c r="BO145" s="1031" t="s">
        <v>36</v>
      </c>
      <c r="BP145" s="1031" t="s">
        <v>36</v>
      </c>
      <c r="BQ145" s="1051" t="s">
        <v>36</v>
      </c>
      <c r="BR145" s="1071" t="s">
        <v>36</v>
      </c>
      <c r="BS145" s="1031" t="s">
        <v>36</v>
      </c>
      <c r="BT145" s="1031" t="s">
        <v>36</v>
      </c>
      <c r="BU145" s="1031" t="s">
        <v>36</v>
      </c>
      <c r="BV145" s="1031" t="s">
        <v>36</v>
      </c>
      <c r="BW145" s="1031" t="s">
        <v>36</v>
      </c>
      <c r="BX145" s="1031" t="s">
        <v>36</v>
      </c>
      <c r="BY145" s="1089" t="s">
        <v>36</v>
      </c>
      <c r="BZ145" s="1089" t="s">
        <v>36</v>
      </c>
      <c r="CA145" s="1089" t="s">
        <v>36</v>
      </c>
      <c r="CB145" s="1089" t="s">
        <v>36</v>
      </c>
      <c r="CC145" s="1089" t="s">
        <v>36</v>
      </c>
      <c r="CD145" s="1089" t="s">
        <v>36</v>
      </c>
      <c r="CE145" s="1089" t="s">
        <v>36</v>
      </c>
      <c r="CF145" s="1089" t="s">
        <v>36</v>
      </c>
      <c r="CG145" s="1089" t="s">
        <v>36</v>
      </c>
      <c r="CH145" s="1089" t="s">
        <v>36</v>
      </c>
      <c r="CI145" s="1089" t="s">
        <v>36</v>
      </c>
      <c r="CJ145" s="1089" t="s">
        <v>36</v>
      </c>
      <c r="CK145" s="1089" t="s">
        <v>36</v>
      </c>
      <c r="CL145" s="1089" t="s">
        <v>36</v>
      </c>
      <c r="CM145" s="1512"/>
      <c r="CN145" s="1512"/>
      <c r="CO145" s="1512"/>
      <c r="CP145" s="1512"/>
      <c r="CQ145" s="1512"/>
      <c r="CR145" s="1512"/>
      <c r="CS145" s="1512"/>
      <c r="CT145" s="1512"/>
      <c r="CU145" s="1512"/>
      <c r="CV145" s="1512"/>
      <c r="CW145" s="1512"/>
      <c r="CX145" s="1512"/>
      <c r="CY145" s="1512"/>
      <c r="CZ145" s="1512"/>
    </row>
    <row r="146" s="130" customFormat="true" ht="15" customHeight="true" x14ac:dyDescent="0.2">
      <c r="A146" s="1726"/>
      <c r="B146" s="252" t="s">
        <v>67</v>
      </c>
      <c r="C146" s="962" t="s">
        <v>36</v>
      </c>
      <c r="D146" s="969" t="s">
        <v>36</v>
      </c>
      <c r="E146" s="969" t="s">
        <v>36</v>
      </c>
      <c r="F146" s="969" t="s">
        <v>36</v>
      </c>
      <c r="G146" s="976" t="s">
        <v>36</v>
      </c>
      <c r="H146" s="983" t="s">
        <v>36</v>
      </c>
      <c r="I146" s="969" t="s">
        <v>36</v>
      </c>
      <c r="J146" s="969" t="s">
        <v>36</v>
      </c>
      <c r="K146" s="969" t="s">
        <v>36</v>
      </c>
      <c r="L146" s="990" t="s">
        <v>36</v>
      </c>
      <c r="M146" s="997" t="s">
        <v>36</v>
      </c>
      <c r="N146" s="969" t="s">
        <v>36</v>
      </c>
      <c r="O146" s="969" t="s">
        <v>36</v>
      </c>
      <c r="P146" s="969" t="s">
        <v>36</v>
      </c>
      <c r="Q146" s="976" t="s">
        <v>36</v>
      </c>
      <c r="R146" s="983" t="s">
        <v>36</v>
      </c>
      <c r="S146" s="969" t="s">
        <v>36</v>
      </c>
      <c r="T146" s="969" t="s">
        <v>36</v>
      </c>
      <c r="U146" s="969" t="s">
        <v>36</v>
      </c>
      <c r="V146" s="969" t="s">
        <v>36</v>
      </c>
      <c r="W146" s="969" t="s">
        <v>36</v>
      </c>
      <c r="X146" s="969" t="s">
        <v>36</v>
      </c>
      <c r="Y146" s="1002" t="s">
        <v>36</v>
      </c>
      <c r="Z146" s="1002" t="s">
        <v>36</v>
      </c>
      <c r="AA146" s="1002" t="s">
        <v>36</v>
      </c>
      <c r="AB146" s="1002" t="s">
        <v>36</v>
      </c>
      <c r="AC146" s="1002" t="s">
        <v>36</v>
      </c>
      <c r="AD146" s="1002" t="s">
        <v>36</v>
      </c>
      <c r="AE146" s="1002" t="s">
        <v>36</v>
      </c>
      <c r="AF146" s="1002" t="s">
        <v>36</v>
      </c>
      <c r="AG146" s="1002" t="s">
        <v>36</v>
      </c>
      <c r="AH146" s="1002" t="s">
        <v>36</v>
      </c>
      <c r="AI146" s="1002" t="s">
        <v>36</v>
      </c>
      <c r="AJ146" s="1002" t="s">
        <v>36</v>
      </c>
      <c r="AK146" s="1002" t="s">
        <v>36</v>
      </c>
      <c r="AL146" s="1472" t="s">
        <v>36</v>
      </c>
      <c r="AM146" s="1492"/>
      <c r="AN146" s="1492"/>
      <c r="AO146" s="1492"/>
      <c r="AP146" s="1492"/>
      <c r="AQ146" s="1492"/>
      <c r="AR146" s="1492"/>
      <c r="AS146" s="1492"/>
      <c r="AT146" s="1492"/>
      <c r="AU146" s="1492"/>
      <c r="AV146" s="1492"/>
      <c r="AW146" s="1492"/>
      <c r="AX146" s="1492"/>
      <c r="AY146" s="572"/>
      <c r="AZ146" s="215"/>
      <c r="BA146" s="1743"/>
      <c r="BB146" s="159" t="s">
        <v>67</v>
      </c>
      <c r="BC146" s="1012" t="s">
        <v>36</v>
      </c>
      <c r="BD146" s="1031" t="s">
        <v>36</v>
      </c>
      <c r="BE146" s="1031" t="s">
        <v>36</v>
      </c>
      <c r="BF146" s="1031" t="s">
        <v>36</v>
      </c>
      <c r="BG146" s="1051" t="s">
        <v>36</v>
      </c>
      <c r="BH146" s="1071" t="s">
        <v>36</v>
      </c>
      <c r="BI146" s="1031" t="s">
        <v>36</v>
      </c>
      <c r="BJ146" s="1031" t="s">
        <v>36</v>
      </c>
      <c r="BK146" s="1031" t="s">
        <v>36</v>
      </c>
      <c r="BL146" s="1051" t="s">
        <v>36</v>
      </c>
      <c r="BM146" s="1071" t="s">
        <v>36</v>
      </c>
      <c r="BN146" s="1031" t="s">
        <v>36</v>
      </c>
      <c r="BO146" s="1031" t="s">
        <v>36</v>
      </c>
      <c r="BP146" s="1031" t="s">
        <v>36</v>
      </c>
      <c r="BQ146" s="1051" t="s">
        <v>36</v>
      </c>
      <c r="BR146" s="1071" t="s">
        <v>36</v>
      </c>
      <c r="BS146" s="1031" t="s">
        <v>36</v>
      </c>
      <c r="BT146" s="1031" t="s">
        <v>36</v>
      </c>
      <c r="BU146" s="1031" t="s">
        <v>36</v>
      </c>
      <c r="BV146" s="1031" t="s">
        <v>36</v>
      </c>
      <c r="BW146" s="1031" t="s">
        <v>36</v>
      </c>
      <c r="BX146" s="1031" t="s">
        <v>36</v>
      </c>
      <c r="BY146" s="1089" t="s">
        <v>36</v>
      </c>
      <c r="BZ146" s="1089" t="s">
        <v>36</v>
      </c>
      <c r="CA146" s="1089" t="s">
        <v>36</v>
      </c>
      <c r="CB146" s="1089" t="s">
        <v>36</v>
      </c>
      <c r="CC146" s="1089" t="s">
        <v>36</v>
      </c>
      <c r="CD146" s="1089" t="s">
        <v>36</v>
      </c>
      <c r="CE146" s="1089" t="s">
        <v>36</v>
      </c>
      <c r="CF146" s="1089" t="s">
        <v>36</v>
      </c>
      <c r="CG146" s="1089" t="s">
        <v>36</v>
      </c>
      <c r="CH146" s="1089" t="s">
        <v>36</v>
      </c>
      <c r="CI146" s="1089" t="s">
        <v>36</v>
      </c>
      <c r="CJ146" s="1089" t="s">
        <v>36</v>
      </c>
      <c r="CK146" s="1089" t="s">
        <v>36</v>
      </c>
      <c r="CL146" s="1089" t="s">
        <v>36</v>
      </c>
      <c r="CM146" s="1512"/>
      <c r="CN146" s="1512"/>
      <c r="CO146" s="1512"/>
      <c r="CP146" s="1512"/>
      <c r="CQ146" s="1512"/>
      <c r="CR146" s="1512"/>
      <c r="CS146" s="1512"/>
      <c r="CT146" s="1512"/>
      <c r="CU146" s="1512"/>
      <c r="CV146" s="1512"/>
      <c r="CW146" s="1512"/>
      <c r="CX146" s="1512"/>
      <c r="CY146" s="1512"/>
      <c r="CZ146" s="1512"/>
    </row>
    <row r="147" s="130" customFormat="true" ht="15" customHeight="true" x14ac:dyDescent="0.2">
      <c r="A147" s="1726"/>
      <c r="B147" s="252" t="s">
        <v>68</v>
      </c>
      <c r="C147" s="962" t="s">
        <v>36</v>
      </c>
      <c r="D147" s="969" t="s">
        <v>36</v>
      </c>
      <c r="E147" s="969" t="s">
        <v>36</v>
      </c>
      <c r="F147" s="969" t="s">
        <v>36</v>
      </c>
      <c r="G147" s="976" t="s">
        <v>36</v>
      </c>
      <c r="H147" s="983" t="s">
        <v>36</v>
      </c>
      <c r="I147" s="969" t="s">
        <v>36</v>
      </c>
      <c r="J147" s="969" t="s">
        <v>36</v>
      </c>
      <c r="K147" s="969" t="s">
        <v>36</v>
      </c>
      <c r="L147" s="990" t="s">
        <v>36</v>
      </c>
      <c r="M147" s="997" t="s">
        <v>36</v>
      </c>
      <c r="N147" s="969" t="s">
        <v>36</v>
      </c>
      <c r="O147" s="969" t="s">
        <v>36</v>
      </c>
      <c r="P147" s="969" t="s">
        <v>36</v>
      </c>
      <c r="Q147" s="976" t="s">
        <v>36</v>
      </c>
      <c r="R147" s="983" t="s">
        <v>36</v>
      </c>
      <c r="S147" s="969" t="s">
        <v>36</v>
      </c>
      <c r="T147" s="969" t="s">
        <v>36</v>
      </c>
      <c r="U147" s="969" t="s">
        <v>36</v>
      </c>
      <c r="V147" s="969" t="s">
        <v>36</v>
      </c>
      <c r="W147" s="969" t="s">
        <v>36</v>
      </c>
      <c r="X147" s="969" t="s">
        <v>36</v>
      </c>
      <c r="Y147" s="1002" t="s">
        <v>36</v>
      </c>
      <c r="Z147" s="1002" t="s">
        <v>36</v>
      </c>
      <c r="AA147" s="1002" t="s">
        <v>36</v>
      </c>
      <c r="AB147" s="1002" t="s">
        <v>36</v>
      </c>
      <c r="AC147" s="1002" t="s">
        <v>36</v>
      </c>
      <c r="AD147" s="1002" t="s">
        <v>36</v>
      </c>
      <c r="AE147" s="1002" t="s">
        <v>36</v>
      </c>
      <c r="AF147" s="1002" t="s">
        <v>36</v>
      </c>
      <c r="AG147" s="1002" t="s">
        <v>36</v>
      </c>
      <c r="AH147" s="1002" t="s">
        <v>36</v>
      </c>
      <c r="AI147" s="1002" t="s">
        <v>36</v>
      </c>
      <c r="AJ147" s="1002" t="s">
        <v>36</v>
      </c>
      <c r="AK147" s="1002" t="s">
        <v>36</v>
      </c>
      <c r="AL147" s="1472" t="s">
        <v>36</v>
      </c>
      <c r="AM147" s="1492"/>
      <c r="AN147" s="1492"/>
      <c r="AO147" s="1492"/>
      <c r="AP147" s="1492"/>
      <c r="AQ147" s="1492"/>
      <c r="AR147" s="1492"/>
      <c r="AS147" s="1492"/>
      <c r="AT147" s="1492"/>
      <c r="AU147" s="1492"/>
      <c r="AV147" s="1492"/>
      <c r="AW147" s="1492"/>
      <c r="AX147" s="1492"/>
      <c r="AY147" s="572"/>
      <c r="AZ147" s="215"/>
      <c r="BA147" s="1743"/>
      <c r="BB147" s="159" t="s">
        <v>68</v>
      </c>
      <c r="BC147" s="1012" t="s">
        <v>36</v>
      </c>
      <c r="BD147" s="1031" t="s">
        <v>36</v>
      </c>
      <c r="BE147" s="1031" t="s">
        <v>36</v>
      </c>
      <c r="BF147" s="1031" t="s">
        <v>36</v>
      </c>
      <c r="BG147" s="1051" t="s">
        <v>36</v>
      </c>
      <c r="BH147" s="1071" t="s">
        <v>36</v>
      </c>
      <c r="BI147" s="1031" t="s">
        <v>36</v>
      </c>
      <c r="BJ147" s="1031" t="s">
        <v>36</v>
      </c>
      <c r="BK147" s="1031" t="s">
        <v>36</v>
      </c>
      <c r="BL147" s="1051" t="s">
        <v>36</v>
      </c>
      <c r="BM147" s="1071" t="s">
        <v>36</v>
      </c>
      <c r="BN147" s="1031" t="s">
        <v>36</v>
      </c>
      <c r="BO147" s="1031" t="s">
        <v>36</v>
      </c>
      <c r="BP147" s="1031" t="s">
        <v>36</v>
      </c>
      <c r="BQ147" s="1051" t="s">
        <v>36</v>
      </c>
      <c r="BR147" s="1071" t="s">
        <v>36</v>
      </c>
      <c r="BS147" s="1031" t="s">
        <v>36</v>
      </c>
      <c r="BT147" s="1031" t="s">
        <v>36</v>
      </c>
      <c r="BU147" s="1031" t="s">
        <v>36</v>
      </c>
      <c r="BV147" s="1031" t="s">
        <v>36</v>
      </c>
      <c r="BW147" s="1031" t="s">
        <v>36</v>
      </c>
      <c r="BX147" s="1031" t="s">
        <v>36</v>
      </c>
      <c r="BY147" s="1089" t="s">
        <v>36</v>
      </c>
      <c r="BZ147" s="1089" t="s">
        <v>36</v>
      </c>
      <c r="CA147" s="1089" t="s">
        <v>36</v>
      </c>
      <c r="CB147" s="1089" t="s">
        <v>36</v>
      </c>
      <c r="CC147" s="1089" t="s">
        <v>36</v>
      </c>
      <c r="CD147" s="1089" t="s">
        <v>36</v>
      </c>
      <c r="CE147" s="1089" t="s">
        <v>36</v>
      </c>
      <c r="CF147" s="1089" t="s">
        <v>36</v>
      </c>
      <c r="CG147" s="1089" t="s">
        <v>36</v>
      </c>
      <c r="CH147" s="1089" t="s">
        <v>36</v>
      </c>
      <c r="CI147" s="1089" t="s">
        <v>36</v>
      </c>
      <c r="CJ147" s="1089" t="s">
        <v>36</v>
      </c>
      <c r="CK147" s="1089" t="s">
        <v>36</v>
      </c>
      <c r="CL147" s="1089" t="s">
        <v>36</v>
      </c>
      <c r="CM147" s="1512"/>
      <c r="CN147" s="1512"/>
      <c r="CO147" s="1512"/>
      <c r="CP147" s="1512"/>
      <c r="CQ147" s="1512"/>
      <c r="CR147" s="1512"/>
      <c r="CS147" s="1512"/>
      <c r="CT147" s="1512"/>
      <c r="CU147" s="1512"/>
      <c r="CV147" s="1512"/>
      <c r="CW147" s="1512"/>
      <c r="CX147" s="1512"/>
      <c r="CY147" s="1512"/>
      <c r="CZ147" s="1512"/>
    </row>
    <row r="148" s="130" customFormat="true" ht="15" customHeight="true" x14ac:dyDescent="0.2">
      <c r="A148" s="1726" t="s">
        <v>109</v>
      </c>
      <c r="B148" s="252" t="s">
        <v>50</v>
      </c>
      <c r="C148" s="962" t="s">
        <v>36</v>
      </c>
      <c r="D148" s="969" t="s">
        <v>36</v>
      </c>
      <c r="E148" s="969" t="s">
        <v>36</v>
      </c>
      <c r="F148" s="969" t="s">
        <v>36</v>
      </c>
      <c r="G148" s="976" t="s">
        <v>36</v>
      </c>
      <c r="H148" s="983" t="s">
        <v>36</v>
      </c>
      <c r="I148" s="969" t="s">
        <v>36</v>
      </c>
      <c r="J148" s="969" t="s">
        <v>36</v>
      </c>
      <c r="K148" s="969" t="s">
        <v>36</v>
      </c>
      <c r="L148" s="990" t="s">
        <v>36</v>
      </c>
      <c r="M148" s="997" t="s">
        <v>36</v>
      </c>
      <c r="N148" s="969" t="s">
        <v>36</v>
      </c>
      <c r="O148" s="969" t="s">
        <v>36</v>
      </c>
      <c r="P148" s="969" t="s">
        <v>36</v>
      </c>
      <c r="Q148" s="976" t="s">
        <v>36</v>
      </c>
      <c r="R148" s="983" t="s">
        <v>36</v>
      </c>
      <c r="S148" s="969" t="s">
        <v>36</v>
      </c>
      <c r="T148" s="969" t="s">
        <v>36</v>
      </c>
      <c r="U148" s="969" t="s">
        <v>36</v>
      </c>
      <c r="V148" s="969" t="s">
        <v>36</v>
      </c>
      <c r="W148" s="969" t="s">
        <v>36</v>
      </c>
      <c r="X148" s="969" t="s">
        <v>36</v>
      </c>
      <c r="Y148" s="1002" t="s">
        <v>36</v>
      </c>
      <c r="Z148" s="1002" t="s">
        <v>36</v>
      </c>
      <c r="AA148" s="1002" t="s">
        <v>36</v>
      </c>
      <c r="AB148" s="1002" t="s">
        <v>36</v>
      </c>
      <c r="AC148" s="1002" t="s">
        <v>36</v>
      </c>
      <c r="AD148" s="1002" t="s">
        <v>36</v>
      </c>
      <c r="AE148" s="1002" t="s">
        <v>36</v>
      </c>
      <c r="AF148" s="1002" t="s">
        <v>36</v>
      </c>
      <c r="AG148" s="1002" t="s">
        <v>36</v>
      </c>
      <c r="AH148" s="1002" t="s">
        <v>36</v>
      </c>
      <c r="AI148" s="1002" t="s">
        <v>36</v>
      </c>
      <c r="AJ148" s="1002" t="s">
        <v>36</v>
      </c>
      <c r="AK148" s="1002" t="s">
        <v>36</v>
      </c>
      <c r="AL148" s="1472" t="s">
        <v>36</v>
      </c>
      <c r="AM148" s="1492"/>
      <c r="AN148" s="1492"/>
      <c r="AO148" s="1492"/>
      <c r="AP148" s="1492"/>
      <c r="AQ148" s="1492"/>
      <c r="AR148" s="1492"/>
      <c r="AS148" s="1492"/>
      <c r="AT148" s="1492"/>
      <c r="AU148" s="1492"/>
      <c r="AV148" s="1492"/>
      <c r="AW148" s="1492"/>
      <c r="AX148" s="1492"/>
      <c r="AY148" s="572"/>
      <c r="AZ148" s="215"/>
      <c r="BA148" s="1743" t="s">
        <v>109</v>
      </c>
      <c r="BB148" s="159" t="s">
        <v>50</v>
      </c>
      <c r="BC148" s="1012" t="s">
        <v>36</v>
      </c>
      <c r="BD148" s="1031" t="s">
        <v>36</v>
      </c>
      <c r="BE148" s="1031" t="s">
        <v>36</v>
      </c>
      <c r="BF148" s="1031" t="s">
        <v>36</v>
      </c>
      <c r="BG148" s="1051" t="s">
        <v>36</v>
      </c>
      <c r="BH148" s="1071" t="s">
        <v>36</v>
      </c>
      <c r="BI148" s="1031" t="s">
        <v>36</v>
      </c>
      <c r="BJ148" s="1031" t="s">
        <v>36</v>
      </c>
      <c r="BK148" s="1031" t="s">
        <v>36</v>
      </c>
      <c r="BL148" s="1051" t="s">
        <v>36</v>
      </c>
      <c r="BM148" s="1071" t="s">
        <v>36</v>
      </c>
      <c r="BN148" s="1031" t="s">
        <v>36</v>
      </c>
      <c r="BO148" s="1031" t="s">
        <v>36</v>
      </c>
      <c r="BP148" s="1031" t="s">
        <v>36</v>
      </c>
      <c r="BQ148" s="1051" t="s">
        <v>36</v>
      </c>
      <c r="BR148" s="1071" t="s">
        <v>36</v>
      </c>
      <c r="BS148" s="1031" t="s">
        <v>36</v>
      </c>
      <c r="BT148" s="1031" t="s">
        <v>36</v>
      </c>
      <c r="BU148" s="1031" t="s">
        <v>36</v>
      </c>
      <c r="BV148" s="1031" t="s">
        <v>36</v>
      </c>
      <c r="BW148" s="1031" t="s">
        <v>36</v>
      </c>
      <c r="BX148" s="1031" t="s">
        <v>36</v>
      </c>
      <c r="BY148" s="1089" t="s">
        <v>36</v>
      </c>
      <c r="BZ148" s="1089" t="s">
        <v>36</v>
      </c>
      <c r="CA148" s="1089" t="s">
        <v>36</v>
      </c>
      <c r="CB148" s="1089" t="s">
        <v>36</v>
      </c>
      <c r="CC148" s="1089" t="s">
        <v>36</v>
      </c>
      <c r="CD148" s="1089" t="s">
        <v>36</v>
      </c>
      <c r="CE148" s="1089" t="s">
        <v>36</v>
      </c>
      <c r="CF148" s="1089" t="s">
        <v>36</v>
      </c>
      <c r="CG148" s="1089" t="s">
        <v>36</v>
      </c>
      <c r="CH148" s="1089" t="s">
        <v>36</v>
      </c>
      <c r="CI148" s="1089" t="s">
        <v>36</v>
      </c>
      <c r="CJ148" s="1089" t="s">
        <v>36</v>
      </c>
      <c r="CK148" s="1089" t="s">
        <v>36</v>
      </c>
      <c r="CL148" s="1089" t="s">
        <v>36</v>
      </c>
      <c r="CM148" s="1512"/>
      <c r="CN148" s="1512"/>
      <c r="CO148" s="1512"/>
      <c r="CP148" s="1512"/>
      <c r="CQ148" s="1512"/>
      <c r="CR148" s="1512"/>
      <c r="CS148" s="1512"/>
      <c r="CT148" s="1512"/>
      <c r="CU148" s="1512"/>
      <c r="CV148" s="1512"/>
      <c r="CW148" s="1512"/>
      <c r="CX148" s="1512"/>
      <c r="CY148" s="1512"/>
      <c r="CZ148" s="1512"/>
    </row>
    <row r="149" s="130" customFormat="true" ht="15" customHeight="true" x14ac:dyDescent="0.2">
      <c r="A149" s="1726"/>
      <c r="B149" s="252" t="s">
        <v>49</v>
      </c>
      <c r="C149" s="962" t="s">
        <v>36</v>
      </c>
      <c r="D149" s="969" t="s">
        <v>36</v>
      </c>
      <c r="E149" s="969" t="s">
        <v>36</v>
      </c>
      <c r="F149" s="969" t="s">
        <v>36</v>
      </c>
      <c r="G149" s="976" t="s">
        <v>36</v>
      </c>
      <c r="H149" s="983" t="s">
        <v>36</v>
      </c>
      <c r="I149" s="969" t="s">
        <v>36</v>
      </c>
      <c r="J149" s="969" t="s">
        <v>36</v>
      </c>
      <c r="K149" s="969" t="s">
        <v>36</v>
      </c>
      <c r="L149" s="990" t="s">
        <v>36</v>
      </c>
      <c r="M149" s="997" t="s">
        <v>36</v>
      </c>
      <c r="N149" s="969" t="s">
        <v>36</v>
      </c>
      <c r="O149" s="969" t="s">
        <v>36</v>
      </c>
      <c r="P149" s="969" t="s">
        <v>36</v>
      </c>
      <c r="Q149" s="976" t="s">
        <v>36</v>
      </c>
      <c r="R149" s="983" t="s">
        <v>36</v>
      </c>
      <c r="S149" s="969" t="s">
        <v>36</v>
      </c>
      <c r="T149" s="969" t="s">
        <v>36</v>
      </c>
      <c r="U149" s="969" t="s">
        <v>36</v>
      </c>
      <c r="V149" s="969" t="s">
        <v>36</v>
      </c>
      <c r="W149" s="969" t="s">
        <v>36</v>
      </c>
      <c r="X149" s="969" t="s">
        <v>36</v>
      </c>
      <c r="Y149" s="1002" t="s">
        <v>36</v>
      </c>
      <c r="Z149" s="1002" t="s">
        <v>36</v>
      </c>
      <c r="AA149" s="1002" t="s">
        <v>36</v>
      </c>
      <c r="AB149" s="1002" t="s">
        <v>36</v>
      </c>
      <c r="AC149" s="1002" t="s">
        <v>36</v>
      </c>
      <c r="AD149" s="1002" t="s">
        <v>36</v>
      </c>
      <c r="AE149" s="1002" t="s">
        <v>36</v>
      </c>
      <c r="AF149" s="1002" t="s">
        <v>36</v>
      </c>
      <c r="AG149" s="1002" t="s">
        <v>36</v>
      </c>
      <c r="AH149" s="1002" t="s">
        <v>36</v>
      </c>
      <c r="AI149" s="1002" t="s">
        <v>36</v>
      </c>
      <c r="AJ149" s="1002" t="s">
        <v>36</v>
      </c>
      <c r="AK149" s="1002" t="s">
        <v>36</v>
      </c>
      <c r="AL149" s="1472" t="s">
        <v>36</v>
      </c>
      <c r="AM149" s="1492"/>
      <c r="AN149" s="1492"/>
      <c r="AO149" s="1492"/>
      <c r="AP149" s="1492"/>
      <c r="AQ149" s="1492"/>
      <c r="AR149" s="1492"/>
      <c r="AS149" s="1492"/>
      <c r="AT149" s="1492"/>
      <c r="AU149" s="1492"/>
      <c r="AV149" s="1492"/>
      <c r="AW149" s="1492"/>
      <c r="AX149" s="1492"/>
      <c r="AY149" s="572"/>
      <c r="AZ149" s="215"/>
      <c r="BA149" s="1743"/>
      <c r="BB149" s="159" t="s">
        <v>49</v>
      </c>
      <c r="BC149" s="1012" t="s">
        <v>36</v>
      </c>
      <c r="BD149" s="1031" t="s">
        <v>36</v>
      </c>
      <c r="BE149" s="1031" t="s">
        <v>36</v>
      </c>
      <c r="BF149" s="1031" t="s">
        <v>36</v>
      </c>
      <c r="BG149" s="1051" t="s">
        <v>36</v>
      </c>
      <c r="BH149" s="1071" t="s">
        <v>36</v>
      </c>
      <c r="BI149" s="1031" t="s">
        <v>36</v>
      </c>
      <c r="BJ149" s="1031" t="s">
        <v>36</v>
      </c>
      <c r="BK149" s="1031" t="s">
        <v>36</v>
      </c>
      <c r="BL149" s="1051" t="s">
        <v>36</v>
      </c>
      <c r="BM149" s="1071" t="s">
        <v>36</v>
      </c>
      <c r="BN149" s="1031" t="s">
        <v>36</v>
      </c>
      <c r="BO149" s="1031" t="s">
        <v>36</v>
      </c>
      <c r="BP149" s="1031" t="s">
        <v>36</v>
      </c>
      <c r="BQ149" s="1051" t="s">
        <v>36</v>
      </c>
      <c r="BR149" s="1071" t="s">
        <v>36</v>
      </c>
      <c r="BS149" s="1031" t="s">
        <v>36</v>
      </c>
      <c r="BT149" s="1031" t="s">
        <v>36</v>
      </c>
      <c r="BU149" s="1031" t="s">
        <v>36</v>
      </c>
      <c r="BV149" s="1031" t="s">
        <v>36</v>
      </c>
      <c r="BW149" s="1031" t="s">
        <v>36</v>
      </c>
      <c r="BX149" s="1031" t="s">
        <v>36</v>
      </c>
      <c r="BY149" s="1089" t="s">
        <v>36</v>
      </c>
      <c r="BZ149" s="1089" t="s">
        <v>36</v>
      </c>
      <c r="CA149" s="1089" t="s">
        <v>36</v>
      </c>
      <c r="CB149" s="1089" t="s">
        <v>36</v>
      </c>
      <c r="CC149" s="1089" t="s">
        <v>36</v>
      </c>
      <c r="CD149" s="1089" t="s">
        <v>36</v>
      </c>
      <c r="CE149" s="1089" t="s">
        <v>36</v>
      </c>
      <c r="CF149" s="1089" t="s">
        <v>36</v>
      </c>
      <c r="CG149" s="1089" t="s">
        <v>36</v>
      </c>
      <c r="CH149" s="1089" t="s">
        <v>36</v>
      </c>
      <c r="CI149" s="1089" t="s">
        <v>36</v>
      </c>
      <c r="CJ149" s="1089" t="s">
        <v>36</v>
      </c>
      <c r="CK149" s="1089" t="s">
        <v>36</v>
      </c>
      <c r="CL149" s="1089" t="s">
        <v>36</v>
      </c>
      <c r="CM149" s="1512"/>
      <c r="CN149" s="1512"/>
      <c r="CO149" s="1512"/>
      <c r="CP149" s="1512"/>
      <c r="CQ149" s="1512"/>
      <c r="CR149" s="1512"/>
      <c r="CS149" s="1512"/>
      <c r="CT149" s="1512"/>
      <c r="CU149" s="1512"/>
      <c r="CV149" s="1512"/>
      <c r="CW149" s="1512"/>
      <c r="CX149" s="1512"/>
      <c r="CY149" s="1512"/>
      <c r="CZ149" s="1512"/>
    </row>
    <row r="150" s="130" customFormat="true" ht="15" customHeight="true" x14ac:dyDescent="0.2">
      <c r="A150" s="1726"/>
      <c r="B150" s="252" t="s">
        <v>111</v>
      </c>
      <c r="C150" s="962" t="s">
        <v>36</v>
      </c>
      <c r="D150" s="969" t="s">
        <v>36</v>
      </c>
      <c r="E150" s="969" t="s">
        <v>36</v>
      </c>
      <c r="F150" s="969" t="s">
        <v>36</v>
      </c>
      <c r="G150" s="976" t="s">
        <v>36</v>
      </c>
      <c r="H150" s="983" t="s">
        <v>36</v>
      </c>
      <c r="I150" s="969" t="s">
        <v>36</v>
      </c>
      <c r="J150" s="969" t="s">
        <v>36</v>
      </c>
      <c r="K150" s="969" t="s">
        <v>36</v>
      </c>
      <c r="L150" s="990" t="s">
        <v>36</v>
      </c>
      <c r="M150" s="997" t="s">
        <v>36</v>
      </c>
      <c r="N150" s="969" t="s">
        <v>36</v>
      </c>
      <c r="O150" s="969" t="s">
        <v>36</v>
      </c>
      <c r="P150" s="969" t="s">
        <v>36</v>
      </c>
      <c r="Q150" s="976" t="s">
        <v>36</v>
      </c>
      <c r="R150" s="983" t="s">
        <v>36</v>
      </c>
      <c r="S150" s="969" t="s">
        <v>36</v>
      </c>
      <c r="T150" s="969" t="s">
        <v>36</v>
      </c>
      <c r="U150" s="969" t="s">
        <v>36</v>
      </c>
      <c r="V150" s="969" t="s">
        <v>36</v>
      </c>
      <c r="W150" s="969" t="s">
        <v>36</v>
      </c>
      <c r="X150" s="969" t="s">
        <v>36</v>
      </c>
      <c r="Y150" s="1002" t="s">
        <v>36</v>
      </c>
      <c r="Z150" s="1002" t="s">
        <v>36</v>
      </c>
      <c r="AA150" s="1002" t="s">
        <v>36</v>
      </c>
      <c r="AB150" s="1002" t="s">
        <v>36</v>
      </c>
      <c r="AC150" s="1002" t="s">
        <v>36</v>
      </c>
      <c r="AD150" s="1002" t="s">
        <v>36</v>
      </c>
      <c r="AE150" s="1002" t="s">
        <v>36</v>
      </c>
      <c r="AF150" s="1002" t="s">
        <v>36</v>
      </c>
      <c r="AG150" s="1002" t="s">
        <v>36</v>
      </c>
      <c r="AH150" s="1002" t="s">
        <v>36</v>
      </c>
      <c r="AI150" s="1002" t="s">
        <v>36</v>
      </c>
      <c r="AJ150" s="1002" t="s">
        <v>36</v>
      </c>
      <c r="AK150" s="1002" t="s">
        <v>36</v>
      </c>
      <c r="AL150" s="1472" t="s">
        <v>36</v>
      </c>
      <c r="AM150" s="1492"/>
      <c r="AN150" s="1492"/>
      <c r="AO150" s="1492"/>
      <c r="AP150" s="1492"/>
      <c r="AQ150" s="1492"/>
      <c r="AR150" s="1492"/>
      <c r="AS150" s="1492"/>
      <c r="AT150" s="1492"/>
      <c r="AU150" s="1492"/>
      <c r="AV150" s="1492"/>
      <c r="AW150" s="1492"/>
      <c r="AX150" s="1492"/>
      <c r="AY150" s="572"/>
      <c r="AZ150" s="215"/>
      <c r="BA150" s="1743"/>
      <c r="BB150" s="159" t="s">
        <v>111</v>
      </c>
      <c r="BC150" s="1012" t="s">
        <v>36</v>
      </c>
      <c r="BD150" s="1031" t="s">
        <v>36</v>
      </c>
      <c r="BE150" s="1031" t="s">
        <v>36</v>
      </c>
      <c r="BF150" s="1031" t="s">
        <v>36</v>
      </c>
      <c r="BG150" s="1051" t="s">
        <v>36</v>
      </c>
      <c r="BH150" s="1071" t="s">
        <v>36</v>
      </c>
      <c r="BI150" s="1031" t="s">
        <v>36</v>
      </c>
      <c r="BJ150" s="1031" t="s">
        <v>36</v>
      </c>
      <c r="BK150" s="1031" t="s">
        <v>36</v>
      </c>
      <c r="BL150" s="1051" t="s">
        <v>36</v>
      </c>
      <c r="BM150" s="1071" t="s">
        <v>36</v>
      </c>
      <c r="BN150" s="1031" t="s">
        <v>36</v>
      </c>
      <c r="BO150" s="1031" t="s">
        <v>36</v>
      </c>
      <c r="BP150" s="1031" t="s">
        <v>36</v>
      </c>
      <c r="BQ150" s="1051" t="s">
        <v>36</v>
      </c>
      <c r="BR150" s="1071" t="s">
        <v>36</v>
      </c>
      <c r="BS150" s="1031" t="s">
        <v>36</v>
      </c>
      <c r="BT150" s="1031" t="s">
        <v>36</v>
      </c>
      <c r="BU150" s="1031" t="s">
        <v>36</v>
      </c>
      <c r="BV150" s="1031" t="s">
        <v>36</v>
      </c>
      <c r="BW150" s="1031" t="s">
        <v>36</v>
      </c>
      <c r="BX150" s="1031" t="s">
        <v>36</v>
      </c>
      <c r="BY150" s="1089" t="s">
        <v>36</v>
      </c>
      <c r="BZ150" s="1089" t="s">
        <v>36</v>
      </c>
      <c r="CA150" s="1089" t="s">
        <v>36</v>
      </c>
      <c r="CB150" s="1089" t="s">
        <v>36</v>
      </c>
      <c r="CC150" s="1089" t="s">
        <v>36</v>
      </c>
      <c r="CD150" s="1089" t="s">
        <v>36</v>
      </c>
      <c r="CE150" s="1089" t="s">
        <v>36</v>
      </c>
      <c r="CF150" s="1089" t="s">
        <v>36</v>
      </c>
      <c r="CG150" s="1089" t="s">
        <v>36</v>
      </c>
      <c r="CH150" s="1089" t="s">
        <v>36</v>
      </c>
      <c r="CI150" s="1089" t="s">
        <v>36</v>
      </c>
      <c r="CJ150" s="1089" t="s">
        <v>36</v>
      </c>
      <c r="CK150" s="1089" t="s">
        <v>36</v>
      </c>
      <c r="CL150" s="1089" t="s">
        <v>36</v>
      </c>
      <c r="CM150" s="1512"/>
      <c r="CN150" s="1512"/>
      <c r="CO150" s="1512"/>
      <c r="CP150" s="1512"/>
      <c r="CQ150" s="1512"/>
      <c r="CR150" s="1512"/>
      <c r="CS150" s="1512"/>
      <c r="CT150" s="1512"/>
      <c r="CU150" s="1512"/>
      <c r="CV150" s="1512"/>
      <c r="CW150" s="1512"/>
      <c r="CX150" s="1512"/>
      <c r="CY150" s="1512"/>
      <c r="CZ150" s="1512"/>
    </row>
    <row r="151" s="130" customFormat="true" ht="15" customHeight="true" x14ac:dyDescent="0.2">
      <c r="A151" s="1726" t="s">
        <v>110</v>
      </c>
      <c r="B151" s="252" t="s">
        <v>50</v>
      </c>
      <c r="C151" s="653">
        <v>17.672345826021751</v>
      </c>
      <c r="D151" s="654">
        <v>14.407274008410312</v>
      </c>
      <c r="E151" s="654">
        <v>10.758395891536884</v>
      </c>
      <c r="F151" s="654">
        <v>6.7906322451007695</v>
      </c>
      <c r="G151" s="705">
        <v>4.252169672322978</v>
      </c>
      <c r="H151" s="693">
        <v>9.6887257469432182</v>
      </c>
      <c r="I151" s="654">
        <v>4.4224730350859067</v>
      </c>
      <c r="J151" s="654">
        <v>6.7546521742787036</v>
      </c>
      <c r="K151" s="654">
        <v>4.0834236544996783</v>
      </c>
      <c r="L151" s="669">
        <v>2.3775280146298434</v>
      </c>
      <c r="M151" s="680">
        <v>15.936195938586959</v>
      </c>
      <c r="N151" s="654">
        <v>16.839281727142087</v>
      </c>
      <c r="O151" s="654">
        <v>14.255601275866262</v>
      </c>
      <c r="P151" s="654">
        <v>10.49824804802393</v>
      </c>
      <c r="Q151" s="705">
        <v>7.3169412386549242</v>
      </c>
      <c r="R151" s="693">
        <v>9.8474900951253979</v>
      </c>
      <c r="S151" s="654">
        <v>3.7651546124266786</v>
      </c>
      <c r="T151" s="654">
        <v>4.5919142282948737</v>
      </c>
      <c r="U151" s="654">
        <v>11.694523929001051</v>
      </c>
      <c r="V151" s="654">
        <v>20.837363007399912</v>
      </c>
      <c r="W151" s="654">
        <v>7.5326982758898184</v>
      </c>
      <c r="X151" s="654">
        <v>18.85385791861907</v>
      </c>
      <c r="Y151" s="655">
        <v>11.623528586644733</v>
      </c>
      <c r="Z151" s="655">
        <v>17.871643170304797</v>
      </c>
      <c r="AA151" s="655">
        <v>19.789365979154148</v>
      </c>
      <c r="AB151" s="655">
        <v>11.177459231850467</v>
      </c>
      <c r="AC151" s="655">
        <v>13.44200314949539</v>
      </c>
      <c r="AD151" s="655">
        <v>11.441498122425386</v>
      </c>
      <c r="AE151" s="655">
        <v>4.5349014467006805</v>
      </c>
      <c r="AF151" s="655">
        <v>7.7759279747995267</v>
      </c>
      <c r="AG151" s="655">
        <v>13.755061180736632</v>
      </c>
      <c r="AH151" s="655">
        <v>12.78271228735143</v>
      </c>
      <c r="AI151" s="655">
        <v>9.7275537337007592</v>
      </c>
      <c r="AJ151" s="655">
        <v>1.7847235055742618</v>
      </c>
      <c r="AK151" s="655">
        <v>12.958625767156947</v>
      </c>
      <c r="AL151" s="1473">
        <v>2.0408518378268776</v>
      </c>
      <c r="AM151" s="572"/>
      <c r="AN151" s="572"/>
      <c r="AO151" s="572"/>
      <c r="AP151" s="572"/>
      <c r="AQ151" s="572"/>
      <c r="AR151" s="572"/>
      <c r="AS151" s="572"/>
      <c r="AT151" s="572"/>
      <c r="AU151" s="572"/>
      <c r="AV151" s="572"/>
      <c r="AW151" s="572"/>
      <c r="AX151" s="572"/>
      <c r="AY151" s="572"/>
      <c r="AZ151" s="215"/>
      <c r="BA151" s="1743" t="s">
        <v>110</v>
      </c>
      <c r="BB151" s="159" t="s">
        <v>50</v>
      </c>
      <c r="BC151" s="1012" t="s">
        <v>36</v>
      </c>
      <c r="BD151" s="1031" t="s">
        <v>36</v>
      </c>
      <c r="BE151" s="1031" t="s">
        <v>36</v>
      </c>
      <c r="BF151" s="1031" t="s">
        <v>36</v>
      </c>
      <c r="BG151" s="1051" t="s">
        <v>36</v>
      </c>
      <c r="BH151" s="1071" t="s">
        <v>36</v>
      </c>
      <c r="BI151" s="1031" t="s">
        <v>36</v>
      </c>
      <c r="BJ151" s="1031" t="s">
        <v>36</v>
      </c>
      <c r="BK151" s="1031" t="s">
        <v>36</v>
      </c>
      <c r="BL151" s="1051" t="s">
        <v>36</v>
      </c>
      <c r="BM151" s="1071" t="s">
        <v>36</v>
      </c>
      <c r="BN151" s="1031" t="s">
        <v>36</v>
      </c>
      <c r="BO151" s="1031" t="s">
        <v>36</v>
      </c>
      <c r="BP151" s="1031" t="s">
        <v>36</v>
      </c>
      <c r="BQ151" s="1051" t="s">
        <v>36</v>
      </c>
      <c r="BR151" s="1071" t="s">
        <v>36</v>
      </c>
      <c r="BS151" s="1031" t="s">
        <v>36</v>
      </c>
      <c r="BT151" s="1031" t="s">
        <v>36</v>
      </c>
      <c r="BU151" s="1031" t="s">
        <v>36</v>
      </c>
      <c r="BV151" s="1031" t="s">
        <v>36</v>
      </c>
      <c r="BW151" s="1031" t="s">
        <v>36</v>
      </c>
      <c r="BX151" s="1031" t="s">
        <v>36</v>
      </c>
      <c r="BY151" s="1089" t="s">
        <v>36</v>
      </c>
      <c r="BZ151" s="1089" t="s">
        <v>36</v>
      </c>
      <c r="CA151" s="1089" t="s">
        <v>36</v>
      </c>
      <c r="CB151" s="1089" t="s">
        <v>36</v>
      </c>
      <c r="CC151" s="1089" t="s">
        <v>36</v>
      </c>
      <c r="CD151" s="1089" t="s">
        <v>36</v>
      </c>
      <c r="CE151" s="1089" t="s">
        <v>36</v>
      </c>
      <c r="CF151" s="1089" t="s">
        <v>36</v>
      </c>
      <c r="CG151" s="1089" t="s">
        <v>36</v>
      </c>
      <c r="CH151" s="1089" t="s">
        <v>36</v>
      </c>
      <c r="CI151" s="1089" t="s">
        <v>36</v>
      </c>
      <c r="CJ151" s="1089" t="s">
        <v>36</v>
      </c>
      <c r="CK151" s="1089" t="s">
        <v>36</v>
      </c>
      <c r="CL151" s="1089" t="s">
        <v>36</v>
      </c>
      <c r="CM151" s="1512"/>
      <c r="CN151" s="1512"/>
      <c r="CO151" s="1512"/>
      <c r="CP151" s="1512"/>
      <c r="CQ151" s="1512"/>
      <c r="CR151" s="1512"/>
      <c r="CS151" s="1512"/>
      <c r="CT151" s="1512"/>
      <c r="CU151" s="1512"/>
      <c r="CV151" s="1512"/>
      <c r="CW151" s="1512"/>
      <c r="CX151" s="1512"/>
      <c r="CY151" s="1512"/>
      <c r="CZ151" s="1512"/>
    </row>
    <row r="152" s="130" customFormat="true" ht="15" customHeight="true" x14ac:dyDescent="0.2">
      <c r="A152" s="1883"/>
      <c r="B152" s="253" t="s">
        <v>49</v>
      </c>
      <c r="C152" s="656">
        <v>82.223121694518724</v>
      </c>
      <c r="D152" s="657">
        <v>85.413489902379183</v>
      </c>
      <c r="E152" s="657">
        <v>88.855447271102832</v>
      </c>
      <c r="F152" s="657">
        <v>93.085113467445908</v>
      </c>
      <c r="G152" s="706">
        <v>95.57068915930293</v>
      </c>
      <c r="H152" s="694">
        <v>90.275496354631485</v>
      </c>
      <c r="I152" s="657">
        <v>95.391390508707744</v>
      </c>
      <c r="J152" s="657">
        <v>93.245347825721325</v>
      </c>
      <c r="K152" s="657">
        <v>95.663961158405456</v>
      </c>
      <c r="L152" s="670">
        <v>97.622471985370154</v>
      </c>
      <c r="M152" s="681">
        <v>83.889907923505319</v>
      </c>
      <c r="N152" s="657">
        <v>83.050528978469245</v>
      </c>
      <c r="O152" s="657">
        <v>85.564810559746888</v>
      </c>
      <c r="P152" s="657">
        <v>89.010656248135277</v>
      </c>
      <c r="Q152" s="706">
        <v>92.390544685519586</v>
      </c>
      <c r="R152" s="694">
        <v>90.152509904874591</v>
      </c>
      <c r="S152" s="657">
        <v>96.219053174011577</v>
      </c>
      <c r="T152" s="657">
        <v>95.221144132643843</v>
      </c>
      <c r="U152" s="657">
        <v>88.150565493022128</v>
      </c>
      <c r="V152" s="657">
        <v>78.634908308805535</v>
      </c>
      <c r="W152" s="657">
        <v>91.553481223582025</v>
      </c>
      <c r="X152" s="657">
        <v>81.146142081380987</v>
      </c>
      <c r="Y152" s="658">
        <v>87.904772490821316</v>
      </c>
      <c r="Z152" s="658">
        <v>82.021812919816838</v>
      </c>
      <c r="AA152" s="658">
        <v>80.085555340168384</v>
      </c>
      <c r="AB152" s="658">
        <v>88.470913581963757</v>
      </c>
      <c r="AC152" s="658">
        <v>86.411333769263194</v>
      </c>
      <c r="AD152" s="658">
        <v>88.558501877574571</v>
      </c>
      <c r="AE152" s="658">
        <v>95.123663583479313</v>
      </c>
      <c r="AF152" s="658">
        <v>91.939894414738887</v>
      </c>
      <c r="AG152" s="658">
        <v>85.974930769327898</v>
      </c>
      <c r="AH152" s="658">
        <v>86.306952991748361</v>
      </c>
      <c r="AI152" s="658">
        <v>89.41074961113749</v>
      </c>
      <c r="AJ152" s="658">
        <v>98.089118552103585</v>
      </c>
      <c r="AK152" s="658">
        <v>87.04137423284304</v>
      </c>
      <c r="AL152" s="1474">
        <v>97.874524271629426</v>
      </c>
      <c r="AM152" s="573"/>
      <c r="AN152" s="573"/>
      <c r="AO152" s="573"/>
      <c r="AP152" s="573"/>
      <c r="AQ152" s="573"/>
      <c r="AR152" s="573"/>
      <c r="AS152" s="573"/>
      <c r="AT152" s="573"/>
      <c r="AU152" s="573"/>
      <c r="AV152" s="573"/>
      <c r="AW152" s="573"/>
      <c r="AX152" s="573"/>
      <c r="AY152" s="573"/>
      <c r="AZ152" s="215"/>
      <c r="BA152" s="1745"/>
      <c r="BB152" s="235" t="s">
        <v>49</v>
      </c>
      <c r="BC152" s="1013" t="s">
        <v>36</v>
      </c>
      <c r="BD152" s="1032" t="s">
        <v>36</v>
      </c>
      <c r="BE152" s="1032" t="s">
        <v>36</v>
      </c>
      <c r="BF152" s="1032" t="s">
        <v>36</v>
      </c>
      <c r="BG152" s="1052" t="s">
        <v>36</v>
      </c>
      <c r="BH152" s="1072" t="s">
        <v>36</v>
      </c>
      <c r="BI152" s="1032" t="s">
        <v>36</v>
      </c>
      <c r="BJ152" s="1032" t="s">
        <v>36</v>
      </c>
      <c r="BK152" s="1032" t="s">
        <v>36</v>
      </c>
      <c r="BL152" s="1052" t="s">
        <v>36</v>
      </c>
      <c r="BM152" s="1072" t="s">
        <v>36</v>
      </c>
      <c r="BN152" s="1032" t="s">
        <v>36</v>
      </c>
      <c r="BO152" s="1032" t="s">
        <v>36</v>
      </c>
      <c r="BP152" s="1032" t="s">
        <v>36</v>
      </c>
      <c r="BQ152" s="1052" t="s">
        <v>36</v>
      </c>
      <c r="BR152" s="1072" t="s">
        <v>36</v>
      </c>
      <c r="BS152" s="1032" t="s">
        <v>36</v>
      </c>
      <c r="BT152" s="1032" t="s">
        <v>36</v>
      </c>
      <c r="BU152" s="1032" t="s">
        <v>36</v>
      </c>
      <c r="BV152" s="1032" t="s">
        <v>36</v>
      </c>
      <c r="BW152" s="1032" t="s">
        <v>36</v>
      </c>
      <c r="BX152" s="1032" t="s">
        <v>36</v>
      </c>
      <c r="BY152" s="1090" t="s">
        <v>36</v>
      </c>
      <c r="BZ152" s="1090" t="s">
        <v>36</v>
      </c>
      <c r="CA152" s="1090" t="s">
        <v>36</v>
      </c>
      <c r="CB152" s="1090" t="s">
        <v>36</v>
      </c>
      <c r="CC152" s="1090" t="s">
        <v>36</v>
      </c>
      <c r="CD152" s="1090" t="s">
        <v>36</v>
      </c>
      <c r="CE152" s="1090" t="s">
        <v>36</v>
      </c>
      <c r="CF152" s="1090" t="s">
        <v>36</v>
      </c>
      <c r="CG152" s="1090" t="s">
        <v>36</v>
      </c>
      <c r="CH152" s="1090" t="s">
        <v>36</v>
      </c>
      <c r="CI152" s="1090" t="s">
        <v>36</v>
      </c>
      <c r="CJ152" s="1090" t="s">
        <v>36</v>
      </c>
      <c r="CK152" s="1090" t="s">
        <v>36</v>
      </c>
      <c r="CL152" s="1090" t="s">
        <v>36</v>
      </c>
      <c r="CM152" s="1513"/>
      <c r="CN152" s="1513"/>
      <c r="CO152" s="1513"/>
      <c r="CP152" s="1513"/>
      <c r="CQ152" s="1513"/>
      <c r="CR152" s="1513"/>
      <c r="CS152" s="1513"/>
      <c r="CT152" s="1513"/>
      <c r="CU152" s="1513"/>
      <c r="CV152" s="1513"/>
      <c r="CW152" s="1513"/>
      <c r="CX152" s="1513"/>
      <c r="CY152" s="1513"/>
      <c r="CZ152" s="1513"/>
    </row>
    <row r="153" s="566" customFormat="true" ht="15" customHeight="true" x14ac:dyDescent="0.2">
      <c r="A153" s="1833" t="s">
        <v>63</v>
      </c>
      <c r="B153" s="1337" t="s">
        <v>186</v>
      </c>
      <c r="C153" s="1248">
        <v>0.87768558933986707</v>
      </c>
      <c r="D153" s="1249">
        <v>2.7132869035466376</v>
      </c>
      <c r="E153" s="1249">
        <v>8.49893461566041</v>
      </c>
      <c r="F153" s="1249">
        <v>41.396781156050437</v>
      </c>
      <c r="G153" s="1250">
        <v>67.376662801043082</v>
      </c>
      <c r="H153" s="1251">
        <v>37.228199326256103</v>
      </c>
      <c r="I153" s="1249">
        <v>60.138665807210799</v>
      </c>
      <c r="J153" s="1249">
        <v>69.684049997812025</v>
      </c>
      <c r="K153" s="1249">
        <v>78.097686735342492</v>
      </c>
      <c r="L153" s="1252">
        <v>77.421905471887982</v>
      </c>
      <c r="M153" s="1253">
        <v>0.36978096502881946</v>
      </c>
      <c r="N153" s="1249">
        <v>1.9373995179235275</v>
      </c>
      <c r="O153" s="1249">
        <v>3.0170117022269736</v>
      </c>
      <c r="P153" s="1249">
        <v>5.6041592181963669</v>
      </c>
      <c r="Q153" s="1250">
        <v>19.893807529003606</v>
      </c>
      <c r="R153" s="1251">
        <v>21.315063737366856</v>
      </c>
      <c r="S153" s="1249">
        <v>81.683582903090596</v>
      </c>
      <c r="T153" s="1249">
        <v>28.239297829015729</v>
      </c>
      <c r="U153" s="1249">
        <v>19.041585504984138</v>
      </c>
      <c r="V153" s="1249">
        <v>4.6685873634411719</v>
      </c>
      <c r="W153" s="1249">
        <v>84.997554433348228</v>
      </c>
      <c r="X153" s="1249">
        <v>8.349598109489369</v>
      </c>
      <c r="Y153" s="1249">
        <v>10.73436848328465</v>
      </c>
      <c r="Z153" s="1249">
        <v>7.4498764880371269</v>
      </c>
      <c r="AA153" s="1249">
        <v>12.439850799614097</v>
      </c>
      <c r="AB153" s="1249">
        <v>46.972074105137381</v>
      </c>
      <c r="AC153" s="1249">
        <v>4.7331971201229628</v>
      </c>
      <c r="AD153" s="1249">
        <v>20.288300124296107</v>
      </c>
      <c r="AE153" s="1249">
        <v>11.943941146577361</v>
      </c>
      <c r="AF153" s="1249">
        <v>14.008040517103293</v>
      </c>
      <c r="AG153" s="1249">
        <v>0.73985403022720575</v>
      </c>
      <c r="AH153" s="1249">
        <v>8.1110563738449173</v>
      </c>
      <c r="AI153" s="1249">
        <v>2.0682253748449924</v>
      </c>
      <c r="AJ153" s="1249">
        <v>71.023600092098221</v>
      </c>
      <c r="AK153" s="1249">
        <v>23.948101750958198</v>
      </c>
      <c r="AL153" s="1556">
        <v>21.317278250961532</v>
      </c>
      <c r="AM153" s="1226"/>
      <c r="AN153" s="1226"/>
      <c r="AO153" s="1226"/>
      <c r="AP153" s="1226"/>
      <c r="AQ153" s="1226"/>
      <c r="AR153" s="1226"/>
      <c r="AS153" s="1226"/>
      <c r="AT153" s="1226"/>
      <c r="AU153" s="1226"/>
      <c r="AV153" s="1226"/>
      <c r="AW153" s="1226"/>
      <c r="AX153" s="1226"/>
      <c r="AY153" s="1226"/>
      <c r="AZ153" s="570"/>
      <c r="BA153" s="1894" t="s">
        <v>63</v>
      </c>
      <c r="BB153" s="1356" t="s">
        <v>186</v>
      </c>
      <c r="BC153" s="339">
        <v>204.561992</v>
      </c>
      <c r="BD153" s="305">
        <v>633.23398299999974</v>
      </c>
      <c r="BE153" s="305">
        <v>1982.6392949999997</v>
      </c>
      <c r="BF153" s="305">
        <v>9663.6799549999923</v>
      </c>
      <c r="BG153" s="340">
        <v>15751.661848999967</v>
      </c>
      <c r="BH153" s="351">
        <v>2687.3152899999991</v>
      </c>
      <c r="BI153" s="305">
        <v>4330.2927640000034</v>
      </c>
      <c r="BJ153" s="305">
        <v>5029.5534520000037</v>
      </c>
      <c r="BK153" s="305">
        <v>5630.8010190000041</v>
      </c>
      <c r="BL153" s="340">
        <v>5585.8380259999885</v>
      </c>
      <c r="BM153" s="351">
        <v>59.554028000000002</v>
      </c>
      <c r="BN153" s="305">
        <v>312.94749700000006</v>
      </c>
      <c r="BO153" s="305">
        <v>486.41020600000002</v>
      </c>
      <c r="BP153" s="305">
        <v>903.39040499999953</v>
      </c>
      <c r="BQ153" s="340">
        <v>3209.6743870000028</v>
      </c>
      <c r="BR153" s="351">
        <v>528.89900900000021</v>
      </c>
      <c r="BS153" s="305">
        <v>3116.5455980000015</v>
      </c>
      <c r="BT153" s="305">
        <v>1326.5489789999997</v>
      </c>
      <c r="BU153" s="305">
        <v>2741.7585400000025</v>
      </c>
      <c r="BV153" s="305">
        <v>43.699690999999987</v>
      </c>
      <c r="BW153" s="305">
        <v>381.04489499999983</v>
      </c>
      <c r="BX153" s="305">
        <v>258.90856700000006</v>
      </c>
      <c r="BY153" s="306">
        <v>323.1508079999997</v>
      </c>
      <c r="BZ153" s="306">
        <v>338.13864499999994</v>
      </c>
      <c r="CA153" s="306">
        <v>1034.2719670000001</v>
      </c>
      <c r="CB153" s="306">
        <v>3077.6838479999979</v>
      </c>
      <c r="CC153" s="306">
        <v>331.38808099999994</v>
      </c>
      <c r="CD153" s="306">
        <v>2602.779833999999</v>
      </c>
      <c r="CE153" s="306">
        <v>386.86349900000005</v>
      </c>
      <c r="CF153" s="306">
        <v>120.60753500000004</v>
      </c>
      <c r="CG153" s="306">
        <v>19.884550000000004</v>
      </c>
      <c r="CH153" s="306">
        <v>294.71346999999997</v>
      </c>
      <c r="CI153" s="306">
        <v>125.962086</v>
      </c>
      <c r="CJ153" s="306">
        <v>7338.9500140000036</v>
      </c>
      <c r="CK153" s="306">
        <v>591.98506099999997</v>
      </c>
      <c r="CL153" s="306">
        <v>3251.9923969999973</v>
      </c>
      <c r="CM153" s="1512"/>
      <c r="CN153" s="1512"/>
      <c r="CO153" s="1512"/>
      <c r="CP153" s="1512"/>
      <c r="CQ153" s="1512"/>
      <c r="CR153" s="1512"/>
      <c r="CS153" s="1512"/>
      <c r="CT153" s="1512"/>
      <c r="CU153" s="1512"/>
      <c r="CV153" s="1512"/>
      <c r="CW153" s="1512"/>
      <c r="CX153" s="1512"/>
      <c r="CY153" s="1512"/>
      <c r="CZ153" s="1514"/>
    </row>
    <row r="154" s="566" customFormat="true" ht="15" customHeight="true" x14ac:dyDescent="0.2">
      <c r="A154" s="1833"/>
      <c r="B154" s="1337" t="s">
        <v>187</v>
      </c>
      <c r="C154" s="1248">
        <v>10.156279486977143</v>
      </c>
      <c r="D154" s="1249">
        <v>26.674639579711052</v>
      </c>
      <c r="E154" s="1249">
        <v>38.681539235061294</v>
      </c>
      <c r="F154" s="1249">
        <v>33.703212076229391</v>
      </c>
      <c r="G154" s="1250">
        <v>23.447915318533262</v>
      </c>
      <c r="H154" s="1251">
        <v>33.619043589187022</v>
      </c>
      <c r="I154" s="1249">
        <v>24.883769543335042</v>
      </c>
      <c r="J154" s="1249">
        <v>20.104022346510551</v>
      </c>
      <c r="K154" s="1249">
        <v>15.489195166468306</v>
      </c>
      <c r="L154" s="1252">
        <v>18.51868691201609</v>
      </c>
      <c r="M154" s="1253">
        <v>7.8896082387807844</v>
      </c>
      <c r="N154" s="1249">
        <v>18.81192705726416</v>
      </c>
      <c r="O154" s="1249">
        <v>30.954198762885156</v>
      </c>
      <c r="P154" s="1249">
        <v>38.250186161054884</v>
      </c>
      <c r="Q154" s="1250">
        <v>45.72597646941621</v>
      </c>
      <c r="R154" s="1251">
        <v>44.999288593805744</v>
      </c>
      <c r="S154" s="1249">
        <v>16.011331411721688</v>
      </c>
      <c r="T154" s="1249">
        <v>35.550393949737256</v>
      </c>
      <c r="U154" s="1249">
        <v>17.87245843743051</v>
      </c>
      <c r="V154" s="1249">
        <v>46.750968945450495</v>
      </c>
      <c r="W154" s="1249">
        <v>5.1744931379922621</v>
      </c>
      <c r="X154" s="1249">
        <v>6.7405156131017181</v>
      </c>
      <c r="Y154" s="1249">
        <v>41.521679643078926</v>
      </c>
      <c r="Z154" s="1249">
        <v>30.019375019936579</v>
      </c>
      <c r="AA154" s="1249">
        <v>23.81306516081106</v>
      </c>
      <c r="AB154" s="1249">
        <v>37.88768468303283</v>
      </c>
      <c r="AC154" s="1249">
        <v>21.288012740222985</v>
      </c>
      <c r="AD154" s="1249">
        <v>40.579033507164716</v>
      </c>
      <c r="AE154" s="1249">
        <v>19.658270274964444</v>
      </c>
      <c r="AF154" s="1249">
        <v>41.923597026870162</v>
      </c>
      <c r="AG154" s="1249">
        <v>15.008007920716834</v>
      </c>
      <c r="AH154" s="1249">
        <v>28.414562854712059</v>
      </c>
      <c r="AI154" s="1249">
        <v>16.17877322440026</v>
      </c>
      <c r="AJ154" s="1249">
        <v>28.024594663373659</v>
      </c>
      <c r="AK154" s="1249">
        <v>34.022088114933879</v>
      </c>
      <c r="AL154" s="1556">
        <v>22.27525839871679</v>
      </c>
      <c r="AM154" s="1226"/>
      <c r="AN154" s="1226"/>
      <c r="AO154" s="1226"/>
      <c r="AP154" s="1226"/>
      <c r="AQ154" s="1226"/>
      <c r="AR154" s="1226"/>
      <c r="AS154" s="1226"/>
      <c r="AT154" s="1226"/>
      <c r="AU154" s="1226"/>
      <c r="AV154" s="1226"/>
      <c r="AW154" s="1226"/>
      <c r="AX154" s="1226"/>
      <c r="AY154" s="1226"/>
      <c r="AZ154" s="570"/>
      <c r="BA154" s="1895"/>
      <c r="BB154" s="1357" t="s">
        <v>187</v>
      </c>
      <c r="BC154" s="341">
        <v>2367.1218810000028</v>
      </c>
      <c r="BD154" s="307">
        <v>6225.3970430000008</v>
      </c>
      <c r="BE154" s="307">
        <v>9023.6651000000002</v>
      </c>
      <c r="BF154" s="307">
        <v>7867.6903340000063</v>
      </c>
      <c r="BG154" s="342">
        <v>5481.7739230000034</v>
      </c>
      <c r="BH154" s="352">
        <v>2426.7886039999985</v>
      </c>
      <c r="BI154" s="307">
        <v>1791.7591910000003</v>
      </c>
      <c r="BJ154" s="307">
        <v>1451.0387239999998</v>
      </c>
      <c r="BK154" s="307">
        <v>1116.7626030000004</v>
      </c>
      <c r="BL154" s="342">
        <v>1336.0867950000002</v>
      </c>
      <c r="BM154" s="352">
        <v>1270.6385519999992</v>
      </c>
      <c r="BN154" s="307">
        <v>3038.684294000001</v>
      </c>
      <c r="BO154" s="307">
        <v>4990.5136880000073</v>
      </c>
      <c r="BP154" s="307">
        <v>6165.9295930000044</v>
      </c>
      <c r="BQ154" s="342">
        <v>7377.4462370000037</v>
      </c>
      <c r="BR154" s="352">
        <v>1116.5849389999994</v>
      </c>
      <c r="BS154" s="307">
        <v>610.89441300000021</v>
      </c>
      <c r="BT154" s="307">
        <v>1669.9897809999986</v>
      </c>
      <c r="BU154" s="307">
        <v>2573.4183499999999</v>
      </c>
      <c r="BV154" s="307">
        <v>437.60622599999999</v>
      </c>
      <c r="BW154" s="307">
        <v>23.197305</v>
      </c>
      <c r="BX154" s="307">
        <v>209.01332200000002</v>
      </c>
      <c r="BY154" s="308">
        <v>1249.9817149999999</v>
      </c>
      <c r="BZ154" s="308">
        <v>1362.5341049999988</v>
      </c>
      <c r="CA154" s="308">
        <v>1979.8618280000001</v>
      </c>
      <c r="CB154" s="308">
        <v>2482.4604279999999</v>
      </c>
      <c r="CC154" s="308">
        <v>1490.4500090000004</v>
      </c>
      <c r="CD154" s="308">
        <v>5205.8718299999991</v>
      </c>
      <c r="CE154" s="308">
        <v>636.73013200000025</v>
      </c>
      <c r="CF154" s="308">
        <v>360.95710099999962</v>
      </c>
      <c r="CG154" s="308">
        <v>403.35994899999974</v>
      </c>
      <c r="CH154" s="308">
        <v>1032.4369640000002</v>
      </c>
      <c r="CI154" s="308">
        <v>985.34330399999965</v>
      </c>
      <c r="CJ154" s="308">
        <v>2895.8134920000011</v>
      </c>
      <c r="CK154" s="308">
        <v>841.00894999999957</v>
      </c>
      <c r="CL154" s="308">
        <v>3398.1341380000013</v>
      </c>
      <c r="CM154" s="1512"/>
      <c r="CN154" s="1512"/>
      <c r="CO154" s="1512"/>
      <c r="CP154" s="1512"/>
      <c r="CQ154" s="1512"/>
      <c r="CR154" s="1512"/>
      <c r="CS154" s="1512"/>
      <c r="CT154" s="1512"/>
      <c r="CU154" s="1512"/>
      <c r="CV154" s="1512"/>
      <c r="CW154" s="1512"/>
      <c r="CX154" s="1512"/>
      <c r="CY154" s="1512"/>
      <c r="CZ154" s="1514"/>
    </row>
    <row r="155" s="566" customFormat="true" ht="15" customHeight="true" x14ac:dyDescent="0.2">
      <c r="A155" s="1833"/>
      <c r="B155" s="1337" t="s">
        <v>279</v>
      </c>
      <c r="C155" s="1248">
        <v>17.460746257360896</v>
      </c>
      <c r="D155" s="1249">
        <v>23.704226236269889</v>
      </c>
      <c r="E155" s="1249">
        <v>23.493141760445447</v>
      </c>
      <c r="F155" s="1249">
        <v>11.197612622849196</v>
      </c>
      <c r="G155" s="1250">
        <v>5.4652912649243257</v>
      </c>
      <c r="H155" s="1251">
        <v>12.94798996213874</v>
      </c>
      <c r="I155" s="1249">
        <v>7.160517542993003</v>
      </c>
      <c r="J155" s="1249">
        <v>7.4556994861752326</v>
      </c>
      <c r="K155" s="1249">
        <v>4.7592808785613459</v>
      </c>
      <c r="L155" s="1252">
        <v>3.2282262203339922</v>
      </c>
      <c r="M155" s="1253">
        <v>15.77543400764416</v>
      </c>
      <c r="N155" s="1249">
        <v>23.567644766078804</v>
      </c>
      <c r="O155" s="1249">
        <v>23.326143318629864</v>
      </c>
      <c r="P155" s="1249">
        <v>25.370856029993323</v>
      </c>
      <c r="Q155" s="1250">
        <v>13.706810444416814</v>
      </c>
      <c r="R155" s="1251">
        <v>5.6005390173412062</v>
      </c>
      <c r="S155" s="1249">
        <v>0.59591292316525868</v>
      </c>
      <c r="T155" s="1249">
        <v>5.6961422179434802</v>
      </c>
      <c r="U155" s="1249">
        <v>34.946376368607872</v>
      </c>
      <c r="V155" s="1249">
        <v>11.153530008286067</v>
      </c>
      <c r="W155" s="1249">
        <v>4.9919160342734896</v>
      </c>
      <c r="X155" s="1249">
        <v>30.354161813972802</v>
      </c>
      <c r="Y155" s="1249">
        <v>17.566350787695058</v>
      </c>
      <c r="Z155" s="1249">
        <v>21.023581518758345</v>
      </c>
      <c r="AA155" s="1249">
        <v>16.401522618725043</v>
      </c>
      <c r="AB155" s="1249">
        <v>2.7710214272430966</v>
      </c>
      <c r="AC155" s="1249">
        <v>11.820990207591006</v>
      </c>
      <c r="AD155" s="1249">
        <v>11.343290734046583</v>
      </c>
      <c r="AE155" s="1249">
        <v>40.61055946839307</v>
      </c>
      <c r="AF155" s="1249">
        <v>14.790370435725103</v>
      </c>
      <c r="AG155" s="1249">
        <v>11.357729865336507</v>
      </c>
      <c r="AH155" s="1249">
        <v>27.657604424472293</v>
      </c>
      <c r="AI155" s="1249">
        <v>29.651445515201786</v>
      </c>
      <c r="AJ155" s="1249">
        <v>0.14078078601337046</v>
      </c>
      <c r="AK155" s="1249">
        <v>11.987868368681365</v>
      </c>
      <c r="AL155" s="1556">
        <v>14.840630515261713</v>
      </c>
      <c r="AM155" s="1226"/>
      <c r="AN155" s="1226"/>
      <c r="AO155" s="1226"/>
      <c r="AP155" s="1226"/>
      <c r="AQ155" s="1226"/>
      <c r="AR155" s="1226"/>
      <c r="AS155" s="1226"/>
      <c r="AT155" s="1226"/>
      <c r="AU155" s="1226"/>
      <c r="AV155" s="1226"/>
      <c r="AW155" s="1226"/>
      <c r="AX155" s="1226"/>
      <c r="AY155" s="1226"/>
      <c r="AZ155" s="570"/>
      <c r="BA155" s="1895"/>
      <c r="BB155" s="1357" t="s">
        <v>279</v>
      </c>
      <c r="BC155" s="341">
        <v>4069.5723840000019</v>
      </c>
      <c r="BD155" s="307">
        <v>5532.154220000004</v>
      </c>
      <c r="BE155" s="307">
        <v>5480.5017480000033</v>
      </c>
      <c r="BF155" s="307">
        <v>2613.9748460000005</v>
      </c>
      <c r="BG155" s="342">
        <v>1277.7038269999998</v>
      </c>
      <c r="BH155" s="352">
        <v>934.64986299999964</v>
      </c>
      <c r="BI155" s="307">
        <v>515.59403399999997</v>
      </c>
      <c r="BJ155" s="307">
        <v>538.12657400000001</v>
      </c>
      <c r="BK155" s="307">
        <v>343.14157999999998</v>
      </c>
      <c r="BL155" s="342">
        <v>232.91016499999998</v>
      </c>
      <c r="BM155" s="352">
        <v>2540.6679290000006</v>
      </c>
      <c r="BN155" s="307">
        <v>3806.8737870000004</v>
      </c>
      <c r="BO155" s="307">
        <v>3760.6994260000047</v>
      </c>
      <c r="BP155" s="307">
        <v>4089.7817159999986</v>
      </c>
      <c r="BQ155" s="342">
        <v>2211.4619509999984</v>
      </c>
      <c r="BR155" s="352">
        <v>138.96836400000007</v>
      </c>
      <c r="BS155" s="307">
        <v>22.73639</v>
      </c>
      <c r="BT155" s="307">
        <v>267.57788700000003</v>
      </c>
      <c r="BU155" s="307">
        <v>5031.8565029999972</v>
      </c>
      <c r="BV155" s="307">
        <v>104.40113399999997</v>
      </c>
      <c r="BW155" s="307">
        <v>22.378809999999998</v>
      </c>
      <c r="BX155" s="307">
        <v>941.23722299999974</v>
      </c>
      <c r="BY155" s="308">
        <v>528.8229540000001</v>
      </c>
      <c r="BZ155" s="308">
        <v>954.22862099999952</v>
      </c>
      <c r="CA155" s="308">
        <v>1363.6526139999992</v>
      </c>
      <c r="CB155" s="308">
        <v>181.56166300000001</v>
      </c>
      <c r="CC155" s="308">
        <v>827.62985799999956</v>
      </c>
      <c r="CD155" s="308">
        <v>1455.2273080000002</v>
      </c>
      <c r="CE155" s="308">
        <v>1315.3734549999999</v>
      </c>
      <c r="CF155" s="308">
        <v>127.34330100000007</v>
      </c>
      <c r="CG155" s="308">
        <v>305.25392599999981</v>
      </c>
      <c r="CH155" s="308">
        <v>1004.9330440000008</v>
      </c>
      <c r="CI155" s="308">
        <v>1805.8756920000005</v>
      </c>
      <c r="CJ155" s="308">
        <v>14.547040000000001</v>
      </c>
      <c r="CK155" s="308">
        <v>296.334092</v>
      </c>
      <c r="CL155" s="308">
        <v>2263.9671459999995</v>
      </c>
      <c r="CM155" s="1514"/>
      <c r="CN155" s="1514"/>
      <c r="CO155" s="1514"/>
      <c r="CP155" s="1514"/>
      <c r="CQ155" s="1514"/>
      <c r="CR155" s="1514"/>
      <c r="CS155" s="1514"/>
      <c r="CT155" s="1514"/>
      <c r="CU155" s="1514"/>
      <c r="CV155" s="1514"/>
      <c r="CW155" s="1514"/>
      <c r="CX155" s="1514"/>
      <c r="CY155" s="1514"/>
      <c r="CZ155" s="1514"/>
    </row>
    <row r="156" s="566" customFormat="true" ht="15" customHeight="true" x14ac:dyDescent="0.2">
      <c r="A156" s="1833"/>
      <c r="B156" s="1337" t="s">
        <v>280</v>
      </c>
      <c r="C156" s="1248">
        <v>0.86819740966985848</v>
      </c>
      <c r="D156" s="1249">
        <v>1.7638173064749547</v>
      </c>
      <c r="E156" s="1249">
        <v>2.0011228818834916</v>
      </c>
      <c r="F156" s="1249">
        <v>1.4849891018479786</v>
      </c>
      <c r="G156" s="1250">
        <v>0.44322147071841239</v>
      </c>
      <c r="H156" s="1251">
        <v>1.5845751191521402</v>
      </c>
      <c r="I156" s="1249">
        <v>1.9918893081981588</v>
      </c>
      <c r="J156" s="1249">
        <v>0.23528077924052718</v>
      </c>
      <c r="K156" s="1249">
        <v>0.81549823297344393</v>
      </c>
      <c r="L156" s="1252">
        <v>0.11978705303229034</v>
      </c>
      <c r="M156" s="1253">
        <v>0.90424181288412864</v>
      </c>
      <c r="N156" s="1249">
        <v>1.1541926609511104</v>
      </c>
      <c r="O156" s="1249">
        <v>1.7197907736287135</v>
      </c>
      <c r="P156" s="1249">
        <v>2.2225295482699909</v>
      </c>
      <c r="Q156" s="1250">
        <v>1.3713654354337623</v>
      </c>
      <c r="R156" s="1251">
        <v>2.7984503296577241</v>
      </c>
      <c r="S156" s="1249">
        <v>0</v>
      </c>
      <c r="T156" s="1249">
        <v>9.1777816895277109</v>
      </c>
      <c r="U156" s="1249">
        <v>1.4665414971869926</v>
      </c>
      <c r="V156" s="1249">
        <v>1.4607416599386369</v>
      </c>
      <c r="W156" s="1249">
        <v>0</v>
      </c>
      <c r="X156" s="1249">
        <v>0.3178356883952182</v>
      </c>
      <c r="Y156" s="1249">
        <v>1.6800092390742605</v>
      </c>
      <c r="Z156" s="1249">
        <v>2.6420032218533742</v>
      </c>
      <c r="AA156" s="1249">
        <v>2.8246263343367359</v>
      </c>
      <c r="AB156" s="1249">
        <v>0</v>
      </c>
      <c r="AC156" s="1249">
        <v>0.20228392482163571</v>
      </c>
      <c r="AD156" s="1249">
        <v>0.81717326587188865</v>
      </c>
      <c r="AE156" s="1249">
        <v>1.3952512246349131</v>
      </c>
      <c r="AF156" s="1249">
        <v>0</v>
      </c>
      <c r="AG156" s="1249">
        <v>0.20571012029631341</v>
      </c>
      <c r="AH156" s="1249">
        <v>1.9558756903089292</v>
      </c>
      <c r="AI156" s="1249">
        <v>0.22554760430735463</v>
      </c>
      <c r="AJ156" s="1249">
        <v>0</v>
      </c>
      <c r="AK156" s="1249">
        <v>1.3703455289217219</v>
      </c>
      <c r="AL156" s="1556">
        <v>0.6692837097319686</v>
      </c>
      <c r="AM156" s="1226"/>
      <c r="AN156" s="1226"/>
      <c r="AO156" s="1226"/>
      <c r="AP156" s="1226"/>
      <c r="AQ156" s="1226"/>
      <c r="AR156" s="1226"/>
      <c r="AS156" s="1226"/>
      <c r="AT156" s="1226"/>
      <c r="AU156" s="1226"/>
      <c r="AV156" s="1226"/>
      <c r="AW156" s="1226"/>
      <c r="AX156" s="1226"/>
      <c r="AY156" s="1226"/>
      <c r="AZ156" s="570"/>
      <c r="BA156" s="1895"/>
      <c r="BB156" s="1357" t="s">
        <v>280</v>
      </c>
      <c r="BC156" s="341">
        <v>202.35058400000005</v>
      </c>
      <c r="BD156" s="307">
        <v>411.64428899999984</v>
      </c>
      <c r="BE156" s="307">
        <v>466.82378900000026</v>
      </c>
      <c r="BF156" s="307">
        <v>346.65640700000006</v>
      </c>
      <c r="BG156" s="342">
        <v>103.61858900000001</v>
      </c>
      <c r="BH156" s="352">
        <v>114.382458</v>
      </c>
      <c r="BI156" s="307">
        <v>143.42625899999999</v>
      </c>
      <c r="BJ156" s="307">
        <v>16.981752</v>
      </c>
      <c r="BK156" s="307">
        <v>58.796982</v>
      </c>
      <c r="BL156" s="342">
        <v>8.6424000000000003</v>
      </c>
      <c r="BM156" s="352">
        <v>145.63010899999998</v>
      </c>
      <c r="BN156" s="307">
        <v>186.43635500000005</v>
      </c>
      <c r="BO156" s="307">
        <v>277.26898899999998</v>
      </c>
      <c r="BP156" s="307">
        <v>358.27173900000008</v>
      </c>
      <c r="BQ156" s="342">
        <v>221.25661500000001</v>
      </c>
      <c r="BR156" s="352">
        <v>69.439042000000001</v>
      </c>
      <c r="BS156" s="307">
        <v>0</v>
      </c>
      <c r="BT156" s="307">
        <v>431.12888299999997</v>
      </c>
      <c r="BU156" s="307">
        <v>211.16427900000002</v>
      </c>
      <c r="BV156" s="307">
        <v>13.673078</v>
      </c>
      <c r="BW156" s="307">
        <v>0</v>
      </c>
      <c r="BX156" s="307">
        <v>9.8556099999999986</v>
      </c>
      <c r="BY156" s="308">
        <v>50.575527000000008</v>
      </c>
      <c r="BZ156" s="308">
        <v>119.91653700000001</v>
      </c>
      <c r="CA156" s="308">
        <v>234.84460399999998</v>
      </c>
      <c r="CB156" s="308">
        <v>0</v>
      </c>
      <c r="CC156" s="308">
        <v>14.162621999999999</v>
      </c>
      <c r="CD156" s="308">
        <v>104.83490900000001</v>
      </c>
      <c r="CE156" s="308">
        <v>45.192098999999999</v>
      </c>
      <c r="CF156" s="308">
        <v>0</v>
      </c>
      <c r="CG156" s="308">
        <v>5.5287300000000004</v>
      </c>
      <c r="CH156" s="308">
        <v>71.06631800000001</v>
      </c>
      <c r="CI156" s="308">
        <v>13.736630000000002</v>
      </c>
      <c r="CJ156" s="308">
        <v>0</v>
      </c>
      <c r="CK156" s="308">
        <v>33.874254000000001</v>
      </c>
      <c r="CL156" s="308">
        <v>102.10053600000001</v>
      </c>
      <c r="CM156" s="1514"/>
      <c r="CN156" s="1514"/>
      <c r="CO156" s="1514"/>
      <c r="CP156" s="1514"/>
      <c r="CQ156" s="1514"/>
      <c r="CR156" s="1514"/>
      <c r="CS156" s="1514"/>
      <c r="CT156" s="1514"/>
      <c r="CU156" s="1514"/>
      <c r="CV156" s="1514"/>
      <c r="CW156" s="1514"/>
      <c r="CX156" s="1514"/>
      <c r="CY156" s="1514"/>
      <c r="CZ156" s="1514"/>
    </row>
    <row r="157" s="566" customFormat="true" ht="15" customHeight="true" x14ac:dyDescent="0.2">
      <c r="A157" s="1833"/>
      <c r="B157" s="1337" t="s">
        <v>281</v>
      </c>
      <c r="C157" s="1248">
        <v>60.100932967156432</v>
      </c>
      <c r="D157" s="1249">
        <v>31.569703527259911</v>
      </c>
      <c r="E157" s="1249">
        <v>18.448449872426789</v>
      </c>
      <c r="F157" s="1249">
        <v>7.140116181349712</v>
      </c>
      <c r="G157" s="1250">
        <v>2.0928640059852115</v>
      </c>
      <c r="H157" s="1251">
        <v>7.1022339773736789</v>
      </c>
      <c r="I157" s="1249">
        <v>2.8912511077857377</v>
      </c>
      <c r="J157" s="1249">
        <v>1.181947165712723</v>
      </c>
      <c r="K157" s="1249">
        <v>0.41785953898962169</v>
      </c>
      <c r="L157" s="1252">
        <v>0.46260027609260851</v>
      </c>
      <c r="M157" s="1253">
        <v>65.451227823491308</v>
      </c>
      <c r="N157" s="1249">
        <v>40.566801783712855</v>
      </c>
      <c r="O157" s="1249">
        <v>28.504119077453279</v>
      </c>
      <c r="P157" s="1249">
        <v>19.637400183963543</v>
      </c>
      <c r="Q157" s="1250">
        <v>13.08255648833482</v>
      </c>
      <c r="R157" s="1251">
        <v>20.208869179416432</v>
      </c>
      <c r="S157" s="1249">
        <v>0.16882309336775808</v>
      </c>
      <c r="T157" s="1249">
        <v>20.761014505458455</v>
      </c>
      <c r="U157" s="1249">
        <v>22.203478055050734</v>
      </c>
      <c r="V157" s="1249">
        <v>18.119050392188804</v>
      </c>
      <c r="W157" s="1249">
        <v>4.2473694181505417</v>
      </c>
      <c r="X157" s="1249">
        <v>44.112194062728229</v>
      </c>
      <c r="Y157" s="1249">
        <v>12.285349806400509</v>
      </c>
      <c r="Z157" s="1249">
        <v>36.11435611698014</v>
      </c>
      <c r="AA157" s="1249">
        <v>33.611402457534986</v>
      </c>
      <c r="AB157" s="1249">
        <v>2.7041628144922503</v>
      </c>
      <c r="AC157" s="1249">
        <v>47.061553552680721</v>
      </c>
      <c r="AD157" s="1249">
        <v>19.140072006227758</v>
      </c>
      <c r="AE157" s="1249">
        <v>11.502789282533325</v>
      </c>
      <c r="AF157" s="1249">
        <v>25.055420755107743</v>
      </c>
      <c r="AG157" s="1249">
        <v>40.13129506015801</v>
      </c>
      <c r="AH157" s="1249">
        <v>8.9543209761766782</v>
      </c>
      <c r="AI157" s="1249">
        <v>45.587923269694755</v>
      </c>
      <c r="AJ157" s="1249">
        <v>9.9349299457249129E-2</v>
      </c>
      <c r="AK157" s="1249">
        <v>19.252472960381663</v>
      </c>
      <c r="AL157" s="1556">
        <v>36.791351813494529</v>
      </c>
      <c r="AM157" s="1226"/>
      <c r="AN157" s="1226"/>
      <c r="AO157" s="1226"/>
      <c r="AP157" s="1226"/>
      <c r="AQ157" s="1226"/>
      <c r="AR157" s="1226"/>
      <c r="AS157" s="1226"/>
      <c r="AT157" s="1226"/>
      <c r="AU157" s="1226"/>
      <c r="AV157" s="1226"/>
      <c r="AW157" s="1226"/>
      <c r="AX157" s="1226"/>
      <c r="AY157" s="1226"/>
      <c r="AZ157" s="570"/>
      <c r="BA157" s="1895"/>
      <c r="BB157" s="1357" t="s">
        <v>281</v>
      </c>
      <c r="BC157" s="341">
        <v>14007.711552000006</v>
      </c>
      <c r="BD157" s="307">
        <v>7367.8198499999935</v>
      </c>
      <c r="BE157" s="307">
        <v>4303.6713779999936</v>
      </c>
      <c r="BF157" s="307">
        <v>1666.7913710000007</v>
      </c>
      <c r="BG157" s="342">
        <v>489.280483</v>
      </c>
      <c r="BH157" s="352">
        <v>512.67432499999984</v>
      </c>
      <c r="BI157" s="307">
        <v>208.18492699999996</v>
      </c>
      <c r="BJ157" s="307">
        <v>85.308853999999997</v>
      </c>
      <c r="BK157" s="307">
        <v>30.127447</v>
      </c>
      <c r="BL157" s="342">
        <v>33.375698999999997</v>
      </c>
      <c r="BM157" s="352">
        <v>10541.062475000012</v>
      </c>
      <c r="BN157" s="307">
        <v>6552.7419419999978</v>
      </c>
      <c r="BO157" s="307">
        <v>4595.505685999995</v>
      </c>
      <c r="BP157" s="307">
        <v>3165.5486959999998</v>
      </c>
      <c r="BQ157" s="342">
        <v>2110.7445829999997</v>
      </c>
      <c r="BR157" s="352">
        <v>501.4505709999998</v>
      </c>
      <c r="BS157" s="307">
        <v>6.4412560000000001</v>
      </c>
      <c r="BT157" s="307">
        <v>975.25451099999987</v>
      </c>
      <c r="BU157" s="307">
        <v>3197.0329129999991</v>
      </c>
      <c r="BV157" s="307">
        <v>169.60096100000004</v>
      </c>
      <c r="BW157" s="307">
        <v>19.041</v>
      </c>
      <c r="BX157" s="307">
        <v>1367.8532549999998</v>
      </c>
      <c r="BY157" s="308">
        <v>369.84203800000006</v>
      </c>
      <c r="BZ157" s="308">
        <v>1639.1760939999983</v>
      </c>
      <c r="CA157" s="308">
        <v>2794.5135269999987</v>
      </c>
      <c r="CB157" s="308">
        <v>177.18098200000003</v>
      </c>
      <c r="CC157" s="308">
        <v>3294.947901999999</v>
      </c>
      <c r="CD157" s="308">
        <v>2455.4739989999975</v>
      </c>
      <c r="CE157" s="308">
        <v>372.57461799999999</v>
      </c>
      <c r="CF157" s="308">
        <v>215.724143</v>
      </c>
      <c r="CG157" s="308">
        <v>1078.5813289999992</v>
      </c>
      <c r="CH157" s="308">
        <v>325.35330599999998</v>
      </c>
      <c r="CI157" s="308">
        <v>2776.4623630000015</v>
      </c>
      <c r="CJ157" s="308">
        <v>10.265877</v>
      </c>
      <c r="CK157" s="308">
        <v>475.91147299999977</v>
      </c>
      <c r="CL157" s="308">
        <v>5612.5925159999997</v>
      </c>
      <c r="CM157" s="1514"/>
      <c r="CN157" s="1514"/>
      <c r="CO157" s="1514"/>
      <c r="CP157" s="1514"/>
      <c r="CQ157" s="1514"/>
      <c r="CR157" s="1514"/>
      <c r="CS157" s="1514"/>
      <c r="CT157" s="1514"/>
      <c r="CU157" s="1514"/>
      <c r="CV157" s="1514"/>
      <c r="CW157" s="1514"/>
      <c r="CX157" s="1514"/>
      <c r="CY157" s="1514"/>
      <c r="CZ157" s="1514"/>
    </row>
    <row r="158" s="566" customFormat="true" ht="15" customHeight="true" x14ac:dyDescent="0.2">
      <c r="A158" s="1833"/>
      <c r="B158" s="1337" t="s">
        <v>282</v>
      </c>
      <c r="C158" s="1248">
        <v>9.9999048375148298</v>
      </c>
      <c r="D158" s="1249">
        <v>13.25155509050289</v>
      </c>
      <c r="E158" s="1249">
        <v>8.5468028423041371</v>
      </c>
      <c r="F158" s="1249">
        <v>4.8043341936241299</v>
      </c>
      <c r="G158" s="1250">
        <v>1.0384989342696409</v>
      </c>
      <c r="H158" s="1251">
        <v>7.2755667973219902</v>
      </c>
      <c r="I158" s="1249">
        <v>2.6595532719757031</v>
      </c>
      <c r="J158" s="1249">
        <v>1.1402630935514761</v>
      </c>
      <c r="K158" s="1249">
        <v>0.33330043100633649</v>
      </c>
      <c r="L158" s="1252">
        <v>0.1954809276141235</v>
      </c>
      <c r="M158" s="1253">
        <v>9.223356643570165</v>
      </c>
      <c r="N158" s="1249">
        <v>13.364636563213688</v>
      </c>
      <c r="O158" s="1249">
        <v>12.22074716484785</v>
      </c>
      <c r="P158" s="1249">
        <v>8.5164908105423329</v>
      </c>
      <c r="Q158" s="1250">
        <v>5.9316106399844175</v>
      </c>
      <c r="R158" s="1251">
        <v>4.6038855136047605</v>
      </c>
      <c r="S158" s="1249">
        <v>1.5403496686547848</v>
      </c>
      <c r="T158" s="1249">
        <v>0.32928453734455548</v>
      </c>
      <c r="U158" s="1249">
        <v>4.4695601367397115</v>
      </c>
      <c r="V158" s="1249">
        <v>17.507089876939858</v>
      </c>
      <c r="W158" s="1249">
        <v>0.58866697623545416</v>
      </c>
      <c r="X158" s="1249">
        <v>10.069101789925741</v>
      </c>
      <c r="Y158" s="1249">
        <v>13.952672558420097</v>
      </c>
      <c r="Z158" s="1249">
        <v>2.2222093055848577</v>
      </c>
      <c r="AA158" s="1249">
        <v>9.9811846300468989</v>
      </c>
      <c r="AB158" s="1249">
        <v>9.514189009794169</v>
      </c>
      <c r="AC158" s="1249">
        <v>14.680005394530482</v>
      </c>
      <c r="AD158" s="1249">
        <v>7.6960159066930434</v>
      </c>
      <c r="AE158" s="1249">
        <v>14.449450079059892</v>
      </c>
      <c r="AF158" s="1249">
        <v>3.6694317895112643</v>
      </c>
      <c r="AG158" s="1249">
        <v>30.985273381436109</v>
      </c>
      <c r="AH158" s="1249">
        <v>24.469036757082392</v>
      </c>
      <c r="AI158" s="1249">
        <v>5.9074756807959385</v>
      </c>
      <c r="AJ158" s="1249">
        <v>0.66870873356350979</v>
      </c>
      <c r="AK158" s="1249">
        <v>9.074697030501877</v>
      </c>
      <c r="AL158" s="1556">
        <v>3.9775105280059329</v>
      </c>
      <c r="AM158" s="1226"/>
      <c r="AN158" s="1226"/>
      <c r="AO158" s="1226"/>
      <c r="AP158" s="1226"/>
      <c r="AQ158" s="1226"/>
      <c r="AR158" s="1226"/>
      <c r="AS158" s="1226"/>
      <c r="AT158" s="1226"/>
      <c r="AU158" s="1226"/>
      <c r="AV158" s="1226"/>
      <c r="AW158" s="1226"/>
      <c r="AX158" s="1226"/>
      <c r="AY158" s="1226"/>
      <c r="AZ158" s="570"/>
      <c r="BA158" s="1895"/>
      <c r="BB158" s="1357" t="s">
        <v>282</v>
      </c>
      <c r="BC158" s="341">
        <v>2330.6756750000027</v>
      </c>
      <c r="BD158" s="307">
        <v>3092.6825320000044</v>
      </c>
      <c r="BE158" s="307">
        <v>1993.8060389999998</v>
      </c>
      <c r="BF158" s="307">
        <v>1121.5255569999997</v>
      </c>
      <c r="BG158" s="342">
        <v>242.78560799999997</v>
      </c>
      <c r="BH158" s="352">
        <v>525.18634400000019</v>
      </c>
      <c r="BI158" s="307">
        <v>191.50149300000004</v>
      </c>
      <c r="BJ158" s="307">
        <v>82.300242000000011</v>
      </c>
      <c r="BK158" s="307">
        <v>24.030780999999998</v>
      </c>
      <c r="BL158" s="342">
        <v>14.103564</v>
      </c>
      <c r="BM158" s="352">
        <v>1485.4416310000004</v>
      </c>
      <c r="BN158" s="307">
        <v>2158.7852800000001</v>
      </c>
      <c r="BO158" s="307">
        <v>1970.259559000001</v>
      </c>
      <c r="BP158" s="307">
        <v>1372.8582260000003</v>
      </c>
      <c r="BQ158" s="342">
        <v>957.0082910000001</v>
      </c>
      <c r="BR158" s="352">
        <v>114.23801099999996</v>
      </c>
      <c r="BS158" s="307">
        <v>58.770315999999994</v>
      </c>
      <c r="BT158" s="307">
        <v>15.468234000000001</v>
      </c>
      <c r="BU158" s="307">
        <v>643.56272600000023</v>
      </c>
      <c r="BV158" s="307">
        <v>163.87278600000002</v>
      </c>
      <c r="BW158" s="307">
        <v>2.6390000000000002</v>
      </c>
      <c r="BX158" s="307">
        <v>312.22780799999992</v>
      </c>
      <c r="BY158" s="308">
        <v>420.03564700000015</v>
      </c>
      <c r="BZ158" s="308">
        <v>100.86272500000001</v>
      </c>
      <c r="CA158" s="308">
        <v>829.85396099999991</v>
      </c>
      <c r="CB158" s="308">
        <v>623.38456199999996</v>
      </c>
      <c r="CC158" s="308">
        <v>1027.7997500000006</v>
      </c>
      <c r="CD158" s="308">
        <v>987.31953299999975</v>
      </c>
      <c r="CE158" s="308">
        <v>468.01677499999983</v>
      </c>
      <c r="CF158" s="308">
        <v>31.593363999999998</v>
      </c>
      <c r="CG158" s="308">
        <v>832.76996900000029</v>
      </c>
      <c r="CH158" s="308">
        <v>889.07713099999955</v>
      </c>
      <c r="CI158" s="308">
        <v>359.78572200000013</v>
      </c>
      <c r="CJ158" s="308">
        <v>69.098440000000011</v>
      </c>
      <c r="CK158" s="308">
        <v>224.32195800000002</v>
      </c>
      <c r="CL158" s="308">
        <v>606.77699300000006</v>
      </c>
      <c r="CM158" s="1514"/>
      <c r="CN158" s="1514"/>
      <c r="CO158" s="1514"/>
      <c r="CP158" s="1514"/>
      <c r="CQ158" s="1514"/>
      <c r="CR158" s="1514"/>
      <c r="CS158" s="1514"/>
      <c r="CT158" s="1514"/>
      <c r="CU158" s="1514"/>
      <c r="CV158" s="1514"/>
      <c r="CW158" s="1514"/>
      <c r="CX158" s="1514"/>
      <c r="CY158" s="1514"/>
      <c r="CZ158" s="1514"/>
    </row>
    <row r="159" s="566" customFormat="true" ht="15" customHeight="true" x14ac:dyDescent="0.2">
      <c r="A159" s="1834"/>
      <c r="B159" s="1338" t="s">
        <v>47</v>
      </c>
      <c r="C159" s="1248">
        <v>0.53625345198085517</v>
      </c>
      <c r="D159" s="1249">
        <v>0.32277135623493108</v>
      </c>
      <c r="E159" s="1249">
        <v>0.33000879221837265</v>
      </c>
      <c r="F159" s="1249">
        <v>0.27295466804854285</v>
      </c>
      <c r="G159" s="1250">
        <v>0.13554620452586394</v>
      </c>
      <c r="H159" s="1251">
        <v>0.24239122857024559</v>
      </c>
      <c r="I159" s="1249">
        <v>0.27435341850131462</v>
      </c>
      <c r="J159" s="1249">
        <v>0.1987371309973931</v>
      </c>
      <c r="K159" s="1249">
        <v>8.7179016658517627E-2</v>
      </c>
      <c r="L159" s="1252">
        <v>5.3313139022889103E-2</v>
      </c>
      <c r="M159" s="1253">
        <v>0.38635050860055359</v>
      </c>
      <c r="N159" s="1249">
        <v>0.59739765085596142</v>
      </c>
      <c r="O159" s="1249">
        <v>0.25798920032844025</v>
      </c>
      <c r="P159" s="1249">
        <v>0.39837804797985943</v>
      </c>
      <c r="Q159" s="1250">
        <v>0.28787299341065981</v>
      </c>
      <c r="R159" s="1251">
        <v>0.47390362880721482</v>
      </c>
      <c r="S159" s="1249">
        <v>0</v>
      </c>
      <c r="T159" s="1249">
        <v>0.24608527097293464</v>
      </c>
      <c r="U159" s="1249">
        <v>0</v>
      </c>
      <c r="V159" s="1249">
        <v>0.34003175375502231</v>
      </c>
      <c r="W159" s="1249">
        <v>0</v>
      </c>
      <c r="X159" s="1249">
        <v>5.6592922387209879E-2</v>
      </c>
      <c r="Y159" s="1249">
        <v>2.2595694820464733</v>
      </c>
      <c r="Z159" s="1249">
        <v>0.52859832884940861</v>
      </c>
      <c r="AA159" s="1249">
        <v>0.92834799893117059</v>
      </c>
      <c r="AB159" s="1249">
        <v>0.15086796030034086</v>
      </c>
      <c r="AC159" s="1249">
        <v>0.21395706002995921</v>
      </c>
      <c r="AD159" s="1249">
        <v>0.13611445569970132</v>
      </c>
      <c r="AE159" s="1249">
        <v>0.43973852383690365</v>
      </c>
      <c r="AF159" s="1249">
        <v>0.55313947568239241</v>
      </c>
      <c r="AG159" s="1249">
        <v>1.5721296218292924</v>
      </c>
      <c r="AH159" s="1249">
        <v>0.43754292340254625</v>
      </c>
      <c r="AI159" s="1249">
        <v>0.38060933075462566</v>
      </c>
      <c r="AJ159" s="1249">
        <v>4.2966425494023644E-2</v>
      </c>
      <c r="AK159" s="1249">
        <v>0.34442624562131502</v>
      </c>
      <c r="AL159" s="1556">
        <v>0.1286867838275243</v>
      </c>
      <c r="AM159" s="1226"/>
      <c r="AN159" s="1226"/>
      <c r="AO159" s="1226"/>
      <c r="AP159" s="1226"/>
      <c r="AQ159" s="1226"/>
      <c r="AR159" s="1226"/>
      <c r="AS159" s="1226"/>
      <c r="AT159" s="1226"/>
      <c r="AU159" s="1226"/>
      <c r="AV159" s="1226"/>
      <c r="AW159" s="1226"/>
      <c r="AX159" s="1226"/>
      <c r="AY159" s="1226"/>
      <c r="AZ159" s="570"/>
      <c r="BA159" s="1895"/>
      <c r="BB159" s="1357" t="s">
        <v>47</v>
      </c>
      <c r="BC159" s="341">
        <v>124.98447700000001</v>
      </c>
      <c r="BD159" s="307">
        <v>75.329221999999987</v>
      </c>
      <c r="BE159" s="307">
        <v>76.984754999999993</v>
      </c>
      <c r="BF159" s="307">
        <v>63.718638999999996</v>
      </c>
      <c r="BG159" s="342">
        <v>31.688686999999998</v>
      </c>
      <c r="BH159" s="352">
        <v>17.496995999999999</v>
      </c>
      <c r="BI159" s="307">
        <v>19.754854999999999</v>
      </c>
      <c r="BJ159" s="307">
        <v>14.344158</v>
      </c>
      <c r="BK159" s="307">
        <v>6.2855600000000003</v>
      </c>
      <c r="BL159" s="342">
        <v>3.846438</v>
      </c>
      <c r="BM159" s="352">
        <v>62.222589000000006</v>
      </c>
      <c r="BN159" s="307">
        <v>96.497443000000004</v>
      </c>
      <c r="BO159" s="307">
        <v>41.593667000000003</v>
      </c>
      <c r="BP159" s="307">
        <v>64.218536999999998</v>
      </c>
      <c r="BQ159" s="342">
        <v>46.445536999999987</v>
      </c>
      <c r="BR159" s="352">
        <v>11.759155999999999</v>
      </c>
      <c r="BS159" s="307">
        <v>0</v>
      </c>
      <c r="BT159" s="307">
        <v>11.559925</v>
      </c>
      <c r="BU159" s="307">
        <v>0</v>
      </c>
      <c r="BV159" s="307">
        <v>3.1828220000000003</v>
      </c>
      <c r="BW159" s="307">
        <v>0</v>
      </c>
      <c r="BX159" s="307">
        <v>1.7548619999999999</v>
      </c>
      <c r="BY159" s="308">
        <v>68.022790999999998</v>
      </c>
      <c r="BZ159" s="308">
        <v>23.992280000000001</v>
      </c>
      <c r="CA159" s="308">
        <v>77.184551999999996</v>
      </c>
      <c r="CB159" s="308">
        <v>9.8851049999999994</v>
      </c>
      <c r="CC159" s="308">
        <v>14.979900000000001</v>
      </c>
      <c r="CD159" s="308">
        <v>17.462082000000002</v>
      </c>
      <c r="CE159" s="308">
        <v>14.243103000000001</v>
      </c>
      <c r="CF159" s="308">
        <v>4.7624639999999996</v>
      </c>
      <c r="CG159" s="308">
        <v>42.253050999999992</v>
      </c>
      <c r="CH159" s="308">
        <v>15.898027000000001</v>
      </c>
      <c r="CI159" s="308">
        <v>23.180425999999997</v>
      </c>
      <c r="CJ159" s="308">
        <v>4.4397700000000002</v>
      </c>
      <c r="CK159" s="308">
        <v>8.5140440000000002</v>
      </c>
      <c r="CL159" s="308">
        <v>19.631419999999999</v>
      </c>
      <c r="CM159" s="1514"/>
      <c r="CN159" s="1514"/>
      <c r="CO159" s="1514"/>
      <c r="CP159" s="1514"/>
      <c r="CQ159" s="1514"/>
      <c r="CR159" s="1514"/>
      <c r="CS159" s="1514"/>
      <c r="CT159" s="1514"/>
      <c r="CU159" s="1514"/>
      <c r="CV159" s="1514"/>
      <c r="CW159" s="1514"/>
      <c r="CX159" s="1514"/>
      <c r="CY159" s="1514"/>
      <c r="CZ159" s="1514"/>
    </row>
    <row r="160" s="239" customFormat="true" ht="15" customHeight="true" x14ac:dyDescent="0.2">
      <c r="B160" s="135"/>
      <c r="C160" s="823"/>
      <c r="D160" s="814"/>
      <c r="E160" s="814"/>
      <c r="F160" s="814"/>
      <c r="G160" s="815"/>
      <c r="H160" s="824"/>
      <c r="I160" s="814"/>
      <c r="J160" s="814"/>
      <c r="K160" s="814"/>
      <c r="L160" s="825"/>
      <c r="M160" s="823"/>
      <c r="N160" s="814"/>
      <c r="O160" s="814"/>
      <c r="P160" s="814"/>
      <c r="Q160" s="815"/>
      <c r="R160" s="824"/>
      <c r="S160" s="814"/>
      <c r="T160" s="814"/>
      <c r="U160" s="814"/>
      <c r="V160" s="814"/>
      <c r="W160" s="814"/>
      <c r="X160" s="814"/>
      <c r="Y160" s="814"/>
      <c r="Z160" s="814"/>
      <c r="AA160" s="814"/>
      <c r="AB160" s="814"/>
      <c r="AC160" s="814"/>
      <c r="AD160" s="814"/>
      <c r="AE160" s="814"/>
      <c r="AF160" s="814"/>
      <c r="AG160" s="814"/>
      <c r="AH160" s="814"/>
      <c r="AI160" s="814"/>
      <c r="AJ160" s="814"/>
      <c r="AK160" s="814"/>
      <c r="AL160" s="825"/>
      <c r="AM160" s="547"/>
      <c r="AN160" s="547"/>
      <c r="AO160" s="547"/>
      <c r="AP160" s="547"/>
      <c r="AQ160" s="547"/>
      <c r="AR160" s="547"/>
      <c r="AS160" s="547"/>
      <c r="AT160" s="547"/>
      <c r="AU160" s="547"/>
      <c r="AV160" s="547"/>
      <c r="AW160" s="547"/>
      <c r="AX160" s="547"/>
      <c r="AY160" s="547"/>
      <c r="AZ160" s="216"/>
      <c r="BA160" s="1896"/>
      <c r="BB160" s="1358" t="s">
        <v>196</v>
      </c>
      <c r="BC160" s="341">
        <v>23306.978545000042</v>
      </c>
      <c r="BD160" s="307">
        <v>23338.26113899994</v>
      </c>
      <c r="BE160" s="307">
        <v>23328.09210400001</v>
      </c>
      <c r="BF160" s="307">
        <v>23344.037109000143</v>
      </c>
      <c r="BG160" s="342">
        <v>23378.512966000017</v>
      </c>
      <c r="BH160" s="352">
        <v>7218.4938800000036</v>
      </c>
      <c r="BI160" s="307">
        <v>7200.5135230000205</v>
      </c>
      <c r="BJ160" s="307">
        <v>7217.6537560000088</v>
      </c>
      <c r="BK160" s="307">
        <v>7209.9459720000004</v>
      </c>
      <c r="BL160" s="342">
        <v>7214.8030869999911</v>
      </c>
      <c r="BM160" s="352">
        <v>16105.217313000025</v>
      </c>
      <c r="BN160" s="307">
        <v>16152.966597999983</v>
      </c>
      <c r="BO160" s="307">
        <v>16122.251220999964</v>
      </c>
      <c r="BP160" s="307">
        <v>16119.998911999955</v>
      </c>
      <c r="BQ160" s="342">
        <v>16134.037600999958</v>
      </c>
      <c r="BR160" s="352">
        <v>2481.3390920000011</v>
      </c>
      <c r="BS160" s="307">
        <v>3815.3879729999985</v>
      </c>
      <c r="BT160" s="307">
        <v>4697.5281999999925</v>
      </c>
      <c r="BU160" s="307">
        <v>14398.793311000005</v>
      </c>
      <c r="BV160" s="307">
        <v>936.03669799999955</v>
      </c>
      <c r="BW160" s="307">
        <v>448.30100999999991</v>
      </c>
      <c r="BX160" s="307">
        <v>3100.8506469999907</v>
      </c>
      <c r="BY160" s="308">
        <v>3010.4314800000006</v>
      </c>
      <c r="BZ160" s="308">
        <v>4538.8490070000043</v>
      </c>
      <c r="CA160" s="308">
        <v>8314.1830529999988</v>
      </c>
      <c r="CB160" s="308">
        <v>6552.1565879999935</v>
      </c>
      <c r="CC160" s="308">
        <v>7001.3581220000169</v>
      </c>
      <c r="CD160" s="308">
        <v>12828.969495000021</v>
      </c>
      <c r="CE160" s="308">
        <v>3238.9936810000031</v>
      </c>
      <c r="CF160" s="308">
        <v>860.98790800000006</v>
      </c>
      <c r="CG160" s="308">
        <v>2687.6315039999918</v>
      </c>
      <c r="CH160" s="308">
        <v>3633.4782600000071</v>
      </c>
      <c r="CI160" s="308">
        <v>6090.3462230000196</v>
      </c>
      <c r="CJ160" s="308">
        <v>10333.114633000001</v>
      </c>
      <c r="CK160" s="308">
        <v>2471.9498319999989</v>
      </c>
      <c r="CL160" s="308">
        <v>15255.195146</v>
      </c>
      <c r="CM160" s="1514"/>
      <c r="CN160" s="1514"/>
      <c r="CO160" s="1514"/>
      <c r="CP160" s="1514"/>
      <c r="CQ160" s="1514"/>
      <c r="CR160" s="1514"/>
      <c r="CS160" s="1514"/>
      <c r="CT160" s="1514"/>
      <c r="CU160" s="1514"/>
      <c r="CV160" s="1514"/>
      <c r="CW160" s="1514"/>
      <c r="CX160" s="1514"/>
      <c r="CY160" s="1514"/>
      <c r="CZ160" s="1514"/>
    </row>
    <row r="161" s="239" customFormat="true" ht="15" customHeight="true" x14ac:dyDescent="0.2">
      <c r="A161" s="216"/>
      <c r="B161" s="571"/>
      <c r="C161" s="823"/>
      <c r="D161" s="814"/>
      <c r="E161" s="814"/>
      <c r="F161" s="814"/>
      <c r="G161" s="815"/>
      <c r="H161" s="824"/>
      <c r="I161" s="814"/>
      <c r="J161" s="814"/>
      <c r="K161" s="814"/>
      <c r="L161" s="825"/>
      <c r="M161" s="823"/>
      <c r="N161" s="814"/>
      <c r="O161" s="814"/>
      <c r="P161" s="814"/>
      <c r="Q161" s="815"/>
      <c r="R161" s="824"/>
      <c r="S161" s="814"/>
      <c r="T161" s="814"/>
      <c r="U161" s="814"/>
      <c r="V161" s="814"/>
      <c r="W161" s="814"/>
      <c r="X161" s="814"/>
      <c r="Y161" s="814"/>
      <c r="Z161" s="814"/>
      <c r="AA161" s="814"/>
      <c r="AB161" s="814"/>
      <c r="AC161" s="814"/>
      <c r="AD161" s="814"/>
      <c r="AE161" s="814"/>
      <c r="AF161" s="814"/>
      <c r="AG161" s="814"/>
      <c r="AH161" s="814"/>
      <c r="AI161" s="814"/>
      <c r="AJ161" s="814"/>
      <c r="AK161" s="814"/>
      <c r="AL161" s="825"/>
      <c r="AM161" s="547"/>
      <c r="AN161" s="547"/>
      <c r="AO161" s="547"/>
      <c r="AP161" s="547"/>
      <c r="AQ161" s="547"/>
      <c r="AR161" s="547"/>
      <c r="AS161" s="547"/>
      <c r="AT161" s="547"/>
      <c r="AU161" s="547"/>
      <c r="AV161" s="547"/>
      <c r="AW161" s="547"/>
      <c r="AX161" s="547"/>
      <c r="AY161" s="547"/>
      <c r="AZ161" s="216"/>
      <c r="BA161" s="392"/>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308"/>
      <c r="CB161" s="308"/>
      <c r="CC161" s="308"/>
      <c r="CD161" s="308"/>
      <c r="CE161" s="308"/>
      <c r="CF161" s="308"/>
      <c r="CG161" s="308"/>
      <c r="CH161" s="308"/>
      <c r="CI161" s="308"/>
      <c r="CJ161" s="308"/>
      <c r="CK161" s="308"/>
      <c r="CL161" s="308"/>
      <c r="CM161" s="1514"/>
      <c r="CN161" s="1514"/>
      <c r="CO161" s="1514"/>
      <c r="CP161" s="1514"/>
      <c r="CQ161" s="1514"/>
      <c r="CR161" s="1514"/>
      <c r="CS161" s="1514"/>
      <c r="CT161" s="1514"/>
      <c r="CU161" s="1514"/>
      <c r="CV161" s="1514"/>
      <c r="CW161" s="1514"/>
      <c r="CX161" s="1514"/>
      <c r="CY161" s="1514"/>
      <c r="CZ161" s="1514"/>
    </row>
    <row r="162" s="239" customFormat="true" ht="15" customHeight="true" x14ac:dyDescent="0.2">
      <c r="A162" s="1178"/>
      <c r="B162" s="1339"/>
      <c r="C162" s="823"/>
      <c r="D162" s="814"/>
      <c r="E162" s="814"/>
      <c r="F162" s="814"/>
      <c r="G162" s="815"/>
      <c r="H162" s="824"/>
      <c r="I162" s="814"/>
      <c r="J162" s="814"/>
      <c r="K162" s="814"/>
      <c r="L162" s="825"/>
      <c r="M162" s="823"/>
      <c r="N162" s="814"/>
      <c r="O162" s="814"/>
      <c r="P162" s="814"/>
      <c r="Q162" s="815"/>
      <c r="R162" s="824"/>
      <c r="S162" s="814"/>
      <c r="T162" s="814"/>
      <c r="U162" s="814"/>
      <c r="V162" s="814"/>
      <c r="W162" s="814"/>
      <c r="X162" s="814"/>
      <c r="Y162" s="814"/>
      <c r="Z162" s="814"/>
      <c r="AA162" s="814"/>
      <c r="AB162" s="814"/>
      <c r="AC162" s="814"/>
      <c r="AD162" s="814"/>
      <c r="AE162" s="814"/>
      <c r="AF162" s="814"/>
      <c r="AG162" s="814"/>
      <c r="AH162" s="814"/>
      <c r="AI162" s="814"/>
      <c r="AJ162" s="814"/>
      <c r="AK162" s="814"/>
      <c r="AL162" s="825"/>
      <c r="AM162" s="547"/>
      <c r="AN162" s="547"/>
      <c r="AO162" s="547"/>
      <c r="AP162" s="547"/>
      <c r="AQ162" s="547"/>
      <c r="AR162" s="547"/>
      <c r="AS162" s="547"/>
      <c r="AT162" s="547"/>
      <c r="AU162" s="547"/>
      <c r="AV162" s="547"/>
      <c r="AW162" s="547"/>
      <c r="AX162" s="547"/>
      <c r="AY162" s="547"/>
      <c r="AZ162" s="216"/>
      <c r="BA162" s="392"/>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308"/>
      <c r="CC162" s="308"/>
      <c r="CD162" s="308"/>
      <c r="CE162" s="308"/>
      <c r="CF162" s="308"/>
      <c r="CG162" s="308"/>
      <c r="CH162" s="308"/>
      <c r="CI162" s="308"/>
      <c r="CJ162" s="308"/>
      <c r="CK162" s="308"/>
      <c r="CL162" s="308"/>
      <c r="CM162" s="1514"/>
      <c r="CN162" s="1514"/>
      <c r="CO162" s="1514"/>
      <c r="CP162" s="1514"/>
      <c r="CQ162" s="1514"/>
      <c r="CR162" s="1514"/>
      <c r="CS162" s="1514"/>
      <c r="CT162" s="1514"/>
      <c r="CU162" s="1514"/>
      <c r="CV162" s="1514"/>
      <c r="CW162" s="1514"/>
      <c r="CX162" s="1514"/>
      <c r="CY162" s="1514"/>
      <c r="CZ162" s="1514"/>
    </row>
    <row r="163" s="566" customFormat="true" ht="15" customHeight="true" x14ac:dyDescent="0.2">
      <c r="A163" s="924"/>
      <c r="B163" s="740"/>
      <c r="C163" s="868"/>
      <c r="D163" s="756"/>
      <c r="E163" s="756"/>
      <c r="F163" s="756"/>
      <c r="G163" s="757"/>
      <c r="H163" s="869"/>
      <c r="I163" s="756"/>
      <c r="J163" s="756"/>
      <c r="K163" s="756"/>
      <c r="L163" s="870"/>
      <c r="M163" s="868"/>
      <c r="N163" s="756"/>
      <c r="O163" s="756"/>
      <c r="P163" s="756"/>
      <c r="Q163" s="757"/>
      <c r="R163" s="869"/>
      <c r="S163" s="756"/>
      <c r="T163" s="756"/>
      <c r="U163" s="756"/>
      <c r="V163" s="756"/>
      <c r="W163" s="756"/>
      <c r="X163" s="756"/>
      <c r="Y163" s="756"/>
      <c r="Z163" s="756"/>
      <c r="AA163" s="756"/>
      <c r="AB163" s="756"/>
      <c r="AC163" s="756"/>
      <c r="AD163" s="756"/>
      <c r="AE163" s="756"/>
      <c r="AF163" s="756"/>
      <c r="AG163" s="756"/>
      <c r="AH163" s="756"/>
      <c r="AI163" s="756"/>
      <c r="AJ163" s="756"/>
      <c r="AK163" s="756"/>
      <c r="AL163" s="870"/>
      <c r="AM163" s="1226"/>
      <c r="AN163" s="1226"/>
      <c r="AO163" s="1226"/>
      <c r="AP163" s="1226"/>
      <c r="AQ163" s="1226"/>
      <c r="AR163" s="1226"/>
      <c r="AS163" s="1226"/>
      <c r="AT163" s="1226"/>
      <c r="AU163" s="1226"/>
      <c r="AV163" s="1226"/>
      <c r="AW163" s="1226"/>
      <c r="AX163" s="1226"/>
      <c r="AY163" s="1226"/>
      <c r="AZ163" s="570"/>
      <c r="BA163" s="392"/>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308"/>
      <c r="CC163" s="308"/>
      <c r="CD163" s="308"/>
      <c r="CE163" s="308"/>
      <c r="CF163" s="308"/>
      <c r="CG163" s="308"/>
      <c r="CH163" s="308"/>
      <c r="CI163" s="308"/>
      <c r="CJ163" s="308"/>
      <c r="CK163" s="308"/>
      <c r="CL163" s="308"/>
      <c r="CM163" s="1514"/>
      <c r="CN163" s="1514"/>
      <c r="CO163" s="1514"/>
      <c r="CP163" s="1514"/>
      <c r="CQ163" s="1514"/>
      <c r="CR163" s="1514"/>
      <c r="CS163" s="1514"/>
      <c r="CT163" s="1514"/>
      <c r="CU163" s="1514"/>
      <c r="CV163" s="1514"/>
      <c r="CW163" s="1514"/>
      <c r="CX163" s="1514"/>
      <c r="CY163" s="1514"/>
      <c r="CZ163" s="1514"/>
    </row>
    <row r="164" s="566" customFormat="true" ht="15" customHeight="true" x14ac:dyDescent="0.2">
      <c r="A164" s="1165"/>
      <c r="B164" s="1340"/>
      <c r="C164" s="1121"/>
      <c r="D164" s="1122"/>
      <c r="E164" s="1122"/>
      <c r="F164" s="1122"/>
      <c r="G164" s="1156"/>
      <c r="H164" s="1148"/>
      <c r="I164" s="1122"/>
      <c r="J164" s="1122"/>
      <c r="K164" s="1122"/>
      <c r="L164" s="1129"/>
      <c r="M164" s="1138"/>
      <c r="N164" s="1122"/>
      <c r="O164" s="1122"/>
      <c r="P164" s="1122"/>
      <c r="Q164" s="1156"/>
      <c r="R164" s="1148"/>
      <c r="S164" s="1122"/>
      <c r="T164" s="1122"/>
      <c r="U164" s="1122"/>
      <c r="V164" s="1122"/>
      <c r="W164" s="1122"/>
      <c r="X164" s="1122"/>
      <c r="Y164" s="1122"/>
      <c r="Z164" s="1122"/>
      <c r="AA164" s="1122"/>
      <c r="AB164" s="1122"/>
      <c r="AC164" s="1122"/>
      <c r="AD164" s="1122"/>
      <c r="AE164" s="1122"/>
      <c r="AF164" s="1122"/>
      <c r="AG164" s="1122"/>
      <c r="AH164" s="1122"/>
      <c r="AI164" s="1122"/>
      <c r="AJ164" s="1122"/>
      <c r="AK164" s="1122"/>
      <c r="AL164" s="1558"/>
      <c r="AM164" s="1226"/>
      <c r="AN164" s="1226"/>
      <c r="AO164" s="1226"/>
      <c r="AP164" s="1226"/>
      <c r="AQ164" s="1226"/>
      <c r="AR164" s="1226"/>
      <c r="AS164" s="1226"/>
      <c r="AT164" s="1226"/>
      <c r="AU164" s="1226"/>
      <c r="AV164" s="1226"/>
      <c r="AW164" s="1226"/>
      <c r="AX164" s="1226"/>
      <c r="AY164" s="1226"/>
      <c r="AZ164" s="570"/>
      <c r="BA164" s="392"/>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308"/>
      <c r="CD164" s="308"/>
      <c r="CE164" s="308"/>
      <c r="CF164" s="308"/>
      <c r="CG164" s="308"/>
      <c r="CH164" s="308"/>
      <c r="CI164" s="308"/>
      <c r="CJ164" s="308"/>
      <c r="CK164" s="308"/>
      <c r="CL164" s="308"/>
      <c r="CM164" s="1514"/>
      <c r="CN164" s="1514"/>
      <c r="CO164" s="1514"/>
      <c r="CP164" s="1514"/>
      <c r="CQ164" s="1514"/>
      <c r="CR164" s="1514"/>
      <c r="CS164" s="1514"/>
      <c r="CT164" s="1514"/>
      <c r="CU164" s="1514"/>
      <c r="CV164" s="1514"/>
      <c r="CW164" s="1514"/>
      <c r="CX164" s="1514"/>
      <c r="CY164" s="1514"/>
      <c r="CZ164" s="1514"/>
    </row>
    <row r="165" s="566" customFormat="true" ht="15" customHeight="true" x14ac:dyDescent="0.2">
      <c r="A165" s="1166"/>
      <c r="B165" s="1341"/>
      <c r="C165" s="1123"/>
      <c r="D165" s="1124"/>
      <c r="E165" s="1124"/>
      <c r="F165" s="1124"/>
      <c r="G165" s="1157"/>
      <c r="H165" s="1149"/>
      <c r="I165" s="1124"/>
      <c r="J165" s="1124"/>
      <c r="K165" s="1124"/>
      <c r="L165" s="1130"/>
      <c r="M165" s="1139"/>
      <c r="N165" s="1124"/>
      <c r="O165" s="1124"/>
      <c r="P165" s="1124"/>
      <c r="Q165" s="1157"/>
      <c r="R165" s="1149"/>
      <c r="S165" s="1124"/>
      <c r="T165" s="1124"/>
      <c r="U165" s="1124"/>
      <c r="V165" s="1124"/>
      <c r="W165" s="1124"/>
      <c r="X165" s="1124"/>
      <c r="Y165" s="1124"/>
      <c r="Z165" s="1124"/>
      <c r="AA165" s="1124"/>
      <c r="AB165" s="1124"/>
      <c r="AC165" s="1124"/>
      <c r="AD165" s="1124"/>
      <c r="AE165" s="1124"/>
      <c r="AF165" s="1124"/>
      <c r="AG165" s="1124"/>
      <c r="AH165" s="1124"/>
      <c r="AI165" s="1124"/>
      <c r="AJ165" s="1124"/>
      <c r="AK165" s="1124"/>
      <c r="AL165" s="1559"/>
      <c r="AM165" s="1226"/>
      <c r="AN165" s="1226"/>
      <c r="AO165" s="1226"/>
      <c r="AP165" s="1226"/>
      <c r="AQ165" s="1226"/>
      <c r="AR165" s="1226"/>
      <c r="AS165" s="1226"/>
      <c r="AT165" s="1226"/>
      <c r="AU165" s="1226"/>
      <c r="AV165" s="1226"/>
      <c r="AW165" s="1226"/>
      <c r="AX165" s="1226"/>
      <c r="AY165" s="1226"/>
      <c r="AZ165" s="570"/>
      <c r="BA165" s="392"/>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308"/>
      <c r="CD165" s="308"/>
      <c r="CE165" s="308"/>
      <c r="CF165" s="308"/>
      <c r="CG165" s="308"/>
      <c r="CH165" s="308"/>
      <c r="CI165" s="308"/>
      <c r="CJ165" s="308"/>
      <c r="CK165" s="308"/>
      <c r="CL165" s="308"/>
      <c r="CM165" s="1514"/>
      <c r="CN165" s="1514"/>
      <c r="CO165" s="1514"/>
      <c r="CP165" s="1514"/>
      <c r="CQ165" s="1514"/>
      <c r="CR165" s="1514"/>
      <c r="CS165" s="1514"/>
      <c r="CT165" s="1514"/>
      <c r="CU165" s="1514"/>
      <c r="CV165" s="1514"/>
      <c r="CW165" s="1514"/>
      <c r="CX165" s="1514"/>
      <c r="CY165" s="1514"/>
      <c r="CZ165" s="1514"/>
    </row>
    <row r="166" s="566" customFormat="true" ht="15" customHeight="true" x14ac:dyDescent="0.2">
      <c r="A166" s="1167"/>
      <c r="B166" s="1342"/>
      <c r="C166" s="1254"/>
      <c r="D166" s="1255"/>
      <c r="E166" s="1255"/>
      <c r="F166" s="1255"/>
      <c r="G166" s="1256"/>
      <c r="H166" s="1257"/>
      <c r="I166" s="1255"/>
      <c r="J166" s="1255"/>
      <c r="K166" s="1255"/>
      <c r="L166" s="1258"/>
      <c r="M166" s="1259"/>
      <c r="N166" s="1255"/>
      <c r="O166" s="1255"/>
      <c r="P166" s="1255"/>
      <c r="Q166" s="1256"/>
      <c r="R166" s="1257"/>
      <c r="S166" s="1255"/>
      <c r="T166" s="1255"/>
      <c r="U166" s="1255"/>
      <c r="V166" s="1255"/>
      <c r="W166" s="1255"/>
      <c r="X166" s="1255"/>
      <c r="Y166" s="1255"/>
      <c r="Z166" s="1255"/>
      <c r="AA166" s="1255"/>
      <c r="AB166" s="1255"/>
      <c r="AC166" s="1255"/>
      <c r="AD166" s="1255"/>
      <c r="AE166" s="1255"/>
      <c r="AF166" s="1255"/>
      <c r="AG166" s="1255"/>
      <c r="AH166" s="1255"/>
      <c r="AI166" s="1255"/>
      <c r="AJ166" s="1255"/>
      <c r="AK166" s="1255"/>
      <c r="AL166" s="1560"/>
      <c r="AM166" s="1226"/>
      <c r="AN166" s="1226"/>
      <c r="AO166" s="1226"/>
      <c r="AP166" s="1226"/>
      <c r="AQ166" s="1226"/>
      <c r="AR166" s="1226"/>
      <c r="AS166" s="1226"/>
      <c r="AT166" s="1226"/>
      <c r="AU166" s="1226"/>
      <c r="AV166" s="1226"/>
      <c r="AW166" s="1226"/>
      <c r="AX166" s="1226"/>
      <c r="AY166" s="1226"/>
      <c r="AZ166" s="570"/>
      <c r="BA166" s="392"/>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308"/>
      <c r="CE166" s="308"/>
      <c r="CF166" s="308"/>
      <c r="CG166" s="308"/>
      <c r="CH166" s="308"/>
      <c r="CI166" s="308"/>
      <c r="CJ166" s="308"/>
      <c r="CK166" s="308"/>
      <c r="CL166" s="308"/>
      <c r="CM166" s="1514"/>
      <c r="CN166" s="1514"/>
      <c r="CO166" s="1514"/>
      <c r="CP166" s="1514"/>
      <c r="CQ166" s="1514"/>
      <c r="CR166" s="1514"/>
      <c r="CS166" s="1514"/>
      <c r="CT166" s="1514"/>
      <c r="CU166" s="1514"/>
      <c r="CV166" s="1514"/>
      <c r="CW166" s="1514"/>
      <c r="CX166" s="1514"/>
      <c r="CY166" s="1514"/>
      <c r="CZ166" s="1514"/>
    </row>
    <row r="167" s="566" customFormat="true" ht="15" customHeight="true" x14ac:dyDescent="0.2">
      <c r="A167" s="1168"/>
      <c r="B167" s="1343"/>
      <c r="C167" s="1260"/>
      <c r="D167" s="1261"/>
      <c r="E167" s="1261"/>
      <c r="F167" s="1261"/>
      <c r="G167" s="1262"/>
      <c r="H167" s="1263"/>
      <c r="I167" s="1261"/>
      <c r="J167" s="1261"/>
      <c r="K167" s="1261"/>
      <c r="L167" s="1264"/>
      <c r="M167" s="1265"/>
      <c r="N167" s="1261"/>
      <c r="O167" s="1261"/>
      <c r="P167" s="1261"/>
      <c r="Q167" s="1262"/>
      <c r="R167" s="1263"/>
      <c r="S167" s="1261"/>
      <c r="T167" s="1261"/>
      <c r="U167" s="1261"/>
      <c r="V167" s="1261"/>
      <c r="W167" s="1261"/>
      <c r="X167" s="1261"/>
      <c r="Y167" s="1261"/>
      <c r="Z167" s="1261"/>
      <c r="AA167" s="1261"/>
      <c r="AB167" s="1261"/>
      <c r="AC167" s="1261"/>
      <c r="AD167" s="1261"/>
      <c r="AE167" s="1261"/>
      <c r="AF167" s="1261"/>
      <c r="AG167" s="1261"/>
      <c r="AH167" s="1261"/>
      <c r="AI167" s="1261"/>
      <c r="AJ167" s="1261"/>
      <c r="AK167" s="1261"/>
      <c r="AL167" s="1561"/>
      <c r="AM167" s="1226"/>
      <c r="AN167" s="1226"/>
      <c r="AO167" s="1226"/>
      <c r="AP167" s="1226"/>
      <c r="AQ167" s="1226"/>
      <c r="AR167" s="1226"/>
      <c r="AS167" s="1226"/>
      <c r="AT167" s="1226"/>
      <c r="AU167" s="1226"/>
      <c r="AV167" s="1226"/>
      <c r="AW167" s="1226"/>
      <c r="AX167" s="1226"/>
      <c r="AY167" s="1226"/>
      <c r="AZ167" s="570"/>
      <c r="BA167" s="392"/>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308"/>
      <c r="CF167" s="308"/>
      <c r="CG167" s="308"/>
      <c r="CH167" s="308"/>
      <c r="CI167" s="308"/>
      <c r="CJ167" s="308"/>
      <c r="CK167" s="308"/>
      <c r="CL167" s="308"/>
      <c r="CM167" s="1514"/>
      <c r="CN167" s="1514"/>
      <c r="CO167" s="1514"/>
      <c r="CP167" s="1514"/>
      <c r="CQ167" s="1514"/>
      <c r="CR167" s="1514"/>
      <c r="CS167" s="1514"/>
      <c r="CT167" s="1514"/>
      <c r="CU167" s="1514"/>
      <c r="CV167" s="1514"/>
      <c r="CW167" s="1514"/>
      <c r="CX167" s="1514"/>
      <c r="CY167" s="1514"/>
      <c r="CZ167" s="1514"/>
    </row>
    <row r="168" s="566" customFormat="true" ht="15" customHeight="true" x14ac:dyDescent="0.2">
      <c r="A168" s="1168"/>
      <c r="B168" s="1343"/>
      <c r="C168" s="1260"/>
      <c r="D168" s="1261"/>
      <c r="E168" s="1261"/>
      <c r="F168" s="1261"/>
      <c r="G168" s="1262"/>
      <c r="H168" s="1263"/>
      <c r="I168" s="1261"/>
      <c r="J168" s="1261"/>
      <c r="K168" s="1261"/>
      <c r="L168" s="1264"/>
      <c r="M168" s="1265"/>
      <c r="N168" s="1261"/>
      <c r="O168" s="1261"/>
      <c r="P168" s="1261"/>
      <c r="Q168" s="1262"/>
      <c r="R168" s="1263"/>
      <c r="S168" s="1261"/>
      <c r="T168" s="1261"/>
      <c r="U168" s="1261"/>
      <c r="V168" s="1261"/>
      <c r="W168" s="1261"/>
      <c r="X168" s="1261"/>
      <c r="Y168" s="1261"/>
      <c r="Z168" s="1261"/>
      <c r="AA168" s="1261"/>
      <c r="AB168" s="1261"/>
      <c r="AC168" s="1261"/>
      <c r="AD168" s="1261"/>
      <c r="AE168" s="1261"/>
      <c r="AF168" s="1261"/>
      <c r="AG168" s="1261"/>
      <c r="AH168" s="1261"/>
      <c r="AI168" s="1261"/>
      <c r="AJ168" s="1261"/>
      <c r="AK168" s="1261"/>
      <c r="AL168" s="1561"/>
      <c r="AM168" s="1226"/>
      <c r="AN168" s="1226"/>
      <c r="AO168" s="1226"/>
      <c r="AP168" s="1226"/>
      <c r="AQ168" s="1226"/>
      <c r="AR168" s="1226"/>
      <c r="AS168" s="1226"/>
      <c r="AT168" s="1226"/>
      <c r="AU168" s="1226"/>
      <c r="AV168" s="1226"/>
      <c r="AW168" s="1226"/>
      <c r="AX168" s="1226"/>
      <c r="AY168" s="1226"/>
      <c r="AZ168" s="570"/>
      <c r="BA168" s="392"/>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308"/>
      <c r="CF168" s="308"/>
      <c r="CG168" s="308"/>
      <c r="CH168" s="308"/>
      <c r="CI168" s="308"/>
      <c r="CJ168" s="308"/>
      <c r="CK168" s="308"/>
      <c r="CL168" s="308"/>
      <c r="CM168" s="1514"/>
      <c r="CN168" s="1514"/>
      <c r="CO168" s="1514"/>
      <c r="CP168" s="1514"/>
      <c r="CQ168" s="1514"/>
      <c r="CR168" s="1514"/>
      <c r="CS168" s="1514"/>
      <c r="CT168" s="1514"/>
      <c r="CU168" s="1514"/>
      <c r="CV168" s="1514"/>
      <c r="CW168" s="1514"/>
      <c r="CX168" s="1514"/>
      <c r="CY168" s="1514"/>
      <c r="CZ168" s="1514"/>
    </row>
    <row r="169" s="566" customFormat="true" ht="15" customHeight="true" x14ac:dyDescent="0.2">
      <c r="A169" s="1168"/>
      <c r="B169" s="1343"/>
      <c r="C169" s="1260"/>
      <c r="D169" s="1261"/>
      <c r="E169" s="1261"/>
      <c r="F169" s="1261"/>
      <c r="G169" s="1262"/>
      <c r="H169" s="1263"/>
      <c r="I169" s="1261"/>
      <c r="J169" s="1261"/>
      <c r="K169" s="1261"/>
      <c r="L169" s="1264"/>
      <c r="M169" s="1265"/>
      <c r="N169" s="1261"/>
      <c r="O169" s="1261"/>
      <c r="P169" s="1261"/>
      <c r="Q169" s="1262"/>
      <c r="R169" s="1263"/>
      <c r="S169" s="1261"/>
      <c r="T169" s="1261"/>
      <c r="U169" s="1261"/>
      <c r="V169" s="1261"/>
      <c r="W169" s="1261"/>
      <c r="X169" s="1261"/>
      <c r="Y169" s="1261"/>
      <c r="Z169" s="1261"/>
      <c r="AA169" s="1261"/>
      <c r="AB169" s="1261"/>
      <c r="AC169" s="1261"/>
      <c r="AD169" s="1261"/>
      <c r="AE169" s="1261"/>
      <c r="AF169" s="1261"/>
      <c r="AG169" s="1261"/>
      <c r="AH169" s="1261"/>
      <c r="AI169" s="1261"/>
      <c r="AJ169" s="1261"/>
      <c r="AK169" s="1261"/>
      <c r="AL169" s="1561"/>
      <c r="AM169" s="1226"/>
      <c r="AN169" s="1226"/>
      <c r="AO169" s="1226"/>
      <c r="AP169" s="1226"/>
      <c r="AQ169" s="1226"/>
      <c r="AR169" s="1226"/>
      <c r="AS169" s="1226"/>
      <c r="AT169" s="1226"/>
      <c r="AU169" s="1226"/>
      <c r="AV169" s="1226"/>
      <c r="AW169" s="1226"/>
      <c r="AX169" s="1226"/>
      <c r="AY169" s="1226"/>
      <c r="AZ169" s="570"/>
      <c r="BA169" s="392"/>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308"/>
      <c r="CF169" s="308"/>
      <c r="CG169" s="308"/>
      <c r="CH169" s="308"/>
      <c r="CI169" s="308"/>
      <c r="CJ169" s="308"/>
      <c r="CK169" s="308"/>
      <c r="CL169" s="308"/>
      <c r="CM169" s="1514"/>
      <c r="CN169" s="1514"/>
      <c r="CO169" s="1514"/>
      <c r="CP169" s="1514"/>
      <c r="CQ169" s="1514"/>
      <c r="CR169" s="1514"/>
      <c r="CS169" s="1514"/>
      <c r="CT169" s="1514"/>
      <c r="CU169" s="1514"/>
      <c r="CV169" s="1514"/>
      <c r="CW169" s="1514"/>
      <c r="CX169" s="1514"/>
      <c r="CY169" s="1514"/>
      <c r="CZ169" s="1514"/>
    </row>
    <row r="170" s="566" customFormat="true" ht="15" customHeight="true" x14ac:dyDescent="0.2">
      <c r="A170" s="1168"/>
      <c r="B170" s="1343"/>
      <c r="C170" s="1260"/>
      <c r="D170" s="1261"/>
      <c r="E170" s="1261"/>
      <c r="F170" s="1261"/>
      <c r="G170" s="1262"/>
      <c r="H170" s="1263"/>
      <c r="I170" s="1261"/>
      <c r="J170" s="1261"/>
      <c r="K170" s="1261"/>
      <c r="L170" s="1264"/>
      <c r="M170" s="1265"/>
      <c r="N170" s="1261"/>
      <c r="O170" s="1261"/>
      <c r="P170" s="1261"/>
      <c r="Q170" s="1262"/>
      <c r="R170" s="1263"/>
      <c r="S170" s="1261"/>
      <c r="T170" s="1261"/>
      <c r="U170" s="1261"/>
      <c r="V170" s="1261"/>
      <c r="W170" s="1261"/>
      <c r="X170" s="1261"/>
      <c r="Y170" s="1261"/>
      <c r="Z170" s="1261"/>
      <c r="AA170" s="1261"/>
      <c r="AB170" s="1261"/>
      <c r="AC170" s="1261"/>
      <c r="AD170" s="1261"/>
      <c r="AE170" s="1261"/>
      <c r="AF170" s="1261"/>
      <c r="AG170" s="1261"/>
      <c r="AH170" s="1261"/>
      <c r="AI170" s="1261"/>
      <c r="AJ170" s="1261"/>
      <c r="AK170" s="1261"/>
      <c r="AL170" s="1561"/>
      <c r="AM170" s="1226"/>
      <c r="AN170" s="1226"/>
      <c r="AO170" s="1226"/>
      <c r="AP170" s="1226"/>
      <c r="AQ170" s="1226"/>
      <c r="AR170" s="1226"/>
      <c r="AS170" s="1226"/>
      <c r="AT170" s="1226"/>
      <c r="AU170" s="1226"/>
      <c r="AV170" s="1226"/>
      <c r="AW170" s="1226"/>
      <c r="AX170" s="1226"/>
      <c r="AY170" s="1226"/>
      <c r="AZ170" s="570"/>
      <c r="BA170" s="392"/>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308"/>
      <c r="CF170" s="308"/>
      <c r="CG170" s="308"/>
      <c r="CH170" s="308"/>
      <c r="CI170" s="308"/>
      <c r="CJ170" s="308"/>
      <c r="CK170" s="308"/>
      <c r="CL170" s="308"/>
      <c r="CM170" s="1514"/>
      <c r="CN170" s="1514"/>
      <c r="CO170" s="1514"/>
      <c r="CP170" s="1514"/>
      <c r="CQ170" s="1514"/>
      <c r="CR170" s="1514"/>
      <c r="CS170" s="1514"/>
      <c r="CT170" s="1514"/>
      <c r="CU170" s="1514"/>
      <c r="CV170" s="1514"/>
      <c r="CW170" s="1514"/>
      <c r="CX170" s="1514"/>
      <c r="CY170" s="1514"/>
      <c r="CZ170" s="1514"/>
    </row>
    <row r="171" s="566" customFormat="true" ht="15" customHeight="true" x14ac:dyDescent="0.2">
      <c r="A171" s="1168"/>
      <c r="B171" s="1343"/>
      <c r="C171" s="1260"/>
      <c r="D171" s="1261"/>
      <c r="E171" s="1261"/>
      <c r="F171" s="1261"/>
      <c r="G171" s="1262"/>
      <c r="H171" s="1263"/>
      <c r="I171" s="1261"/>
      <c r="J171" s="1261"/>
      <c r="K171" s="1261"/>
      <c r="L171" s="1264"/>
      <c r="M171" s="1265"/>
      <c r="N171" s="1261"/>
      <c r="O171" s="1261"/>
      <c r="P171" s="1261"/>
      <c r="Q171" s="1262"/>
      <c r="R171" s="1263"/>
      <c r="S171" s="1261"/>
      <c r="T171" s="1261"/>
      <c r="U171" s="1261"/>
      <c r="V171" s="1261"/>
      <c r="W171" s="1261"/>
      <c r="X171" s="1261"/>
      <c r="Y171" s="1261"/>
      <c r="Z171" s="1261"/>
      <c r="AA171" s="1261"/>
      <c r="AB171" s="1261"/>
      <c r="AC171" s="1261"/>
      <c r="AD171" s="1261"/>
      <c r="AE171" s="1261"/>
      <c r="AF171" s="1261"/>
      <c r="AG171" s="1261"/>
      <c r="AH171" s="1261"/>
      <c r="AI171" s="1261"/>
      <c r="AJ171" s="1261"/>
      <c r="AK171" s="1261"/>
      <c r="AL171" s="1561"/>
      <c r="AM171" s="1226"/>
      <c r="AN171" s="1226"/>
      <c r="AO171" s="1226"/>
      <c r="AP171" s="1226"/>
      <c r="AQ171" s="1226"/>
      <c r="AR171" s="1226"/>
      <c r="AS171" s="1226"/>
      <c r="AT171" s="1226"/>
      <c r="AU171" s="1226"/>
      <c r="AV171" s="1226"/>
      <c r="AW171" s="1226"/>
      <c r="AX171" s="1226"/>
      <c r="AY171" s="1226"/>
      <c r="AZ171" s="570"/>
      <c r="BA171" s="392"/>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308"/>
      <c r="CF171" s="308"/>
      <c r="CG171" s="308"/>
      <c r="CH171" s="308"/>
      <c r="CI171" s="308"/>
      <c r="CJ171" s="308"/>
      <c r="CK171" s="308"/>
      <c r="CL171" s="308"/>
      <c r="CM171" s="1514"/>
      <c r="CN171" s="1514"/>
      <c r="CO171" s="1514"/>
      <c r="CP171" s="1514"/>
      <c r="CQ171" s="1514"/>
      <c r="CR171" s="1514"/>
      <c r="CS171" s="1514"/>
      <c r="CT171" s="1514"/>
      <c r="CU171" s="1514"/>
      <c r="CV171" s="1514"/>
      <c r="CW171" s="1514"/>
      <c r="CX171" s="1514"/>
      <c r="CY171" s="1514"/>
      <c r="CZ171" s="1514"/>
    </row>
    <row r="172" s="566" customFormat="true" ht="15" customHeight="true" x14ac:dyDescent="0.2">
      <c r="A172" s="1168"/>
      <c r="B172" s="1343"/>
      <c r="C172" s="1260"/>
      <c r="D172" s="1261"/>
      <c r="E172" s="1261"/>
      <c r="F172" s="1261"/>
      <c r="G172" s="1262"/>
      <c r="H172" s="1263"/>
      <c r="I172" s="1261"/>
      <c r="J172" s="1261"/>
      <c r="K172" s="1261"/>
      <c r="L172" s="1264"/>
      <c r="M172" s="1265"/>
      <c r="N172" s="1261"/>
      <c r="O172" s="1261"/>
      <c r="P172" s="1261"/>
      <c r="Q172" s="1262"/>
      <c r="R172" s="1263"/>
      <c r="S172" s="1261"/>
      <c r="T172" s="1261"/>
      <c r="U172" s="1261"/>
      <c r="V172" s="1261"/>
      <c r="W172" s="1261"/>
      <c r="X172" s="1261"/>
      <c r="Y172" s="1261"/>
      <c r="Z172" s="1261"/>
      <c r="AA172" s="1261"/>
      <c r="AB172" s="1261"/>
      <c r="AC172" s="1261"/>
      <c r="AD172" s="1261"/>
      <c r="AE172" s="1261"/>
      <c r="AF172" s="1261"/>
      <c r="AG172" s="1261"/>
      <c r="AH172" s="1261"/>
      <c r="AI172" s="1261"/>
      <c r="AJ172" s="1261"/>
      <c r="AK172" s="1261"/>
      <c r="AL172" s="1561"/>
      <c r="AM172" s="1226"/>
      <c r="AN172" s="1226"/>
      <c r="AO172" s="1226"/>
      <c r="AP172" s="1226"/>
      <c r="AQ172" s="1226"/>
      <c r="AR172" s="1226"/>
      <c r="AS172" s="1226"/>
      <c r="AT172" s="1226"/>
      <c r="AU172" s="1226"/>
      <c r="AV172" s="1226"/>
      <c r="AW172" s="1226"/>
      <c r="AX172" s="1226"/>
      <c r="AY172" s="1226"/>
      <c r="AZ172" s="570"/>
      <c r="BA172" s="392"/>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308"/>
      <c r="CF172" s="308"/>
      <c r="CG172" s="308"/>
      <c r="CH172" s="308"/>
      <c r="CI172" s="308"/>
      <c r="CJ172" s="308"/>
      <c r="CK172" s="308"/>
      <c r="CL172" s="308"/>
      <c r="CM172" s="1514"/>
      <c r="CN172" s="1514"/>
      <c r="CO172" s="1514"/>
      <c r="CP172" s="1514"/>
      <c r="CQ172" s="1514"/>
      <c r="CR172" s="1514"/>
      <c r="CS172" s="1514"/>
      <c r="CT172" s="1514"/>
      <c r="CU172" s="1514"/>
      <c r="CV172" s="1514"/>
      <c r="CW172" s="1514"/>
      <c r="CX172" s="1514"/>
      <c r="CY172" s="1514"/>
      <c r="CZ172" s="1514"/>
    </row>
    <row r="173" s="566" customFormat="true" ht="15" customHeight="true" x14ac:dyDescent="0.2">
      <c r="A173" s="1169"/>
      <c r="B173" s="1344"/>
      <c r="C173" s="1266"/>
      <c r="D173" s="1267"/>
      <c r="E173" s="1267"/>
      <c r="F173" s="1267"/>
      <c r="G173" s="1268"/>
      <c r="H173" s="1269"/>
      <c r="I173" s="1267"/>
      <c r="J173" s="1267"/>
      <c r="K173" s="1267"/>
      <c r="L173" s="1270"/>
      <c r="M173" s="1271"/>
      <c r="N173" s="1267"/>
      <c r="O173" s="1267"/>
      <c r="P173" s="1267"/>
      <c r="Q173" s="1268"/>
      <c r="R173" s="1269"/>
      <c r="S173" s="1267"/>
      <c r="T173" s="1267"/>
      <c r="U173" s="1267"/>
      <c r="V173" s="1267"/>
      <c r="W173" s="1267"/>
      <c r="X173" s="1267"/>
      <c r="Y173" s="1267"/>
      <c r="Z173" s="1267"/>
      <c r="AA173" s="1267"/>
      <c r="AB173" s="1267"/>
      <c r="AC173" s="1267"/>
      <c r="AD173" s="1267"/>
      <c r="AE173" s="1267"/>
      <c r="AF173" s="1267"/>
      <c r="AG173" s="1267"/>
      <c r="AH173" s="1267"/>
      <c r="AI173" s="1267"/>
      <c r="AJ173" s="1267"/>
      <c r="AK173" s="1267"/>
      <c r="AL173" s="1562"/>
      <c r="AM173" s="1226"/>
      <c r="AN173" s="1226"/>
      <c r="AO173" s="1226"/>
      <c r="AP173" s="1226"/>
      <c r="AQ173" s="1226"/>
      <c r="AR173" s="1226"/>
      <c r="AS173" s="1226"/>
      <c r="AT173" s="1226"/>
      <c r="AU173" s="1226"/>
      <c r="AV173" s="1226"/>
      <c r="AW173" s="1226"/>
      <c r="AX173" s="1226"/>
      <c r="AY173" s="1226"/>
      <c r="AZ173" s="570"/>
      <c r="BA173" s="392"/>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308"/>
      <c r="CF173" s="308"/>
      <c r="CG173" s="308"/>
      <c r="CH173" s="308"/>
      <c r="CI173" s="308"/>
      <c r="CJ173" s="308"/>
      <c r="CK173" s="308"/>
      <c r="CL173" s="308"/>
      <c r="CM173" s="1514"/>
      <c r="CN173" s="1514"/>
      <c r="CO173" s="1514"/>
      <c r="CP173" s="1514"/>
      <c r="CQ173" s="1514"/>
      <c r="CR173" s="1514"/>
      <c r="CS173" s="1514"/>
      <c r="CT173" s="1514"/>
      <c r="CU173" s="1514"/>
      <c r="CV173" s="1514"/>
      <c r="CW173" s="1514"/>
      <c r="CX173" s="1514"/>
      <c r="CY173" s="1514"/>
      <c r="CZ173" s="1514"/>
    </row>
    <row r="174" s="567" customFormat="true" ht="15" customHeight="true" x14ac:dyDescent="0.2">
      <c r="A174" s="1170"/>
      <c r="B174" s="1179"/>
      <c r="C174" s="1272"/>
      <c r="D174" s="1273"/>
      <c r="E174" s="1273"/>
      <c r="F174" s="1273"/>
      <c r="G174" s="1274"/>
      <c r="H174" s="1275"/>
      <c r="I174" s="1273"/>
      <c r="J174" s="1273"/>
      <c r="K174" s="1273"/>
      <c r="L174" s="1276"/>
      <c r="M174" s="1277"/>
      <c r="N174" s="1273"/>
      <c r="O174" s="1273"/>
      <c r="P174" s="1273"/>
      <c r="Q174" s="1274"/>
      <c r="R174" s="1275"/>
      <c r="S174" s="1273"/>
      <c r="T174" s="1273"/>
      <c r="U174" s="1273"/>
      <c r="V174" s="1273"/>
      <c r="W174" s="1273"/>
      <c r="X174" s="1273"/>
      <c r="Y174" s="1273"/>
      <c r="Z174" s="1273"/>
      <c r="AA174" s="1273"/>
      <c r="AB174" s="1278"/>
      <c r="AC174" s="814"/>
      <c r="AD174" s="814"/>
      <c r="AE174" s="814"/>
      <c r="AF174" s="814"/>
      <c r="AG174" s="814"/>
      <c r="AH174" s="814"/>
      <c r="AI174" s="814"/>
      <c r="AJ174" s="814"/>
      <c r="AK174" s="814"/>
      <c r="AL174" s="825"/>
      <c r="AM174" s="547"/>
      <c r="AN174" s="547"/>
      <c r="AO174" s="547"/>
      <c r="AP174" s="547"/>
      <c r="AQ174" s="547"/>
      <c r="AR174" s="547"/>
      <c r="AS174" s="547"/>
      <c r="AT174" s="547"/>
      <c r="AU174" s="547"/>
      <c r="AV174" s="547"/>
      <c r="AW174" s="547"/>
      <c r="AX174" s="547"/>
      <c r="AY174" s="547"/>
      <c r="AZ174" s="216"/>
      <c r="BA174" s="392"/>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308"/>
      <c r="CF174" s="308"/>
      <c r="CG174" s="308"/>
      <c r="CH174" s="308"/>
      <c r="CI174" s="308"/>
      <c r="CJ174" s="308"/>
      <c r="CK174" s="308"/>
      <c r="CL174" s="308"/>
      <c r="CM174" s="1514"/>
      <c r="CN174" s="1514"/>
      <c r="CO174" s="1514"/>
      <c r="CP174" s="1514"/>
      <c r="CQ174" s="1514"/>
      <c r="CR174" s="1514"/>
      <c r="CS174" s="1514"/>
      <c r="CT174" s="1514"/>
      <c r="CU174" s="1514"/>
      <c r="CV174" s="1514"/>
      <c r="CW174" s="1514"/>
      <c r="CX174" s="1514"/>
      <c r="CY174" s="1514"/>
      <c r="CZ174" s="1514"/>
    </row>
    <row r="175" s="567" customFormat="true" ht="15" customHeight="true" x14ac:dyDescent="0.2">
      <c r="A175" s="1170"/>
      <c r="B175" s="1179"/>
      <c r="C175" s="1272"/>
      <c r="D175" s="1273"/>
      <c r="E175" s="1273"/>
      <c r="F175" s="1273"/>
      <c r="G175" s="1274"/>
      <c r="H175" s="1275"/>
      <c r="I175" s="1273"/>
      <c r="J175" s="1273"/>
      <c r="K175" s="1273"/>
      <c r="L175" s="1276"/>
      <c r="M175" s="1277"/>
      <c r="N175" s="1273"/>
      <c r="O175" s="1273"/>
      <c r="P175" s="1273"/>
      <c r="Q175" s="1274"/>
      <c r="R175" s="1275"/>
      <c r="S175" s="1273"/>
      <c r="T175" s="1273"/>
      <c r="U175" s="1273"/>
      <c r="V175" s="1273"/>
      <c r="W175" s="1273"/>
      <c r="X175" s="1273"/>
      <c r="Y175" s="1273"/>
      <c r="Z175" s="1273"/>
      <c r="AA175" s="1273"/>
      <c r="AB175" s="1278"/>
      <c r="AC175" s="814"/>
      <c r="AD175" s="814"/>
      <c r="AE175" s="814"/>
      <c r="AF175" s="814"/>
      <c r="AG175" s="814"/>
      <c r="AH175" s="814"/>
      <c r="AI175" s="814"/>
      <c r="AJ175" s="814"/>
      <c r="AK175" s="814"/>
      <c r="AL175" s="825"/>
      <c r="AM175" s="547"/>
      <c r="AN175" s="547"/>
      <c r="AO175" s="547"/>
      <c r="AP175" s="547"/>
      <c r="AQ175" s="547"/>
      <c r="AR175" s="547"/>
      <c r="AS175" s="547"/>
      <c r="AT175" s="547"/>
      <c r="AU175" s="547"/>
      <c r="AV175" s="547"/>
      <c r="AW175" s="547"/>
      <c r="AX175" s="547"/>
      <c r="AY175" s="547"/>
      <c r="AZ175" s="216"/>
      <c r="BA175" s="392"/>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308"/>
      <c r="CF175" s="308"/>
      <c r="CG175" s="308"/>
      <c r="CH175" s="308"/>
      <c r="CI175" s="308"/>
      <c r="CJ175" s="308"/>
      <c r="CK175" s="308"/>
      <c r="CL175" s="308"/>
      <c r="CM175" s="1514"/>
      <c r="CN175" s="1514"/>
      <c r="CO175" s="1514"/>
      <c r="CP175" s="1514"/>
      <c r="CQ175" s="1514"/>
      <c r="CR175" s="1514"/>
      <c r="CS175" s="1514"/>
      <c r="CT175" s="1514"/>
      <c r="CU175" s="1514"/>
      <c r="CV175" s="1514"/>
      <c r="CW175" s="1514"/>
      <c r="CX175" s="1514"/>
      <c r="CY175" s="1514"/>
      <c r="CZ175" s="1514"/>
    </row>
    <row r="176" s="567" customFormat="true" ht="15" customHeight="true" x14ac:dyDescent="0.2">
      <c r="A176" s="1170"/>
      <c r="B176" s="1179"/>
      <c r="C176" s="1272"/>
      <c r="D176" s="1273"/>
      <c r="E176" s="1273"/>
      <c r="F176" s="1273"/>
      <c r="G176" s="1274"/>
      <c r="H176" s="1275"/>
      <c r="I176" s="1273"/>
      <c r="J176" s="1273"/>
      <c r="K176" s="1273"/>
      <c r="L176" s="1276"/>
      <c r="M176" s="1277"/>
      <c r="N176" s="1273"/>
      <c r="O176" s="1273"/>
      <c r="P176" s="1273"/>
      <c r="Q176" s="1274"/>
      <c r="R176" s="1275"/>
      <c r="S176" s="1273"/>
      <c r="T176" s="1273"/>
      <c r="U176" s="1273"/>
      <c r="V176" s="1273"/>
      <c r="W176" s="1273"/>
      <c r="X176" s="1273"/>
      <c r="Y176" s="1273"/>
      <c r="Z176" s="1273"/>
      <c r="AA176" s="1273"/>
      <c r="AB176" s="1278"/>
      <c r="AC176" s="814"/>
      <c r="AD176" s="814"/>
      <c r="AE176" s="814"/>
      <c r="AF176" s="814"/>
      <c r="AG176" s="814"/>
      <c r="AH176" s="814"/>
      <c r="AI176" s="814"/>
      <c r="AJ176" s="814"/>
      <c r="AK176" s="814"/>
      <c r="AL176" s="825"/>
      <c r="AM176" s="547"/>
      <c r="AN176" s="547"/>
      <c r="AO176" s="547"/>
      <c r="AP176" s="547"/>
      <c r="AQ176" s="547"/>
      <c r="AR176" s="547"/>
      <c r="AS176" s="547"/>
      <c r="AT176" s="547"/>
      <c r="AU176" s="547"/>
      <c r="AV176" s="547"/>
      <c r="AW176" s="547"/>
      <c r="AX176" s="547"/>
      <c r="AY176" s="547"/>
      <c r="AZ176" s="216"/>
      <c r="BA176" s="392"/>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308"/>
      <c r="CF176" s="308"/>
      <c r="CG176" s="308"/>
      <c r="CH176" s="308"/>
      <c r="CI176" s="308"/>
      <c r="CJ176" s="308"/>
      <c r="CK176" s="308"/>
      <c r="CL176" s="308"/>
      <c r="CM176" s="1514"/>
      <c r="CN176" s="1514"/>
      <c r="CO176" s="1514"/>
      <c r="CP176" s="1514"/>
      <c r="CQ176" s="1514"/>
      <c r="CR176" s="1514"/>
      <c r="CS176" s="1514"/>
      <c r="CT176" s="1514"/>
      <c r="CU176" s="1514"/>
      <c r="CV176" s="1514"/>
      <c r="CW176" s="1514"/>
      <c r="CX176" s="1514"/>
      <c r="CY176" s="1514"/>
      <c r="CZ176" s="1514"/>
    </row>
    <row r="177" s="567" customFormat="true" ht="15" customHeight="true" x14ac:dyDescent="0.2">
      <c r="A177" s="1170"/>
      <c r="B177" s="1179"/>
      <c r="C177" s="1272"/>
      <c r="D177" s="1273"/>
      <c r="E177" s="1273"/>
      <c r="F177" s="1273"/>
      <c r="G177" s="1274"/>
      <c r="H177" s="1275"/>
      <c r="I177" s="1273"/>
      <c r="J177" s="1273"/>
      <c r="K177" s="1273"/>
      <c r="L177" s="1276"/>
      <c r="M177" s="1277"/>
      <c r="N177" s="1273"/>
      <c r="O177" s="1273"/>
      <c r="P177" s="1273"/>
      <c r="Q177" s="1274"/>
      <c r="R177" s="1275"/>
      <c r="S177" s="1273"/>
      <c r="T177" s="1273"/>
      <c r="U177" s="1273"/>
      <c r="V177" s="1273"/>
      <c r="W177" s="1273"/>
      <c r="X177" s="1273"/>
      <c r="Y177" s="1273"/>
      <c r="Z177" s="1273"/>
      <c r="AA177" s="1273"/>
      <c r="AB177" s="1278"/>
      <c r="AC177" s="814"/>
      <c r="AD177" s="814"/>
      <c r="AE177" s="814"/>
      <c r="AF177" s="814"/>
      <c r="AG177" s="814"/>
      <c r="AH177" s="814"/>
      <c r="AI177" s="814"/>
      <c r="AJ177" s="814"/>
      <c r="AK177" s="814"/>
      <c r="AL177" s="825"/>
      <c r="AM177" s="547"/>
      <c r="AN177" s="547"/>
      <c r="AO177" s="547"/>
      <c r="AP177" s="547"/>
      <c r="AQ177" s="547"/>
      <c r="AR177" s="547"/>
      <c r="AS177" s="547"/>
      <c r="AT177" s="547"/>
      <c r="AU177" s="547"/>
      <c r="AV177" s="547"/>
      <c r="AW177" s="547"/>
      <c r="AX177" s="547"/>
      <c r="AY177" s="547"/>
      <c r="AZ177" s="216"/>
      <c r="BA177" s="392"/>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308"/>
      <c r="CF177" s="308"/>
      <c r="CG177" s="308"/>
      <c r="CH177" s="308"/>
      <c r="CI177" s="308"/>
      <c r="CJ177" s="308"/>
      <c r="CK177" s="308"/>
      <c r="CL177" s="308"/>
      <c r="CM177" s="1514"/>
      <c r="CN177" s="1514"/>
      <c r="CO177" s="1514"/>
      <c r="CP177" s="1514"/>
      <c r="CQ177" s="1514"/>
      <c r="CR177" s="1514"/>
      <c r="CS177" s="1514"/>
      <c r="CT177" s="1514"/>
      <c r="CU177" s="1514"/>
      <c r="CV177" s="1514"/>
      <c r="CW177" s="1514"/>
      <c r="CX177" s="1514"/>
      <c r="CY177" s="1514"/>
      <c r="CZ177" s="1514"/>
    </row>
    <row r="178" s="567" customFormat="true" ht="15" customHeight="true" x14ac:dyDescent="0.2">
      <c r="A178" s="1171"/>
      <c r="B178" s="1180"/>
      <c r="C178" s="1272"/>
      <c r="D178" s="1273"/>
      <c r="E178" s="1273"/>
      <c r="F178" s="1273"/>
      <c r="G178" s="1274"/>
      <c r="H178" s="1275"/>
      <c r="I178" s="1273"/>
      <c r="J178" s="1273"/>
      <c r="K178" s="1273"/>
      <c r="L178" s="1276"/>
      <c r="M178" s="1277"/>
      <c r="N178" s="1273"/>
      <c r="O178" s="1273"/>
      <c r="P178" s="1273"/>
      <c r="Q178" s="1274"/>
      <c r="R178" s="1275"/>
      <c r="S178" s="1273"/>
      <c r="T178" s="1273"/>
      <c r="U178" s="1273"/>
      <c r="V178" s="1273"/>
      <c r="W178" s="1273"/>
      <c r="X178" s="1273"/>
      <c r="Y178" s="1273"/>
      <c r="Z178" s="1273"/>
      <c r="AA178" s="1273"/>
      <c r="AB178" s="1278"/>
      <c r="AC178" s="814"/>
      <c r="AD178" s="814"/>
      <c r="AE178" s="814"/>
      <c r="AF178" s="814"/>
      <c r="AG178" s="814"/>
      <c r="AH178" s="814"/>
      <c r="AI178" s="814"/>
      <c r="AJ178" s="814"/>
      <c r="AK178" s="814"/>
      <c r="AL178" s="825"/>
      <c r="AM178" s="547"/>
      <c r="AN178" s="547"/>
      <c r="AO178" s="547"/>
      <c r="AP178" s="547"/>
      <c r="AQ178" s="547"/>
      <c r="AR178" s="547"/>
      <c r="AS178" s="547"/>
      <c r="AT178" s="547"/>
      <c r="AU178" s="547"/>
      <c r="AV178" s="547"/>
      <c r="AW178" s="547"/>
      <c r="AX178" s="547"/>
      <c r="AY178" s="547"/>
      <c r="AZ178" s="216"/>
      <c r="BA178" s="392"/>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308"/>
      <c r="CF178" s="308"/>
      <c r="CG178" s="308"/>
      <c r="CH178" s="308"/>
      <c r="CI178" s="308"/>
      <c r="CJ178" s="308"/>
      <c r="CK178" s="308"/>
      <c r="CL178" s="308"/>
      <c r="CM178" s="1514"/>
      <c r="CN178" s="1514"/>
      <c r="CO178" s="1514"/>
      <c r="CP178" s="1514"/>
      <c r="CQ178" s="1514"/>
      <c r="CR178" s="1514"/>
      <c r="CS178" s="1514"/>
      <c r="CT178" s="1514"/>
      <c r="CU178" s="1514"/>
      <c r="CV178" s="1514"/>
      <c r="CW178" s="1514"/>
      <c r="CX178" s="1514"/>
      <c r="CY178" s="1514"/>
      <c r="CZ178" s="1514"/>
    </row>
    <row r="179" s="567" customFormat="true" ht="15" customHeight="true" x14ac:dyDescent="0.2">
      <c r="A179" s="1171"/>
      <c r="B179" s="1180"/>
      <c r="C179" s="1272"/>
      <c r="D179" s="1273"/>
      <c r="E179" s="1273"/>
      <c r="F179" s="1273"/>
      <c r="G179" s="1274"/>
      <c r="H179" s="1275"/>
      <c r="I179" s="1273"/>
      <c r="J179" s="1273"/>
      <c r="K179" s="1273"/>
      <c r="L179" s="1276"/>
      <c r="M179" s="1277"/>
      <c r="N179" s="1273"/>
      <c r="O179" s="1273"/>
      <c r="P179" s="1273"/>
      <c r="Q179" s="1274"/>
      <c r="R179" s="1275"/>
      <c r="S179" s="1273"/>
      <c r="T179" s="1273"/>
      <c r="U179" s="1273"/>
      <c r="V179" s="1273"/>
      <c r="W179" s="1273"/>
      <c r="X179" s="1273"/>
      <c r="Y179" s="1273"/>
      <c r="Z179" s="1273"/>
      <c r="AA179" s="1273"/>
      <c r="AB179" s="1278"/>
      <c r="AC179" s="814"/>
      <c r="AD179" s="814"/>
      <c r="AE179" s="814"/>
      <c r="AF179" s="814"/>
      <c r="AG179" s="814"/>
      <c r="AH179" s="814"/>
      <c r="AI179" s="814"/>
      <c r="AJ179" s="814"/>
      <c r="AK179" s="814"/>
      <c r="AL179" s="825"/>
      <c r="AM179" s="547"/>
      <c r="AN179" s="547"/>
      <c r="AO179" s="547"/>
      <c r="AP179" s="547"/>
      <c r="AQ179" s="547"/>
      <c r="AR179" s="547"/>
      <c r="AS179" s="547"/>
      <c r="AT179" s="547"/>
      <c r="AU179" s="547"/>
      <c r="AV179" s="547"/>
      <c r="AW179" s="547"/>
      <c r="AX179" s="547"/>
      <c r="AY179" s="547"/>
      <c r="AZ179" s="216"/>
      <c r="BA179" s="392"/>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308"/>
      <c r="CF179" s="308"/>
      <c r="CG179" s="308"/>
      <c r="CH179" s="308"/>
      <c r="CI179" s="308"/>
      <c r="CJ179" s="308"/>
      <c r="CK179" s="308"/>
      <c r="CL179" s="308"/>
      <c r="CM179" s="1514"/>
      <c r="CN179" s="1514"/>
      <c r="CO179" s="1514"/>
      <c r="CP179" s="1514"/>
      <c r="CQ179" s="1514"/>
      <c r="CR179" s="1514"/>
      <c r="CS179" s="1514"/>
      <c r="CT179" s="1514"/>
      <c r="CU179" s="1514"/>
      <c r="CV179" s="1514"/>
      <c r="CW179" s="1514"/>
      <c r="CX179" s="1514"/>
      <c r="CY179" s="1514"/>
      <c r="CZ179" s="1514"/>
    </row>
    <row r="180" s="567" customFormat="true" ht="15" customHeight="true" x14ac:dyDescent="0.2">
      <c r="A180" s="1171"/>
      <c r="B180" s="1180"/>
      <c r="C180" s="1272"/>
      <c r="D180" s="1273"/>
      <c r="E180" s="1273"/>
      <c r="F180" s="1273"/>
      <c r="G180" s="1274"/>
      <c r="H180" s="1275"/>
      <c r="I180" s="1273"/>
      <c r="J180" s="1273"/>
      <c r="K180" s="1273"/>
      <c r="L180" s="1276"/>
      <c r="M180" s="1277"/>
      <c r="N180" s="1273"/>
      <c r="O180" s="1273"/>
      <c r="P180" s="1273"/>
      <c r="Q180" s="1274"/>
      <c r="R180" s="1275"/>
      <c r="S180" s="1273"/>
      <c r="T180" s="1273"/>
      <c r="U180" s="1273"/>
      <c r="V180" s="1273"/>
      <c r="W180" s="1273"/>
      <c r="X180" s="1273"/>
      <c r="Y180" s="1273"/>
      <c r="Z180" s="1273"/>
      <c r="AA180" s="1273"/>
      <c r="AB180" s="1278"/>
      <c r="AC180" s="814"/>
      <c r="AD180" s="814"/>
      <c r="AE180" s="814"/>
      <c r="AF180" s="814"/>
      <c r="AG180" s="814"/>
      <c r="AH180" s="814"/>
      <c r="AI180" s="814"/>
      <c r="AJ180" s="814"/>
      <c r="AK180" s="814"/>
      <c r="AL180" s="825"/>
      <c r="AM180" s="547"/>
      <c r="AN180" s="547"/>
      <c r="AO180" s="547"/>
      <c r="AP180" s="547"/>
      <c r="AQ180" s="547"/>
      <c r="AR180" s="547"/>
      <c r="AS180" s="547"/>
      <c r="AT180" s="547"/>
      <c r="AU180" s="547"/>
      <c r="AV180" s="547"/>
      <c r="AW180" s="547"/>
      <c r="AX180" s="547"/>
      <c r="AY180" s="547"/>
      <c r="AZ180" s="216"/>
      <c r="BA180" s="392"/>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308"/>
      <c r="CF180" s="308"/>
      <c r="CG180" s="308"/>
      <c r="CH180" s="308"/>
      <c r="CI180" s="308"/>
      <c r="CJ180" s="308"/>
      <c r="CK180" s="308"/>
      <c r="CL180" s="308"/>
      <c r="CM180" s="1514"/>
      <c r="CN180" s="1514"/>
      <c r="CO180" s="1514"/>
      <c r="CP180" s="1514"/>
      <c r="CQ180" s="1514"/>
      <c r="CR180" s="1514"/>
      <c r="CS180" s="1514"/>
      <c r="CT180" s="1514"/>
      <c r="CU180" s="1514"/>
      <c r="CV180" s="1514"/>
      <c r="CW180" s="1514"/>
      <c r="CX180" s="1514"/>
      <c r="CY180" s="1514"/>
      <c r="CZ180" s="1514"/>
    </row>
    <row r="181" s="567" customFormat="true" ht="15" customHeight="true" x14ac:dyDescent="0.2">
      <c r="A181" s="1171"/>
      <c r="B181" s="1180"/>
      <c r="C181" s="1272"/>
      <c r="D181" s="1273"/>
      <c r="E181" s="1273"/>
      <c r="F181" s="1273"/>
      <c r="G181" s="1274"/>
      <c r="H181" s="1275"/>
      <c r="I181" s="1273"/>
      <c r="J181" s="1273"/>
      <c r="K181" s="1273"/>
      <c r="L181" s="1276"/>
      <c r="M181" s="1277"/>
      <c r="N181" s="1273"/>
      <c r="O181" s="1273"/>
      <c r="P181" s="1273"/>
      <c r="Q181" s="1274"/>
      <c r="R181" s="1275"/>
      <c r="S181" s="1273"/>
      <c r="T181" s="1273"/>
      <c r="U181" s="1273"/>
      <c r="V181" s="1273"/>
      <c r="W181" s="1273"/>
      <c r="X181" s="1273"/>
      <c r="Y181" s="1273"/>
      <c r="Z181" s="1273"/>
      <c r="AA181" s="1273"/>
      <c r="AB181" s="1278"/>
      <c r="AC181" s="814"/>
      <c r="AD181" s="814"/>
      <c r="AE181" s="814"/>
      <c r="AF181" s="814"/>
      <c r="AG181" s="814"/>
      <c r="AH181" s="814"/>
      <c r="AI181" s="814"/>
      <c r="AJ181" s="814"/>
      <c r="AK181" s="814"/>
      <c r="AL181" s="825"/>
      <c r="AM181" s="547"/>
      <c r="AN181" s="547"/>
      <c r="AO181" s="547"/>
      <c r="AP181" s="547"/>
      <c r="AQ181" s="547"/>
      <c r="AR181" s="547"/>
      <c r="AS181" s="547"/>
      <c r="AT181" s="547"/>
      <c r="AU181" s="547"/>
      <c r="AV181" s="547"/>
      <c r="AW181" s="547"/>
      <c r="AX181" s="547"/>
      <c r="AY181" s="547"/>
      <c r="AZ181" s="216"/>
      <c r="BA181" s="392"/>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308"/>
      <c r="CF181" s="308"/>
      <c r="CG181" s="308"/>
      <c r="CH181" s="308"/>
      <c r="CI181" s="308"/>
      <c r="CJ181" s="308"/>
      <c r="CK181" s="308"/>
      <c r="CL181" s="308"/>
      <c r="CM181" s="1514"/>
      <c r="CN181" s="1514"/>
      <c r="CO181" s="1514"/>
      <c r="CP181" s="1514"/>
      <c r="CQ181" s="1514"/>
      <c r="CR181" s="1514"/>
      <c r="CS181" s="1514"/>
      <c r="CT181" s="1514"/>
      <c r="CU181" s="1514"/>
      <c r="CV181" s="1514"/>
      <c r="CW181" s="1514"/>
      <c r="CX181" s="1514"/>
      <c r="CY181" s="1514"/>
      <c r="CZ181" s="1514"/>
    </row>
    <row r="182" s="567" customFormat="true" ht="15" customHeight="true" x14ac:dyDescent="0.2">
      <c r="A182" s="1171"/>
      <c r="B182" s="1180"/>
      <c r="C182" s="1272"/>
      <c r="D182" s="1273"/>
      <c r="E182" s="1273"/>
      <c r="F182" s="1273"/>
      <c r="G182" s="1274"/>
      <c r="H182" s="1275"/>
      <c r="I182" s="1273"/>
      <c r="J182" s="1273"/>
      <c r="K182" s="1273"/>
      <c r="L182" s="1276"/>
      <c r="M182" s="1277"/>
      <c r="N182" s="1273"/>
      <c r="O182" s="1273"/>
      <c r="P182" s="1273"/>
      <c r="Q182" s="1274"/>
      <c r="R182" s="1275"/>
      <c r="S182" s="1273"/>
      <c r="T182" s="1273"/>
      <c r="U182" s="1273"/>
      <c r="V182" s="1273"/>
      <c r="W182" s="1273"/>
      <c r="X182" s="1273"/>
      <c r="Y182" s="1273"/>
      <c r="Z182" s="1273"/>
      <c r="AA182" s="1273"/>
      <c r="AB182" s="1278"/>
      <c r="AC182" s="814"/>
      <c r="AD182" s="814"/>
      <c r="AE182" s="814"/>
      <c r="AF182" s="814"/>
      <c r="AG182" s="814"/>
      <c r="AH182" s="814"/>
      <c r="AI182" s="814"/>
      <c r="AJ182" s="814"/>
      <c r="AK182" s="814"/>
      <c r="AL182" s="825"/>
      <c r="AM182" s="547"/>
      <c r="AN182" s="547"/>
      <c r="AO182" s="547"/>
      <c r="AP182" s="547"/>
      <c r="AQ182" s="547"/>
      <c r="AR182" s="547"/>
      <c r="AS182" s="547"/>
      <c r="AT182" s="547"/>
      <c r="AU182" s="547"/>
      <c r="AV182" s="547"/>
      <c r="AW182" s="547"/>
      <c r="AX182" s="547"/>
      <c r="AY182" s="547"/>
      <c r="AZ182" s="216"/>
      <c r="BA182" s="392"/>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308"/>
      <c r="CF182" s="308"/>
      <c r="CG182" s="308"/>
      <c r="CH182" s="308"/>
      <c r="CI182" s="308"/>
      <c r="CJ182" s="308"/>
      <c r="CK182" s="308"/>
      <c r="CL182" s="308"/>
      <c r="CM182" s="1514"/>
      <c r="CN182" s="1514"/>
      <c r="CO182" s="1514"/>
      <c r="CP182" s="1514"/>
      <c r="CQ182" s="1514"/>
      <c r="CR182" s="1514"/>
      <c r="CS182" s="1514"/>
      <c r="CT182" s="1514"/>
      <c r="CU182" s="1514"/>
      <c r="CV182" s="1514"/>
      <c r="CW182" s="1514"/>
      <c r="CX182" s="1514"/>
      <c r="CY182" s="1514"/>
      <c r="CZ182" s="1514"/>
    </row>
    <row r="183" s="567" customFormat="true" ht="15" customHeight="true" x14ac:dyDescent="0.2">
      <c r="A183" s="1171"/>
      <c r="B183" s="1180"/>
      <c r="C183" s="1272"/>
      <c r="D183" s="1273"/>
      <c r="E183" s="1273"/>
      <c r="F183" s="1273"/>
      <c r="G183" s="1274"/>
      <c r="H183" s="1275"/>
      <c r="I183" s="1273"/>
      <c r="J183" s="1273"/>
      <c r="K183" s="1273"/>
      <c r="L183" s="1276"/>
      <c r="M183" s="1277"/>
      <c r="N183" s="1273"/>
      <c r="O183" s="1273"/>
      <c r="P183" s="1273"/>
      <c r="Q183" s="1274"/>
      <c r="R183" s="1275"/>
      <c r="S183" s="1273"/>
      <c r="T183" s="1273"/>
      <c r="U183" s="1273"/>
      <c r="V183" s="1273"/>
      <c r="W183" s="1273"/>
      <c r="X183" s="1273"/>
      <c r="Y183" s="1273"/>
      <c r="Z183" s="1273"/>
      <c r="AA183" s="1273"/>
      <c r="AB183" s="1278"/>
      <c r="AC183" s="814"/>
      <c r="AD183" s="814"/>
      <c r="AE183" s="814"/>
      <c r="AF183" s="814"/>
      <c r="AG183" s="814"/>
      <c r="AH183" s="814"/>
      <c r="AI183" s="814"/>
      <c r="AJ183" s="814"/>
      <c r="AK183" s="814"/>
      <c r="AL183" s="825"/>
      <c r="AM183" s="547"/>
      <c r="AN183" s="547"/>
      <c r="AO183" s="547"/>
      <c r="AP183" s="547"/>
      <c r="AQ183" s="547"/>
      <c r="AR183" s="547"/>
      <c r="AS183" s="547"/>
      <c r="AT183" s="547"/>
      <c r="AU183" s="547"/>
      <c r="AV183" s="547"/>
      <c r="AW183" s="547"/>
      <c r="AX183" s="547"/>
      <c r="AY183" s="547"/>
      <c r="AZ183" s="216"/>
      <c r="BA183" s="392"/>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308"/>
      <c r="CF183" s="308"/>
      <c r="CG183" s="308"/>
      <c r="CH183" s="308"/>
      <c r="CI183" s="308"/>
      <c r="CJ183" s="308"/>
      <c r="CK183" s="308"/>
      <c r="CL183" s="308"/>
      <c r="CM183" s="1514"/>
      <c r="CN183" s="1514"/>
      <c r="CO183" s="1514"/>
      <c r="CP183" s="1514"/>
      <c r="CQ183" s="1514"/>
      <c r="CR183" s="1514"/>
      <c r="CS183" s="1514"/>
      <c r="CT183" s="1514"/>
      <c r="CU183" s="1514"/>
      <c r="CV183" s="1514"/>
      <c r="CW183" s="1514"/>
      <c r="CX183" s="1514"/>
      <c r="CY183" s="1514"/>
      <c r="CZ183" s="1514"/>
    </row>
    <row r="184" s="567" customFormat="true" ht="15" customHeight="true" x14ac:dyDescent="0.2">
      <c r="A184" s="1171"/>
      <c r="B184" s="1180"/>
      <c r="C184" s="1272"/>
      <c r="D184" s="1273"/>
      <c r="E184" s="1273"/>
      <c r="F184" s="1273"/>
      <c r="G184" s="1274"/>
      <c r="H184" s="1275"/>
      <c r="I184" s="1273"/>
      <c r="J184" s="1273"/>
      <c r="K184" s="1273"/>
      <c r="L184" s="1276"/>
      <c r="M184" s="1277"/>
      <c r="N184" s="1273"/>
      <c r="O184" s="1273"/>
      <c r="P184" s="1273"/>
      <c r="Q184" s="1274"/>
      <c r="R184" s="1275"/>
      <c r="S184" s="1273"/>
      <c r="T184" s="1273"/>
      <c r="U184" s="1273"/>
      <c r="V184" s="1273"/>
      <c r="W184" s="1273"/>
      <c r="X184" s="1273"/>
      <c r="Y184" s="1273"/>
      <c r="Z184" s="1273"/>
      <c r="AA184" s="1273"/>
      <c r="AB184" s="1278"/>
      <c r="AC184" s="814"/>
      <c r="AD184" s="814"/>
      <c r="AE184" s="814"/>
      <c r="AF184" s="814"/>
      <c r="AG184" s="814"/>
      <c r="AH184" s="814"/>
      <c r="AI184" s="814"/>
      <c r="AJ184" s="814"/>
      <c r="AK184" s="814"/>
      <c r="AL184" s="825"/>
      <c r="AM184" s="547"/>
      <c r="AN184" s="547"/>
      <c r="AO184" s="547"/>
      <c r="AP184" s="547"/>
      <c r="AQ184" s="547"/>
      <c r="AR184" s="547"/>
      <c r="AS184" s="547"/>
      <c r="AT184" s="547"/>
      <c r="AU184" s="547"/>
      <c r="AV184" s="547"/>
      <c r="AW184" s="547"/>
      <c r="AX184" s="547"/>
      <c r="AY184" s="547"/>
      <c r="AZ184" s="216"/>
      <c r="BA184" s="392"/>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308"/>
      <c r="CF184" s="308"/>
      <c r="CG184" s="308"/>
      <c r="CH184" s="308"/>
      <c r="CI184" s="308"/>
      <c r="CJ184" s="308"/>
      <c r="CK184" s="308"/>
      <c r="CL184" s="308"/>
      <c r="CM184" s="1514"/>
      <c r="CN184" s="1514"/>
      <c r="CO184" s="1514"/>
      <c r="CP184" s="1514"/>
      <c r="CQ184" s="1514"/>
      <c r="CR184" s="1514"/>
      <c r="CS184" s="1514"/>
      <c r="CT184" s="1514"/>
      <c r="CU184" s="1514"/>
      <c r="CV184" s="1514"/>
      <c r="CW184" s="1514"/>
      <c r="CX184" s="1514"/>
      <c r="CY184" s="1514"/>
      <c r="CZ184" s="1514"/>
    </row>
    <row r="185" s="567" customFormat="true" ht="15" customHeight="true" x14ac:dyDescent="0.2">
      <c r="A185" s="1171"/>
      <c r="B185" s="1180"/>
      <c r="C185" s="1272"/>
      <c r="D185" s="1273"/>
      <c r="E185" s="1273"/>
      <c r="F185" s="1273"/>
      <c r="G185" s="1274"/>
      <c r="H185" s="1275"/>
      <c r="I185" s="1273"/>
      <c r="J185" s="1273"/>
      <c r="K185" s="1273"/>
      <c r="L185" s="1276"/>
      <c r="M185" s="1277"/>
      <c r="N185" s="1273"/>
      <c r="O185" s="1273"/>
      <c r="P185" s="1273"/>
      <c r="Q185" s="1274"/>
      <c r="R185" s="1275"/>
      <c r="S185" s="1273"/>
      <c r="T185" s="1273"/>
      <c r="U185" s="1273"/>
      <c r="V185" s="1273"/>
      <c r="W185" s="1273"/>
      <c r="X185" s="1273"/>
      <c r="Y185" s="1273"/>
      <c r="Z185" s="1273"/>
      <c r="AA185" s="1273"/>
      <c r="AB185" s="1278"/>
      <c r="AC185" s="814"/>
      <c r="AD185" s="814"/>
      <c r="AE185" s="814"/>
      <c r="AF185" s="814"/>
      <c r="AG185" s="814"/>
      <c r="AH185" s="814"/>
      <c r="AI185" s="814"/>
      <c r="AJ185" s="814"/>
      <c r="AK185" s="814"/>
      <c r="AL185" s="825"/>
      <c r="AM185" s="547"/>
      <c r="AN185" s="547"/>
      <c r="AO185" s="547"/>
      <c r="AP185" s="547"/>
      <c r="AQ185" s="547"/>
      <c r="AR185" s="547"/>
      <c r="AS185" s="547"/>
      <c r="AT185" s="547"/>
      <c r="AU185" s="547"/>
      <c r="AV185" s="547"/>
      <c r="AW185" s="547"/>
      <c r="AX185" s="547"/>
      <c r="AY185" s="547"/>
      <c r="AZ185" s="216"/>
      <c r="BA185" s="392"/>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308"/>
      <c r="CF185" s="308"/>
      <c r="CG185" s="308"/>
      <c r="CH185" s="308"/>
      <c r="CI185" s="308"/>
      <c r="CJ185" s="308"/>
      <c r="CK185" s="308"/>
      <c r="CL185" s="308"/>
      <c r="CM185" s="1514"/>
      <c r="CN185" s="1514"/>
      <c r="CO185" s="1514"/>
      <c r="CP185" s="1514"/>
      <c r="CQ185" s="1514"/>
      <c r="CR185" s="1514"/>
      <c r="CS185" s="1514"/>
      <c r="CT185" s="1514"/>
      <c r="CU185" s="1514"/>
      <c r="CV185" s="1514"/>
      <c r="CW185" s="1514"/>
      <c r="CX185" s="1514"/>
      <c r="CY185" s="1514"/>
      <c r="CZ185" s="1514"/>
    </row>
    <row r="186" s="567" customFormat="true" ht="15" customHeight="true" x14ac:dyDescent="0.2">
      <c r="A186" s="1171"/>
      <c r="B186" s="1180"/>
      <c r="C186" s="1272"/>
      <c r="D186" s="1273"/>
      <c r="E186" s="1273"/>
      <c r="F186" s="1273"/>
      <c r="G186" s="1274"/>
      <c r="H186" s="1275"/>
      <c r="I186" s="1273"/>
      <c r="J186" s="1273"/>
      <c r="K186" s="1273"/>
      <c r="L186" s="1276"/>
      <c r="M186" s="1277"/>
      <c r="N186" s="1273"/>
      <c r="O186" s="1273"/>
      <c r="P186" s="1273"/>
      <c r="Q186" s="1274"/>
      <c r="R186" s="1275"/>
      <c r="S186" s="1273"/>
      <c r="T186" s="1273"/>
      <c r="U186" s="1273"/>
      <c r="V186" s="1273"/>
      <c r="W186" s="1273"/>
      <c r="X186" s="1273"/>
      <c r="Y186" s="1273"/>
      <c r="Z186" s="1273"/>
      <c r="AA186" s="1273"/>
      <c r="AB186" s="1278"/>
      <c r="AC186" s="814"/>
      <c r="AD186" s="814"/>
      <c r="AE186" s="814"/>
      <c r="AF186" s="814"/>
      <c r="AG186" s="814"/>
      <c r="AH186" s="814"/>
      <c r="AI186" s="814"/>
      <c r="AJ186" s="814"/>
      <c r="AK186" s="814"/>
      <c r="AL186" s="825"/>
      <c r="AM186" s="547"/>
      <c r="AN186" s="547"/>
      <c r="AO186" s="547"/>
      <c r="AP186" s="547"/>
      <c r="AQ186" s="547"/>
      <c r="AR186" s="547"/>
      <c r="AS186" s="547"/>
      <c r="AT186" s="547"/>
      <c r="AU186" s="547"/>
      <c r="AV186" s="547"/>
      <c r="AW186" s="547"/>
      <c r="AX186" s="547"/>
      <c r="AY186" s="547"/>
      <c r="AZ186" s="216"/>
      <c r="BA186" s="392"/>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308"/>
      <c r="CF186" s="308"/>
      <c r="CG186" s="308"/>
      <c r="CH186" s="308"/>
      <c r="CI186" s="308"/>
      <c r="CJ186" s="308"/>
      <c r="CK186" s="308"/>
      <c r="CL186" s="308"/>
      <c r="CM186" s="1514"/>
      <c r="CN186" s="1514"/>
      <c r="CO186" s="1514"/>
      <c r="CP186" s="1514"/>
      <c r="CQ186" s="1514"/>
      <c r="CR186" s="1514"/>
      <c r="CS186" s="1514"/>
      <c r="CT186" s="1514"/>
      <c r="CU186" s="1514"/>
      <c r="CV186" s="1514"/>
      <c r="CW186" s="1514"/>
      <c r="CX186" s="1514"/>
      <c r="CY186" s="1514"/>
      <c r="CZ186" s="1514"/>
    </row>
    <row r="187" s="567" customFormat="true" ht="15" customHeight="true" x14ac:dyDescent="0.2">
      <c r="A187" s="1171"/>
      <c r="B187" s="1180"/>
      <c r="C187" s="1272"/>
      <c r="D187" s="1273"/>
      <c r="E187" s="1273"/>
      <c r="F187" s="1273"/>
      <c r="G187" s="1274"/>
      <c r="H187" s="1275"/>
      <c r="I187" s="1273"/>
      <c r="J187" s="1273"/>
      <c r="K187" s="1273"/>
      <c r="L187" s="1276"/>
      <c r="M187" s="1277"/>
      <c r="N187" s="1273"/>
      <c r="O187" s="1273"/>
      <c r="P187" s="1273"/>
      <c r="Q187" s="1274"/>
      <c r="R187" s="1275"/>
      <c r="S187" s="1273"/>
      <c r="T187" s="1273"/>
      <c r="U187" s="1273"/>
      <c r="V187" s="1273"/>
      <c r="W187" s="1273"/>
      <c r="X187" s="1273"/>
      <c r="Y187" s="1273"/>
      <c r="Z187" s="1273"/>
      <c r="AA187" s="1273"/>
      <c r="AB187" s="1278"/>
      <c r="AC187" s="814"/>
      <c r="AD187" s="814"/>
      <c r="AE187" s="814"/>
      <c r="AF187" s="814"/>
      <c r="AG187" s="814"/>
      <c r="AH187" s="814"/>
      <c r="AI187" s="814"/>
      <c r="AJ187" s="814"/>
      <c r="AK187" s="814"/>
      <c r="AL187" s="825"/>
      <c r="AM187" s="547"/>
      <c r="AN187" s="547"/>
      <c r="AO187" s="547"/>
      <c r="AP187" s="547"/>
      <c r="AQ187" s="547"/>
      <c r="AR187" s="547"/>
      <c r="AS187" s="547"/>
      <c r="AT187" s="547"/>
      <c r="AU187" s="547"/>
      <c r="AV187" s="547"/>
      <c r="AW187" s="547"/>
      <c r="AX187" s="547"/>
      <c r="AY187" s="547"/>
      <c r="AZ187" s="216"/>
      <c r="BA187" s="392"/>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308"/>
      <c r="CF187" s="308"/>
      <c r="CG187" s="308"/>
      <c r="CH187" s="308"/>
      <c r="CI187" s="308"/>
      <c r="CJ187" s="308"/>
      <c r="CK187" s="308"/>
      <c r="CL187" s="308"/>
      <c r="CM187" s="1514"/>
      <c r="CN187" s="1514"/>
      <c r="CO187" s="1514"/>
      <c r="CP187" s="1514"/>
      <c r="CQ187" s="1514"/>
      <c r="CR187" s="1514"/>
      <c r="CS187" s="1514"/>
      <c r="CT187" s="1514"/>
      <c r="CU187" s="1514"/>
      <c r="CV187" s="1514"/>
      <c r="CW187" s="1514"/>
      <c r="CX187" s="1514"/>
      <c r="CY187" s="1514"/>
      <c r="CZ187" s="1514"/>
    </row>
    <row r="188" s="567" customFormat="true" ht="15" customHeight="true" x14ac:dyDescent="0.2">
      <c r="A188" s="1171"/>
      <c r="B188" s="1180"/>
      <c r="C188" s="1272"/>
      <c r="D188" s="1273"/>
      <c r="E188" s="1273"/>
      <c r="F188" s="1273"/>
      <c r="G188" s="1274"/>
      <c r="H188" s="1275"/>
      <c r="I188" s="1273"/>
      <c r="J188" s="1273"/>
      <c r="K188" s="1273"/>
      <c r="L188" s="1276"/>
      <c r="M188" s="1277"/>
      <c r="N188" s="1273"/>
      <c r="O188" s="1273"/>
      <c r="P188" s="1273"/>
      <c r="Q188" s="1274"/>
      <c r="R188" s="1275"/>
      <c r="S188" s="1273"/>
      <c r="T188" s="1273"/>
      <c r="U188" s="1273"/>
      <c r="V188" s="1273"/>
      <c r="W188" s="1273"/>
      <c r="X188" s="1273"/>
      <c r="Y188" s="1273"/>
      <c r="Z188" s="1273"/>
      <c r="AA188" s="1273"/>
      <c r="AB188" s="1278"/>
      <c r="AC188" s="814"/>
      <c r="AD188" s="814"/>
      <c r="AE188" s="814"/>
      <c r="AF188" s="814"/>
      <c r="AG188" s="814"/>
      <c r="AH188" s="814"/>
      <c r="AI188" s="814"/>
      <c r="AJ188" s="814"/>
      <c r="AK188" s="814"/>
      <c r="AL188" s="825"/>
      <c r="AM188" s="547"/>
      <c r="AN188" s="547"/>
      <c r="AO188" s="547"/>
      <c r="AP188" s="547"/>
      <c r="AQ188" s="547"/>
      <c r="AR188" s="547"/>
      <c r="AS188" s="547"/>
      <c r="AT188" s="547"/>
      <c r="AU188" s="547"/>
      <c r="AV188" s="547"/>
      <c r="AW188" s="547"/>
      <c r="AX188" s="547"/>
      <c r="AY188" s="547"/>
      <c r="AZ188" s="216"/>
      <c r="BA188" s="392"/>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308"/>
      <c r="CF188" s="308"/>
      <c r="CG188" s="308"/>
      <c r="CH188" s="308"/>
      <c r="CI188" s="308"/>
      <c r="CJ188" s="308"/>
      <c r="CK188" s="308"/>
      <c r="CL188" s="308"/>
      <c r="CM188" s="1514"/>
      <c r="CN188" s="1514"/>
      <c r="CO188" s="1514"/>
      <c r="CP188" s="1514"/>
      <c r="CQ188" s="1514"/>
      <c r="CR188" s="1514"/>
      <c r="CS188" s="1514"/>
      <c r="CT188" s="1514"/>
      <c r="CU188" s="1514"/>
      <c r="CV188" s="1514"/>
      <c r="CW188" s="1514"/>
      <c r="CX188" s="1514"/>
      <c r="CY188" s="1514"/>
      <c r="CZ188" s="1514"/>
    </row>
    <row r="189" s="567" customFormat="true" ht="15" customHeight="true" x14ac:dyDescent="0.2">
      <c r="A189" s="1171"/>
      <c r="B189" s="1180"/>
      <c r="C189" s="1272"/>
      <c r="D189" s="1273"/>
      <c r="E189" s="1273"/>
      <c r="F189" s="1273"/>
      <c r="G189" s="1274"/>
      <c r="H189" s="1275"/>
      <c r="I189" s="1273"/>
      <c r="J189" s="1273"/>
      <c r="K189" s="1273"/>
      <c r="L189" s="1276"/>
      <c r="M189" s="1277"/>
      <c r="N189" s="1273"/>
      <c r="O189" s="1273"/>
      <c r="P189" s="1273"/>
      <c r="Q189" s="1274"/>
      <c r="R189" s="1275"/>
      <c r="S189" s="1273"/>
      <c r="T189" s="1273"/>
      <c r="U189" s="1273"/>
      <c r="V189" s="1273"/>
      <c r="W189" s="1273"/>
      <c r="X189" s="1273"/>
      <c r="Y189" s="1273"/>
      <c r="Z189" s="1273"/>
      <c r="AA189" s="1273"/>
      <c r="AB189" s="1278"/>
      <c r="AC189" s="814"/>
      <c r="AD189" s="814"/>
      <c r="AE189" s="814"/>
      <c r="AF189" s="814"/>
      <c r="AG189" s="814"/>
      <c r="AH189" s="814"/>
      <c r="AI189" s="814"/>
      <c r="AJ189" s="814"/>
      <c r="AK189" s="814"/>
      <c r="AL189" s="825"/>
      <c r="AM189" s="547"/>
      <c r="AN189" s="547"/>
      <c r="AO189" s="547"/>
      <c r="AP189" s="547"/>
      <c r="AQ189" s="547"/>
      <c r="AR189" s="547"/>
      <c r="AS189" s="547"/>
      <c r="AT189" s="547"/>
      <c r="AU189" s="547"/>
      <c r="AV189" s="547"/>
      <c r="AW189" s="547"/>
      <c r="AX189" s="547"/>
      <c r="AY189" s="547"/>
      <c r="AZ189" s="216"/>
      <c r="BA189" s="392"/>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308"/>
      <c r="CF189" s="308"/>
      <c r="CG189" s="308"/>
      <c r="CH189" s="308"/>
      <c r="CI189" s="308"/>
      <c r="CJ189" s="308"/>
      <c r="CK189" s="308"/>
      <c r="CL189" s="308"/>
      <c r="CM189" s="1514"/>
      <c r="CN189" s="1514"/>
      <c r="CO189" s="1514"/>
      <c r="CP189" s="1514"/>
      <c r="CQ189" s="1514"/>
      <c r="CR189" s="1514"/>
      <c r="CS189" s="1514"/>
      <c r="CT189" s="1514"/>
      <c r="CU189" s="1514"/>
      <c r="CV189" s="1514"/>
      <c r="CW189" s="1514"/>
      <c r="CX189" s="1514"/>
      <c r="CY189" s="1514"/>
      <c r="CZ189" s="1514"/>
    </row>
    <row r="190" s="567" customFormat="true" ht="15" customHeight="true" x14ac:dyDescent="0.2">
      <c r="A190" s="1171"/>
      <c r="B190" s="1180"/>
      <c r="C190" s="1272"/>
      <c r="D190" s="1273"/>
      <c r="E190" s="1273"/>
      <c r="F190" s="1273"/>
      <c r="G190" s="1274"/>
      <c r="H190" s="1275"/>
      <c r="I190" s="1273"/>
      <c r="J190" s="1273"/>
      <c r="K190" s="1273"/>
      <c r="L190" s="1276"/>
      <c r="M190" s="1277"/>
      <c r="N190" s="1273"/>
      <c r="O190" s="1273"/>
      <c r="P190" s="1273"/>
      <c r="Q190" s="1274"/>
      <c r="R190" s="1275"/>
      <c r="S190" s="1273"/>
      <c r="T190" s="1273"/>
      <c r="U190" s="1273"/>
      <c r="V190" s="1273"/>
      <c r="W190" s="1273"/>
      <c r="X190" s="1273"/>
      <c r="Y190" s="1273"/>
      <c r="Z190" s="1273"/>
      <c r="AA190" s="1273"/>
      <c r="AB190" s="1278"/>
      <c r="AC190" s="814"/>
      <c r="AD190" s="814"/>
      <c r="AE190" s="814"/>
      <c r="AF190" s="814"/>
      <c r="AG190" s="814"/>
      <c r="AH190" s="814"/>
      <c r="AI190" s="814"/>
      <c r="AJ190" s="814"/>
      <c r="AK190" s="814"/>
      <c r="AL190" s="825"/>
      <c r="AM190" s="547"/>
      <c r="AN190" s="547"/>
      <c r="AO190" s="547"/>
      <c r="AP190" s="547"/>
      <c r="AQ190" s="547"/>
      <c r="AR190" s="547"/>
      <c r="AS190" s="547"/>
      <c r="AT190" s="547"/>
      <c r="AU190" s="547"/>
      <c r="AV190" s="547"/>
      <c r="AW190" s="547"/>
      <c r="AX190" s="547"/>
      <c r="AY190" s="547"/>
      <c r="AZ190" s="216"/>
      <c r="BA190" s="392"/>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308"/>
      <c r="CF190" s="308"/>
      <c r="CG190" s="308"/>
      <c r="CH190" s="308"/>
      <c r="CI190" s="308"/>
      <c r="CJ190" s="308"/>
      <c r="CK190" s="308"/>
      <c r="CL190" s="308"/>
      <c r="CM190" s="1514"/>
      <c r="CN190" s="1514"/>
      <c r="CO190" s="1514"/>
      <c r="CP190" s="1514"/>
      <c r="CQ190" s="1514"/>
      <c r="CR190" s="1514"/>
      <c r="CS190" s="1514"/>
      <c r="CT190" s="1514"/>
      <c r="CU190" s="1514"/>
      <c r="CV190" s="1514"/>
      <c r="CW190" s="1514"/>
      <c r="CX190" s="1514"/>
      <c r="CY190" s="1514"/>
      <c r="CZ190" s="1514"/>
    </row>
    <row r="191" s="567" customFormat="true" ht="15" customHeight="true" x14ac:dyDescent="0.2">
      <c r="A191" s="1171"/>
      <c r="B191" s="1180"/>
      <c r="C191" s="1272"/>
      <c r="D191" s="1273"/>
      <c r="E191" s="1273"/>
      <c r="F191" s="1273"/>
      <c r="G191" s="1274"/>
      <c r="H191" s="1275"/>
      <c r="I191" s="1273"/>
      <c r="J191" s="1273"/>
      <c r="K191" s="1273"/>
      <c r="L191" s="1276"/>
      <c r="M191" s="1277"/>
      <c r="N191" s="1273"/>
      <c r="O191" s="1273"/>
      <c r="P191" s="1273"/>
      <c r="Q191" s="1274"/>
      <c r="R191" s="1275"/>
      <c r="S191" s="1273"/>
      <c r="T191" s="1273"/>
      <c r="U191" s="1273"/>
      <c r="V191" s="1273"/>
      <c r="W191" s="1273"/>
      <c r="X191" s="1273"/>
      <c r="Y191" s="1273"/>
      <c r="Z191" s="1273"/>
      <c r="AA191" s="1273"/>
      <c r="AB191" s="1278"/>
      <c r="AC191" s="814"/>
      <c r="AD191" s="814"/>
      <c r="AE191" s="814"/>
      <c r="AF191" s="814"/>
      <c r="AG191" s="814"/>
      <c r="AH191" s="814"/>
      <c r="AI191" s="814"/>
      <c r="AJ191" s="814"/>
      <c r="AK191" s="814"/>
      <c r="AL191" s="825"/>
      <c r="AM191" s="547"/>
      <c r="AN191" s="547"/>
      <c r="AO191" s="547"/>
      <c r="AP191" s="547"/>
      <c r="AQ191" s="547"/>
      <c r="AR191" s="547"/>
      <c r="AS191" s="547"/>
      <c r="AT191" s="547"/>
      <c r="AU191" s="547"/>
      <c r="AV191" s="547"/>
      <c r="AW191" s="547"/>
      <c r="AX191" s="547"/>
      <c r="AY191" s="547"/>
      <c r="AZ191" s="216"/>
      <c r="BA191" s="392"/>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308"/>
      <c r="CF191" s="308"/>
      <c r="CG191" s="308"/>
      <c r="CH191" s="308"/>
      <c r="CI191" s="308"/>
      <c r="CJ191" s="308"/>
      <c r="CK191" s="308"/>
      <c r="CL191" s="308"/>
      <c r="CM191" s="1514"/>
      <c r="CN191" s="1514"/>
      <c r="CO191" s="1514"/>
      <c r="CP191" s="1514"/>
      <c r="CQ191" s="1514"/>
      <c r="CR191" s="1514"/>
      <c r="CS191" s="1514"/>
      <c r="CT191" s="1514"/>
      <c r="CU191" s="1514"/>
      <c r="CV191" s="1514"/>
      <c r="CW191" s="1514"/>
      <c r="CX191" s="1514"/>
      <c r="CY191" s="1514"/>
      <c r="CZ191" s="1514"/>
    </row>
    <row r="192" s="567" customFormat="true" ht="15" customHeight="true" x14ac:dyDescent="0.2">
      <c r="A192" s="1172"/>
      <c r="B192" s="1181"/>
      <c r="C192" s="889"/>
      <c r="D192" s="890"/>
      <c r="E192" s="890"/>
      <c r="F192" s="890"/>
      <c r="G192" s="891"/>
      <c r="H192" s="892"/>
      <c r="I192" s="890"/>
      <c r="J192" s="890"/>
      <c r="K192" s="890"/>
      <c r="L192" s="893"/>
      <c r="M192" s="894"/>
      <c r="N192" s="890"/>
      <c r="O192" s="890"/>
      <c r="P192" s="890"/>
      <c r="Q192" s="891"/>
      <c r="R192" s="892"/>
      <c r="S192" s="890"/>
      <c r="T192" s="890"/>
      <c r="U192" s="890"/>
      <c r="V192" s="890"/>
      <c r="W192" s="890"/>
      <c r="X192" s="890"/>
      <c r="Y192" s="890"/>
      <c r="Z192" s="890"/>
      <c r="AA192" s="890"/>
      <c r="AB192" s="895"/>
      <c r="AC192" s="814"/>
      <c r="AD192" s="814"/>
      <c r="AE192" s="814"/>
      <c r="AF192" s="814"/>
      <c r="AG192" s="814"/>
      <c r="AH192" s="814"/>
      <c r="AI192" s="814"/>
      <c r="AJ192" s="814"/>
      <c r="AK192" s="814"/>
      <c r="AL192" s="825"/>
      <c r="AM192" s="547"/>
      <c r="AN192" s="547"/>
      <c r="AO192" s="547"/>
      <c r="AP192" s="547"/>
      <c r="AQ192" s="547"/>
      <c r="AR192" s="547"/>
      <c r="AS192" s="547"/>
      <c r="AT192" s="547"/>
      <c r="AU192" s="547"/>
      <c r="AV192" s="547"/>
      <c r="AW192" s="547"/>
      <c r="AX192" s="547"/>
      <c r="AY192" s="547"/>
      <c r="AZ192" s="216"/>
      <c r="BA192" s="392"/>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308"/>
      <c r="CF192" s="308"/>
      <c r="CG192" s="308"/>
      <c r="CH192" s="308"/>
      <c r="CI192" s="308"/>
      <c r="CJ192" s="308"/>
      <c r="CK192" s="308"/>
      <c r="CL192" s="308"/>
      <c r="CM192" s="1514"/>
      <c r="CN192" s="1514"/>
      <c r="CO192" s="1514"/>
      <c r="CP192" s="1514"/>
      <c r="CQ192" s="1514"/>
      <c r="CR192" s="1514"/>
      <c r="CS192" s="1514"/>
      <c r="CT192" s="1514"/>
      <c r="CU192" s="1514"/>
      <c r="CV192" s="1514"/>
      <c r="CW192" s="1514"/>
      <c r="CX192" s="1514"/>
      <c r="CY192" s="1514"/>
      <c r="CZ192" s="1514"/>
    </row>
    <row r="193" s="567" customFormat="true" ht="15" customHeight="true" x14ac:dyDescent="0.2">
      <c r="A193" s="649"/>
      <c r="B193" s="1182"/>
      <c r="C193" s="823"/>
      <c r="D193" s="814"/>
      <c r="E193" s="814"/>
      <c r="F193" s="814"/>
      <c r="G193" s="815"/>
      <c r="H193" s="824"/>
      <c r="I193" s="814"/>
      <c r="J193" s="814"/>
      <c r="K193" s="814"/>
      <c r="L193" s="825"/>
      <c r="M193" s="823"/>
      <c r="N193" s="814"/>
      <c r="O193" s="814"/>
      <c r="P193" s="814"/>
      <c r="Q193" s="815"/>
      <c r="R193" s="824"/>
      <c r="S193" s="814"/>
      <c r="T193" s="814"/>
      <c r="U193" s="814"/>
      <c r="V193" s="814"/>
      <c r="W193" s="814"/>
      <c r="X193" s="814"/>
      <c r="Y193" s="814"/>
      <c r="Z193" s="814"/>
      <c r="AA193" s="814"/>
      <c r="AB193" s="814"/>
      <c r="AC193" s="814"/>
      <c r="AD193" s="814"/>
      <c r="AE193" s="814"/>
      <c r="AF193" s="814"/>
      <c r="AG193" s="814"/>
      <c r="AH193" s="814"/>
      <c r="AI193" s="814"/>
      <c r="AJ193" s="814"/>
      <c r="AK193" s="814"/>
      <c r="AL193" s="825"/>
      <c r="AM193" s="547"/>
      <c r="AN193" s="547"/>
      <c r="AO193" s="547"/>
      <c r="AP193" s="547"/>
      <c r="AQ193" s="547"/>
      <c r="AR193" s="547"/>
      <c r="AS193" s="547"/>
      <c r="AT193" s="547"/>
      <c r="AU193" s="547"/>
      <c r="AV193" s="547"/>
      <c r="AW193" s="547"/>
      <c r="AX193" s="547"/>
      <c r="AY193" s="547"/>
      <c r="AZ193" s="216"/>
      <c r="BA193" s="392"/>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308"/>
      <c r="CF193" s="308"/>
      <c r="CG193" s="308"/>
      <c r="CH193" s="308"/>
      <c r="CI193" s="308"/>
      <c r="CJ193" s="308"/>
      <c r="CK193" s="308"/>
      <c r="CL193" s="308"/>
      <c r="CM193" s="1514"/>
      <c r="CN193" s="1514"/>
      <c r="CO193" s="1514"/>
      <c r="CP193" s="1514"/>
      <c r="CQ193" s="1514"/>
      <c r="CR193" s="1514"/>
      <c r="CS193" s="1514"/>
      <c r="CT193" s="1514"/>
      <c r="CU193" s="1514"/>
      <c r="CV193" s="1514"/>
      <c r="CW193" s="1514"/>
      <c r="CX193" s="1514"/>
      <c r="CY193" s="1514"/>
      <c r="CZ193" s="1514"/>
    </row>
    <row r="194" s="131" customFormat="true" ht="15" customHeight="true" x14ac:dyDescent="0.2">
      <c r="A194" s="1119"/>
      <c r="B194" s="1183"/>
      <c r="C194" s="823"/>
      <c r="D194" s="814"/>
      <c r="E194" s="814"/>
      <c r="F194" s="814"/>
      <c r="G194" s="815"/>
      <c r="H194" s="824"/>
      <c r="I194" s="814"/>
      <c r="J194" s="814"/>
      <c r="K194" s="814"/>
      <c r="L194" s="825"/>
      <c r="M194" s="823"/>
      <c r="N194" s="814"/>
      <c r="O194" s="814"/>
      <c r="P194" s="814"/>
      <c r="Q194" s="815"/>
      <c r="R194" s="824"/>
      <c r="S194" s="814"/>
      <c r="T194" s="814"/>
      <c r="U194" s="814"/>
      <c r="V194" s="814"/>
      <c r="W194" s="814"/>
      <c r="X194" s="814"/>
      <c r="Y194" s="814"/>
      <c r="Z194" s="814"/>
      <c r="AA194" s="814"/>
      <c r="AB194" s="814"/>
      <c r="AC194" s="814"/>
      <c r="AD194" s="814"/>
      <c r="AE194" s="814"/>
      <c r="AF194" s="814"/>
      <c r="AG194" s="814"/>
      <c r="AH194" s="814"/>
      <c r="AI194" s="814"/>
      <c r="AJ194" s="814"/>
      <c r="AK194" s="814"/>
      <c r="AL194" s="825"/>
      <c r="AM194" s="547"/>
      <c r="AN194" s="547"/>
      <c r="AO194" s="547"/>
      <c r="AP194" s="547"/>
      <c r="AQ194" s="547"/>
      <c r="AR194" s="547"/>
      <c r="AS194" s="547"/>
      <c r="AT194" s="547"/>
      <c r="AU194" s="547"/>
      <c r="AV194" s="547"/>
      <c r="AW194" s="547"/>
      <c r="AX194" s="547"/>
      <c r="AY194" s="547"/>
      <c r="AZ194" s="216"/>
      <c r="BA194" s="392"/>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308"/>
      <c r="CF194" s="308"/>
      <c r="CG194" s="308"/>
      <c r="CH194" s="308"/>
      <c r="CI194" s="308"/>
      <c r="CJ194" s="308"/>
      <c r="CK194" s="308"/>
      <c r="CL194" s="308"/>
      <c r="CM194" s="1514"/>
      <c r="CN194" s="1514"/>
      <c r="CO194" s="1514"/>
      <c r="CP194" s="1514"/>
      <c r="CQ194" s="1514"/>
      <c r="CR194" s="1514"/>
      <c r="CS194" s="1514"/>
      <c r="CT194" s="1514"/>
      <c r="CU194" s="1514"/>
      <c r="CV194" s="1514"/>
      <c r="CW194" s="1514"/>
      <c r="CX194" s="1514"/>
      <c r="CY194" s="1514"/>
      <c r="CZ194" s="1514"/>
    </row>
    <row r="195" s="131" customFormat="true" ht="15" customHeight="true" x14ac:dyDescent="0.2">
      <c r="A195" s="1119"/>
      <c r="B195" s="1183"/>
      <c r="C195" s="823"/>
      <c r="D195" s="814"/>
      <c r="E195" s="814"/>
      <c r="F195" s="814"/>
      <c r="G195" s="815"/>
      <c r="H195" s="824"/>
      <c r="I195" s="814"/>
      <c r="J195" s="814"/>
      <c r="K195" s="814"/>
      <c r="L195" s="825"/>
      <c r="M195" s="823"/>
      <c r="N195" s="814"/>
      <c r="O195" s="814"/>
      <c r="P195" s="814"/>
      <c r="Q195" s="815"/>
      <c r="R195" s="824"/>
      <c r="S195" s="814"/>
      <c r="T195" s="814"/>
      <c r="U195" s="814"/>
      <c r="V195" s="814"/>
      <c r="W195" s="814"/>
      <c r="X195" s="814"/>
      <c r="Y195" s="814"/>
      <c r="Z195" s="814"/>
      <c r="AA195" s="814"/>
      <c r="AB195" s="814"/>
      <c r="AC195" s="814"/>
      <c r="AD195" s="814"/>
      <c r="AE195" s="814"/>
      <c r="AF195" s="814"/>
      <c r="AG195" s="814"/>
      <c r="AH195" s="814"/>
      <c r="AI195" s="814"/>
      <c r="AJ195" s="814"/>
      <c r="AK195" s="814"/>
      <c r="AL195" s="825"/>
      <c r="AM195" s="547"/>
      <c r="AN195" s="547"/>
      <c r="AO195" s="547"/>
      <c r="AP195" s="547"/>
      <c r="AQ195" s="547"/>
      <c r="AR195" s="547"/>
      <c r="AS195" s="547"/>
      <c r="AT195" s="547"/>
      <c r="AU195" s="547"/>
      <c r="AV195" s="547"/>
      <c r="AW195" s="547"/>
      <c r="AX195" s="547"/>
      <c r="AY195" s="547"/>
      <c r="AZ195" s="216"/>
      <c r="BA195" s="392"/>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308"/>
      <c r="CF195" s="308"/>
      <c r="CG195" s="308"/>
      <c r="CH195" s="308"/>
      <c r="CI195" s="308"/>
      <c r="CJ195" s="308"/>
      <c r="CK195" s="308"/>
      <c r="CL195" s="308"/>
      <c r="CM195" s="1514"/>
      <c r="CN195" s="1514"/>
      <c r="CO195" s="1514"/>
      <c r="CP195" s="1514"/>
      <c r="CQ195" s="1514"/>
      <c r="CR195" s="1514"/>
      <c r="CS195" s="1514"/>
      <c r="CT195" s="1514"/>
      <c r="CU195" s="1514"/>
      <c r="CV195" s="1514"/>
      <c r="CW195" s="1514"/>
      <c r="CX195" s="1514"/>
      <c r="CY195" s="1514"/>
      <c r="CZ195" s="1514"/>
    </row>
    <row r="196" s="131" customFormat="true" ht="15" customHeight="true" x14ac:dyDescent="0.2">
      <c r="A196" s="1119"/>
      <c r="B196" s="1183"/>
      <c r="C196" s="823"/>
      <c r="D196" s="814"/>
      <c r="E196" s="814"/>
      <c r="F196" s="814"/>
      <c r="G196" s="815"/>
      <c r="H196" s="824"/>
      <c r="I196" s="814"/>
      <c r="J196" s="814"/>
      <c r="K196" s="814"/>
      <c r="L196" s="825"/>
      <c r="M196" s="823"/>
      <c r="N196" s="814"/>
      <c r="O196" s="814"/>
      <c r="P196" s="814"/>
      <c r="Q196" s="815"/>
      <c r="R196" s="824"/>
      <c r="S196" s="814"/>
      <c r="T196" s="814"/>
      <c r="U196" s="814"/>
      <c r="V196" s="814"/>
      <c r="W196" s="814"/>
      <c r="X196" s="814"/>
      <c r="Y196" s="814"/>
      <c r="Z196" s="814"/>
      <c r="AA196" s="814"/>
      <c r="AB196" s="814"/>
      <c r="AC196" s="814"/>
      <c r="AD196" s="814"/>
      <c r="AE196" s="814"/>
      <c r="AF196" s="814"/>
      <c r="AG196" s="814"/>
      <c r="AH196" s="814"/>
      <c r="AI196" s="814"/>
      <c r="AJ196" s="814"/>
      <c r="AK196" s="814"/>
      <c r="AL196" s="825"/>
      <c r="AM196" s="547"/>
      <c r="AN196" s="547"/>
      <c r="AO196" s="547"/>
      <c r="AP196" s="547"/>
      <c r="AQ196" s="547"/>
      <c r="AR196" s="547"/>
      <c r="AS196" s="547"/>
      <c r="AT196" s="547"/>
      <c r="AU196" s="547"/>
      <c r="AV196" s="547"/>
      <c r="AW196" s="547"/>
      <c r="AX196" s="547"/>
      <c r="AY196" s="547"/>
      <c r="AZ196" s="216"/>
      <c r="BA196" s="392"/>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308"/>
      <c r="CF196" s="308"/>
      <c r="CG196" s="308"/>
      <c r="CH196" s="308"/>
      <c r="CI196" s="308"/>
      <c r="CJ196" s="308"/>
      <c r="CK196" s="308"/>
      <c r="CL196" s="308"/>
      <c r="CM196" s="1514"/>
      <c r="CN196" s="1514"/>
      <c r="CO196" s="1514"/>
      <c r="CP196" s="1514"/>
      <c r="CQ196" s="1514"/>
      <c r="CR196" s="1514"/>
      <c r="CS196" s="1514"/>
      <c r="CT196" s="1514"/>
      <c r="CU196" s="1514"/>
      <c r="CV196" s="1514"/>
      <c r="CW196" s="1514"/>
      <c r="CX196" s="1514"/>
      <c r="CY196" s="1514"/>
      <c r="CZ196" s="1514"/>
    </row>
    <row r="197" s="131" customFormat="true" ht="15" customHeight="true" x14ac:dyDescent="0.2">
      <c r="A197" s="1119"/>
      <c r="B197" s="1183"/>
      <c r="C197" s="823"/>
      <c r="D197" s="814"/>
      <c r="E197" s="814"/>
      <c r="F197" s="814"/>
      <c r="G197" s="815"/>
      <c r="H197" s="824"/>
      <c r="I197" s="814"/>
      <c r="J197" s="814"/>
      <c r="K197" s="814"/>
      <c r="L197" s="825"/>
      <c r="M197" s="823"/>
      <c r="N197" s="814"/>
      <c r="O197" s="814"/>
      <c r="P197" s="814"/>
      <c r="Q197" s="815"/>
      <c r="R197" s="824"/>
      <c r="S197" s="814"/>
      <c r="T197" s="814"/>
      <c r="U197" s="814"/>
      <c r="V197" s="814"/>
      <c r="W197" s="814"/>
      <c r="X197" s="814"/>
      <c r="Y197" s="814"/>
      <c r="Z197" s="814"/>
      <c r="AA197" s="814"/>
      <c r="AB197" s="814"/>
      <c r="AC197" s="814"/>
      <c r="AD197" s="814"/>
      <c r="AE197" s="814"/>
      <c r="AF197" s="814"/>
      <c r="AG197" s="814"/>
      <c r="AH197" s="814"/>
      <c r="AI197" s="814"/>
      <c r="AJ197" s="814"/>
      <c r="AK197" s="814"/>
      <c r="AL197" s="825"/>
      <c r="AM197" s="547"/>
      <c r="AN197" s="547"/>
      <c r="AO197" s="547"/>
      <c r="AP197" s="547"/>
      <c r="AQ197" s="547"/>
      <c r="AR197" s="547"/>
      <c r="AS197" s="547"/>
      <c r="AT197" s="547"/>
      <c r="AU197" s="547"/>
      <c r="AV197" s="547"/>
      <c r="AW197" s="547"/>
      <c r="AX197" s="547"/>
      <c r="AY197" s="547"/>
      <c r="AZ197" s="216"/>
      <c r="BA197" s="392"/>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308"/>
      <c r="CF197" s="308"/>
      <c r="CG197" s="308"/>
      <c r="CH197" s="308"/>
      <c r="CI197" s="308"/>
      <c r="CJ197" s="308"/>
      <c r="CK197" s="308"/>
      <c r="CL197" s="308"/>
      <c r="CM197" s="1514"/>
      <c r="CN197" s="1514"/>
      <c r="CO197" s="1514"/>
      <c r="CP197" s="1514"/>
      <c r="CQ197" s="1514"/>
      <c r="CR197" s="1514"/>
      <c r="CS197" s="1514"/>
      <c r="CT197" s="1514"/>
      <c r="CU197" s="1514"/>
      <c r="CV197" s="1514"/>
      <c r="CW197" s="1514"/>
      <c r="CX197" s="1514"/>
      <c r="CY197" s="1514"/>
      <c r="CZ197" s="1514"/>
    </row>
    <row r="198" s="131" customFormat="true" ht="15" customHeight="true" x14ac:dyDescent="0.2">
      <c r="A198" s="1119"/>
      <c r="B198" s="1183"/>
      <c r="C198" s="823"/>
      <c r="D198" s="814"/>
      <c r="E198" s="814"/>
      <c r="F198" s="814"/>
      <c r="G198" s="815"/>
      <c r="H198" s="824"/>
      <c r="I198" s="814"/>
      <c r="J198" s="814"/>
      <c r="K198" s="814"/>
      <c r="L198" s="825"/>
      <c r="M198" s="823"/>
      <c r="N198" s="814"/>
      <c r="O198" s="814"/>
      <c r="P198" s="814"/>
      <c r="Q198" s="815"/>
      <c r="R198" s="824"/>
      <c r="S198" s="814"/>
      <c r="T198" s="814"/>
      <c r="U198" s="814"/>
      <c r="V198" s="814"/>
      <c r="W198" s="814"/>
      <c r="X198" s="814"/>
      <c r="Y198" s="814"/>
      <c r="Z198" s="814"/>
      <c r="AA198" s="814"/>
      <c r="AB198" s="814"/>
      <c r="AC198" s="814"/>
      <c r="AD198" s="814"/>
      <c r="AE198" s="814"/>
      <c r="AF198" s="814"/>
      <c r="AG198" s="814"/>
      <c r="AH198" s="814"/>
      <c r="AI198" s="814"/>
      <c r="AJ198" s="814"/>
      <c r="AK198" s="814"/>
      <c r="AL198" s="825"/>
      <c r="AM198" s="547"/>
      <c r="AN198" s="547"/>
      <c r="AO198" s="547"/>
      <c r="AP198" s="547"/>
      <c r="AQ198" s="547"/>
      <c r="AR198" s="547"/>
      <c r="AS198" s="547"/>
      <c r="AT198" s="547"/>
      <c r="AU198" s="547"/>
      <c r="AV198" s="547"/>
      <c r="AW198" s="547"/>
      <c r="AX198" s="547"/>
      <c r="AY198" s="547"/>
      <c r="AZ198" s="216"/>
      <c r="BA198" s="392"/>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308"/>
      <c r="CF198" s="308"/>
      <c r="CG198" s="308"/>
      <c r="CH198" s="308"/>
      <c r="CI198" s="308"/>
      <c r="CJ198" s="308"/>
      <c r="CK198" s="308"/>
      <c r="CL198" s="308"/>
      <c r="CM198" s="1514"/>
      <c r="CN198" s="1514"/>
      <c r="CO198" s="1514"/>
      <c r="CP198" s="1514"/>
      <c r="CQ198" s="1514"/>
      <c r="CR198" s="1514"/>
      <c r="CS198" s="1514"/>
      <c r="CT198" s="1514"/>
      <c r="CU198" s="1514"/>
      <c r="CV198" s="1514"/>
      <c r="CW198" s="1514"/>
      <c r="CX198" s="1514"/>
      <c r="CY198" s="1514"/>
      <c r="CZ198" s="1514"/>
    </row>
    <row r="199" s="131" customFormat="true" ht="15" customHeight="true" x14ac:dyDescent="0.2">
      <c r="A199" s="1119"/>
      <c r="B199" s="1183"/>
      <c r="C199" s="823"/>
      <c r="D199" s="814"/>
      <c r="E199" s="814"/>
      <c r="F199" s="814"/>
      <c r="G199" s="815"/>
      <c r="H199" s="824"/>
      <c r="I199" s="814"/>
      <c r="J199" s="814"/>
      <c r="K199" s="814"/>
      <c r="L199" s="825"/>
      <c r="M199" s="823"/>
      <c r="N199" s="814"/>
      <c r="O199" s="814"/>
      <c r="P199" s="814"/>
      <c r="Q199" s="815"/>
      <c r="R199" s="824"/>
      <c r="S199" s="814"/>
      <c r="T199" s="814"/>
      <c r="U199" s="814"/>
      <c r="V199" s="814"/>
      <c r="W199" s="814"/>
      <c r="X199" s="814"/>
      <c r="Y199" s="814"/>
      <c r="Z199" s="814"/>
      <c r="AA199" s="814"/>
      <c r="AB199" s="814"/>
      <c r="AC199" s="814"/>
      <c r="AD199" s="814"/>
      <c r="AE199" s="814"/>
      <c r="AF199" s="814"/>
      <c r="AG199" s="814"/>
      <c r="AH199" s="814"/>
      <c r="AI199" s="814"/>
      <c r="AJ199" s="814"/>
      <c r="AK199" s="814"/>
      <c r="AL199" s="825"/>
      <c r="AM199" s="547"/>
      <c r="AN199" s="547"/>
      <c r="AO199" s="547"/>
      <c r="AP199" s="547"/>
      <c r="AQ199" s="547"/>
      <c r="AR199" s="547"/>
      <c r="AS199" s="547"/>
      <c r="AT199" s="547"/>
      <c r="AU199" s="547"/>
      <c r="AV199" s="547"/>
      <c r="AW199" s="547"/>
      <c r="AX199" s="547"/>
      <c r="AY199" s="547"/>
      <c r="AZ199" s="216"/>
      <c r="BA199" s="392"/>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308"/>
      <c r="CF199" s="308"/>
      <c r="CG199" s="308"/>
      <c r="CH199" s="308"/>
      <c r="CI199" s="308"/>
      <c r="CJ199" s="308"/>
      <c r="CK199" s="308"/>
      <c r="CL199" s="308"/>
      <c r="CM199" s="1514"/>
      <c r="CN199" s="1514"/>
      <c r="CO199" s="1514"/>
      <c r="CP199" s="1514"/>
      <c r="CQ199" s="1514"/>
      <c r="CR199" s="1514"/>
      <c r="CS199" s="1514"/>
      <c r="CT199" s="1514"/>
      <c r="CU199" s="1514"/>
      <c r="CV199" s="1514"/>
      <c r="CW199" s="1514"/>
      <c r="CX199" s="1514"/>
      <c r="CY199" s="1514"/>
      <c r="CZ199" s="1514"/>
    </row>
    <row r="200" s="131" customFormat="true" ht="15" customHeight="true" x14ac:dyDescent="0.2">
      <c r="A200" s="1119"/>
      <c r="B200" s="1183"/>
      <c r="C200" s="823"/>
      <c r="D200" s="814"/>
      <c r="E200" s="814"/>
      <c r="F200" s="814"/>
      <c r="G200" s="815"/>
      <c r="H200" s="824"/>
      <c r="I200" s="814"/>
      <c r="J200" s="814"/>
      <c r="K200" s="814"/>
      <c r="L200" s="825"/>
      <c r="M200" s="823"/>
      <c r="N200" s="814"/>
      <c r="O200" s="814"/>
      <c r="P200" s="814"/>
      <c r="Q200" s="815"/>
      <c r="R200" s="824"/>
      <c r="S200" s="814"/>
      <c r="T200" s="814"/>
      <c r="U200" s="814"/>
      <c r="V200" s="814"/>
      <c r="W200" s="814"/>
      <c r="X200" s="814"/>
      <c r="Y200" s="814"/>
      <c r="Z200" s="814"/>
      <c r="AA200" s="814"/>
      <c r="AB200" s="814"/>
      <c r="AC200" s="814"/>
      <c r="AD200" s="814"/>
      <c r="AE200" s="814"/>
      <c r="AF200" s="814"/>
      <c r="AG200" s="814"/>
      <c r="AH200" s="814"/>
      <c r="AI200" s="814"/>
      <c r="AJ200" s="814"/>
      <c r="AK200" s="814"/>
      <c r="AL200" s="825"/>
      <c r="AM200" s="547"/>
      <c r="AN200" s="547"/>
      <c r="AO200" s="547"/>
      <c r="AP200" s="547"/>
      <c r="AQ200" s="547"/>
      <c r="AR200" s="547"/>
      <c r="AS200" s="547"/>
      <c r="AT200" s="547"/>
      <c r="AU200" s="547"/>
      <c r="AV200" s="547"/>
      <c r="AW200" s="547"/>
      <c r="AX200" s="547"/>
      <c r="AY200" s="547"/>
      <c r="AZ200" s="216"/>
      <c r="BA200" s="392"/>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308"/>
      <c r="CF200" s="308"/>
      <c r="CG200" s="308"/>
      <c r="CH200" s="308"/>
      <c r="CI200" s="308"/>
      <c r="CJ200" s="308"/>
      <c r="CK200" s="308"/>
      <c r="CL200" s="308"/>
      <c r="CM200" s="1514"/>
      <c r="CN200" s="1514"/>
      <c r="CO200" s="1514"/>
      <c r="CP200" s="1514"/>
      <c r="CQ200" s="1514"/>
      <c r="CR200" s="1514"/>
      <c r="CS200" s="1514"/>
      <c r="CT200" s="1514"/>
      <c r="CU200" s="1514"/>
      <c r="CV200" s="1514"/>
      <c r="CW200" s="1514"/>
      <c r="CX200" s="1514"/>
      <c r="CY200" s="1514"/>
      <c r="CZ200" s="1514"/>
    </row>
    <row r="201" s="131" customFormat="true" ht="15" customHeight="true" x14ac:dyDescent="0.2">
      <c r="A201" s="1119"/>
      <c r="B201" s="1183"/>
      <c r="C201" s="823"/>
      <c r="D201" s="814"/>
      <c r="E201" s="814"/>
      <c r="F201" s="814"/>
      <c r="G201" s="815"/>
      <c r="H201" s="824"/>
      <c r="I201" s="814"/>
      <c r="J201" s="814"/>
      <c r="K201" s="814"/>
      <c r="L201" s="825"/>
      <c r="M201" s="823"/>
      <c r="N201" s="814"/>
      <c r="O201" s="814"/>
      <c r="P201" s="814"/>
      <c r="Q201" s="815"/>
      <c r="R201" s="824"/>
      <c r="S201" s="814"/>
      <c r="T201" s="814"/>
      <c r="U201" s="814"/>
      <c r="V201" s="814"/>
      <c r="W201" s="814"/>
      <c r="X201" s="814"/>
      <c r="Y201" s="814"/>
      <c r="Z201" s="814"/>
      <c r="AA201" s="814"/>
      <c r="AB201" s="814"/>
      <c r="AC201" s="814"/>
      <c r="AD201" s="814"/>
      <c r="AE201" s="814"/>
      <c r="AF201" s="814"/>
      <c r="AG201" s="814"/>
      <c r="AH201" s="814"/>
      <c r="AI201" s="814"/>
      <c r="AJ201" s="814"/>
      <c r="AK201" s="814"/>
      <c r="AL201" s="825"/>
      <c r="AM201" s="547"/>
      <c r="AN201" s="547"/>
      <c r="AO201" s="547"/>
      <c r="AP201" s="547"/>
      <c r="AQ201" s="547"/>
      <c r="AR201" s="547"/>
      <c r="AS201" s="547"/>
      <c r="AT201" s="547"/>
      <c r="AU201" s="547"/>
      <c r="AV201" s="547"/>
      <c r="AW201" s="547"/>
      <c r="AX201" s="547"/>
      <c r="AY201" s="547"/>
      <c r="AZ201" s="216"/>
      <c r="BA201" s="392"/>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308"/>
      <c r="CF201" s="308"/>
      <c r="CG201" s="308"/>
      <c r="CH201" s="308"/>
      <c r="CI201" s="308"/>
      <c r="CJ201" s="308"/>
      <c r="CK201" s="308"/>
      <c r="CL201" s="308"/>
      <c r="CM201" s="1514"/>
      <c r="CN201" s="1514"/>
      <c r="CO201" s="1514"/>
      <c r="CP201" s="1514"/>
      <c r="CQ201" s="1514"/>
      <c r="CR201" s="1514"/>
      <c r="CS201" s="1514"/>
      <c r="CT201" s="1514"/>
      <c r="CU201" s="1514"/>
      <c r="CV201" s="1514"/>
      <c r="CW201" s="1514"/>
      <c r="CX201" s="1514"/>
      <c r="CY201" s="1514"/>
      <c r="CZ201" s="1514"/>
    </row>
    <row r="202" s="569" customFormat="true" ht="15" customHeight="true" x14ac:dyDescent="0.2">
      <c r="A202" s="1835"/>
      <c r="B202" s="1345"/>
      <c r="C202" s="1248"/>
      <c r="D202" s="1249"/>
      <c r="E202" s="1249"/>
      <c r="F202" s="1249"/>
      <c r="G202" s="1250"/>
      <c r="H202" s="1251"/>
      <c r="I202" s="1249"/>
      <c r="J202" s="1249"/>
      <c r="K202" s="1249"/>
      <c r="L202" s="1252"/>
      <c r="M202" s="1253"/>
      <c r="N202" s="1249"/>
      <c r="O202" s="1249"/>
      <c r="P202" s="1249"/>
      <c r="Q202" s="1250"/>
      <c r="R202" s="1251"/>
      <c r="S202" s="1249"/>
      <c r="T202" s="1249"/>
      <c r="U202" s="1249"/>
      <c r="V202" s="1249"/>
      <c r="W202" s="1249"/>
      <c r="X202" s="1249"/>
      <c r="Y202" s="1249"/>
      <c r="Z202" s="1249"/>
      <c r="AA202" s="1249"/>
      <c r="AB202" s="1249"/>
      <c r="AC202" s="1249"/>
      <c r="AD202" s="1249"/>
      <c r="AE202" s="1249"/>
      <c r="AF202" s="1249"/>
      <c r="AG202" s="1249"/>
      <c r="AH202" s="1249"/>
      <c r="AI202" s="1249"/>
      <c r="AJ202" s="1249"/>
      <c r="AK202" s="1249"/>
      <c r="AL202" s="1556"/>
      <c r="AM202" s="1226"/>
      <c r="AN202" s="1226"/>
      <c r="AO202" s="1226"/>
      <c r="AP202" s="1226"/>
      <c r="AQ202" s="1226"/>
      <c r="AR202" s="1226"/>
      <c r="AS202" s="1226"/>
      <c r="AT202" s="1226"/>
      <c r="AU202" s="1226"/>
      <c r="AV202" s="1226"/>
      <c r="AW202" s="1226"/>
      <c r="AX202" s="1226"/>
      <c r="AY202" s="1226"/>
      <c r="AZ202" s="570"/>
      <c r="BA202" s="392"/>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308"/>
      <c r="CF202" s="308"/>
      <c r="CG202" s="308"/>
      <c r="CH202" s="308"/>
      <c r="CI202" s="308"/>
      <c r="CJ202" s="308"/>
      <c r="CK202" s="308"/>
      <c r="CL202" s="308"/>
      <c r="CM202" s="1514"/>
      <c r="CN202" s="1514"/>
      <c r="CO202" s="1514"/>
      <c r="CP202" s="1514"/>
      <c r="CQ202" s="1514"/>
      <c r="CR202" s="1514"/>
      <c r="CS202" s="1514"/>
      <c r="CT202" s="1514"/>
      <c r="CU202" s="1514"/>
      <c r="CV202" s="1514"/>
      <c r="CW202" s="1514"/>
      <c r="CX202" s="1514"/>
      <c r="CY202" s="1514"/>
      <c r="CZ202" s="1514"/>
    </row>
    <row r="203" s="569" customFormat="true" ht="15" customHeight="true" x14ac:dyDescent="0.2">
      <c r="A203" s="1835"/>
      <c r="B203" s="1345"/>
      <c r="C203" s="1248"/>
      <c r="D203" s="1249"/>
      <c r="E203" s="1249"/>
      <c r="F203" s="1249"/>
      <c r="G203" s="1250"/>
      <c r="H203" s="1251"/>
      <c r="I203" s="1249"/>
      <c r="J203" s="1249"/>
      <c r="K203" s="1249"/>
      <c r="L203" s="1252"/>
      <c r="M203" s="1253"/>
      <c r="N203" s="1249"/>
      <c r="O203" s="1249"/>
      <c r="P203" s="1249"/>
      <c r="Q203" s="1250"/>
      <c r="R203" s="1251"/>
      <c r="S203" s="1249"/>
      <c r="T203" s="1249"/>
      <c r="U203" s="1249"/>
      <c r="V203" s="1249"/>
      <c r="W203" s="1249"/>
      <c r="X203" s="1249"/>
      <c r="Y203" s="1249"/>
      <c r="Z203" s="1249"/>
      <c r="AA203" s="1249"/>
      <c r="AB203" s="1249"/>
      <c r="AC203" s="1249"/>
      <c r="AD203" s="1249"/>
      <c r="AE203" s="1249"/>
      <c r="AF203" s="1249"/>
      <c r="AG203" s="1249"/>
      <c r="AH203" s="1249"/>
      <c r="AI203" s="1249"/>
      <c r="AJ203" s="1249"/>
      <c r="AK203" s="1249"/>
      <c r="AL203" s="1556"/>
      <c r="AM203" s="1226"/>
      <c r="AN203" s="1226"/>
      <c r="AO203" s="1226"/>
      <c r="AP203" s="1226"/>
      <c r="AQ203" s="1226"/>
      <c r="AR203" s="1226"/>
      <c r="AS203" s="1226"/>
      <c r="AT203" s="1226"/>
      <c r="AU203" s="1226"/>
      <c r="AV203" s="1226"/>
      <c r="AW203" s="1226"/>
      <c r="AX203" s="1226"/>
      <c r="AY203" s="1226"/>
      <c r="AZ203" s="570"/>
      <c r="BA203" s="392"/>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308"/>
      <c r="CF203" s="308"/>
      <c r="CG203" s="308"/>
      <c r="CH203" s="308"/>
      <c r="CI203" s="308"/>
      <c r="CJ203" s="308"/>
      <c r="CK203" s="308"/>
      <c r="CL203" s="308"/>
      <c r="CM203" s="1514"/>
      <c r="CN203" s="1514"/>
      <c r="CO203" s="1514"/>
      <c r="CP203" s="1514"/>
      <c r="CQ203" s="1514"/>
      <c r="CR203" s="1514"/>
      <c r="CS203" s="1514"/>
      <c r="CT203" s="1514"/>
      <c r="CU203" s="1514"/>
      <c r="CV203" s="1514"/>
      <c r="CW203" s="1514"/>
      <c r="CX203" s="1514"/>
      <c r="CY203" s="1514"/>
      <c r="CZ203" s="1514"/>
    </row>
    <row r="204" s="569" customFormat="true" ht="15" customHeight="true" x14ac:dyDescent="0.2">
      <c r="A204" s="1836"/>
      <c r="B204" s="1346"/>
      <c r="C204" s="1279"/>
      <c r="D204" s="1280"/>
      <c r="E204" s="1280"/>
      <c r="F204" s="1280"/>
      <c r="G204" s="1281"/>
      <c r="H204" s="1282"/>
      <c r="I204" s="1280"/>
      <c r="J204" s="1280"/>
      <c r="K204" s="1280"/>
      <c r="L204" s="1283"/>
      <c r="M204" s="1284"/>
      <c r="N204" s="1280"/>
      <c r="O204" s="1280"/>
      <c r="P204" s="1280"/>
      <c r="Q204" s="1281"/>
      <c r="R204" s="1282"/>
      <c r="S204" s="1280"/>
      <c r="T204" s="1280"/>
      <c r="U204" s="1280"/>
      <c r="V204" s="1280"/>
      <c r="W204" s="1280"/>
      <c r="X204" s="1280"/>
      <c r="Y204" s="1280"/>
      <c r="Z204" s="1280"/>
      <c r="AA204" s="1280"/>
      <c r="AB204" s="1280"/>
      <c r="AC204" s="1280"/>
      <c r="AD204" s="1280"/>
      <c r="AE204" s="1280"/>
      <c r="AF204" s="1280"/>
      <c r="AG204" s="1280"/>
      <c r="AH204" s="1280"/>
      <c r="AI204" s="1280"/>
      <c r="AJ204" s="1280"/>
      <c r="AK204" s="1280"/>
      <c r="AL204" s="1563"/>
      <c r="AM204" s="1226"/>
      <c r="AN204" s="1226"/>
      <c r="AO204" s="1226"/>
      <c r="AP204" s="1226"/>
      <c r="AQ204" s="1226"/>
      <c r="AR204" s="1226"/>
      <c r="AS204" s="1226"/>
      <c r="AT204" s="1226"/>
      <c r="AU204" s="1226"/>
      <c r="AV204" s="1226"/>
      <c r="AW204" s="1226"/>
      <c r="AX204" s="1226"/>
      <c r="AY204" s="1226"/>
      <c r="AZ204" s="570"/>
      <c r="BA204" s="392"/>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308"/>
      <c r="CF204" s="308"/>
      <c r="CG204" s="308"/>
      <c r="CH204" s="308"/>
      <c r="CI204" s="308"/>
      <c r="CJ204" s="308"/>
      <c r="CK204" s="308"/>
      <c r="CL204" s="308"/>
      <c r="CM204" s="1514"/>
      <c r="CN204" s="1514"/>
      <c r="CO204" s="1514"/>
      <c r="CP204" s="1514"/>
      <c r="CQ204" s="1514"/>
      <c r="CR204" s="1514"/>
      <c r="CS204" s="1514"/>
      <c r="CT204" s="1514"/>
      <c r="CU204" s="1514"/>
      <c r="CV204" s="1514"/>
      <c r="CW204" s="1514"/>
      <c r="CX204" s="1514"/>
      <c r="CY204" s="1514"/>
      <c r="CZ204" s="1514"/>
    </row>
    <row r="205" s="131" customFormat="true" ht="15" customHeight="true" x14ac:dyDescent="0.2">
      <c r="A205" s="1120"/>
      <c r="B205" s="1184"/>
      <c r="C205" s="1285"/>
      <c r="D205" s="836"/>
      <c r="E205" s="836"/>
      <c r="F205" s="836"/>
      <c r="G205" s="837"/>
      <c r="H205" s="1286"/>
      <c r="I205" s="836"/>
      <c r="J205" s="836"/>
      <c r="K205" s="836"/>
      <c r="L205" s="1287"/>
      <c r="M205" s="1285"/>
      <c r="N205" s="836"/>
      <c r="O205" s="836"/>
      <c r="P205" s="836"/>
      <c r="Q205" s="837"/>
      <c r="R205" s="1286"/>
      <c r="S205" s="836"/>
      <c r="T205" s="836"/>
      <c r="U205" s="836"/>
      <c r="V205" s="836"/>
      <c r="W205" s="836"/>
      <c r="X205" s="836"/>
      <c r="Y205" s="836"/>
      <c r="Z205" s="836"/>
      <c r="AA205" s="836"/>
      <c r="AB205" s="836"/>
      <c r="AC205" s="836"/>
      <c r="AD205" s="836"/>
      <c r="AE205" s="836"/>
      <c r="AF205" s="836"/>
      <c r="AG205" s="836"/>
      <c r="AH205" s="836"/>
      <c r="AI205" s="836"/>
      <c r="AJ205" s="836"/>
      <c r="AK205" s="836"/>
      <c r="AL205" s="1287"/>
      <c r="AM205" s="547"/>
      <c r="AN205" s="547"/>
      <c r="AO205" s="547"/>
      <c r="AP205" s="547"/>
      <c r="AQ205" s="547"/>
      <c r="AR205" s="547"/>
      <c r="AS205" s="547"/>
      <c r="AT205" s="547"/>
      <c r="AU205" s="547"/>
      <c r="AV205" s="547"/>
      <c r="AW205" s="547"/>
      <c r="AX205" s="547"/>
      <c r="AY205" s="547"/>
      <c r="AZ205" s="216"/>
      <c r="BA205" s="392"/>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358"/>
      <c r="CF205" s="358"/>
      <c r="CG205" s="358"/>
      <c r="CH205" s="358"/>
      <c r="CI205" s="358"/>
      <c r="CJ205" s="358"/>
      <c r="CK205" s="358"/>
      <c r="CL205" s="358"/>
      <c r="CM205" s="1514"/>
      <c r="CN205" s="1514"/>
      <c r="CO205" s="1514"/>
      <c r="CP205" s="1514"/>
      <c r="CQ205" s="1514"/>
      <c r="CR205" s="1514"/>
      <c r="CS205" s="1514"/>
      <c r="CT205" s="1514"/>
      <c r="CU205" s="1514"/>
      <c r="CV205" s="1514"/>
      <c r="CW205" s="1514"/>
      <c r="CX205" s="1514"/>
      <c r="CY205" s="1514"/>
      <c r="CZ205" s="1514"/>
    </row>
    <row r="206" s="131" customFormat="true" ht="250.15" customHeight="true" x14ac:dyDescent="0.2">
      <c r="B206" s="133"/>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686" t="str">
        <f>A1026</f>
        <v>Yemen</v>
      </c>
      <c r="B208" s="1687"/>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2013</v>
      </c>
      <c r="B209" s="139"/>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112</v>
      </c>
      <c r="B210" s="14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98</v>
      </c>
      <c r="B212" s="222"/>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DHS13</v>
      </c>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78"/>
      <c r="B216" s="576"/>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78"/>
      <c r="B217" s="577"/>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78"/>
      <c r="B218" s="576"/>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79"/>
      <c r="B219" s="580"/>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566" customFormat="true" ht="15" customHeight="true" x14ac:dyDescent="0.2">
      <c r="A220" s="114" t="s">
        <v>87</v>
      </c>
      <c r="B220" s="206"/>
      <c r="C220" s="1677" t="s">
        <v>115</v>
      </c>
      <c r="D220" s="1678"/>
      <c r="E220" s="1678"/>
      <c r="F220" s="1678"/>
      <c r="G220" s="1679"/>
      <c r="H220" s="1837" t="s">
        <v>39</v>
      </c>
      <c r="I220" s="1838"/>
      <c r="J220" s="1838"/>
      <c r="K220" s="1838"/>
      <c r="L220" s="1839"/>
      <c r="M220" s="1847" t="s">
        <v>38</v>
      </c>
      <c r="N220" s="1848"/>
      <c r="O220" s="1848"/>
      <c r="P220" s="1848"/>
      <c r="Q220" s="1849"/>
      <c r="R220" s="1535" t="s">
        <v>138</v>
      </c>
      <c r="S220" s="1546"/>
      <c r="T220" s="1546"/>
      <c r="U220" s="1546"/>
      <c r="V220" s="1546"/>
      <c r="W220" s="1546"/>
      <c r="X220" s="1546"/>
      <c r="Y220" s="1546"/>
      <c r="Z220" s="1546"/>
      <c r="AA220" s="1546"/>
      <c r="AB220" s="1546"/>
      <c r="AC220" s="1546"/>
      <c r="AD220" s="1546"/>
      <c r="AE220" s="1546"/>
      <c r="AF220" s="1546"/>
      <c r="AG220" s="1546"/>
      <c r="AH220" s="1546"/>
      <c r="AI220" s="1546"/>
      <c r="AJ220" s="1546"/>
      <c r="AK220" s="1546"/>
      <c r="AL220" s="1547"/>
      <c r="AM220" s="1226"/>
      <c r="AN220" s="1226"/>
      <c r="AO220" s="1226"/>
      <c r="AP220" s="1226"/>
      <c r="AQ220" s="1226"/>
      <c r="AR220" s="1226"/>
      <c r="AS220" s="1226"/>
      <c r="AT220" s="1226"/>
      <c r="AU220" s="1226"/>
      <c r="AV220" s="1226"/>
      <c r="AW220" s="1226"/>
      <c r="AX220" s="1226"/>
      <c r="AY220" s="1226"/>
      <c r="AZ220" s="570"/>
      <c r="BA220" s="217" t="s">
        <v>129</v>
      </c>
      <c r="BB220" s="114" t="s">
        <v>87</v>
      </c>
      <c r="BC220" s="1784" t="s">
        <v>115</v>
      </c>
      <c r="BD220" s="1785"/>
      <c r="BE220" s="1785"/>
      <c r="BF220" s="1785"/>
      <c r="BG220" s="1786"/>
      <c r="BH220" s="1787" t="s">
        <v>39</v>
      </c>
      <c r="BI220" s="1785"/>
      <c r="BJ220" s="1785"/>
      <c r="BK220" s="1785"/>
      <c r="BL220" s="1786"/>
      <c r="BM220" s="1787" t="s">
        <v>38</v>
      </c>
      <c r="BN220" s="1785"/>
      <c r="BO220" s="1785"/>
      <c r="BP220" s="1785"/>
      <c r="BQ220" s="1788"/>
      <c r="BR220" s="1434" t="s">
        <v>138</v>
      </c>
      <c r="BS220" s="1435"/>
      <c r="BT220" s="1435"/>
      <c r="BU220" s="1435"/>
      <c r="BV220" s="1435"/>
      <c r="BW220" s="1435"/>
      <c r="BX220" s="1435"/>
      <c r="BY220" s="1436"/>
      <c r="BZ220" s="313"/>
      <c r="CA220" s="313"/>
      <c r="CB220" s="313"/>
      <c r="CC220" s="313"/>
      <c r="CD220" s="313"/>
      <c r="CE220" s="313"/>
      <c r="CF220" s="313"/>
      <c r="CG220" s="313"/>
      <c r="CH220" s="313"/>
      <c r="CI220" s="313"/>
      <c r="CJ220" s="313"/>
      <c r="CK220" s="313"/>
      <c r="CL220" s="313"/>
      <c r="CM220" s="215"/>
      <c r="CN220" s="215"/>
      <c r="CO220" s="215"/>
      <c r="CP220" s="215"/>
      <c r="CQ220" s="215"/>
      <c r="CR220" s="215"/>
      <c r="CS220" s="215"/>
      <c r="CT220" s="215"/>
      <c r="CU220" s="215"/>
      <c r="CV220" s="215"/>
      <c r="CW220" s="215"/>
      <c r="CX220" s="215"/>
      <c r="CY220" s="215"/>
      <c r="CZ220" s="215"/>
    </row>
    <row r="221" s="566" customFormat="true" ht="12.75" x14ac:dyDescent="0.2">
      <c r="A221" s="190" t="s">
        <v>88</v>
      </c>
      <c r="B221" s="247"/>
      <c r="C221" s="285" t="s">
        <v>0</v>
      </c>
      <c r="D221" s="286" t="s">
        <v>1</v>
      </c>
      <c r="E221" s="286" t="s">
        <v>2</v>
      </c>
      <c r="F221" s="286" t="s">
        <v>3</v>
      </c>
      <c r="G221" s="287" t="s">
        <v>4</v>
      </c>
      <c r="H221" s="1150" t="s">
        <v>0</v>
      </c>
      <c r="I221" s="1116" t="s">
        <v>1</v>
      </c>
      <c r="J221" s="1116" t="s">
        <v>2</v>
      </c>
      <c r="K221" s="1116" t="s">
        <v>3</v>
      </c>
      <c r="L221" s="1117" t="s">
        <v>4</v>
      </c>
      <c r="M221" s="1140" t="s">
        <v>0</v>
      </c>
      <c r="N221" s="1116" t="s">
        <v>1</v>
      </c>
      <c r="O221" s="1116" t="s">
        <v>2</v>
      </c>
      <c r="P221" s="1116" t="s">
        <v>3</v>
      </c>
      <c r="Q221" s="1162" t="s">
        <v>4</v>
      </c>
      <c r="R221" s="1150" t="s">
        <v>147</v>
      </c>
      <c r="S221" s="1116" t="s">
        <v>148</v>
      </c>
      <c r="T221" s="1116" t="s">
        <v>257</v>
      </c>
      <c r="U221" s="1116" t="s">
        <v>258</v>
      </c>
      <c r="V221" s="1116" t="s">
        <v>259</v>
      </c>
      <c r="W221" s="1116" t="s">
        <v>260</v>
      </c>
      <c r="X221" s="1116" t="s">
        <v>261</v>
      </c>
      <c r="Y221" s="1116" t="s">
        <v>262</v>
      </c>
      <c r="Z221" s="1116" t="s">
        <v>155</v>
      </c>
      <c r="AA221" s="1116" t="s">
        <v>156</v>
      </c>
      <c r="AB221" s="1116" t="s">
        <v>157</v>
      </c>
      <c r="AC221" s="1116" t="s">
        <v>158</v>
      </c>
      <c r="AD221" s="1116" t="s">
        <v>159</v>
      </c>
      <c r="AE221" s="1116" t="s">
        <v>263</v>
      </c>
      <c r="AF221" s="1116" t="s">
        <v>161</v>
      </c>
      <c r="AG221" s="1116" t="s">
        <v>264</v>
      </c>
      <c r="AH221" s="1116" t="s">
        <v>265</v>
      </c>
      <c r="AI221" s="1116" t="s">
        <v>266</v>
      </c>
      <c r="AJ221" s="1116" t="s">
        <v>267</v>
      </c>
      <c r="AK221" s="1116" t="s">
        <v>166</v>
      </c>
      <c r="AL221" s="1118" t="s">
        <v>167</v>
      </c>
      <c r="AM221" s="1226"/>
      <c r="AN221" s="1226"/>
      <c r="AO221" s="1226"/>
      <c r="AP221" s="1226"/>
      <c r="AQ221" s="1226"/>
      <c r="AR221" s="1226"/>
      <c r="AS221" s="1226"/>
      <c r="AT221" s="1226"/>
      <c r="AU221" s="1226"/>
      <c r="AV221" s="1226"/>
      <c r="AW221" s="1226"/>
      <c r="AX221" s="1226"/>
      <c r="AY221" s="1226"/>
      <c r="AZ221" s="570"/>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147</v>
      </c>
      <c r="BS221" s="176" t="s">
        <v>148</v>
      </c>
      <c r="BT221" s="176" t="s">
        <v>257</v>
      </c>
      <c r="BU221" s="176" t="s">
        <v>258</v>
      </c>
      <c r="BV221" s="176" t="s">
        <v>259</v>
      </c>
      <c r="BW221" s="176" t="s">
        <v>260</v>
      </c>
      <c r="BX221" s="176" t="s">
        <v>261</v>
      </c>
      <c r="BY221" s="177" t="s">
        <v>262</v>
      </c>
      <c r="BZ221" s="177" t="s">
        <v>155</v>
      </c>
      <c r="CA221" s="177" t="s">
        <v>156</v>
      </c>
      <c r="CB221" s="177" t="s">
        <v>157</v>
      </c>
      <c r="CC221" s="177" t="s">
        <v>158</v>
      </c>
      <c r="CD221" s="177" t="s">
        <v>159</v>
      </c>
      <c r="CE221" s="177" t="s">
        <v>263</v>
      </c>
      <c r="CF221" s="177" t="s">
        <v>161</v>
      </c>
      <c r="CG221" s="177" t="s">
        <v>264</v>
      </c>
      <c r="CH221" s="177" t="s">
        <v>265</v>
      </c>
      <c r="CI221" s="177" t="s">
        <v>266</v>
      </c>
      <c r="CJ221" s="177" t="s">
        <v>267</v>
      </c>
      <c r="CK221" s="177" t="s">
        <v>166</v>
      </c>
      <c r="CL221" s="177" t="s">
        <v>167</v>
      </c>
      <c r="CM221" s="1515"/>
      <c r="CN221" s="1515"/>
      <c r="CO221" s="1515"/>
      <c r="CP221" s="1515"/>
      <c r="CQ221" s="1515"/>
      <c r="CR221" s="1515"/>
      <c r="CS221" s="1515"/>
      <c r="CT221" s="1515"/>
      <c r="CU221" s="1515"/>
      <c r="CV221" s="1515"/>
      <c r="CW221" s="1515"/>
      <c r="CX221" s="1515"/>
      <c r="CY221" s="1515"/>
      <c r="CZ221" s="1515"/>
    </row>
    <row r="222" s="566" customFormat="true" ht="15" customHeight="true" x14ac:dyDescent="0.2">
      <c r="A222" s="1850" t="s">
        <v>37</v>
      </c>
      <c r="B222" s="1347" t="s">
        <v>15</v>
      </c>
      <c r="C222" s="1288">
        <v>19.547737979602374</v>
      </c>
      <c r="D222" s="1289">
        <v>31.994326751458935</v>
      </c>
      <c r="E222" s="1289">
        <v>45.55945627119371</v>
      </c>
      <c r="F222" s="1289">
        <v>58.460576277453058</v>
      </c>
      <c r="G222" s="1290">
        <v>76.016692155433304</v>
      </c>
      <c r="H222" s="1291">
        <v>56.668826768087754</v>
      </c>
      <c r="I222" s="1289">
        <v>61.568099718395843</v>
      </c>
      <c r="J222" s="1289">
        <v>68.185291752541531</v>
      </c>
      <c r="K222" s="1289">
        <v>79.593387871582692</v>
      </c>
      <c r="L222" s="1292">
        <v>82.05328388010085</v>
      </c>
      <c r="M222" s="1293">
        <v>18.159781719983027</v>
      </c>
      <c r="N222" s="1289">
        <v>24.164642133879177</v>
      </c>
      <c r="O222" s="1289">
        <v>36.063507544791499</v>
      </c>
      <c r="P222" s="1289">
        <v>44.569004712905283</v>
      </c>
      <c r="Q222" s="1290">
        <v>57.018629452400319</v>
      </c>
      <c r="R222" s="1291">
        <v>45.843710530994677</v>
      </c>
      <c r="S222" s="1289">
        <v>76.79580158071488</v>
      </c>
      <c r="T222" s="1289">
        <v>56.322886723216868</v>
      </c>
      <c r="U222" s="1289">
        <v>55.027223797089121</v>
      </c>
      <c r="V222" s="1289">
        <v>52.605296347254139</v>
      </c>
      <c r="W222" s="1289">
        <v>71.698776364321049</v>
      </c>
      <c r="X222" s="1289">
        <v>19.598174037134605</v>
      </c>
      <c r="Y222" s="1289">
        <v>79.981760669566668</v>
      </c>
      <c r="Z222" s="1289">
        <v>45.587904889935963</v>
      </c>
      <c r="AA222" s="1289">
        <v>31.199773389440633</v>
      </c>
      <c r="AB222" s="1289">
        <v>39.35772523117663</v>
      </c>
      <c r="AC222" s="1289">
        <v>27.131483245618522</v>
      </c>
      <c r="AD222" s="1289">
        <v>32.572130627802501</v>
      </c>
      <c r="AE222" s="1289">
        <v>45.534598409446311</v>
      </c>
      <c r="AF222" s="1289">
        <v>13.009908354073627</v>
      </c>
      <c r="AG222" s="1289">
        <v>39.565059888548035</v>
      </c>
      <c r="AH222" s="1289">
        <v>38.811547575287996</v>
      </c>
      <c r="AI222" s="1289">
        <v>32.283017273150442</v>
      </c>
      <c r="AJ222" s="1289">
        <v>70.481901717754525</v>
      </c>
      <c r="AK222" s="1289">
        <v>27.373658331548317</v>
      </c>
      <c r="AL222" s="1564">
        <v>55.186559033509127</v>
      </c>
      <c r="AM222" s="1226"/>
      <c r="AN222" s="1226"/>
      <c r="AO222" s="1226"/>
      <c r="AP222" s="1226"/>
      <c r="AQ222" s="1226"/>
      <c r="AR222" s="1226"/>
      <c r="AS222" s="1226"/>
      <c r="AT222" s="1226"/>
      <c r="AU222" s="1226"/>
      <c r="AV222" s="1226"/>
      <c r="AW222" s="1226"/>
      <c r="AX222" s="1226"/>
      <c r="AY222" s="1226"/>
      <c r="AZ222" s="570"/>
      <c r="BA222" s="1816" t="s">
        <v>37</v>
      </c>
      <c r="BB222" s="160" t="s">
        <v>15</v>
      </c>
      <c r="BC222" s="370">
        <v>4460.3271350000005</v>
      </c>
      <c r="BD222" s="374">
        <v>7319.3665570000012</v>
      </c>
      <c r="BE222" s="374">
        <v>10535.301093999999</v>
      </c>
      <c r="BF222" s="374">
        <v>13413.583874999984</v>
      </c>
      <c r="BG222" s="378">
        <v>17343.223697999958</v>
      </c>
      <c r="BH222" s="382">
        <v>3920.993497999998</v>
      </c>
      <c r="BI222" s="374">
        <v>4357.7866010000062</v>
      </c>
      <c r="BJ222" s="374">
        <v>4711.7283860000061</v>
      </c>
      <c r="BK222" s="374">
        <v>5610.2872890000017</v>
      </c>
      <c r="BL222" s="378">
        <v>5743.2982499999889</v>
      </c>
      <c r="BM222" s="382">
        <v>2865.5879750000008</v>
      </c>
      <c r="BN222" s="374">
        <v>3828.7228880000052</v>
      </c>
      <c r="BO222" s="374">
        <v>5756.6288300000042</v>
      </c>
      <c r="BP222" s="374">
        <v>7124.1915570000056</v>
      </c>
      <c r="BQ222" s="378">
        <v>9152.5770849999917</v>
      </c>
      <c r="BR222" s="382">
        <v>1135.1740369999995</v>
      </c>
      <c r="BS222" s="374">
        <v>2915.1634320000007</v>
      </c>
      <c r="BT222" s="374">
        <v>2641.7616830000002</v>
      </c>
      <c r="BU222" s="374">
        <v>7512.6312499999995</v>
      </c>
      <c r="BV222" s="374">
        <v>492.91149000000047</v>
      </c>
      <c r="BW222" s="374">
        <v>315.61096700000007</v>
      </c>
      <c r="BX222" s="374">
        <v>599.80484800000033</v>
      </c>
      <c r="BY222" s="386">
        <v>2389.5077360000023</v>
      </c>
      <c r="BZ222" s="386">
        <v>2055.3722229999985</v>
      </c>
      <c r="CA222" s="386">
        <v>2571.5929469999987</v>
      </c>
      <c r="CB222" s="386">
        <v>2423.331415000001</v>
      </c>
      <c r="CC222" s="386">
        <v>1894.0815380000006</v>
      </c>
      <c r="CD222" s="386">
        <v>4166.727431999997</v>
      </c>
      <c r="CE222" s="386">
        <v>1463.5273590000011</v>
      </c>
      <c r="CF222" s="386">
        <v>111.20952300000002</v>
      </c>
      <c r="CG222" s="386">
        <v>1055.6297489999993</v>
      </c>
      <c r="CH222" s="386">
        <v>1377.3538000000003</v>
      </c>
      <c r="CI222" s="386">
        <v>1957.4565429999998</v>
      </c>
      <c r="CJ222" s="386">
        <v>6915.3191009999973</v>
      </c>
      <c r="CK222" s="386">
        <v>677.29821600000014</v>
      </c>
      <c r="CL222" s="386">
        <v>8400.3370699999923</v>
      </c>
      <c r="CM222" s="1516"/>
      <c r="CN222" s="1516"/>
      <c r="CO222" s="1516"/>
      <c r="CP222" s="1516"/>
      <c r="CQ222" s="1516"/>
      <c r="CR222" s="1516"/>
      <c r="CS222" s="1516"/>
      <c r="CT222" s="1516"/>
      <c r="CU222" s="1516"/>
      <c r="CV222" s="1516"/>
      <c r="CW222" s="1516"/>
      <c r="CX222" s="1516"/>
      <c r="CY222" s="1516"/>
      <c r="CZ222" s="1517"/>
    </row>
    <row r="223" s="566" customFormat="true" ht="15" customHeight="true" x14ac:dyDescent="0.2">
      <c r="A223" s="1851"/>
      <c r="B223" s="1348" t="s">
        <v>16</v>
      </c>
      <c r="C223" s="1294">
        <v>43.081054142822126</v>
      </c>
      <c r="D223" s="1295">
        <v>31.424365061277783</v>
      </c>
      <c r="E223" s="1295">
        <v>25.541000259454201</v>
      </c>
      <c r="F223" s="1295">
        <v>23.221925593316762</v>
      </c>
      <c r="G223" s="1296">
        <v>14.796876847267146</v>
      </c>
      <c r="H223" s="1297">
        <v>25.587431358416612</v>
      </c>
      <c r="I223" s="1295">
        <v>27.614440074882602</v>
      </c>
      <c r="J223" s="1295">
        <v>20.745773841035778</v>
      </c>
      <c r="K223" s="1295">
        <v>17.263258564382213</v>
      </c>
      <c r="L223" s="1298">
        <v>14.597960600974744</v>
      </c>
      <c r="M223" s="1299">
        <v>43.34128324988481</v>
      </c>
      <c r="N223" s="1295">
        <v>36.576488883313516</v>
      </c>
      <c r="O223" s="1295">
        <v>32.058481434638061</v>
      </c>
      <c r="P223" s="1295">
        <v>25.506784767359669</v>
      </c>
      <c r="Q223" s="1296">
        <v>14.971298266650503</v>
      </c>
      <c r="R223" s="1297">
        <v>13.858312742597171</v>
      </c>
      <c r="S223" s="1295">
        <v>12.59039844221177</v>
      </c>
      <c r="T223" s="1295">
        <v>25.315889188269601</v>
      </c>
      <c r="U223" s="1295">
        <v>37.33900840689077</v>
      </c>
      <c r="V223" s="1295">
        <v>17.106090338936493</v>
      </c>
      <c r="W223" s="1295">
        <v>10.950587283897837</v>
      </c>
      <c r="X223" s="1295">
        <v>25.848760503178003</v>
      </c>
      <c r="Y223" s="1295">
        <v>17.124578320167604</v>
      </c>
      <c r="Z223" s="1295">
        <v>40.72479834316205</v>
      </c>
      <c r="AA223" s="1295">
        <v>51.430142413190353</v>
      </c>
      <c r="AB223" s="1295">
        <v>6.5847871226813677</v>
      </c>
      <c r="AC223" s="1295">
        <v>53.708202452761476</v>
      </c>
      <c r="AD223" s="1295">
        <v>31.37101294753316</v>
      </c>
      <c r="AE223" s="1295">
        <v>15.269800146176543</v>
      </c>
      <c r="AF223" s="1295">
        <v>24.676146650814768</v>
      </c>
      <c r="AG223" s="1295">
        <v>15.080287235934076</v>
      </c>
      <c r="AH223" s="1295">
        <v>24.18302608121979</v>
      </c>
      <c r="AI223" s="1295">
        <v>35.983074743425014</v>
      </c>
      <c r="AJ223" s="1295">
        <v>28.873454904277114</v>
      </c>
      <c r="AK223" s="1295">
        <v>15.933412602504987</v>
      </c>
      <c r="AL223" s="1565">
        <v>9.1811541776247765</v>
      </c>
      <c r="AM223" s="1226"/>
      <c r="AN223" s="1226"/>
      <c r="AO223" s="1226"/>
      <c r="AP223" s="1226"/>
      <c r="AQ223" s="1226"/>
      <c r="AR223" s="1226"/>
      <c r="AS223" s="1226"/>
      <c r="AT223" s="1226"/>
      <c r="AU223" s="1226"/>
      <c r="AV223" s="1226"/>
      <c r="AW223" s="1226"/>
      <c r="AX223" s="1226"/>
      <c r="AY223" s="1226"/>
      <c r="AZ223" s="570"/>
      <c r="BA223" s="1817"/>
      <c r="BB223" s="161" t="s">
        <v>16</v>
      </c>
      <c r="BC223" s="371">
        <v>9830.0680620000003</v>
      </c>
      <c r="BD223" s="375">
        <v>7188.9759860000067</v>
      </c>
      <c r="BE223" s="375">
        <v>5906.1751390000036</v>
      </c>
      <c r="BF223" s="375">
        <v>5328.1932289999959</v>
      </c>
      <c r="BG223" s="379">
        <v>3375.9104470000029</v>
      </c>
      <c r="BH223" s="383">
        <v>1770.4293120000002</v>
      </c>
      <c r="BI223" s="375">
        <v>1954.5485000000001</v>
      </c>
      <c r="BJ223" s="375">
        <v>1433.5709209999998</v>
      </c>
      <c r="BK223" s="375">
        <v>1216.8327379999998</v>
      </c>
      <c r="BL223" s="379">
        <v>1021.7804529999999</v>
      </c>
      <c r="BM223" s="383">
        <v>6839.1934450000072</v>
      </c>
      <c r="BN223" s="375">
        <v>5795.2954310000041</v>
      </c>
      <c r="BO223" s="375">
        <v>5117.3274880000126</v>
      </c>
      <c r="BP223" s="375">
        <v>4077.1657759999989</v>
      </c>
      <c r="BQ223" s="379">
        <v>2403.1787990000016</v>
      </c>
      <c r="BR223" s="383">
        <v>343.15714499999996</v>
      </c>
      <c r="BS223" s="375">
        <v>477.93067299999996</v>
      </c>
      <c r="BT223" s="375">
        <v>1187.4133219999997</v>
      </c>
      <c r="BU223" s="375">
        <v>5097.7349399999939</v>
      </c>
      <c r="BV223" s="375">
        <v>160.28402199999999</v>
      </c>
      <c r="BW223" s="375">
        <v>48.203409000000001</v>
      </c>
      <c r="BX223" s="375">
        <v>791.10491799999954</v>
      </c>
      <c r="BY223" s="387">
        <v>511.60804700000006</v>
      </c>
      <c r="BZ223" s="387">
        <v>1836.1146340000012</v>
      </c>
      <c r="CA223" s="387">
        <v>4239.0497470000046</v>
      </c>
      <c r="CB223" s="387">
        <v>405.43810400000018</v>
      </c>
      <c r="CC223" s="387">
        <v>3749.4343299999987</v>
      </c>
      <c r="CD223" s="387">
        <v>4013.0767529999998</v>
      </c>
      <c r="CE223" s="387">
        <v>490.78659000000016</v>
      </c>
      <c r="CF223" s="387">
        <v>210.93326899999991</v>
      </c>
      <c r="CG223" s="387">
        <v>402.35500399999989</v>
      </c>
      <c r="CH223" s="387">
        <v>858.21321100000046</v>
      </c>
      <c r="CI223" s="387">
        <v>2181.8067530000017</v>
      </c>
      <c r="CJ223" s="387">
        <v>2832.9138310000017</v>
      </c>
      <c r="CK223" s="387">
        <v>394.23564799999991</v>
      </c>
      <c r="CL223" s="387">
        <v>1397.5285129999995</v>
      </c>
      <c r="CM223" s="1518"/>
      <c r="CN223" s="1518"/>
      <c r="CO223" s="1518"/>
      <c r="CP223" s="1518"/>
      <c r="CQ223" s="1518"/>
      <c r="CR223" s="1518"/>
      <c r="CS223" s="1518"/>
      <c r="CT223" s="1518"/>
      <c r="CU223" s="1518"/>
      <c r="CV223" s="1518"/>
      <c r="CW223" s="1518"/>
      <c r="CX223" s="1518"/>
      <c r="CY223" s="1518"/>
      <c r="CZ223" s="1519"/>
    </row>
    <row r="224" s="566" customFormat="true" ht="15" customHeight="true" x14ac:dyDescent="0.2">
      <c r="A224" s="1852"/>
      <c r="B224" s="1349" t="s">
        <v>20</v>
      </c>
      <c r="C224" s="1294">
        <v>37.37120787757533</v>
      </c>
      <c r="D224" s="1295">
        <v>36.581308187263502</v>
      </c>
      <c r="E224" s="1295">
        <v>28.899543469352135</v>
      </c>
      <c r="F224" s="1295">
        <v>18.317498129229577</v>
      </c>
      <c r="G224" s="1296">
        <v>9.1864309972992313</v>
      </c>
      <c r="H224" s="1297">
        <v>17.743741873495537</v>
      </c>
      <c r="I224" s="1295">
        <v>10.817460206721353</v>
      </c>
      <c r="J224" s="1295">
        <v>11.068934406422631</v>
      </c>
      <c r="K224" s="1295">
        <v>3.1433535640351167</v>
      </c>
      <c r="L224" s="1298">
        <v>3.3487555189243743</v>
      </c>
      <c r="M224" s="1299">
        <v>38.498935030132174</v>
      </c>
      <c r="N224" s="1295">
        <v>39.258868982807449</v>
      </c>
      <c r="O224" s="1295">
        <v>31.878011020570774</v>
      </c>
      <c r="P224" s="1295">
        <v>29.924210519735361</v>
      </c>
      <c r="Q224" s="1296">
        <v>28.010072280949384</v>
      </c>
      <c r="R224" s="1297">
        <v>40.297976726408088</v>
      </c>
      <c r="S224" s="1295">
        <v>10.613799977073407</v>
      </c>
      <c r="T224" s="1295">
        <v>18.361224088513669</v>
      </c>
      <c r="U224" s="1295">
        <v>7.6337677960200008</v>
      </c>
      <c r="V224" s="1295">
        <v>30.288613313809481</v>
      </c>
      <c r="W224" s="1295">
        <v>17.350636351781155</v>
      </c>
      <c r="X224" s="1295">
        <v>54.553065459687602</v>
      </c>
      <c r="Y224" s="1295">
        <v>2.8936610102657432</v>
      </c>
      <c r="Z224" s="1295">
        <v>13.687296766901902</v>
      </c>
      <c r="AA224" s="1295">
        <v>17.370084197369081</v>
      </c>
      <c r="AB224" s="1295">
        <v>54.057487646142121</v>
      </c>
      <c r="AC224" s="1295">
        <v>19.160314301619717</v>
      </c>
      <c r="AD224" s="1295">
        <v>36.056856424664154</v>
      </c>
      <c r="AE224" s="1295">
        <v>39.195601444377083</v>
      </c>
      <c r="AF224" s="1295">
        <v>62.313944995111569</v>
      </c>
      <c r="AG224" s="1295">
        <v>45.35465287551817</v>
      </c>
      <c r="AH224" s="1295">
        <v>37.005426343492068</v>
      </c>
      <c r="AI224" s="1295">
        <v>31.733907983424263</v>
      </c>
      <c r="AJ224" s="1295">
        <v>0.6446433779683185</v>
      </c>
      <c r="AK224" s="1295">
        <v>56.69292906594675</v>
      </c>
      <c r="AL224" s="1565">
        <v>35.632286788866082</v>
      </c>
      <c r="AM224" s="1226"/>
      <c r="AN224" s="1226"/>
      <c r="AO224" s="1226"/>
      <c r="AP224" s="1226"/>
      <c r="AQ224" s="1226"/>
      <c r="AR224" s="1226"/>
      <c r="AS224" s="1226"/>
      <c r="AT224" s="1226"/>
      <c r="AU224" s="1226"/>
      <c r="AV224" s="1226"/>
      <c r="AW224" s="1226"/>
      <c r="AX224" s="1226"/>
      <c r="AY224" s="1226"/>
      <c r="AZ224" s="570"/>
      <c r="BA224" s="1817"/>
      <c r="BB224" s="161" t="s">
        <v>20</v>
      </c>
      <c r="BC224" s="371">
        <v>8527.217458000001</v>
      </c>
      <c r="BD224" s="375">
        <v>8368.7338019999861</v>
      </c>
      <c r="BE224" s="375">
        <v>6682.8144330000086</v>
      </c>
      <c r="BF224" s="375">
        <v>4202.888735999999</v>
      </c>
      <c r="BG224" s="379">
        <v>2095.8860909999994</v>
      </c>
      <c r="BH224" s="383">
        <v>1227.7137269999987</v>
      </c>
      <c r="BI224" s="375">
        <v>765.65921899999989</v>
      </c>
      <c r="BJ224" s="375">
        <v>764.88361499999985</v>
      </c>
      <c r="BK224" s="375">
        <v>221.56509500000004</v>
      </c>
      <c r="BL224" s="379">
        <v>234.39527099999992</v>
      </c>
      <c r="BM224" s="383">
        <v>6075.0777170000129</v>
      </c>
      <c r="BN224" s="375">
        <v>6220.3002799999967</v>
      </c>
      <c r="BO224" s="375">
        <v>5088.5199410000023</v>
      </c>
      <c r="BP224" s="375">
        <v>4783.2750430000042</v>
      </c>
      <c r="BQ224" s="379">
        <v>4496.1506119999976</v>
      </c>
      <c r="BR224" s="383">
        <v>997.85153499999979</v>
      </c>
      <c r="BS224" s="375">
        <v>402.8991289999999</v>
      </c>
      <c r="BT224" s="375">
        <v>861.21257399999979</v>
      </c>
      <c r="BU224" s="375">
        <v>1042.205631</v>
      </c>
      <c r="BV224" s="375">
        <v>283.80422800000008</v>
      </c>
      <c r="BW224" s="375">
        <v>76.375795999999966</v>
      </c>
      <c r="BX224" s="375">
        <v>1669.6041719999982</v>
      </c>
      <c r="BY224" s="387">
        <v>86.450026999999992</v>
      </c>
      <c r="BZ224" s="387">
        <v>617.10424400000034</v>
      </c>
      <c r="CA224" s="387">
        <v>1431.7022579999998</v>
      </c>
      <c r="CB224" s="387">
        <v>3328.4242740000022</v>
      </c>
      <c r="CC224" s="387">
        <v>1337.6046290000002</v>
      </c>
      <c r="CD224" s="387">
        <v>4612.5043059999989</v>
      </c>
      <c r="CE224" s="387">
        <v>1259.7856809999996</v>
      </c>
      <c r="CF224" s="387">
        <v>532.66355999999985</v>
      </c>
      <c r="CG224" s="387">
        <v>1210.101058</v>
      </c>
      <c r="CH224" s="387">
        <v>1313.2577230000009</v>
      </c>
      <c r="CI224" s="387">
        <v>1924.1617130000004</v>
      </c>
      <c r="CJ224" s="387">
        <v>63.249068999999992</v>
      </c>
      <c r="CK224" s="387">
        <v>1402.7361359999998</v>
      </c>
      <c r="CL224" s="387">
        <v>5423.8427770000026</v>
      </c>
      <c r="CM224" s="1518"/>
      <c r="CN224" s="1518"/>
      <c r="CO224" s="1518"/>
      <c r="CP224" s="1518"/>
      <c r="CQ224" s="1518"/>
      <c r="CR224" s="1518"/>
      <c r="CS224" s="1518"/>
      <c r="CT224" s="1518"/>
      <c r="CU224" s="1518"/>
      <c r="CV224" s="1518"/>
      <c r="CW224" s="1518"/>
      <c r="CX224" s="1518"/>
      <c r="CY224" s="1518"/>
      <c r="CZ224" s="1519"/>
    </row>
    <row r="225" s="566" customFormat="true" ht="15" customHeight="true" x14ac:dyDescent="0.2">
      <c r="A225" s="1853" t="s">
        <v>283</v>
      </c>
      <c r="B225" s="1350" t="s">
        <v>284</v>
      </c>
      <c r="C225" s="1294">
        <v>61.101149310751438</v>
      </c>
      <c r="D225" s="1295">
        <v>62.026326473122829</v>
      </c>
      <c r="E225" s="1295">
        <v>70.282780539413437</v>
      </c>
      <c r="F225" s="1295">
        <v>80.141464254796205</v>
      </c>
      <c r="G225" s="1296">
        <v>88.584652987917096</v>
      </c>
      <c r="H225" s="1297">
        <v>78.818811871373413</v>
      </c>
      <c r="I225" s="1295">
        <v>87.506601010217537</v>
      </c>
      <c r="J225" s="1295">
        <v>85.142617182092479</v>
      </c>
      <c r="K225" s="1295">
        <v>94.690307715387661</v>
      </c>
      <c r="L225" s="1298">
        <v>93.766643682759209</v>
      </c>
      <c r="M225" s="1299">
        <v>59.980846488424213</v>
      </c>
      <c r="N225" s="1295">
        <v>59.52263190439475</v>
      </c>
      <c r="O225" s="1295">
        <v>67.230749582905261</v>
      </c>
      <c r="P225" s="1295">
        <v>69.25453598648545</v>
      </c>
      <c r="Q225" s="1296">
        <v>71.449167628552473</v>
      </c>
      <c r="R225" s="1297">
        <v>59.577958803221897</v>
      </c>
      <c r="S225" s="1295">
        <v>88.931823683766709</v>
      </c>
      <c r="T225" s="1295">
        <v>81.375841169887281</v>
      </c>
      <c r="U225" s="1295">
        <v>87.386747763824346</v>
      </c>
      <c r="V225" s="1295">
        <v>69.529625361202662</v>
      </c>
      <c r="W225" s="1295">
        <v>80.621698949716517</v>
      </c>
      <c r="X225" s="1295">
        <v>44.844559286635103</v>
      </c>
      <c r="Y225" s="1295">
        <v>96.120321739045053</v>
      </c>
      <c r="Z225" s="1295">
        <v>85.678925246149433</v>
      </c>
      <c r="AA225" s="1295">
        <v>81.891151234667035</v>
      </c>
      <c r="AB225" s="1295">
        <v>43.151547095553234</v>
      </c>
      <c r="AC225" s="1295">
        <v>79.395472297538845</v>
      </c>
      <c r="AD225" s="1295">
        <v>63.725275619164634</v>
      </c>
      <c r="AE225" s="1295">
        <v>60.260133303664411</v>
      </c>
      <c r="AF225" s="1295">
        <v>37.386499695291164</v>
      </c>
      <c r="AG225" s="1295">
        <v>54.247941015354527</v>
      </c>
      <c r="AH225" s="1295">
        <v>61.180336134920879</v>
      </c>
      <c r="AI225" s="1295">
        <v>67.644415670498944</v>
      </c>
      <c r="AJ225" s="1295">
        <v>94.220835734990288</v>
      </c>
      <c r="AK225" s="1295">
        <v>43.3070709340533</v>
      </c>
      <c r="AL225" s="1565">
        <v>64.208869278267329</v>
      </c>
      <c r="AM225" s="1226"/>
      <c r="AN225" s="1226"/>
      <c r="AO225" s="1226"/>
      <c r="AP225" s="1226"/>
      <c r="AQ225" s="1226"/>
      <c r="AR225" s="1226"/>
      <c r="AS225" s="1226"/>
      <c r="AT225" s="1226"/>
      <c r="AU225" s="1226"/>
      <c r="AV225" s="1226"/>
      <c r="AW225" s="1226"/>
      <c r="AX225" s="1226"/>
      <c r="AY225" s="1226"/>
      <c r="AZ225" s="570"/>
      <c r="BA225" s="1817" t="s">
        <v>71</v>
      </c>
      <c r="BB225" s="161" t="s">
        <v>72</v>
      </c>
      <c r="BC225" s="1015" t="s">
        <v>36</v>
      </c>
      <c r="BD225" s="1034" t="s">
        <v>36</v>
      </c>
      <c r="BE225" s="1034" t="s">
        <v>36</v>
      </c>
      <c r="BF225" s="1034" t="s">
        <v>36</v>
      </c>
      <c r="BG225" s="1054" t="s">
        <v>36</v>
      </c>
      <c r="BH225" s="1074" t="s">
        <v>36</v>
      </c>
      <c r="BI225" s="1034" t="s">
        <v>36</v>
      </c>
      <c r="BJ225" s="1034" t="s">
        <v>36</v>
      </c>
      <c r="BK225" s="1034" t="s">
        <v>36</v>
      </c>
      <c r="BL225" s="1054" t="s">
        <v>36</v>
      </c>
      <c r="BM225" s="1074" t="s">
        <v>36</v>
      </c>
      <c r="BN225" s="1034" t="s">
        <v>36</v>
      </c>
      <c r="BO225" s="1034" t="s">
        <v>36</v>
      </c>
      <c r="BP225" s="1034" t="s">
        <v>36</v>
      </c>
      <c r="BQ225" s="1054" t="s">
        <v>36</v>
      </c>
      <c r="BR225" s="1074" t="s">
        <v>36</v>
      </c>
      <c r="BS225" s="1034" t="s">
        <v>36</v>
      </c>
      <c r="BT225" s="1034" t="s">
        <v>36</v>
      </c>
      <c r="BU225" s="1034" t="s">
        <v>36</v>
      </c>
      <c r="BV225" s="1034" t="s">
        <v>36</v>
      </c>
      <c r="BW225" s="1034" t="s">
        <v>36</v>
      </c>
      <c r="BX225" s="1034" t="s">
        <v>36</v>
      </c>
      <c r="BY225" s="1092" t="s">
        <v>36</v>
      </c>
      <c r="BZ225" s="1092" t="s">
        <v>36</v>
      </c>
      <c r="CA225" s="1092" t="s">
        <v>36</v>
      </c>
      <c r="CB225" s="1092" t="s">
        <v>36</v>
      </c>
      <c r="CC225" s="1092" t="s">
        <v>36</v>
      </c>
      <c r="CD225" s="1092" t="s">
        <v>36</v>
      </c>
      <c r="CE225" s="1092" t="s">
        <v>36</v>
      </c>
      <c r="CF225" s="1092" t="s">
        <v>36</v>
      </c>
      <c r="CG225" s="1092" t="s">
        <v>36</v>
      </c>
      <c r="CH225" s="1092" t="s">
        <v>36</v>
      </c>
      <c r="CI225" s="1092" t="s">
        <v>36</v>
      </c>
      <c r="CJ225" s="1092" t="s">
        <v>36</v>
      </c>
      <c r="CK225" s="1092" t="s">
        <v>36</v>
      </c>
      <c r="CL225" s="1092" t="s">
        <v>36</v>
      </c>
      <c r="CM225" s="1519"/>
      <c r="CN225" s="1519"/>
      <c r="CO225" s="1519"/>
      <c r="CP225" s="1519"/>
      <c r="CQ225" s="1519"/>
      <c r="CR225" s="1519"/>
      <c r="CS225" s="1519"/>
      <c r="CT225" s="1519"/>
      <c r="CU225" s="1519"/>
      <c r="CV225" s="1519"/>
      <c r="CW225" s="1519"/>
      <c r="CX225" s="1519"/>
      <c r="CY225" s="1519"/>
      <c r="CZ225" s="1519"/>
    </row>
    <row r="226" s="566" customFormat="true" ht="15" customHeight="true" x14ac:dyDescent="0.2">
      <c r="A226" s="1851"/>
      <c r="B226" s="1348" t="s">
        <v>285</v>
      </c>
      <c r="C226" s="1294">
        <v>26.010776756115629</v>
      </c>
      <c r="D226" s="1295">
        <v>27.403813070421513</v>
      </c>
      <c r="E226" s="1295">
        <v>21.83111194129377</v>
      </c>
      <c r="F226" s="1295">
        <v>14.408581777651111</v>
      </c>
      <c r="G226" s="1296">
        <v>8.0502951504164777</v>
      </c>
      <c r="H226" s="1297">
        <v>12.547773773284352</v>
      </c>
      <c r="I226" s="1295">
        <v>6.939554049862771</v>
      </c>
      <c r="J226" s="1295">
        <v>9.1693947835865011</v>
      </c>
      <c r="K226" s="1295">
        <v>2.6881199769412092</v>
      </c>
      <c r="L226" s="1298">
        <v>2.6405798426193443</v>
      </c>
      <c r="M226" s="1299">
        <v>26.59130165923488</v>
      </c>
      <c r="N226" s="1295">
        <v>28.539627084322067</v>
      </c>
      <c r="O226" s="1295">
        <v>24.347188279895029</v>
      </c>
      <c r="P226" s="1295">
        <v>22.882979553028797</v>
      </c>
      <c r="Q226" s="1296">
        <v>23.767884098810228</v>
      </c>
      <c r="R226" s="1297">
        <v>39.860303260800734</v>
      </c>
      <c r="S226" s="1295">
        <v>9.1421858921920993</v>
      </c>
      <c r="T226" s="1295">
        <v>1.4886810199837539</v>
      </c>
      <c r="U226" s="1295">
        <v>3.6420055278703884</v>
      </c>
      <c r="V226" s="1295">
        <v>30.20964058425028</v>
      </c>
      <c r="W226" s="1295">
        <v>16.47659522570029</v>
      </c>
      <c r="X226" s="1295">
        <v>2.7132736197188936</v>
      </c>
      <c r="Y226" s="1295">
        <v>2.8642787917262256</v>
      </c>
      <c r="Z226" s="1295">
        <v>7.0577403513217636</v>
      </c>
      <c r="AA226" s="1295">
        <v>16.076414407264465</v>
      </c>
      <c r="AB226" s="1295">
        <v>49.437086151793757</v>
      </c>
      <c r="AC226" s="1295">
        <v>12.519317656501105</v>
      </c>
      <c r="AD226" s="1295">
        <v>23.975860822165195</v>
      </c>
      <c r="AE226" s="1295">
        <v>36.599485160805237</v>
      </c>
      <c r="AF226" s="1295">
        <v>42.834163485004076</v>
      </c>
      <c r="AG226" s="1295">
        <v>24.455133824030472</v>
      </c>
      <c r="AH226" s="1295">
        <v>35.93967370675287</v>
      </c>
      <c r="AI226" s="1295">
        <v>23.280720674061378</v>
      </c>
      <c r="AJ226" s="1295">
        <v>0.61132927190091291</v>
      </c>
      <c r="AK226" s="1295">
        <v>44.33092576800432</v>
      </c>
      <c r="AL226" s="1565">
        <v>35.476374080818914</v>
      </c>
      <c r="AM226" s="1226"/>
      <c r="AN226" s="1226"/>
      <c r="AO226" s="1226"/>
      <c r="AP226" s="1226"/>
      <c r="AQ226" s="1226"/>
      <c r="AR226" s="1226"/>
      <c r="AS226" s="1226"/>
      <c r="AT226" s="1226"/>
      <c r="AU226" s="1226"/>
      <c r="AV226" s="1226"/>
      <c r="AW226" s="1226"/>
      <c r="AX226" s="1226"/>
      <c r="AY226" s="1226"/>
      <c r="AZ226" s="570"/>
      <c r="BA226" s="1817"/>
      <c r="BB226" s="161" t="s">
        <v>73</v>
      </c>
      <c r="BC226" s="1015" t="s">
        <v>36</v>
      </c>
      <c r="BD226" s="1034" t="s">
        <v>36</v>
      </c>
      <c r="BE226" s="1034" t="s">
        <v>36</v>
      </c>
      <c r="BF226" s="1034" t="s">
        <v>36</v>
      </c>
      <c r="BG226" s="1054" t="s">
        <v>36</v>
      </c>
      <c r="BH226" s="1074" t="s">
        <v>36</v>
      </c>
      <c r="BI226" s="1034" t="s">
        <v>36</v>
      </c>
      <c r="BJ226" s="1034" t="s">
        <v>36</v>
      </c>
      <c r="BK226" s="1034" t="s">
        <v>36</v>
      </c>
      <c r="BL226" s="1054" t="s">
        <v>36</v>
      </c>
      <c r="BM226" s="1074" t="s">
        <v>36</v>
      </c>
      <c r="BN226" s="1034" t="s">
        <v>36</v>
      </c>
      <c r="BO226" s="1034" t="s">
        <v>36</v>
      </c>
      <c r="BP226" s="1034" t="s">
        <v>36</v>
      </c>
      <c r="BQ226" s="1054" t="s">
        <v>36</v>
      </c>
      <c r="BR226" s="1074" t="s">
        <v>36</v>
      </c>
      <c r="BS226" s="1034" t="s">
        <v>36</v>
      </c>
      <c r="BT226" s="1034" t="s">
        <v>36</v>
      </c>
      <c r="BU226" s="1034" t="s">
        <v>36</v>
      </c>
      <c r="BV226" s="1034" t="s">
        <v>36</v>
      </c>
      <c r="BW226" s="1034" t="s">
        <v>36</v>
      </c>
      <c r="BX226" s="1034" t="s">
        <v>36</v>
      </c>
      <c r="BY226" s="1092" t="s">
        <v>36</v>
      </c>
      <c r="BZ226" s="1092" t="s">
        <v>36</v>
      </c>
      <c r="CA226" s="1092" t="s">
        <v>36</v>
      </c>
      <c r="CB226" s="1092" t="s">
        <v>36</v>
      </c>
      <c r="CC226" s="1092" t="s">
        <v>36</v>
      </c>
      <c r="CD226" s="1092" t="s">
        <v>36</v>
      </c>
      <c r="CE226" s="1092" t="s">
        <v>36</v>
      </c>
      <c r="CF226" s="1092" t="s">
        <v>36</v>
      </c>
      <c r="CG226" s="1092" t="s">
        <v>36</v>
      </c>
      <c r="CH226" s="1092" t="s">
        <v>36</v>
      </c>
      <c r="CI226" s="1092" t="s">
        <v>36</v>
      </c>
      <c r="CJ226" s="1092" t="s">
        <v>36</v>
      </c>
      <c r="CK226" s="1092" t="s">
        <v>36</v>
      </c>
      <c r="CL226" s="1092" t="s">
        <v>36</v>
      </c>
      <c r="CM226" s="1519"/>
      <c r="CN226" s="1519"/>
      <c r="CO226" s="1519"/>
      <c r="CP226" s="1519"/>
      <c r="CQ226" s="1519"/>
      <c r="CR226" s="1519"/>
      <c r="CS226" s="1519"/>
      <c r="CT226" s="1519"/>
      <c r="CU226" s="1519"/>
      <c r="CV226" s="1519"/>
      <c r="CW226" s="1519"/>
      <c r="CX226" s="1519"/>
      <c r="CY226" s="1519"/>
      <c r="CZ226" s="1519"/>
    </row>
    <row r="227" s="566" customFormat="true" ht="15" customHeight="true" x14ac:dyDescent="0.2">
      <c r="A227" s="1851"/>
      <c r="B227" s="1348" t="s">
        <v>286</v>
      </c>
      <c r="C227" s="1294">
        <v>2.3546499383889747</v>
      </c>
      <c r="D227" s="1295">
        <v>2.1550836764295145</v>
      </c>
      <c r="E227" s="1295">
        <v>0.85229663092467733</v>
      </c>
      <c r="F227" s="1295">
        <v>1.80132516205515</v>
      </c>
      <c r="G227" s="1296">
        <v>2.3139664903826147</v>
      </c>
      <c r="H227" s="1297">
        <v>4.162911704530587</v>
      </c>
      <c r="I227" s="1295">
        <v>1.8792229812537624</v>
      </c>
      <c r="J227" s="1295">
        <v>4.1223937315177528</v>
      </c>
      <c r="K227" s="1295">
        <v>2.1670639364951958</v>
      </c>
      <c r="L227" s="1298">
        <v>2.7365070622058436</v>
      </c>
      <c r="M227" s="1299">
        <v>2.3626875391610924</v>
      </c>
      <c r="N227" s="1295">
        <v>1.9474563968787273</v>
      </c>
      <c r="O227" s="1295">
        <v>1.2953523160869598</v>
      </c>
      <c r="P227" s="1295">
        <v>0.74848819232475139</v>
      </c>
      <c r="Q227" s="1296">
        <v>0.62783038403499181</v>
      </c>
      <c r="R227" s="1297">
        <v>0.20780614050794141</v>
      </c>
      <c r="S227" s="1295">
        <v>0.28501368869833682</v>
      </c>
      <c r="T227" s="1295">
        <v>0</v>
      </c>
      <c r="U227" s="1295">
        <v>5.3222050745166047</v>
      </c>
      <c r="V227" s="1295">
        <v>0.11042300058194529</v>
      </c>
      <c r="W227" s="1295">
        <v>2.4533337088143914</v>
      </c>
      <c r="X227" s="1295">
        <v>1.2573634239664278</v>
      </c>
      <c r="Y227" s="1295">
        <v>0.99272015328451668</v>
      </c>
      <c r="Z227" s="1295">
        <v>0.41834726515856019</v>
      </c>
      <c r="AA227" s="1295">
        <v>0.80553718449380118</v>
      </c>
      <c r="AB227" s="1295">
        <v>6.0749077821610227</v>
      </c>
      <c r="AC227" s="1295">
        <v>1.7666856090680056</v>
      </c>
      <c r="AD227" s="1295">
        <v>0.34072137212705822</v>
      </c>
      <c r="AE227" s="1295">
        <v>0.80474229649472873</v>
      </c>
      <c r="AF227" s="1295">
        <v>0.71740466417272919</v>
      </c>
      <c r="AG227" s="1295">
        <v>0.50220828189845634</v>
      </c>
      <c r="AH227" s="1295">
        <v>2.5207522918811294</v>
      </c>
      <c r="AI227" s="1295">
        <v>0.34351878651128581</v>
      </c>
      <c r="AJ227" s="1295">
        <v>5.1678349931088601</v>
      </c>
      <c r="AK227" s="1295">
        <v>0</v>
      </c>
      <c r="AL227" s="1565">
        <v>2.8831134611467243E-2</v>
      </c>
      <c r="AM227" s="1226"/>
      <c r="AN227" s="1226"/>
      <c r="AO227" s="1226"/>
      <c r="AP227" s="1226"/>
      <c r="AQ227" s="1226"/>
      <c r="AR227" s="1226"/>
      <c r="AS227" s="1226"/>
      <c r="AT227" s="1226"/>
      <c r="AU227" s="1226"/>
      <c r="AV227" s="1226"/>
      <c r="AW227" s="1226"/>
      <c r="AX227" s="1226"/>
      <c r="AY227" s="1226"/>
      <c r="AZ227" s="570"/>
      <c r="BA227" s="1817" t="s">
        <v>95</v>
      </c>
      <c r="BB227" s="161" t="s">
        <v>62</v>
      </c>
      <c r="BC227" s="1015" t="s">
        <v>36</v>
      </c>
      <c r="BD227" s="1034" t="s">
        <v>36</v>
      </c>
      <c r="BE227" s="1034" t="s">
        <v>36</v>
      </c>
      <c r="BF227" s="1034" t="s">
        <v>36</v>
      </c>
      <c r="BG227" s="1054" t="s">
        <v>36</v>
      </c>
      <c r="BH227" s="1074" t="s">
        <v>36</v>
      </c>
      <c r="BI227" s="1034" t="s">
        <v>36</v>
      </c>
      <c r="BJ227" s="1034" t="s">
        <v>36</v>
      </c>
      <c r="BK227" s="1034" t="s">
        <v>36</v>
      </c>
      <c r="BL227" s="1054" t="s">
        <v>36</v>
      </c>
      <c r="BM227" s="1074" t="s">
        <v>36</v>
      </c>
      <c r="BN227" s="1034" t="s">
        <v>36</v>
      </c>
      <c r="BO227" s="1034" t="s">
        <v>36</v>
      </c>
      <c r="BP227" s="1034" t="s">
        <v>36</v>
      </c>
      <c r="BQ227" s="1054" t="s">
        <v>36</v>
      </c>
      <c r="BR227" s="1074" t="s">
        <v>36</v>
      </c>
      <c r="BS227" s="1034" t="s">
        <v>36</v>
      </c>
      <c r="BT227" s="1034" t="s">
        <v>36</v>
      </c>
      <c r="BU227" s="1034" t="s">
        <v>36</v>
      </c>
      <c r="BV227" s="1034" t="s">
        <v>36</v>
      </c>
      <c r="BW227" s="1034" t="s">
        <v>36</v>
      </c>
      <c r="BX227" s="1034" t="s">
        <v>36</v>
      </c>
      <c r="BY227" s="1092" t="s">
        <v>36</v>
      </c>
      <c r="BZ227" s="1092" t="s">
        <v>36</v>
      </c>
      <c r="CA227" s="1092" t="s">
        <v>36</v>
      </c>
      <c r="CB227" s="1092" t="s">
        <v>36</v>
      </c>
      <c r="CC227" s="1092" t="s">
        <v>36</v>
      </c>
      <c r="CD227" s="1092" t="s">
        <v>36</v>
      </c>
      <c r="CE227" s="1092" t="s">
        <v>36</v>
      </c>
      <c r="CF227" s="1092" t="s">
        <v>36</v>
      </c>
      <c r="CG227" s="1092" t="s">
        <v>36</v>
      </c>
      <c r="CH227" s="1092" t="s">
        <v>36</v>
      </c>
      <c r="CI227" s="1092" t="s">
        <v>36</v>
      </c>
      <c r="CJ227" s="1092" t="s">
        <v>36</v>
      </c>
      <c r="CK227" s="1092" t="s">
        <v>36</v>
      </c>
      <c r="CL227" s="1092" t="s">
        <v>36</v>
      </c>
      <c r="CM227" s="1519"/>
      <c r="CN227" s="1519"/>
      <c r="CO227" s="1519"/>
      <c r="CP227" s="1519"/>
      <c r="CQ227" s="1519"/>
      <c r="CR227" s="1519"/>
      <c r="CS227" s="1519"/>
      <c r="CT227" s="1519"/>
      <c r="CU227" s="1519"/>
      <c r="CV227" s="1519"/>
      <c r="CW227" s="1519"/>
      <c r="CX227" s="1519"/>
      <c r="CY227" s="1519"/>
      <c r="CZ227" s="1519"/>
    </row>
    <row r="228" s="566" customFormat="true" ht="15" customHeight="true" x14ac:dyDescent="0.2">
      <c r="A228" s="1851"/>
      <c r="B228" s="1348" t="s">
        <v>287</v>
      </c>
      <c r="C228" s="1294">
        <v>1.8813405034480941</v>
      </c>
      <c r="D228" s="1295">
        <v>0.80226387835830859</v>
      </c>
      <c r="E228" s="1295">
        <v>0.77242841017408137</v>
      </c>
      <c r="F228" s="1295">
        <v>1.2085420865866161</v>
      </c>
      <c r="G228" s="1296">
        <v>0.25084770938651574</v>
      </c>
      <c r="H228" s="1297">
        <v>0.82545412652882644</v>
      </c>
      <c r="I228" s="1295">
        <v>1.7805202069916322</v>
      </c>
      <c r="J228" s="1295">
        <v>0.43790880067813498</v>
      </c>
      <c r="K228" s="1295">
        <v>0.29478329078386045</v>
      </c>
      <c r="L228" s="1298">
        <v>0.13191784841847357</v>
      </c>
      <c r="M228" s="1299">
        <v>2.1831310629184673</v>
      </c>
      <c r="N228" s="1295">
        <v>1.2119673543796414</v>
      </c>
      <c r="O228" s="1295">
        <v>0.5473373760881669</v>
      </c>
      <c r="P228" s="1295">
        <v>0.63521816925168673</v>
      </c>
      <c r="Q228" s="1296">
        <v>0.98176334674104704</v>
      </c>
      <c r="R228" s="1297">
        <v>0.35393179546941161</v>
      </c>
      <c r="S228" s="1295">
        <v>1.0103628588441853</v>
      </c>
      <c r="T228" s="1295">
        <v>2.1904075510789314</v>
      </c>
      <c r="U228" s="1295">
        <v>0.6323745263492121</v>
      </c>
      <c r="V228" s="1295">
        <v>0</v>
      </c>
      <c r="W228" s="1295">
        <v>0</v>
      </c>
      <c r="X228" s="1295">
        <v>1.7313225946634196</v>
      </c>
      <c r="Y228" s="1295">
        <v>0</v>
      </c>
      <c r="Z228" s="1295">
        <v>0.5146162897919534</v>
      </c>
      <c r="AA228" s="1295">
        <v>0.11349547502720911</v>
      </c>
      <c r="AB228" s="1295">
        <v>0.60083322117593363</v>
      </c>
      <c r="AC228" s="1295">
        <v>6.2986946873651419</v>
      </c>
      <c r="AD228" s="1295">
        <v>0.41123665126898673</v>
      </c>
      <c r="AE228" s="1295">
        <v>5.7062050704949512E-2</v>
      </c>
      <c r="AF228" s="1295">
        <v>1.2882328656594402</v>
      </c>
      <c r="AG228" s="1295">
        <v>0.87600569367340153</v>
      </c>
      <c r="AH228" s="1295">
        <v>0</v>
      </c>
      <c r="AI228" s="1295">
        <v>1.405297014835365</v>
      </c>
      <c r="AJ228" s="1295">
        <v>0</v>
      </c>
      <c r="AK228" s="1295">
        <v>6.0898168348644299</v>
      </c>
      <c r="AL228" s="1565">
        <v>5.5271461969109766E-2</v>
      </c>
      <c r="AM228" s="1226"/>
      <c r="AN228" s="1226"/>
      <c r="AO228" s="1226"/>
      <c r="AP228" s="1226"/>
      <c r="AQ228" s="1226"/>
      <c r="AR228" s="1226"/>
      <c r="AS228" s="1226"/>
      <c r="AT228" s="1226"/>
      <c r="AU228" s="1226"/>
      <c r="AV228" s="1226"/>
      <c r="AW228" s="1226"/>
      <c r="AX228" s="1226"/>
      <c r="AY228" s="1226"/>
      <c r="AZ228" s="570"/>
      <c r="BA228" s="1817"/>
      <c r="BB228" s="161" t="s">
        <v>92</v>
      </c>
      <c r="BC228" s="1015" t="s">
        <v>36</v>
      </c>
      <c r="BD228" s="1034" t="s">
        <v>36</v>
      </c>
      <c r="BE228" s="1034" t="s">
        <v>36</v>
      </c>
      <c r="BF228" s="1034" t="s">
        <v>36</v>
      </c>
      <c r="BG228" s="1054" t="s">
        <v>36</v>
      </c>
      <c r="BH228" s="1074" t="s">
        <v>36</v>
      </c>
      <c r="BI228" s="1034" t="s">
        <v>36</v>
      </c>
      <c r="BJ228" s="1034" t="s">
        <v>36</v>
      </c>
      <c r="BK228" s="1034" t="s">
        <v>36</v>
      </c>
      <c r="BL228" s="1054" t="s">
        <v>36</v>
      </c>
      <c r="BM228" s="1074" t="s">
        <v>36</v>
      </c>
      <c r="BN228" s="1034" t="s">
        <v>36</v>
      </c>
      <c r="BO228" s="1034" t="s">
        <v>36</v>
      </c>
      <c r="BP228" s="1034" t="s">
        <v>36</v>
      </c>
      <c r="BQ228" s="1054" t="s">
        <v>36</v>
      </c>
      <c r="BR228" s="1074" t="s">
        <v>36</v>
      </c>
      <c r="BS228" s="1034" t="s">
        <v>36</v>
      </c>
      <c r="BT228" s="1034" t="s">
        <v>36</v>
      </c>
      <c r="BU228" s="1034" t="s">
        <v>36</v>
      </c>
      <c r="BV228" s="1034" t="s">
        <v>36</v>
      </c>
      <c r="BW228" s="1034" t="s">
        <v>36</v>
      </c>
      <c r="BX228" s="1034" t="s">
        <v>36</v>
      </c>
      <c r="BY228" s="1092" t="s">
        <v>36</v>
      </c>
      <c r="BZ228" s="1092" t="s">
        <v>36</v>
      </c>
      <c r="CA228" s="1092" t="s">
        <v>36</v>
      </c>
      <c r="CB228" s="1092" t="s">
        <v>36</v>
      </c>
      <c r="CC228" s="1092" t="s">
        <v>36</v>
      </c>
      <c r="CD228" s="1092" t="s">
        <v>36</v>
      </c>
      <c r="CE228" s="1092" t="s">
        <v>36</v>
      </c>
      <c r="CF228" s="1092" t="s">
        <v>36</v>
      </c>
      <c r="CG228" s="1092" t="s">
        <v>36</v>
      </c>
      <c r="CH228" s="1092" t="s">
        <v>36</v>
      </c>
      <c r="CI228" s="1092" t="s">
        <v>36</v>
      </c>
      <c r="CJ228" s="1092" t="s">
        <v>36</v>
      </c>
      <c r="CK228" s="1092" t="s">
        <v>36</v>
      </c>
      <c r="CL228" s="1092" t="s">
        <v>36</v>
      </c>
      <c r="CM228" s="1519"/>
      <c r="CN228" s="1519"/>
      <c r="CO228" s="1519"/>
      <c r="CP228" s="1519"/>
      <c r="CQ228" s="1519"/>
      <c r="CR228" s="1519"/>
      <c r="CS228" s="1519"/>
      <c r="CT228" s="1519"/>
      <c r="CU228" s="1519"/>
      <c r="CV228" s="1519"/>
      <c r="CW228" s="1519"/>
      <c r="CX228" s="1519"/>
      <c r="CY228" s="1519"/>
      <c r="CZ228" s="1519"/>
    </row>
    <row r="229" s="566" customFormat="true" ht="15" customHeight="true" x14ac:dyDescent="0.2">
      <c r="A229" s="1851"/>
      <c r="B229" s="1348" t="s">
        <v>288</v>
      </c>
      <c r="C229" s="1294">
        <v>8.5675313312522423</v>
      </c>
      <c r="D229" s="1295">
        <v>7.5720840252288619</v>
      </c>
      <c r="E229" s="1295">
        <v>5.9636499375311081</v>
      </c>
      <c r="F229" s="1295">
        <v>2.3547928613720988</v>
      </c>
      <c r="G229" s="1296">
        <v>0.65981761152259266</v>
      </c>
      <c r="H229" s="1297">
        <v>3.6290122272589409</v>
      </c>
      <c r="I229" s="1295">
        <v>1.8941017516742642</v>
      </c>
      <c r="J229" s="1295">
        <v>0.99009608130057691</v>
      </c>
      <c r="K229" s="1295">
        <v>9.014465607981674E-2</v>
      </c>
      <c r="L229" s="1298">
        <v>0.47631268082590761</v>
      </c>
      <c r="M229" s="1299">
        <v>8.7728636237156881</v>
      </c>
      <c r="N229" s="1295">
        <v>8.7197209338271691</v>
      </c>
      <c r="O229" s="1295">
        <v>6.5664256202965747</v>
      </c>
      <c r="P229" s="1295">
        <v>6.0553158931432449</v>
      </c>
      <c r="Q229" s="1296">
        <v>3.0500241626731799</v>
      </c>
      <c r="R229" s="1297">
        <v>0</v>
      </c>
      <c r="S229" s="1295">
        <v>0.40729815971456929</v>
      </c>
      <c r="T229" s="1295">
        <v>14.622999357492001</v>
      </c>
      <c r="U229" s="1295">
        <v>2.9478495957374808</v>
      </c>
      <c r="V229" s="1295">
        <v>0</v>
      </c>
      <c r="W229" s="1295">
        <v>0.44837211576881442</v>
      </c>
      <c r="X229" s="1295">
        <v>49.385397007814404</v>
      </c>
      <c r="Y229" s="1295">
        <v>0</v>
      </c>
      <c r="Z229" s="1295">
        <v>6.014436873465411</v>
      </c>
      <c r="AA229" s="1295">
        <v>1.0248745955639893</v>
      </c>
      <c r="AB229" s="1295">
        <v>0.73562574931620184</v>
      </c>
      <c r="AC229" s="1295">
        <v>0</v>
      </c>
      <c r="AD229" s="1295">
        <v>11.546905535273968</v>
      </c>
      <c r="AE229" s="1295">
        <v>2.1882111293655977</v>
      </c>
      <c r="AF229" s="1295">
        <v>17.696233518393704</v>
      </c>
      <c r="AG229" s="1295">
        <v>19.69367345234101</v>
      </c>
      <c r="AH229" s="1295">
        <v>0</v>
      </c>
      <c r="AI229" s="1295">
        <v>6.7589002647910164</v>
      </c>
      <c r="AJ229" s="1295">
        <v>0</v>
      </c>
      <c r="AK229" s="1295">
        <v>6.272186463078004</v>
      </c>
      <c r="AL229" s="1565">
        <v>1.2709388812803438E-2</v>
      </c>
      <c r="AM229" s="1226"/>
      <c r="AN229" s="1226"/>
      <c r="AO229" s="1226"/>
      <c r="AP229" s="1226"/>
      <c r="AQ229" s="1226"/>
      <c r="AR229" s="1226"/>
      <c r="AS229" s="1226"/>
      <c r="AT229" s="1226"/>
      <c r="AU229" s="1226"/>
      <c r="AV229" s="1226"/>
      <c r="AW229" s="1226"/>
      <c r="AX229" s="1226"/>
      <c r="AY229" s="1226"/>
      <c r="AZ229" s="570"/>
      <c r="BA229" s="1817"/>
      <c r="BB229" s="161" t="s">
        <v>93</v>
      </c>
      <c r="BC229" s="1015" t="s">
        <v>36</v>
      </c>
      <c r="BD229" s="1034" t="s">
        <v>36</v>
      </c>
      <c r="BE229" s="1034" t="s">
        <v>36</v>
      </c>
      <c r="BF229" s="1034" t="s">
        <v>36</v>
      </c>
      <c r="BG229" s="1054" t="s">
        <v>36</v>
      </c>
      <c r="BH229" s="1074" t="s">
        <v>36</v>
      </c>
      <c r="BI229" s="1034" t="s">
        <v>36</v>
      </c>
      <c r="BJ229" s="1034" t="s">
        <v>36</v>
      </c>
      <c r="BK229" s="1034" t="s">
        <v>36</v>
      </c>
      <c r="BL229" s="1054" t="s">
        <v>36</v>
      </c>
      <c r="BM229" s="1074" t="s">
        <v>36</v>
      </c>
      <c r="BN229" s="1034" t="s">
        <v>36</v>
      </c>
      <c r="BO229" s="1034" t="s">
        <v>36</v>
      </c>
      <c r="BP229" s="1034" t="s">
        <v>36</v>
      </c>
      <c r="BQ229" s="1054" t="s">
        <v>36</v>
      </c>
      <c r="BR229" s="1074" t="s">
        <v>36</v>
      </c>
      <c r="BS229" s="1034" t="s">
        <v>36</v>
      </c>
      <c r="BT229" s="1034" t="s">
        <v>36</v>
      </c>
      <c r="BU229" s="1034" t="s">
        <v>36</v>
      </c>
      <c r="BV229" s="1034" t="s">
        <v>36</v>
      </c>
      <c r="BW229" s="1034" t="s">
        <v>36</v>
      </c>
      <c r="BX229" s="1034" t="s">
        <v>36</v>
      </c>
      <c r="BY229" s="1092" t="s">
        <v>36</v>
      </c>
      <c r="BZ229" s="1092" t="s">
        <v>36</v>
      </c>
      <c r="CA229" s="1092" t="s">
        <v>36</v>
      </c>
      <c r="CB229" s="1092" t="s">
        <v>36</v>
      </c>
      <c r="CC229" s="1092" t="s">
        <v>36</v>
      </c>
      <c r="CD229" s="1092" t="s">
        <v>36</v>
      </c>
      <c r="CE229" s="1092" t="s">
        <v>36</v>
      </c>
      <c r="CF229" s="1092" t="s">
        <v>36</v>
      </c>
      <c r="CG229" s="1092" t="s">
        <v>36</v>
      </c>
      <c r="CH229" s="1092" t="s">
        <v>36</v>
      </c>
      <c r="CI229" s="1092" t="s">
        <v>36</v>
      </c>
      <c r="CJ229" s="1092" t="s">
        <v>36</v>
      </c>
      <c r="CK229" s="1092" t="s">
        <v>36</v>
      </c>
      <c r="CL229" s="1092" t="s">
        <v>36</v>
      </c>
      <c r="CM229" s="1519"/>
      <c r="CN229" s="1519"/>
      <c r="CO229" s="1519"/>
      <c r="CP229" s="1519"/>
      <c r="CQ229" s="1519"/>
      <c r="CR229" s="1519"/>
      <c r="CS229" s="1519"/>
      <c r="CT229" s="1519"/>
      <c r="CU229" s="1519"/>
      <c r="CV229" s="1519"/>
      <c r="CW229" s="1519"/>
      <c r="CX229" s="1519"/>
      <c r="CY229" s="1519"/>
      <c r="CZ229" s="1519"/>
    </row>
    <row r="230" s="566" customFormat="true" ht="15" customHeight="true" x14ac:dyDescent="0.2">
      <c r="A230" s="1854"/>
      <c r="B230" s="1185" t="s">
        <v>183</v>
      </c>
      <c r="C230" s="1300">
        <v>8.4552160043458377E-2</v>
      </c>
      <c r="D230" s="1301">
        <v>4.0428876438908683E-2</v>
      </c>
      <c r="E230" s="1301">
        <v>0.29773254066277616</v>
      </c>
      <c r="F230" s="1301">
        <v>8.5293857538362411E-2</v>
      </c>
      <c r="G230" s="1302">
        <v>0.14042005037452465</v>
      </c>
      <c r="H230" s="1303">
        <v>1.6036297023911135E-2</v>
      </c>
      <c r="I230" s="1301">
        <v>0</v>
      </c>
      <c r="J230" s="1301">
        <v>0.13758942082452519</v>
      </c>
      <c r="K230" s="1301">
        <v>6.958042431222812E-2</v>
      </c>
      <c r="L230" s="1304">
        <v>0.24803888317125486</v>
      </c>
      <c r="M230" s="1305">
        <v>0.10916962654552334</v>
      </c>
      <c r="N230" s="1301">
        <v>5.8596326197653543E-2</v>
      </c>
      <c r="O230" s="1301">
        <v>1.2946824728001603E-2</v>
      </c>
      <c r="P230" s="1301">
        <v>0.42346220576629801</v>
      </c>
      <c r="Q230" s="1302">
        <v>0.12333037918811063</v>
      </c>
      <c r="R230" s="1303">
        <v>0</v>
      </c>
      <c r="S230" s="1301">
        <v>0.22331571678411857</v>
      </c>
      <c r="T230" s="1301">
        <v>0.32207090155818491</v>
      </c>
      <c r="U230" s="1301">
        <v>6.881751170202513E-2</v>
      </c>
      <c r="V230" s="1301">
        <v>0.15031105396519137</v>
      </c>
      <c r="W230" s="1301">
        <v>0</v>
      </c>
      <c r="X230" s="1301">
        <v>6.8084067202026352E-2</v>
      </c>
      <c r="Y230" s="1301">
        <v>2.2679315944279795E-2</v>
      </c>
      <c r="Z230" s="1301">
        <v>0.31593397411282959</v>
      </c>
      <c r="AA230" s="1301">
        <v>8.8527102983495518E-2</v>
      </c>
      <c r="AB230" s="1301">
        <v>0</v>
      </c>
      <c r="AC230" s="1301">
        <v>1.9829749526776165E-2</v>
      </c>
      <c r="AD230" s="1301">
        <v>0</v>
      </c>
      <c r="AE230" s="1301">
        <v>9.0366058964996734E-2</v>
      </c>
      <c r="AF230" s="1301">
        <v>7.7465771478787318E-2</v>
      </c>
      <c r="AG230" s="1301">
        <v>0.22503773270251184</v>
      </c>
      <c r="AH230" s="1301">
        <v>0.3592378664450005</v>
      </c>
      <c r="AI230" s="1301">
        <v>0.56714758930169407</v>
      </c>
      <c r="AJ230" s="1301">
        <v>0</v>
      </c>
      <c r="AK230" s="1301">
        <v>0</v>
      </c>
      <c r="AL230" s="1566">
        <v>0.2179446555203125</v>
      </c>
      <c r="AM230" s="1226"/>
      <c r="AN230" s="1226"/>
      <c r="AO230" s="1226"/>
      <c r="AP230" s="1226"/>
      <c r="AQ230" s="1226"/>
      <c r="AR230" s="1226"/>
      <c r="AS230" s="1226"/>
      <c r="AT230" s="1226"/>
      <c r="AU230" s="1226"/>
      <c r="AV230" s="1226"/>
      <c r="AW230" s="1226"/>
      <c r="AX230" s="1226"/>
      <c r="AY230" s="1226"/>
      <c r="AZ230" s="570"/>
      <c r="BA230" s="1817"/>
      <c r="BB230" s="161" t="s">
        <v>94</v>
      </c>
      <c r="BC230" s="1015" t="s">
        <v>36</v>
      </c>
      <c r="BD230" s="1034" t="s">
        <v>36</v>
      </c>
      <c r="BE230" s="1034" t="s">
        <v>36</v>
      </c>
      <c r="BF230" s="1034" t="s">
        <v>36</v>
      </c>
      <c r="BG230" s="1054" t="s">
        <v>36</v>
      </c>
      <c r="BH230" s="1074" t="s">
        <v>36</v>
      </c>
      <c r="BI230" s="1034" t="s">
        <v>36</v>
      </c>
      <c r="BJ230" s="1034" t="s">
        <v>36</v>
      </c>
      <c r="BK230" s="1034" t="s">
        <v>36</v>
      </c>
      <c r="BL230" s="1054" t="s">
        <v>36</v>
      </c>
      <c r="BM230" s="1074" t="s">
        <v>36</v>
      </c>
      <c r="BN230" s="1034" t="s">
        <v>36</v>
      </c>
      <c r="BO230" s="1034" t="s">
        <v>36</v>
      </c>
      <c r="BP230" s="1034" t="s">
        <v>36</v>
      </c>
      <c r="BQ230" s="1054" t="s">
        <v>36</v>
      </c>
      <c r="BR230" s="1074" t="s">
        <v>36</v>
      </c>
      <c r="BS230" s="1034" t="s">
        <v>36</v>
      </c>
      <c r="BT230" s="1034" t="s">
        <v>36</v>
      </c>
      <c r="BU230" s="1034" t="s">
        <v>36</v>
      </c>
      <c r="BV230" s="1034" t="s">
        <v>36</v>
      </c>
      <c r="BW230" s="1034" t="s">
        <v>36</v>
      </c>
      <c r="BX230" s="1034" t="s">
        <v>36</v>
      </c>
      <c r="BY230" s="1092" t="s">
        <v>36</v>
      </c>
      <c r="BZ230" s="1092" t="s">
        <v>36</v>
      </c>
      <c r="CA230" s="1092" t="s">
        <v>36</v>
      </c>
      <c r="CB230" s="1092" t="s">
        <v>36</v>
      </c>
      <c r="CC230" s="1092" t="s">
        <v>36</v>
      </c>
      <c r="CD230" s="1092" t="s">
        <v>36</v>
      </c>
      <c r="CE230" s="1092" t="s">
        <v>36</v>
      </c>
      <c r="CF230" s="1092" t="s">
        <v>36</v>
      </c>
      <c r="CG230" s="1092" t="s">
        <v>36</v>
      </c>
      <c r="CH230" s="1092" t="s">
        <v>36</v>
      </c>
      <c r="CI230" s="1092" t="s">
        <v>36</v>
      </c>
      <c r="CJ230" s="1092" t="s">
        <v>36</v>
      </c>
      <c r="CK230" s="1092" t="s">
        <v>36</v>
      </c>
      <c r="CL230" s="1092" t="s">
        <v>36</v>
      </c>
      <c r="CM230" s="1519"/>
      <c r="CN230" s="1519"/>
      <c r="CO230" s="1519"/>
      <c r="CP230" s="1519"/>
      <c r="CQ230" s="1519"/>
      <c r="CR230" s="1519"/>
      <c r="CS230" s="1519"/>
      <c r="CT230" s="1519"/>
      <c r="CU230" s="1519"/>
      <c r="CV230" s="1519"/>
      <c r="CW230" s="1519"/>
      <c r="CX230" s="1519"/>
      <c r="CY230" s="1519"/>
      <c r="CZ230" s="1519"/>
    </row>
    <row r="231" s="566" customFormat="true" ht="15" customHeight="true" x14ac:dyDescent="0.2">
      <c r="A231" s="924"/>
      <c r="B231" s="740"/>
      <c r="C231" s="868"/>
      <c r="D231" s="756"/>
      <c r="E231" s="756"/>
      <c r="F231" s="756"/>
      <c r="G231" s="757"/>
      <c r="H231" s="869"/>
      <c r="I231" s="756"/>
      <c r="J231" s="756"/>
      <c r="K231" s="756"/>
      <c r="L231" s="870"/>
      <c r="M231" s="868"/>
      <c r="N231" s="756"/>
      <c r="O231" s="756"/>
      <c r="P231" s="756"/>
      <c r="Q231" s="757"/>
      <c r="R231" s="869"/>
      <c r="S231" s="756"/>
      <c r="T231" s="756"/>
      <c r="U231" s="756"/>
      <c r="V231" s="756"/>
      <c r="W231" s="756"/>
      <c r="X231" s="756"/>
      <c r="Y231" s="756"/>
      <c r="Z231" s="756"/>
      <c r="AA231" s="756"/>
      <c r="AB231" s="756"/>
      <c r="AC231" s="756"/>
      <c r="AD231" s="756"/>
      <c r="AE231" s="756"/>
      <c r="AF231" s="756"/>
      <c r="AG231" s="756"/>
      <c r="AH231" s="756"/>
      <c r="AI231" s="756"/>
      <c r="AJ231" s="756"/>
      <c r="AK231" s="756"/>
      <c r="AL231" s="870"/>
      <c r="AM231" s="1226"/>
      <c r="AN231" s="1226"/>
      <c r="AO231" s="1226"/>
      <c r="AP231" s="1226"/>
      <c r="AQ231" s="1226"/>
      <c r="AR231" s="1226"/>
      <c r="AS231" s="1226"/>
      <c r="AT231" s="1226"/>
      <c r="AU231" s="1226"/>
      <c r="AV231" s="1226"/>
      <c r="AW231" s="1226"/>
      <c r="AX231" s="1226"/>
      <c r="AY231" s="1226"/>
      <c r="AZ231" s="570"/>
      <c r="BA231" s="1897" t="s">
        <v>283</v>
      </c>
      <c r="BB231" s="161" t="s">
        <v>284</v>
      </c>
      <c r="BC231" s="345">
        <v>14290.395197000002</v>
      </c>
      <c r="BD231" s="309">
        <v>14508.342542999939</v>
      </c>
      <c r="BE231" s="309">
        <v>16441.476232999972</v>
      </c>
      <c r="BF231" s="309">
        <v>18741.777104000037</v>
      </c>
      <c r="BG231" s="346">
        <v>20719.134144999975</v>
      </c>
      <c r="BH231" s="354">
        <v>5691.4228100000055</v>
      </c>
      <c r="BI231" s="309">
        <v>6312.3351010000188</v>
      </c>
      <c r="BJ231" s="309">
        <v>6145.2993070000066</v>
      </c>
      <c r="BK231" s="309">
        <v>6827.1200269999981</v>
      </c>
      <c r="BL231" s="346">
        <v>6765.0787029999938</v>
      </c>
      <c r="BM231" s="354">
        <v>9704.781420000003</v>
      </c>
      <c r="BN231" s="309">
        <v>9624.0183189999825</v>
      </c>
      <c r="BO231" s="309">
        <v>10873.956317999957</v>
      </c>
      <c r="BP231" s="309">
        <v>11201.357332999989</v>
      </c>
      <c r="BQ231" s="346">
        <v>11555.755883999966</v>
      </c>
      <c r="BR231" s="354">
        <v>1478.3311820000008</v>
      </c>
      <c r="BS231" s="309">
        <v>3393.0941049999992</v>
      </c>
      <c r="BT231" s="309">
        <v>3829.1750049999987</v>
      </c>
      <c r="BU231" s="309">
        <v>12610.366190000012</v>
      </c>
      <c r="BV231" s="309">
        <v>653.19551200000024</v>
      </c>
      <c r="BW231" s="309">
        <v>363.81437599999998</v>
      </c>
      <c r="BX231" s="309">
        <v>1390.9097660000007</v>
      </c>
      <c r="BY231" s="310">
        <v>2901.1157830000029</v>
      </c>
      <c r="BZ231" s="310">
        <v>3891.4868570000026</v>
      </c>
      <c r="CA231" s="310">
        <v>6810.6426939999983</v>
      </c>
      <c r="CB231" s="310">
        <v>2828.7695190000027</v>
      </c>
      <c r="CC231" s="310">
        <v>5643.5158680000095</v>
      </c>
      <c r="CD231" s="310">
        <v>8179.8041850000027</v>
      </c>
      <c r="CE231" s="310">
        <v>1954.3139490000003</v>
      </c>
      <c r="CF231" s="310">
        <v>322.14279199999987</v>
      </c>
      <c r="CG231" s="310">
        <v>1457.9847530000013</v>
      </c>
      <c r="CH231" s="310">
        <v>2235.5670110000015</v>
      </c>
      <c r="CI231" s="310">
        <v>4139.2632960000019</v>
      </c>
      <c r="CJ231" s="310">
        <v>9748.2329320000063</v>
      </c>
      <c r="CK231" s="310">
        <v>1071.533864</v>
      </c>
      <c r="CL231" s="310">
        <v>9797.865582999988</v>
      </c>
      <c r="CM231" s="1520"/>
      <c r="CN231" s="1520"/>
      <c r="CO231" s="1520"/>
      <c r="CP231" s="1520"/>
      <c r="CQ231" s="1520"/>
      <c r="CR231" s="1520"/>
      <c r="CS231" s="1520"/>
      <c r="CT231" s="1520"/>
      <c r="CU231" s="1520"/>
      <c r="CV231" s="1520"/>
      <c r="CW231" s="1520"/>
      <c r="CX231" s="1520"/>
      <c r="CY231" s="1520"/>
      <c r="CZ231" s="1520"/>
    </row>
    <row r="232" s="566" customFormat="true" ht="15" customHeight="true" x14ac:dyDescent="0.2">
      <c r="A232" s="1173"/>
      <c r="B232" s="1351"/>
      <c r="C232" s="1125"/>
      <c r="D232" s="1126"/>
      <c r="E232" s="1126"/>
      <c r="F232" s="1126"/>
      <c r="G232" s="1160"/>
      <c r="H232" s="1151"/>
      <c r="I232" s="1126"/>
      <c r="J232" s="1126"/>
      <c r="K232" s="1126"/>
      <c r="L232" s="1131"/>
      <c r="M232" s="1141"/>
      <c r="N232" s="1126"/>
      <c r="O232" s="1126"/>
      <c r="P232" s="1126"/>
      <c r="Q232" s="1160"/>
      <c r="R232" s="1151"/>
      <c r="S232" s="1126"/>
      <c r="T232" s="1126"/>
      <c r="U232" s="1126"/>
      <c r="V232" s="1126"/>
      <c r="W232" s="1126"/>
      <c r="X232" s="1126"/>
      <c r="Y232" s="1126"/>
      <c r="Z232" s="1126"/>
      <c r="AA232" s="1126"/>
      <c r="AB232" s="1126"/>
      <c r="AC232" s="1126"/>
      <c r="AD232" s="1126"/>
      <c r="AE232" s="1126"/>
      <c r="AF232" s="1126"/>
      <c r="AG232" s="1126"/>
      <c r="AH232" s="1126"/>
      <c r="AI232" s="1126"/>
      <c r="AJ232" s="1126"/>
      <c r="AK232" s="1126"/>
      <c r="AL232" s="1567"/>
      <c r="AM232" s="1226"/>
      <c r="AN232" s="1226"/>
      <c r="AO232" s="1226"/>
      <c r="AP232" s="1226"/>
      <c r="AQ232" s="1226"/>
      <c r="AR232" s="1226"/>
      <c r="AS232" s="1226"/>
      <c r="AT232" s="1226"/>
      <c r="AU232" s="1226"/>
      <c r="AV232" s="1226"/>
      <c r="AW232" s="1226"/>
      <c r="AX232" s="1226"/>
      <c r="AY232" s="1226"/>
      <c r="AZ232" s="570"/>
      <c r="BA232" s="1897"/>
      <c r="BB232" s="161" t="s">
        <v>285</v>
      </c>
      <c r="BC232" s="345">
        <v>6083.4253270000027</v>
      </c>
      <c r="BD232" s="309">
        <v>6409.9218769999989</v>
      </c>
      <c r="BE232" s="309">
        <v>5107.0220240000053</v>
      </c>
      <c r="BF232" s="309">
        <v>3369.5719259999996</v>
      </c>
      <c r="BG232" s="346">
        <v>1882.8898629999997</v>
      </c>
      <c r="BH232" s="354">
        <v>906.0614359999995</v>
      </c>
      <c r="BI232" s="309">
        <v>500.58841400000011</v>
      </c>
      <c r="BJ232" s="309">
        <v>661.81516699999997</v>
      </c>
      <c r="BK232" s="309">
        <v>193.81199800000005</v>
      </c>
      <c r="BL232" s="346">
        <v>190.51263599999996</v>
      </c>
      <c r="BM232" s="354">
        <v>4302.4196120000033</v>
      </c>
      <c r="BN232" s="309">
        <v>4614.4783100000013</v>
      </c>
      <c r="BO232" s="309">
        <v>3937.9341070000064</v>
      </c>
      <c r="BP232" s="309">
        <v>3701.135632000005</v>
      </c>
      <c r="BQ232" s="346">
        <v>3844.0737049999966</v>
      </c>
      <c r="BR232" s="354">
        <v>989.06928699999969</v>
      </c>
      <c r="BS232" s="309">
        <v>348.80986099999996</v>
      </c>
      <c r="BT232" s="309">
        <v>70.050522000000001</v>
      </c>
      <c r="BU232" s="309">
        <v>525.56050600000003</v>
      </c>
      <c r="BV232" s="309">
        <v>283.80422800000008</v>
      </c>
      <c r="BW232" s="309">
        <v>74.352466999999976</v>
      </c>
      <c r="BX232" s="309">
        <v>84.155554999999993</v>
      </c>
      <c r="BY232" s="310">
        <v>86.450026999999992</v>
      </c>
      <c r="BZ232" s="310">
        <v>320.55845399999993</v>
      </c>
      <c r="CA232" s="310">
        <v>1337.0274159999997</v>
      </c>
      <c r="CB232" s="310">
        <v>3240.8136400000008</v>
      </c>
      <c r="CC232" s="310">
        <v>889.88661199999979</v>
      </c>
      <c r="CD232" s="310">
        <v>3077.5519569999997</v>
      </c>
      <c r="CE232" s="310">
        <v>1186.968572</v>
      </c>
      <c r="CF232" s="310">
        <v>369.0828809999993</v>
      </c>
      <c r="CG232" s="310">
        <v>657.26388100000088</v>
      </c>
      <c r="CH232" s="310">
        <v>1313.2577230000009</v>
      </c>
      <c r="CI232" s="310">
        <v>1424.5822309999992</v>
      </c>
      <c r="CJ232" s="310">
        <v>63.249068999999992</v>
      </c>
      <c r="CK232" s="310">
        <v>1096.8667969999999</v>
      </c>
      <c r="CL232" s="310">
        <v>5413.469331000003</v>
      </c>
      <c r="CM232" s="1520"/>
      <c r="CN232" s="1520"/>
      <c r="CO232" s="1520"/>
      <c r="CP232" s="1520"/>
      <c r="CQ232" s="1520"/>
      <c r="CR232" s="1520"/>
      <c r="CS232" s="1520"/>
      <c r="CT232" s="1520"/>
      <c r="CU232" s="1520"/>
      <c r="CV232" s="1520"/>
      <c r="CW232" s="1520"/>
      <c r="CX232" s="1520"/>
      <c r="CY232" s="1520"/>
      <c r="CZ232" s="1520"/>
    </row>
    <row r="233" s="566" customFormat="true" ht="15" customHeight="true" x14ac:dyDescent="0.2">
      <c r="A233" s="1174"/>
      <c r="B233" s="1352"/>
      <c r="C233" s="1127"/>
      <c r="D233" s="1128"/>
      <c r="E233" s="1128"/>
      <c r="F233" s="1128"/>
      <c r="G233" s="1161"/>
      <c r="H233" s="1152"/>
      <c r="I233" s="1128"/>
      <c r="J233" s="1128"/>
      <c r="K233" s="1128"/>
      <c r="L233" s="1132"/>
      <c r="M233" s="1142"/>
      <c r="N233" s="1128"/>
      <c r="O233" s="1128"/>
      <c r="P233" s="1128"/>
      <c r="Q233" s="1161"/>
      <c r="R233" s="1152"/>
      <c r="S233" s="1128"/>
      <c r="T233" s="1128"/>
      <c r="U233" s="1128"/>
      <c r="V233" s="1128"/>
      <c r="W233" s="1128"/>
      <c r="X233" s="1128"/>
      <c r="Y233" s="1128"/>
      <c r="Z233" s="1128"/>
      <c r="AA233" s="1128"/>
      <c r="AB233" s="1128"/>
      <c r="AC233" s="1128"/>
      <c r="AD233" s="1128"/>
      <c r="AE233" s="1128"/>
      <c r="AF233" s="1128"/>
      <c r="AG233" s="1128"/>
      <c r="AH233" s="1128"/>
      <c r="AI233" s="1128"/>
      <c r="AJ233" s="1128"/>
      <c r="AK233" s="1128"/>
      <c r="AL233" s="1568"/>
      <c r="AM233" s="1226"/>
      <c r="AN233" s="1226"/>
      <c r="AO233" s="1226"/>
      <c r="AP233" s="1226"/>
      <c r="AQ233" s="1226"/>
      <c r="AR233" s="1226"/>
      <c r="AS233" s="1226"/>
      <c r="AT233" s="1226"/>
      <c r="AU233" s="1226"/>
      <c r="AV233" s="1226"/>
      <c r="AW233" s="1226"/>
      <c r="AX233" s="1226"/>
      <c r="AY233" s="1226"/>
      <c r="AZ233" s="570"/>
      <c r="BA233" s="1897"/>
      <c r="BB233" s="161" t="s">
        <v>286</v>
      </c>
      <c r="BC233" s="345">
        <v>550.70777800000008</v>
      </c>
      <c r="BD233" s="309">
        <v>504.08744099999996</v>
      </c>
      <c r="BE233" s="309">
        <v>199.380484</v>
      </c>
      <c r="BF233" s="309">
        <v>421.25552599999992</v>
      </c>
      <c r="BG233" s="346">
        <v>541.21544200000017</v>
      </c>
      <c r="BH233" s="354">
        <v>300.59943900000002</v>
      </c>
      <c r="BI233" s="309">
        <v>135.55874700000001</v>
      </c>
      <c r="BJ233" s="309">
        <v>297.54010599999998</v>
      </c>
      <c r="BK233" s="309">
        <v>156.24413900000002</v>
      </c>
      <c r="BL233" s="346">
        <v>197.43359599999999</v>
      </c>
      <c r="BM233" s="354">
        <v>382.27813499999991</v>
      </c>
      <c r="BN233" s="309">
        <v>314.87781099999984</v>
      </c>
      <c r="BO233" s="309">
        <v>209.51134100000002</v>
      </c>
      <c r="BP233" s="309">
        <v>121.061871</v>
      </c>
      <c r="BQ233" s="346">
        <v>101.54148599999999</v>
      </c>
      <c r="BR233" s="354">
        <v>5.1563749999999997</v>
      </c>
      <c r="BS233" s="309">
        <v>10.874378</v>
      </c>
      <c r="BT233" s="309">
        <v>0</v>
      </c>
      <c r="BU233" s="309">
        <v>768.02211600000055</v>
      </c>
      <c r="BV233" s="309">
        <v>1.0373679999999998</v>
      </c>
      <c r="BW233" s="309">
        <v>11.070940999999999</v>
      </c>
      <c r="BX233" s="309">
        <v>38.998689999999996</v>
      </c>
      <c r="BY233" s="310">
        <v>29.962405999999998</v>
      </c>
      <c r="BZ233" s="310">
        <v>19.001089</v>
      </c>
      <c r="CA233" s="310">
        <v>66.994123999999999</v>
      </c>
      <c r="CB233" s="310">
        <v>398.23633499999988</v>
      </c>
      <c r="CC233" s="310">
        <v>125.57792000000002</v>
      </c>
      <c r="CD233" s="310">
        <v>43.735143999999998</v>
      </c>
      <c r="CE233" s="310">
        <v>26.098831999999998</v>
      </c>
      <c r="CF233" s="310">
        <v>6.1815559999999996</v>
      </c>
      <c r="CG233" s="310">
        <v>13.497508</v>
      </c>
      <c r="CH233" s="310">
        <v>92.109835000000004</v>
      </c>
      <c r="CI233" s="310">
        <v>21.020429999999998</v>
      </c>
      <c r="CJ233" s="310">
        <v>534.67217600000004</v>
      </c>
      <c r="CK233" s="310">
        <v>0</v>
      </c>
      <c r="CL233" s="310">
        <v>4.3994479999999996</v>
      </c>
      <c r="CM233" s="1520"/>
      <c r="CN233" s="1520"/>
      <c r="CO233" s="1520"/>
      <c r="CP233" s="1520"/>
      <c r="CQ233" s="1520"/>
      <c r="CR233" s="1520"/>
      <c r="CS233" s="1520"/>
      <c r="CT233" s="1520"/>
      <c r="CU233" s="1520"/>
      <c r="CV233" s="1520"/>
      <c r="CW233" s="1520"/>
      <c r="CX233" s="1520"/>
      <c r="CY233" s="1520"/>
      <c r="CZ233" s="1520"/>
    </row>
    <row r="234" s="566" customFormat="true" ht="15" customHeight="true" x14ac:dyDescent="0.2">
      <c r="A234" s="1175"/>
      <c r="B234" s="1353"/>
      <c r="C234" s="1306"/>
      <c r="D234" s="1307"/>
      <c r="E234" s="1307"/>
      <c r="F234" s="1307"/>
      <c r="G234" s="1308"/>
      <c r="H234" s="1309"/>
      <c r="I234" s="1307"/>
      <c r="J234" s="1307"/>
      <c r="K234" s="1307"/>
      <c r="L234" s="1310"/>
      <c r="M234" s="1311"/>
      <c r="N234" s="1307"/>
      <c r="O234" s="1307"/>
      <c r="P234" s="1307"/>
      <c r="Q234" s="1308"/>
      <c r="R234" s="1309"/>
      <c r="S234" s="1307"/>
      <c r="T234" s="1307"/>
      <c r="U234" s="1307"/>
      <c r="V234" s="1307"/>
      <c r="W234" s="1307"/>
      <c r="X234" s="1307"/>
      <c r="Y234" s="1307"/>
      <c r="Z234" s="1307"/>
      <c r="AA234" s="1307"/>
      <c r="AB234" s="1307"/>
      <c r="AC234" s="1307"/>
      <c r="AD234" s="1307"/>
      <c r="AE234" s="1307"/>
      <c r="AF234" s="1307"/>
      <c r="AG234" s="1307"/>
      <c r="AH234" s="1307"/>
      <c r="AI234" s="1307"/>
      <c r="AJ234" s="1307"/>
      <c r="AK234" s="1307"/>
      <c r="AL234" s="1569"/>
      <c r="AM234" s="1226"/>
      <c r="AN234" s="1226"/>
      <c r="AO234" s="1226"/>
      <c r="AP234" s="1226"/>
      <c r="AQ234" s="1226"/>
      <c r="AR234" s="1226"/>
      <c r="AS234" s="1226"/>
      <c r="AT234" s="1226"/>
      <c r="AU234" s="1226"/>
      <c r="AV234" s="1226"/>
      <c r="AW234" s="1226"/>
      <c r="AX234" s="1226"/>
      <c r="AY234" s="1226"/>
      <c r="AZ234" s="570"/>
      <c r="BA234" s="1897"/>
      <c r="BB234" s="161" t="s">
        <v>287</v>
      </c>
      <c r="BC234" s="345">
        <v>440.00971500000037</v>
      </c>
      <c r="BD234" s="309">
        <v>187.65449800000002</v>
      </c>
      <c r="BE234" s="309">
        <v>180.69665500000011</v>
      </c>
      <c r="BF234" s="309">
        <v>282.62805800000007</v>
      </c>
      <c r="BG234" s="346">
        <v>58.670968000000002</v>
      </c>
      <c r="BH234" s="354">
        <v>59.605166999999987</v>
      </c>
      <c r="BI234" s="309">
        <v>128.43877000000001</v>
      </c>
      <c r="BJ234" s="309">
        <v>31.606741</v>
      </c>
      <c r="BK234" s="309">
        <v>21.253715999999997</v>
      </c>
      <c r="BL234" s="346">
        <v>9.5176130000000008</v>
      </c>
      <c r="BM234" s="354">
        <v>353.22625500000021</v>
      </c>
      <c r="BN234" s="309">
        <v>195.95901000000003</v>
      </c>
      <c r="BO234" s="309">
        <v>88.52679400000001</v>
      </c>
      <c r="BP234" s="309">
        <v>102.74136700000001</v>
      </c>
      <c r="BQ234" s="346">
        <v>158.78446099999999</v>
      </c>
      <c r="BR234" s="354">
        <v>8.7822479999999992</v>
      </c>
      <c r="BS234" s="309">
        <v>38.549262999999996</v>
      </c>
      <c r="BT234" s="309">
        <v>103.070564</v>
      </c>
      <c r="BU234" s="309">
        <v>91.254962000000006</v>
      </c>
      <c r="BV234" s="309">
        <v>0</v>
      </c>
      <c r="BW234" s="309">
        <v>0</v>
      </c>
      <c r="BX234" s="309">
        <v>53.699123000000007</v>
      </c>
      <c r="BY234" s="310">
        <v>0</v>
      </c>
      <c r="BZ234" s="310">
        <v>23.373571999999999</v>
      </c>
      <c r="CA234" s="310">
        <v>9.4390800000000006</v>
      </c>
      <c r="CB234" s="310">
        <v>39.387201999999995</v>
      </c>
      <c r="CC234" s="310">
        <v>447.71801700000009</v>
      </c>
      <c r="CD234" s="310">
        <v>52.786516000000006</v>
      </c>
      <c r="CE234" s="310">
        <v>1.8505959999999999</v>
      </c>
      <c r="CF234" s="310">
        <v>11.100127999999998</v>
      </c>
      <c r="CG234" s="310">
        <v>23.543805000000003</v>
      </c>
      <c r="CH234" s="310">
        <v>0</v>
      </c>
      <c r="CI234" s="310">
        <v>85.992232999999999</v>
      </c>
      <c r="CJ234" s="310">
        <v>0</v>
      </c>
      <c r="CK234" s="310">
        <v>150.67851100000004</v>
      </c>
      <c r="CL234" s="310">
        <v>8.4340740000000007</v>
      </c>
      <c r="CM234" s="1520"/>
      <c r="CN234" s="1520"/>
      <c r="CO234" s="1520"/>
      <c r="CP234" s="1520"/>
      <c r="CQ234" s="1520"/>
      <c r="CR234" s="1520"/>
      <c r="CS234" s="1520"/>
      <c r="CT234" s="1520"/>
      <c r="CU234" s="1520"/>
      <c r="CV234" s="1520"/>
      <c r="CW234" s="1520"/>
      <c r="CX234" s="1520"/>
      <c r="CY234" s="1520"/>
      <c r="CZ234" s="1520"/>
    </row>
    <row r="235" s="566" customFormat="true" ht="15" customHeight="true" x14ac:dyDescent="0.2">
      <c r="A235" s="1176"/>
      <c r="B235" s="1354"/>
      <c r="C235" s="1312"/>
      <c r="D235" s="1313"/>
      <c r="E235" s="1313"/>
      <c r="F235" s="1313"/>
      <c r="G235" s="1314"/>
      <c r="H235" s="1315"/>
      <c r="I235" s="1313"/>
      <c r="J235" s="1313"/>
      <c r="K235" s="1313"/>
      <c r="L235" s="1316"/>
      <c r="M235" s="1317"/>
      <c r="N235" s="1313"/>
      <c r="O235" s="1313"/>
      <c r="P235" s="1313"/>
      <c r="Q235" s="1314"/>
      <c r="R235" s="1315"/>
      <c r="S235" s="1313"/>
      <c r="T235" s="1313"/>
      <c r="U235" s="1313"/>
      <c r="V235" s="1313"/>
      <c r="W235" s="1313"/>
      <c r="X235" s="1313"/>
      <c r="Y235" s="1313"/>
      <c r="Z235" s="1313"/>
      <c r="AA235" s="1313"/>
      <c r="AB235" s="1313"/>
      <c r="AC235" s="1313"/>
      <c r="AD235" s="1313"/>
      <c r="AE235" s="1313"/>
      <c r="AF235" s="1313"/>
      <c r="AG235" s="1313"/>
      <c r="AH235" s="1313"/>
      <c r="AI235" s="1313"/>
      <c r="AJ235" s="1313"/>
      <c r="AK235" s="1313"/>
      <c r="AL235" s="1570"/>
      <c r="AM235" s="1226"/>
      <c r="AN235" s="1226"/>
      <c r="AO235" s="1226"/>
      <c r="AP235" s="1226"/>
      <c r="AQ235" s="1226"/>
      <c r="AR235" s="1226"/>
      <c r="AS235" s="1226"/>
      <c r="AT235" s="1226"/>
      <c r="AU235" s="1226"/>
      <c r="AV235" s="1226"/>
      <c r="AW235" s="1226"/>
      <c r="AX235" s="1226"/>
      <c r="AY235" s="1226"/>
      <c r="AZ235" s="570"/>
      <c r="BA235" s="1897"/>
      <c r="BB235" s="161" t="s">
        <v>288</v>
      </c>
      <c r="BC235" s="345">
        <v>2003.7824159999973</v>
      </c>
      <c r="BD235" s="309">
        <v>1771.1574269999983</v>
      </c>
      <c r="BE235" s="309">
        <v>1395.0957539999993</v>
      </c>
      <c r="BF235" s="309">
        <v>550.68875200000002</v>
      </c>
      <c r="BG235" s="346">
        <v>154.32525999999996</v>
      </c>
      <c r="BH235" s="354">
        <v>262.04712400000005</v>
      </c>
      <c r="BI235" s="309">
        <v>136.632035</v>
      </c>
      <c r="BJ235" s="309">
        <v>71.46170699999999</v>
      </c>
      <c r="BK235" s="309">
        <v>6.4993810000000005</v>
      </c>
      <c r="BL235" s="346">
        <v>34.365021999999996</v>
      </c>
      <c r="BM235" s="354">
        <v>1419.4318499999986</v>
      </c>
      <c r="BN235" s="309">
        <v>1409.8629599999981</v>
      </c>
      <c r="BO235" s="309">
        <v>1062.0590399999994</v>
      </c>
      <c r="BP235" s="309">
        <v>979.39804399999991</v>
      </c>
      <c r="BQ235" s="346">
        <v>493.29244599999993</v>
      </c>
      <c r="BR235" s="354">
        <v>0</v>
      </c>
      <c r="BS235" s="309">
        <v>15.540005000000001</v>
      </c>
      <c r="BT235" s="309">
        <v>688.09148800000014</v>
      </c>
      <c r="BU235" s="309">
        <v>425.39016300000009</v>
      </c>
      <c r="BV235" s="309">
        <v>0</v>
      </c>
      <c r="BW235" s="309">
        <v>2.0233289999999999</v>
      </c>
      <c r="BX235" s="309">
        <v>1531.7494939999988</v>
      </c>
      <c r="BY235" s="310">
        <v>0</v>
      </c>
      <c r="BZ235" s="310">
        <v>273.17221799999999</v>
      </c>
      <c r="CA235" s="310">
        <v>85.235762000000008</v>
      </c>
      <c r="CB235" s="310">
        <v>48.223432000000003</v>
      </c>
      <c r="CC235" s="310">
        <v>0</v>
      </c>
      <c r="CD235" s="310">
        <v>1482.1658329999993</v>
      </c>
      <c r="CE235" s="310">
        <v>70.966512999999978</v>
      </c>
      <c r="CF235" s="310">
        <v>152.48055099999999</v>
      </c>
      <c r="CG235" s="310">
        <v>529.29337199999975</v>
      </c>
      <c r="CH235" s="310">
        <v>0</v>
      </c>
      <c r="CI235" s="310">
        <v>413.58724899999999</v>
      </c>
      <c r="CJ235" s="310">
        <v>0</v>
      </c>
      <c r="CK235" s="310">
        <v>155.19082800000004</v>
      </c>
      <c r="CL235" s="310">
        <v>1.9393720000000001</v>
      </c>
      <c r="CM235" s="1520"/>
      <c r="CN235" s="1520"/>
      <c r="CO235" s="1520"/>
      <c r="CP235" s="1520"/>
      <c r="CQ235" s="1520"/>
      <c r="CR235" s="1520"/>
      <c r="CS235" s="1520"/>
      <c r="CT235" s="1520"/>
      <c r="CU235" s="1520"/>
      <c r="CV235" s="1520"/>
      <c r="CW235" s="1520"/>
      <c r="CX235" s="1520"/>
      <c r="CY235" s="1520"/>
      <c r="CZ235" s="1520"/>
    </row>
    <row r="236" s="566" customFormat="true" ht="15" customHeight="true" x14ac:dyDescent="0.2">
      <c r="A236" s="1176"/>
      <c r="B236" s="1354"/>
      <c r="C236" s="1312"/>
      <c r="D236" s="1313"/>
      <c r="E236" s="1313"/>
      <c r="F236" s="1313"/>
      <c r="G236" s="1314"/>
      <c r="H236" s="1315"/>
      <c r="I236" s="1313"/>
      <c r="J236" s="1313"/>
      <c r="K236" s="1313"/>
      <c r="L236" s="1316"/>
      <c r="M236" s="1317"/>
      <c r="N236" s="1313"/>
      <c r="O236" s="1313"/>
      <c r="P236" s="1313"/>
      <c r="Q236" s="1314"/>
      <c r="R236" s="1315"/>
      <c r="S236" s="1313"/>
      <c r="T236" s="1313"/>
      <c r="U236" s="1313"/>
      <c r="V236" s="1313"/>
      <c r="W236" s="1313"/>
      <c r="X236" s="1313"/>
      <c r="Y236" s="1313"/>
      <c r="Z236" s="1313"/>
      <c r="AA236" s="1313"/>
      <c r="AB236" s="1313"/>
      <c r="AC236" s="1313"/>
      <c r="AD236" s="1313"/>
      <c r="AE236" s="1313"/>
      <c r="AF236" s="1313"/>
      <c r="AG236" s="1313"/>
      <c r="AH236" s="1313"/>
      <c r="AI236" s="1313"/>
      <c r="AJ236" s="1313"/>
      <c r="AK236" s="1313"/>
      <c r="AL236" s="1570"/>
      <c r="AM236" s="1226"/>
      <c r="AN236" s="1226"/>
      <c r="AO236" s="1226"/>
      <c r="AP236" s="1226"/>
      <c r="AQ236" s="1226"/>
      <c r="AR236" s="1226"/>
      <c r="AS236" s="1226"/>
      <c r="AT236" s="1226"/>
      <c r="AU236" s="1226"/>
      <c r="AV236" s="1226"/>
      <c r="AW236" s="1226"/>
      <c r="AX236" s="1226"/>
      <c r="AY236" s="1226"/>
      <c r="AZ236" s="570"/>
      <c r="BA236" s="1897"/>
      <c r="BB236" s="161" t="s">
        <v>183</v>
      </c>
      <c r="BC236" s="345">
        <v>19.77514</v>
      </c>
      <c r="BD236" s="309">
        <v>9.4565649999999994</v>
      </c>
      <c r="BE236" s="309">
        <v>69.649528000000004</v>
      </c>
      <c r="BF236" s="309">
        <v>19.946708999999998</v>
      </c>
      <c r="BG236" s="346">
        <v>32.842956000000001</v>
      </c>
      <c r="BH236" s="354">
        <v>1.157964</v>
      </c>
      <c r="BI236" s="309">
        <v>0</v>
      </c>
      <c r="BJ236" s="309">
        <v>9.9307280000000002</v>
      </c>
      <c r="BK236" s="309">
        <v>5.0167109999999999</v>
      </c>
      <c r="BL236" s="346">
        <v>17.895516999999998</v>
      </c>
      <c r="BM236" s="354">
        <v>17.663428</v>
      </c>
      <c r="BN236" s="309">
        <v>9.4742470000000001</v>
      </c>
      <c r="BO236" s="309">
        <v>2.0940300000000001</v>
      </c>
      <c r="BP236" s="309">
        <v>68.491564000000011</v>
      </c>
      <c r="BQ236" s="346">
        <v>19.946708999999998</v>
      </c>
      <c r="BR236" s="354">
        <v>0</v>
      </c>
      <c r="BS236" s="309">
        <v>8.5203609999999994</v>
      </c>
      <c r="BT236" s="309">
        <v>15.155184</v>
      </c>
      <c r="BU236" s="309">
        <v>9.9307280000000002</v>
      </c>
      <c r="BV236" s="309">
        <v>1.412096</v>
      </c>
      <c r="BW236" s="309">
        <v>0</v>
      </c>
      <c r="BX236" s="309">
        <v>2.1117119999999998</v>
      </c>
      <c r="BY236" s="310">
        <v>0.68450999999999995</v>
      </c>
      <c r="BZ236" s="310">
        <v>14.349537</v>
      </c>
      <c r="CA236" s="310">
        <v>7.3625350000000003</v>
      </c>
      <c r="CB236" s="310">
        <v>0</v>
      </c>
      <c r="CC236" s="310">
        <v>1.4095200000000001</v>
      </c>
      <c r="CD236" s="310">
        <v>0</v>
      </c>
      <c r="CE236" s="310">
        <v>2.930688</v>
      </c>
      <c r="CF236" s="310">
        <v>0.66748799999999997</v>
      </c>
      <c r="CG236" s="310">
        <v>6.0481850000000001</v>
      </c>
      <c r="CH236" s="310">
        <v>13.126771999999999</v>
      </c>
      <c r="CI236" s="310">
        <v>34.704611999999997</v>
      </c>
      <c r="CJ236" s="310">
        <v>0</v>
      </c>
      <c r="CK236" s="310">
        <v>0</v>
      </c>
      <c r="CL236" s="310">
        <v>33.256969999999995</v>
      </c>
      <c r="CM236" s="1520"/>
      <c r="CN236" s="1520"/>
      <c r="CO236" s="1520"/>
      <c r="CP236" s="1520"/>
      <c r="CQ236" s="1520"/>
      <c r="CR236" s="1520"/>
      <c r="CS236" s="1520"/>
      <c r="CT236" s="1520"/>
      <c r="CU236" s="1520"/>
      <c r="CV236" s="1520"/>
      <c r="CW236" s="1520"/>
      <c r="CX236" s="1520"/>
      <c r="CY236" s="1520"/>
      <c r="CZ236" s="1520"/>
    </row>
    <row r="237" s="566" customFormat="true" ht="15" customHeight="true" x14ac:dyDescent="0.2">
      <c r="A237" s="1176"/>
      <c r="B237" s="1354"/>
      <c r="C237" s="1312"/>
      <c r="D237" s="1313"/>
      <c r="E237" s="1313"/>
      <c r="F237" s="1313"/>
      <c r="G237" s="1314"/>
      <c r="H237" s="1315"/>
      <c r="I237" s="1313"/>
      <c r="J237" s="1313"/>
      <c r="K237" s="1313"/>
      <c r="L237" s="1316"/>
      <c r="M237" s="1317"/>
      <c r="N237" s="1313"/>
      <c r="O237" s="1313"/>
      <c r="P237" s="1313"/>
      <c r="Q237" s="1314"/>
      <c r="R237" s="1315"/>
      <c r="S237" s="1313"/>
      <c r="T237" s="1313"/>
      <c r="U237" s="1313"/>
      <c r="V237" s="1313"/>
      <c r="W237" s="1313"/>
      <c r="X237" s="1313"/>
      <c r="Y237" s="1313"/>
      <c r="Z237" s="1313"/>
      <c r="AA237" s="1313"/>
      <c r="AB237" s="1313"/>
      <c r="AC237" s="1313"/>
      <c r="AD237" s="1313"/>
      <c r="AE237" s="1313"/>
      <c r="AF237" s="1313"/>
      <c r="AG237" s="1313"/>
      <c r="AH237" s="1313"/>
      <c r="AI237" s="1313"/>
      <c r="AJ237" s="1313"/>
      <c r="AK237" s="1313"/>
      <c r="AL237" s="1570"/>
      <c r="AM237" s="1226"/>
      <c r="AN237" s="1226"/>
      <c r="AO237" s="1226"/>
      <c r="AP237" s="1226"/>
      <c r="AQ237" s="1226"/>
      <c r="AR237" s="1226"/>
      <c r="AS237" s="1226"/>
      <c r="AT237" s="1226"/>
      <c r="AU237" s="1226"/>
      <c r="AV237" s="1226"/>
      <c r="AW237" s="1226"/>
      <c r="AX237" s="1226"/>
      <c r="AY237" s="1226"/>
      <c r="AZ237" s="570"/>
      <c r="BA237" s="1898"/>
      <c r="BB237" s="161" t="s">
        <v>196</v>
      </c>
      <c r="BC237" s="345">
        <v>23388.095573000042</v>
      </c>
      <c r="BD237" s="309">
        <v>23390.62035099995</v>
      </c>
      <c r="BE237" s="309">
        <v>23393.320678000011</v>
      </c>
      <c r="BF237" s="309">
        <v>23385.868075000144</v>
      </c>
      <c r="BG237" s="346">
        <v>23389.078634000016</v>
      </c>
      <c r="BH237" s="354">
        <v>7220.8939400000036</v>
      </c>
      <c r="BI237" s="309">
        <v>7213.5530670000207</v>
      </c>
      <c r="BJ237" s="309">
        <v>7217.6537560000088</v>
      </c>
      <c r="BK237" s="309">
        <v>7209.9459720000004</v>
      </c>
      <c r="BL237" s="346">
        <v>7214.8030869999911</v>
      </c>
      <c r="BM237" s="354">
        <v>16179.800700000027</v>
      </c>
      <c r="BN237" s="309">
        <v>16168.670656999981</v>
      </c>
      <c r="BO237" s="309">
        <v>16174.081629999964</v>
      </c>
      <c r="BP237" s="309">
        <v>16174.185810999956</v>
      </c>
      <c r="BQ237" s="346">
        <v>16173.394690999956</v>
      </c>
      <c r="BR237" s="354">
        <v>2481.3390920000011</v>
      </c>
      <c r="BS237" s="309">
        <v>3815.3879729999985</v>
      </c>
      <c r="BT237" s="309">
        <v>4705.5427629999922</v>
      </c>
      <c r="BU237" s="309">
        <v>14430.524665000004</v>
      </c>
      <c r="BV237" s="309">
        <v>939.44920399999955</v>
      </c>
      <c r="BW237" s="309">
        <v>451.26111299999991</v>
      </c>
      <c r="BX237" s="309">
        <v>3101.6243399999908</v>
      </c>
      <c r="BY237" s="310">
        <v>3018.2127260000007</v>
      </c>
      <c r="BZ237" s="310">
        <v>4541.9417270000049</v>
      </c>
      <c r="CA237" s="310">
        <v>8316.7016109999986</v>
      </c>
      <c r="CB237" s="310">
        <v>6555.4301279999936</v>
      </c>
      <c r="CC237" s="310">
        <v>7108.107937000018</v>
      </c>
      <c r="CD237" s="310">
        <v>12836.043635000022</v>
      </c>
      <c r="CE237" s="310">
        <v>3243.1291500000029</v>
      </c>
      <c r="CF237" s="310">
        <v>861.655396</v>
      </c>
      <c r="CG237" s="310">
        <v>2687.6315039999918</v>
      </c>
      <c r="CH237" s="310">
        <v>3654.0613410000069</v>
      </c>
      <c r="CI237" s="310">
        <v>6119.1500510000205</v>
      </c>
      <c r="CJ237" s="310">
        <v>10346.154177</v>
      </c>
      <c r="CK237" s="310">
        <v>2474.2699999999986</v>
      </c>
      <c r="CL237" s="310">
        <v>15259.364777999999</v>
      </c>
      <c r="CM237" s="1520"/>
      <c r="CN237" s="1520"/>
      <c r="CO237" s="1520"/>
      <c r="CP237" s="1520"/>
      <c r="CQ237" s="1520"/>
      <c r="CR237" s="1520"/>
      <c r="CS237" s="1520"/>
      <c r="CT237" s="1520"/>
      <c r="CU237" s="1520"/>
      <c r="CV237" s="1520"/>
      <c r="CW237" s="1520"/>
      <c r="CX237" s="1520"/>
      <c r="CY237" s="1520"/>
      <c r="CZ237" s="1520"/>
    </row>
    <row r="238" s="566" customFormat="true" ht="15" customHeight="true" x14ac:dyDescent="0.2">
      <c r="A238" s="1176"/>
      <c r="B238" s="1354"/>
      <c r="C238" s="1312"/>
      <c r="D238" s="1313"/>
      <c r="E238" s="1313"/>
      <c r="F238" s="1313"/>
      <c r="G238" s="1314"/>
      <c r="H238" s="1315"/>
      <c r="I238" s="1313"/>
      <c r="J238" s="1313"/>
      <c r="K238" s="1313"/>
      <c r="L238" s="1316"/>
      <c r="M238" s="1317"/>
      <c r="N238" s="1313"/>
      <c r="O238" s="1313"/>
      <c r="P238" s="1313"/>
      <c r="Q238" s="1314"/>
      <c r="R238" s="1315"/>
      <c r="S238" s="1313"/>
      <c r="T238" s="1313"/>
      <c r="U238" s="1313"/>
      <c r="V238" s="1313"/>
      <c r="W238" s="1313"/>
      <c r="X238" s="1313"/>
      <c r="Y238" s="1313"/>
      <c r="Z238" s="1313"/>
      <c r="AA238" s="1313"/>
      <c r="AB238" s="1313"/>
      <c r="AC238" s="1313"/>
      <c r="AD238" s="1313"/>
      <c r="AE238" s="1313"/>
      <c r="AF238" s="1313"/>
      <c r="AG238" s="1313"/>
      <c r="AH238" s="1313"/>
      <c r="AI238" s="1313"/>
      <c r="AJ238" s="1313"/>
      <c r="AK238" s="1313"/>
      <c r="AL238" s="1570"/>
      <c r="AM238" s="1226"/>
      <c r="AN238" s="1226"/>
      <c r="AO238" s="1226"/>
      <c r="AP238" s="1226"/>
      <c r="AQ238" s="1226"/>
      <c r="AR238" s="1226"/>
      <c r="AS238" s="1226"/>
      <c r="AT238" s="1226"/>
      <c r="AU238" s="1226"/>
      <c r="AV238" s="1226"/>
      <c r="AW238" s="1226"/>
      <c r="AX238" s="1226"/>
      <c r="AY238" s="1226"/>
      <c r="AZ238" s="570"/>
      <c r="BA238" s="393"/>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310"/>
      <c r="CF238" s="310"/>
      <c r="CG238" s="310"/>
      <c r="CH238" s="310"/>
      <c r="CI238" s="310"/>
      <c r="CJ238" s="310"/>
      <c r="CK238" s="310"/>
      <c r="CL238" s="310"/>
      <c r="CM238" s="1520"/>
      <c r="CN238" s="1520"/>
      <c r="CO238" s="1520"/>
      <c r="CP238" s="1520"/>
      <c r="CQ238" s="1520"/>
      <c r="CR238" s="1520"/>
      <c r="CS238" s="1520"/>
      <c r="CT238" s="1520"/>
      <c r="CU238" s="1520"/>
      <c r="CV238" s="1520"/>
      <c r="CW238" s="1520"/>
      <c r="CX238" s="1520"/>
      <c r="CY238" s="1520"/>
      <c r="CZ238" s="1520"/>
    </row>
    <row r="239" s="566" customFormat="true" ht="15" customHeight="true" x14ac:dyDescent="0.2">
      <c r="A239" s="1176"/>
      <c r="B239" s="1354"/>
      <c r="C239" s="1312"/>
      <c r="D239" s="1313"/>
      <c r="E239" s="1313"/>
      <c r="F239" s="1313"/>
      <c r="G239" s="1314"/>
      <c r="H239" s="1315"/>
      <c r="I239" s="1313"/>
      <c r="J239" s="1313"/>
      <c r="K239" s="1313"/>
      <c r="L239" s="1316"/>
      <c r="M239" s="1317"/>
      <c r="N239" s="1313"/>
      <c r="O239" s="1313"/>
      <c r="P239" s="1313"/>
      <c r="Q239" s="1314"/>
      <c r="R239" s="1315"/>
      <c r="S239" s="1313"/>
      <c r="T239" s="1313"/>
      <c r="U239" s="1313"/>
      <c r="V239" s="1313"/>
      <c r="W239" s="1313"/>
      <c r="X239" s="1313"/>
      <c r="Y239" s="1313"/>
      <c r="Z239" s="1313"/>
      <c r="AA239" s="1313"/>
      <c r="AB239" s="1313"/>
      <c r="AC239" s="1313"/>
      <c r="AD239" s="1313"/>
      <c r="AE239" s="1313"/>
      <c r="AF239" s="1313"/>
      <c r="AG239" s="1313"/>
      <c r="AH239" s="1313"/>
      <c r="AI239" s="1313"/>
      <c r="AJ239" s="1313"/>
      <c r="AK239" s="1313"/>
      <c r="AL239" s="1570"/>
      <c r="AM239" s="1226"/>
      <c r="AN239" s="1226"/>
      <c r="AO239" s="1226"/>
      <c r="AP239" s="1226"/>
      <c r="AQ239" s="1226"/>
      <c r="AR239" s="1226"/>
      <c r="AS239" s="1226"/>
      <c r="AT239" s="1226"/>
      <c r="AU239" s="1226"/>
      <c r="AV239" s="1226"/>
      <c r="AW239" s="1226"/>
      <c r="AX239" s="1226"/>
      <c r="AY239" s="1226"/>
      <c r="AZ239" s="570"/>
      <c r="BA239" s="393"/>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310"/>
      <c r="CF239" s="310"/>
      <c r="CG239" s="310"/>
      <c r="CH239" s="310"/>
      <c r="CI239" s="310"/>
      <c r="CJ239" s="310"/>
      <c r="CK239" s="310"/>
      <c r="CL239" s="310"/>
      <c r="CM239" s="1520"/>
      <c r="CN239" s="1520"/>
      <c r="CO239" s="1520"/>
      <c r="CP239" s="1520"/>
      <c r="CQ239" s="1520"/>
      <c r="CR239" s="1520"/>
      <c r="CS239" s="1520"/>
      <c r="CT239" s="1520"/>
      <c r="CU239" s="1520"/>
      <c r="CV239" s="1520"/>
      <c r="CW239" s="1520"/>
      <c r="CX239" s="1520"/>
      <c r="CY239" s="1520"/>
      <c r="CZ239" s="1520"/>
    </row>
    <row r="240" s="566" customFormat="true" ht="15" customHeight="true" x14ac:dyDescent="0.2">
      <c r="A240" s="1176"/>
      <c r="B240" s="1354"/>
      <c r="C240" s="1312"/>
      <c r="D240" s="1313"/>
      <c r="E240" s="1313"/>
      <c r="F240" s="1313"/>
      <c r="G240" s="1314"/>
      <c r="H240" s="1315"/>
      <c r="I240" s="1313"/>
      <c r="J240" s="1313"/>
      <c r="K240" s="1313"/>
      <c r="L240" s="1316"/>
      <c r="M240" s="1317"/>
      <c r="N240" s="1313"/>
      <c r="O240" s="1313"/>
      <c r="P240" s="1313"/>
      <c r="Q240" s="1314"/>
      <c r="R240" s="1315"/>
      <c r="S240" s="1313"/>
      <c r="T240" s="1313"/>
      <c r="U240" s="1313"/>
      <c r="V240" s="1313"/>
      <c r="W240" s="1313"/>
      <c r="X240" s="1313"/>
      <c r="Y240" s="1313"/>
      <c r="Z240" s="1313"/>
      <c r="AA240" s="1313"/>
      <c r="AB240" s="1313"/>
      <c r="AC240" s="1313"/>
      <c r="AD240" s="1313"/>
      <c r="AE240" s="1313"/>
      <c r="AF240" s="1313"/>
      <c r="AG240" s="1313"/>
      <c r="AH240" s="1313"/>
      <c r="AI240" s="1313"/>
      <c r="AJ240" s="1313"/>
      <c r="AK240" s="1313"/>
      <c r="AL240" s="1570"/>
      <c r="AM240" s="1226"/>
      <c r="AN240" s="1226"/>
      <c r="AO240" s="1226"/>
      <c r="AP240" s="1226"/>
      <c r="AQ240" s="1226"/>
      <c r="AR240" s="1226"/>
      <c r="AS240" s="1226"/>
      <c r="AT240" s="1226"/>
      <c r="AU240" s="1226"/>
      <c r="AV240" s="1226"/>
      <c r="AW240" s="1226"/>
      <c r="AX240" s="1226"/>
      <c r="AY240" s="1226"/>
      <c r="AZ240" s="570"/>
      <c r="BA240" s="393"/>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310"/>
      <c r="CF240" s="310"/>
      <c r="CG240" s="310"/>
      <c r="CH240" s="310"/>
      <c r="CI240" s="310"/>
      <c r="CJ240" s="310"/>
      <c r="CK240" s="310"/>
      <c r="CL240" s="310"/>
      <c r="CM240" s="1520"/>
      <c r="CN240" s="1520"/>
      <c r="CO240" s="1520"/>
      <c r="CP240" s="1520"/>
      <c r="CQ240" s="1520"/>
      <c r="CR240" s="1520"/>
      <c r="CS240" s="1520"/>
      <c r="CT240" s="1520"/>
      <c r="CU240" s="1520"/>
      <c r="CV240" s="1520"/>
      <c r="CW240" s="1520"/>
      <c r="CX240" s="1520"/>
      <c r="CY240" s="1520"/>
      <c r="CZ240" s="1520"/>
    </row>
    <row r="241" s="566" customFormat="true" ht="15" customHeight="true" x14ac:dyDescent="0.2">
      <c r="A241" s="1176"/>
      <c r="B241" s="1354"/>
      <c r="C241" s="1312"/>
      <c r="D241" s="1313"/>
      <c r="E241" s="1313"/>
      <c r="F241" s="1313"/>
      <c r="G241" s="1314"/>
      <c r="H241" s="1315"/>
      <c r="I241" s="1313"/>
      <c r="J241" s="1313"/>
      <c r="K241" s="1313"/>
      <c r="L241" s="1316"/>
      <c r="M241" s="1317"/>
      <c r="N241" s="1313"/>
      <c r="O241" s="1313"/>
      <c r="P241" s="1313"/>
      <c r="Q241" s="1314"/>
      <c r="R241" s="1315"/>
      <c r="S241" s="1313"/>
      <c r="T241" s="1313"/>
      <c r="U241" s="1313"/>
      <c r="V241" s="1313"/>
      <c r="W241" s="1313"/>
      <c r="X241" s="1313"/>
      <c r="Y241" s="1313"/>
      <c r="Z241" s="1313"/>
      <c r="AA241" s="1313"/>
      <c r="AB241" s="1313"/>
      <c r="AC241" s="1313"/>
      <c r="AD241" s="1313"/>
      <c r="AE241" s="1313"/>
      <c r="AF241" s="1313"/>
      <c r="AG241" s="1313"/>
      <c r="AH241" s="1313"/>
      <c r="AI241" s="1313"/>
      <c r="AJ241" s="1313"/>
      <c r="AK241" s="1313"/>
      <c r="AL241" s="1570"/>
      <c r="AM241" s="1226"/>
      <c r="AN241" s="1226"/>
      <c r="AO241" s="1226"/>
      <c r="AP241" s="1226"/>
      <c r="AQ241" s="1226"/>
      <c r="AR241" s="1226"/>
      <c r="AS241" s="1226"/>
      <c r="AT241" s="1226"/>
      <c r="AU241" s="1226"/>
      <c r="AV241" s="1226"/>
      <c r="AW241" s="1226"/>
      <c r="AX241" s="1226"/>
      <c r="AY241" s="1226"/>
      <c r="AZ241" s="570"/>
      <c r="BA241" s="393"/>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310"/>
      <c r="CF241" s="310"/>
      <c r="CG241" s="310"/>
      <c r="CH241" s="310"/>
      <c r="CI241" s="310"/>
      <c r="CJ241" s="310"/>
      <c r="CK241" s="310"/>
      <c r="CL241" s="310"/>
      <c r="CM241" s="1520"/>
      <c r="CN241" s="1520"/>
      <c r="CO241" s="1520"/>
      <c r="CP241" s="1520"/>
      <c r="CQ241" s="1520"/>
      <c r="CR241" s="1520"/>
      <c r="CS241" s="1520"/>
      <c r="CT241" s="1520"/>
      <c r="CU241" s="1520"/>
      <c r="CV241" s="1520"/>
      <c r="CW241" s="1520"/>
      <c r="CX241" s="1520"/>
      <c r="CY241" s="1520"/>
      <c r="CZ241" s="1520"/>
    </row>
    <row r="242" s="566" customFormat="true" ht="15" customHeight="true" x14ac:dyDescent="0.2">
      <c r="A242" s="1176"/>
      <c r="B242" s="1186"/>
      <c r="C242" s="1312"/>
      <c r="D242" s="1313"/>
      <c r="E242" s="1313"/>
      <c r="F242" s="1313"/>
      <c r="G242" s="1314"/>
      <c r="H242" s="1315"/>
      <c r="I242" s="1313"/>
      <c r="J242" s="1313"/>
      <c r="K242" s="1313"/>
      <c r="L242" s="1316"/>
      <c r="M242" s="1317"/>
      <c r="N242" s="1313"/>
      <c r="O242" s="1313"/>
      <c r="P242" s="1313"/>
      <c r="Q242" s="1314"/>
      <c r="R242" s="1315"/>
      <c r="S242" s="1313"/>
      <c r="T242" s="1313"/>
      <c r="U242" s="1313"/>
      <c r="V242" s="1313"/>
      <c r="W242" s="1313"/>
      <c r="X242" s="1313"/>
      <c r="Y242" s="1313"/>
      <c r="Z242" s="1313"/>
      <c r="AA242" s="1313"/>
      <c r="AB242" s="1313"/>
      <c r="AC242" s="1313"/>
      <c r="AD242" s="1313"/>
      <c r="AE242" s="1313"/>
      <c r="AF242" s="1313"/>
      <c r="AG242" s="1313"/>
      <c r="AH242" s="1313"/>
      <c r="AI242" s="1313"/>
      <c r="AJ242" s="1313"/>
      <c r="AK242" s="1313"/>
      <c r="AL242" s="1570"/>
      <c r="AM242" s="1226"/>
      <c r="AN242" s="1226"/>
      <c r="AO242" s="1226"/>
      <c r="AP242" s="1226"/>
      <c r="AQ242" s="1226"/>
      <c r="AR242" s="1226"/>
      <c r="AS242" s="1226"/>
      <c r="AT242" s="1226"/>
      <c r="AU242" s="1226"/>
      <c r="AV242" s="1226"/>
      <c r="AW242" s="1226"/>
      <c r="AX242" s="1226"/>
      <c r="AY242" s="1226"/>
      <c r="AZ242" s="570"/>
      <c r="BA242" s="393"/>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310"/>
      <c r="CF242" s="310"/>
      <c r="CG242" s="310"/>
      <c r="CH242" s="310"/>
      <c r="CI242" s="310"/>
      <c r="CJ242" s="310"/>
      <c r="CK242" s="310"/>
      <c r="CL242" s="310"/>
      <c r="CM242" s="1520"/>
      <c r="CN242" s="1520"/>
      <c r="CO242" s="1520"/>
      <c r="CP242" s="1520"/>
      <c r="CQ242" s="1520"/>
      <c r="CR242" s="1520"/>
      <c r="CS242" s="1520"/>
      <c r="CT242" s="1520"/>
      <c r="CU242" s="1520"/>
      <c r="CV242" s="1520"/>
      <c r="CW242" s="1520"/>
      <c r="CX242" s="1520"/>
      <c r="CY242" s="1520"/>
      <c r="CZ242" s="1520"/>
    </row>
    <row r="243" s="566" customFormat="true" ht="15" customHeight="true" x14ac:dyDescent="0.2">
      <c r="A243" s="1177"/>
      <c r="B243" s="1355"/>
      <c r="C243" s="1318"/>
      <c r="D243" s="1319"/>
      <c r="E243" s="1319"/>
      <c r="F243" s="1319"/>
      <c r="G243" s="1320"/>
      <c r="H243" s="1321"/>
      <c r="I243" s="1319"/>
      <c r="J243" s="1319"/>
      <c r="K243" s="1319"/>
      <c r="L243" s="1322"/>
      <c r="M243" s="1323"/>
      <c r="N243" s="1319"/>
      <c r="O243" s="1319"/>
      <c r="P243" s="1319"/>
      <c r="Q243" s="1320"/>
      <c r="R243" s="1321"/>
      <c r="S243" s="1319"/>
      <c r="T243" s="1319"/>
      <c r="U243" s="1319"/>
      <c r="V243" s="1319"/>
      <c r="W243" s="1319"/>
      <c r="X243" s="1319"/>
      <c r="Y243" s="1319"/>
      <c r="Z243" s="1319"/>
      <c r="AA243" s="1319"/>
      <c r="AB243" s="1319"/>
      <c r="AC243" s="1319"/>
      <c r="AD243" s="1319"/>
      <c r="AE243" s="1319"/>
      <c r="AF243" s="1319"/>
      <c r="AG243" s="1319"/>
      <c r="AH243" s="1319"/>
      <c r="AI243" s="1319"/>
      <c r="AJ243" s="1319"/>
      <c r="AK243" s="1319"/>
      <c r="AL243" s="1571"/>
      <c r="AM243" s="1226"/>
      <c r="AN243" s="1226"/>
      <c r="AO243" s="1226"/>
      <c r="AP243" s="1226"/>
      <c r="AQ243" s="1226"/>
      <c r="AR243" s="1226"/>
      <c r="AS243" s="1226"/>
      <c r="AT243" s="1226"/>
      <c r="AU243" s="1226"/>
      <c r="AV243" s="1226"/>
      <c r="AW243" s="1226"/>
      <c r="AX243" s="1226"/>
      <c r="AY243" s="1226"/>
      <c r="AZ243" s="570"/>
      <c r="BA243" s="393"/>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310"/>
      <c r="CF243" s="310"/>
      <c r="CG243" s="310"/>
      <c r="CH243" s="310"/>
      <c r="CI243" s="310"/>
      <c r="CJ243" s="310"/>
      <c r="CK243" s="310"/>
      <c r="CL243" s="310"/>
      <c r="CM243" s="1520"/>
      <c r="CN243" s="1520"/>
      <c r="CO243" s="1520"/>
      <c r="CP243" s="1520"/>
      <c r="CQ243" s="1520"/>
      <c r="CR243" s="1520"/>
      <c r="CS243" s="1520"/>
      <c r="CT243" s="1520"/>
      <c r="CU243" s="1520"/>
      <c r="CV243" s="1520"/>
      <c r="CW243" s="1520"/>
      <c r="CX243" s="1520"/>
      <c r="CY243" s="1520"/>
      <c r="CZ243" s="1520"/>
    </row>
    <row r="244" s="566" customFormat="true" ht="15" customHeight="true" x14ac:dyDescent="0.2">
      <c r="A244" s="924"/>
      <c r="B244" s="740"/>
      <c r="C244" s="868"/>
      <c r="D244" s="756"/>
      <c r="E244" s="756"/>
      <c r="F244" s="756"/>
      <c r="G244" s="757"/>
      <c r="H244" s="869"/>
      <c r="I244" s="756"/>
      <c r="J244" s="756"/>
      <c r="K244" s="756"/>
      <c r="L244" s="870"/>
      <c r="M244" s="868"/>
      <c r="N244" s="756"/>
      <c r="O244" s="756"/>
      <c r="P244" s="756"/>
      <c r="Q244" s="757"/>
      <c r="R244" s="869"/>
      <c r="S244" s="756"/>
      <c r="T244" s="756"/>
      <c r="U244" s="756"/>
      <c r="V244" s="756"/>
      <c r="W244" s="756"/>
      <c r="X244" s="756"/>
      <c r="Y244" s="756"/>
      <c r="Z244" s="756"/>
      <c r="AA244" s="756"/>
      <c r="AB244" s="756"/>
      <c r="AC244" s="756"/>
      <c r="AD244" s="756"/>
      <c r="AE244" s="756"/>
      <c r="AF244" s="756"/>
      <c r="AG244" s="756"/>
      <c r="AH244" s="756"/>
      <c r="AI244" s="756"/>
      <c r="AJ244" s="756"/>
      <c r="AK244" s="756"/>
      <c r="AL244" s="870"/>
      <c r="AM244" s="1226"/>
      <c r="AN244" s="1226"/>
      <c r="AO244" s="1226"/>
      <c r="AP244" s="1226"/>
      <c r="AQ244" s="1226"/>
      <c r="AR244" s="1226"/>
      <c r="AS244" s="1226"/>
      <c r="AT244" s="1226"/>
      <c r="AU244" s="1226"/>
      <c r="AV244" s="1226"/>
      <c r="AW244" s="1226"/>
      <c r="AX244" s="1226"/>
      <c r="AY244" s="1226"/>
      <c r="AZ244" s="570"/>
      <c r="BA244" s="393"/>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310"/>
      <c r="CF244" s="310"/>
      <c r="CG244" s="310"/>
      <c r="CH244" s="310"/>
      <c r="CI244" s="310"/>
      <c r="CJ244" s="310"/>
      <c r="CK244" s="310"/>
      <c r="CL244" s="310"/>
      <c r="CM244" s="1520"/>
      <c r="CN244" s="1520"/>
      <c r="CO244" s="1520"/>
      <c r="CP244" s="1520"/>
      <c r="CQ244" s="1520"/>
      <c r="CR244" s="1520"/>
      <c r="CS244" s="1520"/>
      <c r="CT244" s="1520"/>
      <c r="CU244" s="1520"/>
      <c r="CV244" s="1520"/>
      <c r="CW244" s="1520"/>
      <c r="CX244" s="1520"/>
      <c r="CY244" s="1520"/>
      <c r="CZ244" s="1520"/>
    </row>
    <row r="245" s="566" customFormat="true" ht="15" customHeight="true" x14ac:dyDescent="0.2">
      <c r="A245" s="924"/>
      <c r="B245" s="740"/>
      <c r="C245" s="868"/>
      <c r="D245" s="756"/>
      <c r="E245" s="756"/>
      <c r="F245" s="756"/>
      <c r="G245" s="757"/>
      <c r="H245" s="869"/>
      <c r="I245" s="756"/>
      <c r="J245" s="756"/>
      <c r="K245" s="756"/>
      <c r="L245" s="870"/>
      <c r="M245" s="868"/>
      <c r="N245" s="756"/>
      <c r="O245" s="756"/>
      <c r="P245" s="756"/>
      <c r="Q245" s="757"/>
      <c r="R245" s="869"/>
      <c r="S245" s="756"/>
      <c r="T245" s="756"/>
      <c r="U245" s="756"/>
      <c r="V245" s="756"/>
      <c r="W245" s="756"/>
      <c r="X245" s="756"/>
      <c r="Y245" s="756"/>
      <c r="Z245" s="756"/>
      <c r="AA245" s="756"/>
      <c r="AB245" s="756"/>
      <c r="AC245" s="756"/>
      <c r="AD245" s="756"/>
      <c r="AE245" s="756"/>
      <c r="AF245" s="756"/>
      <c r="AG245" s="756"/>
      <c r="AH245" s="756"/>
      <c r="AI245" s="756"/>
      <c r="AJ245" s="756"/>
      <c r="AK245" s="756"/>
      <c r="AL245" s="870"/>
      <c r="AM245" s="1226"/>
      <c r="AN245" s="1226"/>
      <c r="AO245" s="1226"/>
      <c r="AP245" s="1226"/>
      <c r="AQ245" s="1226"/>
      <c r="AR245" s="1226"/>
      <c r="AS245" s="1226"/>
      <c r="AT245" s="1226"/>
      <c r="AU245" s="1226"/>
      <c r="AV245" s="1226"/>
      <c r="AW245" s="1226"/>
      <c r="AX245" s="1226"/>
      <c r="AY245" s="1226"/>
      <c r="AZ245" s="570"/>
      <c r="BA245" s="393"/>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310"/>
      <c r="CF245" s="310"/>
      <c r="CG245" s="310"/>
      <c r="CH245" s="310"/>
      <c r="CI245" s="310"/>
      <c r="CJ245" s="310"/>
      <c r="CK245" s="310"/>
      <c r="CL245" s="310"/>
      <c r="CM245" s="1520"/>
      <c r="CN245" s="1520"/>
      <c r="CO245" s="1520"/>
      <c r="CP245" s="1520"/>
      <c r="CQ245" s="1520"/>
      <c r="CR245" s="1520"/>
      <c r="CS245" s="1520"/>
      <c r="CT245" s="1520"/>
      <c r="CU245" s="1520"/>
      <c r="CV245" s="1520"/>
      <c r="CW245" s="1520"/>
      <c r="CX245" s="1520"/>
      <c r="CY245" s="1520"/>
      <c r="CZ245" s="1520"/>
    </row>
    <row r="246" s="566" customFormat="true" ht="15" customHeight="true" x14ac:dyDescent="0.2">
      <c r="A246" s="924"/>
      <c r="B246" s="740"/>
      <c r="C246" s="868"/>
      <c r="D246" s="756"/>
      <c r="E246" s="756"/>
      <c r="F246" s="756"/>
      <c r="G246" s="757"/>
      <c r="H246" s="869"/>
      <c r="I246" s="756"/>
      <c r="J246" s="756"/>
      <c r="K246" s="756"/>
      <c r="L246" s="870"/>
      <c r="M246" s="868"/>
      <c r="N246" s="756"/>
      <c r="O246" s="756"/>
      <c r="P246" s="756"/>
      <c r="Q246" s="757"/>
      <c r="R246" s="869"/>
      <c r="S246" s="756"/>
      <c r="T246" s="756"/>
      <c r="U246" s="756"/>
      <c r="V246" s="756"/>
      <c r="W246" s="756"/>
      <c r="X246" s="756"/>
      <c r="Y246" s="756"/>
      <c r="Z246" s="756"/>
      <c r="AA246" s="756"/>
      <c r="AB246" s="756"/>
      <c r="AC246" s="756"/>
      <c r="AD246" s="756"/>
      <c r="AE246" s="756"/>
      <c r="AF246" s="756"/>
      <c r="AG246" s="756"/>
      <c r="AH246" s="756"/>
      <c r="AI246" s="756"/>
      <c r="AJ246" s="756"/>
      <c r="AK246" s="756"/>
      <c r="AL246" s="870"/>
      <c r="AM246" s="1226"/>
      <c r="AN246" s="1226"/>
      <c r="AO246" s="1226"/>
      <c r="AP246" s="1226"/>
      <c r="AQ246" s="1226"/>
      <c r="AR246" s="1226"/>
      <c r="AS246" s="1226"/>
      <c r="AT246" s="1226"/>
      <c r="AU246" s="1226"/>
      <c r="AV246" s="1226"/>
      <c r="AW246" s="1226"/>
      <c r="AX246" s="1226"/>
      <c r="AY246" s="1226"/>
      <c r="AZ246" s="570"/>
      <c r="BA246" s="393"/>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310"/>
      <c r="CF246" s="310"/>
      <c r="CG246" s="310"/>
      <c r="CH246" s="310"/>
      <c r="CI246" s="310"/>
      <c r="CJ246" s="310"/>
      <c r="CK246" s="310"/>
      <c r="CL246" s="310"/>
      <c r="CM246" s="1520"/>
      <c r="CN246" s="1520"/>
      <c r="CO246" s="1520"/>
      <c r="CP246" s="1520"/>
      <c r="CQ246" s="1520"/>
      <c r="CR246" s="1520"/>
      <c r="CS246" s="1520"/>
      <c r="CT246" s="1520"/>
      <c r="CU246" s="1520"/>
      <c r="CV246" s="1520"/>
      <c r="CW246" s="1520"/>
      <c r="CX246" s="1520"/>
      <c r="CY246" s="1520"/>
      <c r="CZ246" s="1520"/>
    </row>
    <row r="247" s="566" customFormat="true" ht="15" customHeight="true" x14ac:dyDescent="0.2">
      <c r="A247" s="924"/>
      <c r="B247" s="740"/>
      <c r="C247" s="868"/>
      <c r="D247" s="756"/>
      <c r="E247" s="756"/>
      <c r="F247" s="756"/>
      <c r="G247" s="757"/>
      <c r="H247" s="869"/>
      <c r="I247" s="756"/>
      <c r="J247" s="756"/>
      <c r="K247" s="756"/>
      <c r="L247" s="870"/>
      <c r="M247" s="868"/>
      <c r="N247" s="756"/>
      <c r="O247" s="756"/>
      <c r="P247" s="756"/>
      <c r="Q247" s="757"/>
      <c r="R247" s="869"/>
      <c r="S247" s="756"/>
      <c r="T247" s="756"/>
      <c r="U247" s="756"/>
      <c r="V247" s="756"/>
      <c r="W247" s="756"/>
      <c r="X247" s="756"/>
      <c r="Y247" s="756"/>
      <c r="Z247" s="756"/>
      <c r="AA247" s="756"/>
      <c r="AB247" s="756"/>
      <c r="AC247" s="756"/>
      <c r="AD247" s="756"/>
      <c r="AE247" s="756"/>
      <c r="AF247" s="756"/>
      <c r="AG247" s="756"/>
      <c r="AH247" s="756"/>
      <c r="AI247" s="756"/>
      <c r="AJ247" s="756"/>
      <c r="AK247" s="756"/>
      <c r="AL247" s="870"/>
      <c r="AM247" s="1226"/>
      <c r="AN247" s="1226"/>
      <c r="AO247" s="1226"/>
      <c r="AP247" s="1226"/>
      <c r="AQ247" s="1226"/>
      <c r="AR247" s="1226"/>
      <c r="AS247" s="1226"/>
      <c r="AT247" s="1226"/>
      <c r="AU247" s="1226"/>
      <c r="AV247" s="1226"/>
      <c r="AW247" s="1226"/>
      <c r="AX247" s="1226"/>
      <c r="AY247" s="1226"/>
      <c r="AZ247" s="570"/>
      <c r="BA247" s="393"/>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310"/>
      <c r="CF247" s="310"/>
      <c r="CG247" s="310"/>
      <c r="CH247" s="310"/>
      <c r="CI247" s="310"/>
      <c r="CJ247" s="310"/>
      <c r="CK247" s="310"/>
      <c r="CL247" s="310"/>
      <c r="CM247" s="1520"/>
      <c r="CN247" s="1520"/>
      <c r="CO247" s="1520"/>
      <c r="CP247" s="1520"/>
      <c r="CQ247" s="1520"/>
      <c r="CR247" s="1520"/>
      <c r="CS247" s="1520"/>
      <c r="CT247" s="1520"/>
      <c r="CU247" s="1520"/>
      <c r="CV247" s="1520"/>
      <c r="CW247" s="1520"/>
      <c r="CX247" s="1520"/>
      <c r="CY247" s="1520"/>
      <c r="CZ247" s="1520"/>
    </row>
    <row r="248" s="566" customFormat="true" ht="15" customHeight="true" x14ac:dyDescent="0.2">
      <c r="A248" s="925"/>
      <c r="B248" s="743"/>
      <c r="C248" s="920"/>
      <c r="D248" s="764"/>
      <c r="E248" s="764"/>
      <c r="F248" s="764"/>
      <c r="G248" s="765"/>
      <c r="H248" s="921"/>
      <c r="I248" s="764"/>
      <c r="J248" s="764"/>
      <c r="K248" s="764"/>
      <c r="L248" s="922"/>
      <c r="M248" s="920"/>
      <c r="N248" s="764"/>
      <c r="O248" s="764"/>
      <c r="P248" s="764"/>
      <c r="Q248" s="765"/>
      <c r="R248" s="921"/>
      <c r="S248" s="764"/>
      <c r="T248" s="764"/>
      <c r="U248" s="764"/>
      <c r="V248" s="764"/>
      <c r="W248" s="764"/>
      <c r="X248" s="764"/>
      <c r="Y248" s="764"/>
      <c r="Z248" s="764"/>
      <c r="AA248" s="764"/>
      <c r="AB248" s="764"/>
      <c r="AC248" s="764"/>
      <c r="AD248" s="764"/>
      <c r="AE248" s="764"/>
      <c r="AF248" s="764"/>
      <c r="AG248" s="764"/>
      <c r="AH248" s="764"/>
      <c r="AI248" s="764"/>
      <c r="AJ248" s="764"/>
      <c r="AK248" s="764"/>
      <c r="AL248" s="922"/>
      <c r="AM248" s="1226"/>
      <c r="AN248" s="1226"/>
      <c r="AO248" s="1226"/>
      <c r="AP248" s="1226"/>
      <c r="AQ248" s="1226"/>
      <c r="AR248" s="1226"/>
      <c r="AS248" s="1226"/>
      <c r="AT248" s="1226"/>
      <c r="AU248" s="1226"/>
      <c r="AV248" s="1226"/>
      <c r="AW248" s="1226"/>
      <c r="AX248" s="1226"/>
      <c r="AY248" s="1226"/>
      <c r="AZ248" s="570"/>
      <c r="BA248" s="393"/>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361"/>
      <c r="CF248" s="361"/>
      <c r="CG248" s="361"/>
      <c r="CH248" s="361"/>
      <c r="CI248" s="361"/>
      <c r="CJ248" s="361"/>
      <c r="CK248" s="361"/>
      <c r="CL248" s="361"/>
      <c r="CM248" s="1520"/>
      <c r="CN248" s="1520"/>
      <c r="CO248" s="1520"/>
      <c r="CP248" s="1520"/>
      <c r="CQ248" s="1520"/>
      <c r="CR248" s="1520"/>
      <c r="CS248" s="1520"/>
      <c r="CT248" s="1520"/>
      <c r="CU248" s="1520"/>
      <c r="CV248" s="1520"/>
      <c r="CW248" s="1520"/>
      <c r="CX248" s="1520"/>
      <c r="CY248" s="1520"/>
      <c r="CZ248" s="1520"/>
    </row>
    <row r="249" s="566" customFormat="true" ht="250.15" customHeight="true" x14ac:dyDescent="0.2">
      <c r="AM249" s="570"/>
      <c r="AN249" s="570"/>
      <c r="AO249" s="570"/>
      <c r="AP249" s="570"/>
      <c r="AQ249" s="570"/>
      <c r="AR249" s="570"/>
      <c r="AS249" s="570"/>
      <c r="AT249" s="570"/>
      <c r="AU249" s="570"/>
      <c r="AV249" s="570"/>
      <c r="AW249" s="570"/>
      <c r="AX249" s="570"/>
      <c r="AY249" s="570"/>
      <c r="AZ249" s="57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7" customFormat="true" ht="19.15" customHeight="true" x14ac:dyDescent="0.2">
      <c r="AM250" s="532"/>
      <c r="AN250" s="532"/>
      <c r="AO250" s="532"/>
      <c r="AP250" s="532"/>
      <c r="AQ250" s="532"/>
      <c r="AR250" s="532"/>
      <c r="AS250" s="532"/>
      <c r="AT250" s="532"/>
      <c r="AU250" s="532"/>
      <c r="AV250" s="532"/>
      <c r="AW250" s="532"/>
      <c r="AX250" s="532"/>
      <c r="AY250" s="532"/>
      <c r="AZ250" s="532"/>
      <c r="BA250" s="396"/>
      <c r="BB250" s="238"/>
      <c r="BC250" s="396"/>
      <c r="BD250" s="396"/>
      <c r="BE250" s="396"/>
      <c r="BF250" s="396"/>
      <c r="BG250" s="396"/>
      <c r="BH250" s="396"/>
      <c r="BI250" s="396"/>
      <c r="BJ250" s="396"/>
      <c r="BK250" s="396"/>
      <c r="BL250" s="396"/>
      <c r="BM250" s="396"/>
      <c r="BN250" s="396"/>
      <c r="BO250" s="396"/>
      <c r="BP250" s="396"/>
      <c r="BQ250" s="396"/>
      <c r="BR250" s="396"/>
      <c r="BS250" s="396"/>
      <c r="BT250" s="396"/>
      <c r="BU250" s="396"/>
      <c r="BV250" s="396"/>
      <c r="BW250" s="396"/>
      <c r="BX250" s="396"/>
      <c r="BY250" s="396"/>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7" customFormat="true" ht="12.75" x14ac:dyDescent="0.2">
      <c r="AM251" s="532"/>
      <c r="AN251" s="532"/>
      <c r="AO251" s="532"/>
      <c r="AP251" s="532"/>
      <c r="AQ251" s="532"/>
      <c r="AR251" s="532"/>
      <c r="AS251" s="532"/>
      <c r="AT251" s="532"/>
      <c r="AU251" s="532"/>
      <c r="AV251" s="532"/>
      <c r="AW251" s="532"/>
      <c r="AX251" s="532"/>
      <c r="AY251" s="532"/>
      <c r="AZ251" s="532"/>
      <c r="BA251" s="396"/>
      <c r="BB251" s="238"/>
      <c r="BC251" s="396"/>
      <c r="BD251" s="396"/>
      <c r="BE251" s="396"/>
      <c r="BF251" s="396"/>
      <c r="BG251" s="396"/>
      <c r="BH251" s="396"/>
      <c r="BI251" s="396"/>
      <c r="BJ251" s="396"/>
      <c r="BK251" s="396"/>
      <c r="BL251" s="396"/>
      <c r="BM251" s="396"/>
      <c r="BN251" s="396"/>
      <c r="BO251" s="396"/>
      <c r="BP251" s="396"/>
      <c r="BQ251" s="396"/>
      <c r="BR251" s="396"/>
      <c r="BS251" s="396"/>
      <c r="BT251" s="396"/>
      <c r="BU251" s="396"/>
      <c r="BV251" s="396"/>
      <c r="BW251" s="396"/>
      <c r="BX251" s="396"/>
      <c r="BY251" s="396"/>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7" customFormat="true" ht="12.75" x14ac:dyDescent="0.2">
      <c r="AM252" s="532"/>
      <c r="AN252" s="532"/>
      <c r="AO252" s="532"/>
      <c r="AP252" s="532"/>
      <c r="AQ252" s="532"/>
      <c r="AR252" s="532"/>
      <c r="AS252" s="532"/>
      <c r="AT252" s="532"/>
      <c r="AU252" s="532"/>
      <c r="AV252" s="532"/>
      <c r="AW252" s="532"/>
      <c r="AX252" s="532"/>
      <c r="AY252" s="532"/>
      <c r="AZ252" s="532"/>
      <c r="BA252" s="396"/>
      <c r="BB252" s="238"/>
      <c r="BC252" s="396"/>
      <c r="BD252" s="396"/>
      <c r="BE252" s="396"/>
      <c r="BF252" s="396"/>
      <c r="BG252" s="396"/>
      <c r="BH252" s="396"/>
      <c r="BI252" s="396"/>
      <c r="BJ252" s="396"/>
      <c r="BK252" s="396"/>
      <c r="BL252" s="396"/>
      <c r="BM252" s="396"/>
      <c r="BN252" s="396"/>
      <c r="BO252" s="396"/>
      <c r="BP252" s="396"/>
      <c r="BQ252" s="396"/>
      <c r="BR252" s="396"/>
      <c r="BS252" s="396"/>
      <c r="BT252" s="396"/>
      <c r="BU252" s="396"/>
      <c r="BV252" s="396"/>
      <c r="BW252" s="396"/>
      <c r="BX252" s="396"/>
      <c r="BY252" s="396"/>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7" customFormat="true" ht="12.75" x14ac:dyDescent="0.2">
      <c r="AM253" s="532"/>
      <c r="AN253" s="532"/>
      <c r="AO253" s="532"/>
      <c r="AP253" s="532"/>
      <c r="AQ253" s="532"/>
      <c r="AR253" s="532"/>
      <c r="AS253" s="532"/>
      <c r="AT253" s="532"/>
      <c r="AU253" s="532"/>
      <c r="AV253" s="532"/>
      <c r="AW253" s="532"/>
      <c r="AX253" s="532"/>
      <c r="AY253" s="532"/>
      <c r="AZ253" s="532"/>
      <c r="BA253" s="396"/>
      <c r="BB253" s="238"/>
      <c r="BC253" s="396"/>
      <c r="BD253" s="396"/>
      <c r="BE253" s="396"/>
      <c r="BF253" s="396"/>
      <c r="BG253" s="396"/>
      <c r="BH253" s="396"/>
      <c r="BI253" s="396"/>
      <c r="BJ253" s="396"/>
      <c r="BK253" s="396"/>
      <c r="BL253" s="396"/>
      <c r="BM253" s="396"/>
      <c r="BN253" s="396"/>
      <c r="BO253" s="396"/>
      <c r="BP253" s="396"/>
      <c r="BQ253" s="396"/>
      <c r="BR253" s="396"/>
      <c r="BS253" s="396"/>
      <c r="BT253" s="396"/>
      <c r="BU253" s="396"/>
      <c r="BV253" s="396"/>
      <c r="BW253" s="396"/>
      <c r="BX253" s="396"/>
      <c r="BY253" s="396"/>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7" customFormat="true" ht="12.75" x14ac:dyDescent="0.2">
      <c r="AM254" s="532"/>
      <c r="AN254" s="532"/>
      <c r="AO254" s="532"/>
      <c r="AP254" s="532"/>
      <c r="AQ254" s="532"/>
      <c r="AR254" s="532"/>
      <c r="AS254" s="532"/>
      <c r="AT254" s="532"/>
      <c r="AU254" s="532"/>
      <c r="AV254" s="532"/>
      <c r="AW254" s="532"/>
      <c r="AX254" s="532"/>
      <c r="AY254" s="532"/>
      <c r="AZ254" s="532"/>
      <c r="BA254" s="396"/>
      <c r="BB254" s="238"/>
      <c r="BC254" s="396"/>
      <c r="BD254" s="396"/>
      <c r="BE254" s="396"/>
      <c r="BF254" s="396"/>
      <c r="BG254" s="396"/>
      <c r="BH254" s="396"/>
      <c r="BI254" s="396"/>
      <c r="BJ254" s="396"/>
      <c r="BK254" s="396"/>
      <c r="BL254" s="396"/>
      <c r="BM254" s="396"/>
      <c r="BN254" s="396"/>
      <c r="BO254" s="396"/>
      <c r="BP254" s="396"/>
      <c r="BQ254" s="396"/>
      <c r="BR254" s="396"/>
      <c r="BS254" s="396"/>
      <c r="BT254" s="396"/>
      <c r="BU254" s="396"/>
      <c r="BV254" s="396"/>
      <c r="BW254" s="396"/>
      <c r="BX254" s="396"/>
      <c r="BY254" s="396"/>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7" customFormat="true" ht="12.75" x14ac:dyDescent="0.2">
      <c r="AM255" s="532"/>
      <c r="AN255" s="532"/>
      <c r="AO255" s="532"/>
      <c r="AP255" s="532"/>
      <c r="AQ255" s="532"/>
      <c r="AR255" s="532"/>
      <c r="AS255" s="532"/>
      <c r="AT255" s="532"/>
      <c r="AU255" s="532"/>
      <c r="AV255" s="532"/>
      <c r="AW255" s="532"/>
      <c r="AX255" s="532"/>
      <c r="AY255" s="532"/>
      <c r="AZ255" s="532"/>
      <c r="BA255" s="396"/>
      <c r="BB255" s="238"/>
      <c r="BC255" s="396"/>
      <c r="BD255" s="396"/>
      <c r="BE255" s="396"/>
      <c r="BF255" s="396"/>
      <c r="BG255" s="396"/>
      <c r="BH255" s="396"/>
      <c r="BI255" s="396"/>
      <c r="BJ255" s="396"/>
      <c r="BK255" s="396"/>
      <c r="BL255" s="396"/>
      <c r="BM255" s="396"/>
      <c r="BN255" s="396"/>
      <c r="BO255" s="396"/>
      <c r="BP255" s="396"/>
      <c r="BQ255" s="396"/>
      <c r="BR255" s="396"/>
      <c r="BS255" s="396"/>
      <c r="BT255" s="396"/>
      <c r="BU255" s="396"/>
      <c r="BV255" s="396"/>
      <c r="BW255" s="396"/>
      <c r="BX255" s="396"/>
      <c r="BY255" s="396"/>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7" customFormat="true" ht="12.75" x14ac:dyDescent="0.2">
      <c r="AM256" s="532"/>
      <c r="AN256" s="532"/>
      <c r="AO256" s="532"/>
      <c r="AP256" s="532"/>
      <c r="AQ256" s="532"/>
      <c r="AR256" s="532"/>
      <c r="AS256" s="532"/>
      <c r="AT256" s="532"/>
      <c r="AU256" s="532"/>
      <c r="AV256" s="532"/>
      <c r="AW256" s="532"/>
      <c r="AX256" s="532"/>
      <c r="AY256" s="532"/>
      <c r="AZ256" s="532"/>
      <c r="BA256" s="396"/>
      <c r="BB256" s="238"/>
      <c r="BC256" s="396"/>
      <c r="BD256" s="396"/>
      <c r="BE256" s="396"/>
      <c r="BF256" s="396"/>
      <c r="BG256" s="396"/>
      <c r="BH256" s="396"/>
      <c r="BI256" s="396"/>
      <c r="BJ256" s="396"/>
      <c r="BK256" s="396"/>
      <c r="BL256" s="396"/>
      <c r="BM256" s="396"/>
      <c r="BN256" s="396"/>
      <c r="BO256" s="396"/>
      <c r="BP256" s="396"/>
      <c r="BQ256" s="396"/>
      <c r="BR256" s="396"/>
      <c r="BS256" s="396"/>
      <c r="BT256" s="396"/>
      <c r="BU256" s="396"/>
      <c r="BV256" s="396"/>
      <c r="BW256" s="396"/>
      <c r="BX256" s="396"/>
      <c r="BY256" s="396"/>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7" customFormat="true" ht="18" customHeight="true" x14ac:dyDescent="0.2">
      <c r="AM257" s="532"/>
      <c r="AN257" s="532"/>
      <c r="AO257" s="532"/>
      <c r="AP257" s="532"/>
      <c r="AQ257" s="532"/>
      <c r="AR257" s="532"/>
      <c r="AS257" s="532"/>
      <c r="AT257" s="532"/>
      <c r="AU257" s="532"/>
      <c r="AV257" s="532"/>
      <c r="AW257" s="532"/>
      <c r="AX257" s="532"/>
      <c r="AY257" s="532"/>
      <c r="AZ257" s="532"/>
      <c r="BA257" s="396"/>
      <c r="BB257" s="238"/>
      <c r="BC257" s="396"/>
      <c r="BD257" s="396"/>
      <c r="BE257" s="396"/>
      <c r="BF257" s="396"/>
      <c r="BG257" s="396"/>
      <c r="BH257" s="396"/>
      <c r="BI257" s="396"/>
      <c r="BJ257" s="396"/>
      <c r="BK257" s="396"/>
      <c r="BL257" s="396"/>
      <c r="BM257" s="396"/>
      <c r="BN257" s="396"/>
      <c r="BO257" s="396"/>
      <c r="BP257" s="396"/>
      <c r="BQ257" s="396"/>
      <c r="BR257" s="396"/>
      <c r="BS257" s="396"/>
      <c r="BT257" s="396"/>
      <c r="BU257" s="396"/>
      <c r="BV257" s="396"/>
      <c r="BW257" s="396"/>
      <c r="BX257" s="396"/>
      <c r="BY257" s="396"/>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7" customFormat="true" ht="18" customHeight="true" x14ac:dyDescent="0.2">
      <c r="AM258" s="532"/>
      <c r="AN258" s="532"/>
      <c r="AO258" s="532"/>
      <c r="AP258" s="532"/>
      <c r="AQ258" s="532"/>
      <c r="AR258" s="532"/>
      <c r="AS258" s="532"/>
      <c r="AT258" s="532"/>
      <c r="AU258" s="532"/>
      <c r="AV258" s="532"/>
      <c r="AW258" s="532"/>
      <c r="AX258" s="532"/>
      <c r="AY258" s="532"/>
      <c r="AZ258" s="532"/>
      <c r="BA258" s="396"/>
      <c r="BB258" s="238"/>
      <c r="BC258" s="396"/>
      <c r="BD258" s="396"/>
      <c r="BE258" s="396"/>
      <c r="BF258" s="396"/>
      <c r="BG258" s="396"/>
      <c r="BH258" s="396"/>
      <c r="BI258" s="396"/>
      <c r="BJ258" s="396"/>
      <c r="BK258" s="396"/>
      <c r="BL258" s="396"/>
      <c r="BM258" s="396"/>
      <c r="BN258" s="396"/>
      <c r="BO258" s="396"/>
      <c r="BP258" s="396"/>
      <c r="BQ258" s="396"/>
      <c r="BR258" s="396"/>
      <c r="BS258" s="396"/>
      <c r="BT258" s="396"/>
      <c r="BU258" s="396"/>
      <c r="BV258" s="396"/>
      <c r="BW258" s="396"/>
      <c r="BX258" s="396"/>
      <c r="BY258" s="396"/>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566" customFormat="true" ht="15" customHeight="true" x14ac:dyDescent="0.2">
      <c r="AM259" s="570"/>
      <c r="AN259" s="570"/>
      <c r="AO259" s="570"/>
      <c r="AP259" s="570"/>
      <c r="AQ259" s="570"/>
      <c r="AR259" s="570"/>
      <c r="AS259" s="570"/>
      <c r="AT259" s="570"/>
      <c r="AU259" s="570"/>
      <c r="AV259" s="570"/>
      <c r="AW259" s="570"/>
      <c r="AX259" s="570"/>
      <c r="AY259" s="570"/>
      <c r="AZ259" s="570"/>
      <c r="BA259" s="217" t="s">
        <v>129</v>
      </c>
      <c r="BB259" s="137" t="s">
        <v>86</v>
      </c>
      <c r="BC259" s="1818" t="s">
        <v>115</v>
      </c>
      <c r="BD259" s="1819"/>
      <c r="BE259" s="1819"/>
      <c r="BF259" s="1819"/>
      <c r="BG259" s="1820"/>
      <c r="BH259" s="1821" t="s">
        <v>39</v>
      </c>
      <c r="BI259" s="1819"/>
      <c r="BJ259" s="1819"/>
      <c r="BK259" s="1819"/>
      <c r="BL259" s="1820"/>
      <c r="BM259" s="1821" t="s">
        <v>38</v>
      </c>
      <c r="BN259" s="1819"/>
      <c r="BO259" s="1819"/>
      <c r="BP259" s="1819"/>
      <c r="BQ259" s="1822"/>
      <c r="BR259" s="1437" t="s">
        <v>138</v>
      </c>
      <c r="BS259" s="1438"/>
      <c r="BT259" s="1438"/>
      <c r="BU259" s="1438"/>
      <c r="BV259" s="1438"/>
      <c r="BW259" s="1438"/>
      <c r="BX259" s="1438"/>
      <c r="BY259" s="1439"/>
      <c r="BZ259" s="313"/>
      <c r="CA259" s="313"/>
      <c r="CB259" s="313"/>
      <c r="CC259" s="313"/>
      <c r="CD259" s="313"/>
      <c r="CE259" s="313"/>
      <c r="CF259" s="313"/>
      <c r="CG259" s="313"/>
      <c r="CH259" s="313"/>
      <c r="CI259" s="313"/>
      <c r="CJ259" s="313"/>
      <c r="CK259" s="313"/>
      <c r="CL259" s="313"/>
      <c r="CM259" s="215"/>
      <c r="CN259" s="215"/>
      <c r="CO259" s="215"/>
      <c r="CP259" s="215"/>
      <c r="CQ259" s="215"/>
      <c r="CR259" s="215"/>
      <c r="CS259" s="215"/>
      <c r="CT259" s="215"/>
      <c r="CU259" s="215"/>
      <c r="CV259" s="215"/>
      <c r="CW259" s="215"/>
      <c r="CX259" s="215"/>
      <c r="CY259" s="215"/>
      <c r="CZ259" s="215"/>
    </row>
    <row r="260" s="566" customFormat="true" ht="12.75" x14ac:dyDescent="0.2">
      <c r="AM260" s="570"/>
      <c r="AN260" s="570"/>
      <c r="AO260" s="570"/>
      <c r="AP260" s="570"/>
      <c r="AQ260" s="570"/>
      <c r="AR260" s="570"/>
      <c r="AS260" s="570"/>
      <c r="AT260" s="570"/>
      <c r="AU260" s="570"/>
      <c r="AV260" s="570"/>
      <c r="AW260" s="570"/>
      <c r="AX260" s="570"/>
      <c r="AY260" s="570"/>
      <c r="AZ260" s="570"/>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147</v>
      </c>
      <c r="BS260" s="178" t="s">
        <v>148</v>
      </c>
      <c r="BT260" s="178" t="s">
        <v>257</v>
      </c>
      <c r="BU260" s="178" t="s">
        <v>258</v>
      </c>
      <c r="BV260" s="178" t="s">
        <v>259</v>
      </c>
      <c r="BW260" s="178" t="s">
        <v>260</v>
      </c>
      <c r="BX260" s="178" t="s">
        <v>261</v>
      </c>
      <c r="BY260" s="179" t="s">
        <v>262</v>
      </c>
      <c r="BZ260" s="179" t="s">
        <v>155</v>
      </c>
      <c r="CA260" s="179" t="s">
        <v>156</v>
      </c>
      <c r="CB260" s="179" t="s">
        <v>157</v>
      </c>
      <c r="CC260" s="179" t="s">
        <v>158</v>
      </c>
      <c r="CD260" s="179" t="s">
        <v>159</v>
      </c>
      <c r="CE260" s="179" t="s">
        <v>263</v>
      </c>
      <c r="CF260" s="179" t="s">
        <v>161</v>
      </c>
      <c r="CG260" s="179" t="s">
        <v>264</v>
      </c>
      <c r="CH260" s="179" t="s">
        <v>265</v>
      </c>
      <c r="CI260" s="179" t="s">
        <v>266</v>
      </c>
      <c r="CJ260" s="179" t="s">
        <v>267</v>
      </c>
      <c r="CK260" s="179" t="s">
        <v>166</v>
      </c>
      <c r="CL260" s="179" t="s">
        <v>167</v>
      </c>
      <c r="CM260" s="1521"/>
      <c r="CN260" s="1521"/>
      <c r="CO260" s="1521"/>
      <c r="CP260" s="1521"/>
      <c r="CQ260" s="1521"/>
      <c r="CR260" s="1521"/>
      <c r="CS260" s="1521"/>
      <c r="CT260" s="1521"/>
      <c r="CU260" s="1521"/>
      <c r="CV260" s="1521"/>
      <c r="CW260" s="1521"/>
      <c r="CX260" s="1521"/>
      <c r="CY260" s="1521"/>
      <c r="CZ260" s="1521"/>
    </row>
    <row r="261" s="566" customFormat="true" ht="15" customHeight="true" x14ac:dyDescent="0.2">
      <c r="AM261" s="570"/>
      <c r="AN261" s="570"/>
      <c r="AO261" s="570"/>
      <c r="AP261" s="570"/>
      <c r="AQ261" s="570"/>
      <c r="AR261" s="570"/>
      <c r="AS261" s="570"/>
      <c r="AT261" s="570"/>
      <c r="AU261" s="570"/>
      <c r="AV261" s="570"/>
      <c r="AW261" s="570"/>
      <c r="AX261" s="570"/>
      <c r="AY261" s="570"/>
      <c r="AZ261" s="570"/>
      <c r="BA261" s="1823" t="s">
        <v>74</v>
      </c>
      <c r="BB261" s="294" t="s">
        <v>50</v>
      </c>
      <c r="BC261" s="1016" t="s">
        <v>36</v>
      </c>
      <c r="BD261" s="1035" t="s">
        <v>36</v>
      </c>
      <c r="BE261" s="1035" t="s">
        <v>36</v>
      </c>
      <c r="BF261" s="1035" t="s">
        <v>36</v>
      </c>
      <c r="BG261" s="1055" t="s">
        <v>36</v>
      </c>
      <c r="BH261" s="1075" t="s">
        <v>36</v>
      </c>
      <c r="BI261" s="1035" t="s">
        <v>36</v>
      </c>
      <c r="BJ261" s="1035" t="s">
        <v>36</v>
      </c>
      <c r="BK261" s="1035" t="s">
        <v>36</v>
      </c>
      <c r="BL261" s="1055" t="s">
        <v>36</v>
      </c>
      <c r="BM261" s="1075" t="s">
        <v>36</v>
      </c>
      <c r="BN261" s="1035" t="s">
        <v>36</v>
      </c>
      <c r="BO261" s="1035" t="s">
        <v>36</v>
      </c>
      <c r="BP261" s="1035" t="s">
        <v>36</v>
      </c>
      <c r="BQ261" s="1055" t="s">
        <v>36</v>
      </c>
      <c r="BR261" s="1075" t="s">
        <v>36</v>
      </c>
      <c r="BS261" s="1035" t="s">
        <v>36</v>
      </c>
      <c r="BT261" s="1035" t="s">
        <v>36</v>
      </c>
      <c r="BU261" s="1035" t="s">
        <v>36</v>
      </c>
      <c r="BV261" s="1035" t="s">
        <v>36</v>
      </c>
      <c r="BW261" s="1035" t="s">
        <v>36</v>
      </c>
      <c r="BX261" s="1035" t="s">
        <v>36</v>
      </c>
      <c r="BY261" s="1093" t="s">
        <v>36</v>
      </c>
      <c r="BZ261" s="1093" t="s">
        <v>36</v>
      </c>
      <c r="CA261" s="1093" t="s">
        <v>36</v>
      </c>
      <c r="CB261" s="1093" t="s">
        <v>36</v>
      </c>
      <c r="CC261" s="1093" t="s">
        <v>36</v>
      </c>
      <c r="CD261" s="1093" t="s">
        <v>36</v>
      </c>
      <c r="CE261" s="1093" t="s">
        <v>36</v>
      </c>
      <c r="CF261" s="1093" t="s">
        <v>36</v>
      </c>
      <c r="CG261" s="1093" t="s">
        <v>36</v>
      </c>
      <c r="CH261" s="1093" t="s">
        <v>36</v>
      </c>
      <c r="CI261" s="1093" t="s">
        <v>36</v>
      </c>
      <c r="CJ261" s="1093" t="s">
        <v>36</v>
      </c>
      <c r="CK261" s="1093" t="s">
        <v>36</v>
      </c>
      <c r="CL261" s="1093" t="s">
        <v>36</v>
      </c>
      <c r="CM261" s="1522"/>
      <c r="CN261" s="1522"/>
      <c r="CO261" s="1522"/>
      <c r="CP261" s="1522"/>
      <c r="CQ261" s="1522"/>
      <c r="CR261" s="1522"/>
      <c r="CS261" s="1522"/>
      <c r="CT261" s="1522"/>
      <c r="CU261" s="1522"/>
      <c r="CV261" s="1522"/>
      <c r="CW261" s="1522"/>
      <c r="CX261" s="1522"/>
      <c r="CY261" s="1522"/>
      <c r="CZ261" s="1522"/>
    </row>
    <row r="262" s="566" customFormat="true" ht="15" customHeight="true" x14ac:dyDescent="0.2">
      <c r="AM262" s="570"/>
      <c r="AN262" s="570"/>
      <c r="AO262" s="570"/>
      <c r="AP262" s="570"/>
      <c r="AQ262" s="570"/>
      <c r="AR262" s="570"/>
      <c r="AS262" s="570"/>
      <c r="AT262" s="570"/>
      <c r="AU262" s="570"/>
      <c r="AV262" s="570"/>
      <c r="AW262" s="570"/>
      <c r="AX262" s="570"/>
      <c r="AY262" s="570"/>
      <c r="AZ262" s="570"/>
      <c r="BA262" s="1808"/>
      <c r="BB262" s="295" t="s">
        <v>49</v>
      </c>
      <c r="BC262" s="1017" t="s">
        <v>36</v>
      </c>
      <c r="BD262" s="1036" t="s">
        <v>36</v>
      </c>
      <c r="BE262" s="1036" t="s">
        <v>36</v>
      </c>
      <c r="BF262" s="1036" t="s">
        <v>36</v>
      </c>
      <c r="BG262" s="1056" t="s">
        <v>36</v>
      </c>
      <c r="BH262" s="1076" t="s">
        <v>36</v>
      </c>
      <c r="BI262" s="1036" t="s">
        <v>36</v>
      </c>
      <c r="BJ262" s="1036" t="s">
        <v>36</v>
      </c>
      <c r="BK262" s="1036" t="s">
        <v>36</v>
      </c>
      <c r="BL262" s="1056" t="s">
        <v>36</v>
      </c>
      <c r="BM262" s="1076" t="s">
        <v>36</v>
      </c>
      <c r="BN262" s="1036" t="s">
        <v>36</v>
      </c>
      <c r="BO262" s="1036" t="s">
        <v>36</v>
      </c>
      <c r="BP262" s="1036" t="s">
        <v>36</v>
      </c>
      <c r="BQ262" s="1056" t="s">
        <v>36</v>
      </c>
      <c r="BR262" s="1076" t="s">
        <v>36</v>
      </c>
      <c r="BS262" s="1036" t="s">
        <v>36</v>
      </c>
      <c r="BT262" s="1036" t="s">
        <v>36</v>
      </c>
      <c r="BU262" s="1036" t="s">
        <v>36</v>
      </c>
      <c r="BV262" s="1036" t="s">
        <v>36</v>
      </c>
      <c r="BW262" s="1036" t="s">
        <v>36</v>
      </c>
      <c r="BX262" s="1036" t="s">
        <v>36</v>
      </c>
      <c r="BY262" s="1094" t="s">
        <v>36</v>
      </c>
      <c r="BZ262" s="1094" t="s">
        <v>36</v>
      </c>
      <c r="CA262" s="1094" t="s">
        <v>36</v>
      </c>
      <c r="CB262" s="1094" t="s">
        <v>36</v>
      </c>
      <c r="CC262" s="1094" t="s">
        <v>36</v>
      </c>
      <c r="CD262" s="1094" t="s">
        <v>36</v>
      </c>
      <c r="CE262" s="1094" t="s">
        <v>36</v>
      </c>
      <c r="CF262" s="1094" t="s">
        <v>36</v>
      </c>
      <c r="CG262" s="1094" t="s">
        <v>36</v>
      </c>
      <c r="CH262" s="1094" t="s">
        <v>36</v>
      </c>
      <c r="CI262" s="1094" t="s">
        <v>36</v>
      </c>
      <c r="CJ262" s="1094" t="s">
        <v>36</v>
      </c>
      <c r="CK262" s="1094" t="s">
        <v>36</v>
      </c>
      <c r="CL262" s="1094" t="s">
        <v>36</v>
      </c>
      <c r="CM262" s="1523"/>
      <c r="CN262" s="1523"/>
      <c r="CO262" s="1523"/>
      <c r="CP262" s="1523"/>
      <c r="CQ262" s="1523"/>
      <c r="CR262" s="1523"/>
      <c r="CS262" s="1523"/>
      <c r="CT262" s="1523"/>
      <c r="CU262" s="1523"/>
      <c r="CV262" s="1523"/>
      <c r="CW262" s="1523"/>
      <c r="CX262" s="1523"/>
      <c r="CY262" s="1523"/>
      <c r="CZ262" s="1523"/>
    </row>
    <row r="263" s="566" customFormat="true" ht="15" customHeight="true" x14ac:dyDescent="0.2">
      <c r="AM263" s="570"/>
      <c r="AN263" s="570"/>
      <c r="AO263" s="570"/>
      <c r="AP263" s="570"/>
      <c r="AQ263" s="570"/>
      <c r="AR263" s="570"/>
      <c r="AS263" s="570"/>
      <c r="AT263" s="570"/>
      <c r="AU263" s="570"/>
      <c r="AV263" s="570"/>
      <c r="AW263" s="570"/>
      <c r="AX263" s="570"/>
      <c r="AY263" s="570"/>
      <c r="AZ263" s="570"/>
      <c r="BA263" s="1808"/>
      <c r="BB263" s="295" t="s">
        <v>113</v>
      </c>
      <c r="BC263" s="1017" t="s">
        <v>36</v>
      </c>
      <c r="BD263" s="1036" t="s">
        <v>36</v>
      </c>
      <c r="BE263" s="1036" t="s">
        <v>36</v>
      </c>
      <c r="BF263" s="1036" t="s">
        <v>36</v>
      </c>
      <c r="BG263" s="1056" t="s">
        <v>36</v>
      </c>
      <c r="BH263" s="1076" t="s">
        <v>36</v>
      </c>
      <c r="BI263" s="1036" t="s">
        <v>36</v>
      </c>
      <c r="BJ263" s="1036" t="s">
        <v>36</v>
      </c>
      <c r="BK263" s="1036" t="s">
        <v>36</v>
      </c>
      <c r="BL263" s="1056" t="s">
        <v>36</v>
      </c>
      <c r="BM263" s="1076" t="s">
        <v>36</v>
      </c>
      <c r="BN263" s="1036" t="s">
        <v>36</v>
      </c>
      <c r="BO263" s="1036" t="s">
        <v>36</v>
      </c>
      <c r="BP263" s="1036" t="s">
        <v>36</v>
      </c>
      <c r="BQ263" s="1056" t="s">
        <v>36</v>
      </c>
      <c r="BR263" s="1076" t="s">
        <v>36</v>
      </c>
      <c r="BS263" s="1036" t="s">
        <v>36</v>
      </c>
      <c r="BT263" s="1036" t="s">
        <v>36</v>
      </c>
      <c r="BU263" s="1036" t="s">
        <v>36</v>
      </c>
      <c r="BV263" s="1036" t="s">
        <v>36</v>
      </c>
      <c r="BW263" s="1036" t="s">
        <v>36</v>
      </c>
      <c r="BX263" s="1036" t="s">
        <v>36</v>
      </c>
      <c r="BY263" s="1094" t="s">
        <v>36</v>
      </c>
      <c r="BZ263" s="1094" t="s">
        <v>36</v>
      </c>
      <c r="CA263" s="1094" t="s">
        <v>36</v>
      </c>
      <c r="CB263" s="1094" t="s">
        <v>36</v>
      </c>
      <c r="CC263" s="1094" t="s">
        <v>36</v>
      </c>
      <c r="CD263" s="1094" t="s">
        <v>36</v>
      </c>
      <c r="CE263" s="1094" t="s">
        <v>36</v>
      </c>
      <c r="CF263" s="1094" t="s">
        <v>36</v>
      </c>
      <c r="CG263" s="1094" t="s">
        <v>36</v>
      </c>
      <c r="CH263" s="1094" t="s">
        <v>36</v>
      </c>
      <c r="CI263" s="1094" t="s">
        <v>36</v>
      </c>
      <c r="CJ263" s="1094" t="s">
        <v>36</v>
      </c>
      <c r="CK263" s="1094" t="s">
        <v>36</v>
      </c>
      <c r="CL263" s="1094" t="s">
        <v>36</v>
      </c>
      <c r="CM263" s="1523"/>
      <c r="CN263" s="1523"/>
      <c r="CO263" s="1523"/>
      <c r="CP263" s="1523"/>
      <c r="CQ263" s="1523"/>
      <c r="CR263" s="1523"/>
      <c r="CS263" s="1523"/>
      <c r="CT263" s="1523"/>
      <c r="CU263" s="1523"/>
      <c r="CV263" s="1523"/>
      <c r="CW263" s="1523"/>
      <c r="CX263" s="1523"/>
      <c r="CY263" s="1523"/>
      <c r="CZ263" s="1523"/>
    </row>
    <row r="264" s="566" customFormat="true" ht="15" customHeight="true" x14ac:dyDescent="0.2">
      <c r="AM264" s="570"/>
      <c r="AN264" s="570"/>
      <c r="AO264" s="570"/>
      <c r="AP264" s="570"/>
      <c r="AQ264" s="570"/>
      <c r="AR264" s="570"/>
      <c r="AS264" s="570"/>
      <c r="AT264" s="570"/>
      <c r="AU264" s="570"/>
      <c r="AV264" s="570"/>
      <c r="AW264" s="570"/>
      <c r="AX264" s="570"/>
      <c r="AY264" s="570"/>
      <c r="AZ264" s="570"/>
      <c r="BA264" s="1808" t="s">
        <v>75</v>
      </c>
      <c r="BB264" s="295" t="s">
        <v>89</v>
      </c>
      <c r="BC264" s="1017" t="s">
        <v>36</v>
      </c>
      <c r="BD264" s="1036" t="s">
        <v>36</v>
      </c>
      <c r="BE264" s="1036" t="s">
        <v>36</v>
      </c>
      <c r="BF264" s="1036" t="s">
        <v>36</v>
      </c>
      <c r="BG264" s="1056" t="s">
        <v>36</v>
      </c>
      <c r="BH264" s="1076" t="s">
        <v>36</v>
      </c>
      <c r="BI264" s="1036" t="s">
        <v>36</v>
      </c>
      <c r="BJ264" s="1036" t="s">
        <v>36</v>
      </c>
      <c r="BK264" s="1036" t="s">
        <v>36</v>
      </c>
      <c r="BL264" s="1056" t="s">
        <v>36</v>
      </c>
      <c r="BM264" s="1076" t="s">
        <v>36</v>
      </c>
      <c r="BN264" s="1036" t="s">
        <v>36</v>
      </c>
      <c r="BO264" s="1036" t="s">
        <v>36</v>
      </c>
      <c r="BP264" s="1036" t="s">
        <v>36</v>
      </c>
      <c r="BQ264" s="1056" t="s">
        <v>36</v>
      </c>
      <c r="BR264" s="1076" t="s">
        <v>36</v>
      </c>
      <c r="BS264" s="1036" t="s">
        <v>36</v>
      </c>
      <c r="BT264" s="1036" t="s">
        <v>36</v>
      </c>
      <c r="BU264" s="1036" t="s">
        <v>36</v>
      </c>
      <c r="BV264" s="1036" t="s">
        <v>36</v>
      </c>
      <c r="BW264" s="1036" t="s">
        <v>36</v>
      </c>
      <c r="BX264" s="1036" t="s">
        <v>36</v>
      </c>
      <c r="BY264" s="1094" t="s">
        <v>36</v>
      </c>
      <c r="BZ264" s="1094" t="s">
        <v>36</v>
      </c>
      <c r="CA264" s="1094" t="s">
        <v>36</v>
      </c>
      <c r="CB264" s="1094" t="s">
        <v>36</v>
      </c>
      <c r="CC264" s="1094" t="s">
        <v>36</v>
      </c>
      <c r="CD264" s="1094" t="s">
        <v>36</v>
      </c>
      <c r="CE264" s="1094" t="s">
        <v>36</v>
      </c>
      <c r="CF264" s="1094" t="s">
        <v>36</v>
      </c>
      <c r="CG264" s="1094" t="s">
        <v>36</v>
      </c>
      <c r="CH264" s="1094" t="s">
        <v>36</v>
      </c>
      <c r="CI264" s="1094" t="s">
        <v>36</v>
      </c>
      <c r="CJ264" s="1094" t="s">
        <v>36</v>
      </c>
      <c r="CK264" s="1094" t="s">
        <v>36</v>
      </c>
      <c r="CL264" s="1094" t="s">
        <v>36</v>
      </c>
      <c r="CM264" s="1523"/>
      <c r="CN264" s="1523"/>
      <c r="CO264" s="1523"/>
      <c r="CP264" s="1523"/>
      <c r="CQ264" s="1523"/>
      <c r="CR264" s="1523"/>
      <c r="CS264" s="1523"/>
      <c r="CT264" s="1523"/>
      <c r="CU264" s="1523"/>
      <c r="CV264" s="1523"/>
      <c r="CW264" s="1523"/>
      <c r="CX264" s="1523"/>
      <c r="CY264" s="1523"/>
      <c r="CZ264" s="1523"/>
    </row>
    <row r="265" s="566" customFormat="true" ht="15" customHeight="true" x14ac:dyDescent="0.2">
      <c r="AM265" s="570"/>
      <c r="AN265" s="570"/>
      <c r="AO265" s="570"/>
      <c r="AP265" s="570"/>
      <c r="AQ265" s="570"/>
      <c r="AR265" s="570"/>
      <c r="AS265" s="570"/>
      <c r="AT265" s="570"/>
      <c r="AU265" s="570"/>
      <c r="AV265" s="570"/>
      <c r="AW265" s="570"/>
      <c r="AX265" s="570"/>
      <c r="AY265" s="570"/>
      <c r="AZ265" s="570"/>
      <c r="BA265" s="1808"/>
      <c r="BB265" s="295" t="s">
        <v>90</v>
      </c>
      <c r="BC265" s="1017" t="s">
        <v>36</v>
      </c>
      <c r="BD265" s="1036" t="s">
        <v>36</v>
      </c>
      <c r="BE265" s="1036" t="s">
        <v>36</v>
      </c>
      <c r="BF265" s="1036" t="s">
        <v>36</v>
      </c>
      <c r="BG265" s="1056" t="s">
        <v>36</v>
      </c>
      <c r="BH265" s="1076" t="s">
        <v>36</v>
      </c>
      <c r="BI265" s="1036" t="s">
        <v>36</v>
      </c>
      <c r="BJ265" s="1036" t="s">
        <v>36</v>
      </c>
      <c r="BK265" s="1036" t="s">
        <v>36</v>
      </c>
      <c r="BL265" s="1056" t="s">
        <v>36</v>
      </c>
      <c r="BM265" s="1076" t="s">
        <v>36</v>
      </c>
      <c r="BN265" s="1036" t="s">
        <v>36</v>
      </c>
      <c r="BO265" s="1036" t="s">
        <v>36</v>
      </c>
      <c r="BP265" s="1036" t="s">
        <v>36</v>
      </c>
      <c r="BQ265" s="1056" t="s">
        <v>36</v>
      </c>
      <c r="BR265" s="1076" t="s">
        <v>36</v>
      </c>
      <c r="BS265" s="1036" t="s">
        <v>36</v>
      </c>
      <c r="BT265" s="1036" t="s">
        <v>36</v>
      </c>
      <c r="BU265" s="1036" t="s">
        <v>36</v>
      </c>
      <c r="BV265" s="1036" t="s">
        <v>36</v>
      </c>
      <c r="BW265" s="1036" t="s">
        <v>36</v>
      </c>
      <c r="BX265" s="1036" t="s">
        <v>36</v>
      </c>
      <c r="BY265" s="1094" t="s">
        <v>36</v>
      </c>
      <c r="BZ265" s="1094" t="s">
        <v>36</v>
      </c>
      <c r="CA265" s="1094" t="s">
        <v>36</v>
      </c>
      <c r="CB265" s="1094" t="s">
        <v>36</v>
      </c>
      <c r="CC265" s="1094" t="s">
        <v>36</v>
      </c>
      <c r="CD265" s="1094" t="s">
        <v>36</v>
      </c>
      <c r="CE265" s="1094" t="s">
        <v>36</v>
      </c>
      <c r="CF265" s="1094" t="s">
        <v>36</v>
      </c>
      <c r="CG265" s="1094" t="s">
        <v>36</v>
      </c>
      <c r="CH265" s="1094" t="s">
        <v>36</v>
      </c>
      <c r="CI265" s="1094" t="s">
        <v>36</v>
      </c>
      <c r="CJ265" s="1094" t="s">
        <v>36</v>
      </c>
      <c r="CK265" s="1094" t="s">
        <v>36</v>
      </c>
      <c r="CL265" s="1094" t="s">
        <v>36</v>
      </c>
      <c r="CM265" s="1523"/>
      <c r="CN265" s="1523"/>
      <c r="CO265" s="1523"/>
      <c r="CP265" s="1523"/>
      <c r="CQ265" s="1523"/>
      <c r="CR265" s="1523"/>
      <c r="CS265" s="1523"/>
      <c r="CT265" s="1523"/>
      <c r="CU265" s="1523"/>
      <c r="CV265" s="1523"/>
      <c r="CW265" s="1523"/>
      <c r="CX265" s="1523"/>
      <c r="CY265" s="1523"/>
      <c r="CZ265" s="1523"/>
    </row>
    <row r="266" s="566" customFormat="true" ht="15" customHeight="true" x14ac:dyDescent="0.2">
      <c r="AM266" s="570"/>
      <c r="AN266" s="570"/>
      <c r="AO266" s="570"/>
      <c r="AP266" s="570"/>
      <c r="AQ266" s="570"/>
      <c r="AR266" s="570"/>
      <c r="AS266" s="570"/>
      <c r="AT266" s="570"/>
      <c r="AU266" s="570"/>
      <c r="AV266" s="570"/>
      <c r="AW266" s="570"/>
      <c r="AX266" s="570"/>
      <c r="AY266" s="570"/>
      <c r="AZ266" s="570"/>
      <c r="BA266" s="1808"/>
      <c r="BB266" s="295" t="s">
        <v>91</v>
      </c>
      <c r="BC266" s="1017" t="s">
        <v>36</v>
      </c>
      <c r="BD266" s="1036" t="s">
        <v>36</v>
      </c>
      <c r="BE266" s="1036" t="s">
        <v>36</v>
      </c>
      <c r="BF266" s="1036" t="s">
        <v>36</v>
      </c>
      <c r="BG266" s="1056" t="s">
        <v>36</v>
      </c>
      <c r="BH266" s="1076" t="s">
        <v>36</v>
      </c>
      <c r="BI266" s="1036" t="s">
        <v>36</v>
      </c>
      <c r="BJ266" s="1036" t="s">
        <v>36</v>
      </c>
      <c r="BK266" s="1036" t="s">
        <v>36</v>
      </c>
      <c r="BL266" s="1056" t="s">
        <v>36</v>
      </c>
      <c r="BM266" s="1076" t="s">
        <v>36</v>
      </c>
      <c r="BN266" s="1036" t="s">
        <v>36</v>
      </c>
      <c r="BO266" s="1036" t="s">
        <v>36</v>
      </c>
      <c r="BP266" s="1036" t="s">
        <v>36</v>
      </c>
      <c r="BQ266" s="1056" t="s">
        <v>36</v>
      </c>
      <c r="BR266" s="1076" t="s">
        <v>36</v>
      </c>
      <c r="BS266" s="1036" t="s">
        <v>36</v>
      </c>
      <c r="BT266" s="1036" t="s">
        <v>36</v>
      </c>
      <c r="BU266" s="1036" t="s">
        <v>36</v>
      </c>
      <c r="BV266" s="1036" t="s">
        <v>36</v>
      </c>
      <c r="BW266" s="1036" t="s">
        <v>36</v>
      </c>
      <c r="BX266" s="1036" t="s">
        <v>36</v>
      </c>
      <c r="BY266" s="1094" t="s">
        <v>36</v>
      </c>
      <c r="BZ266" s="1094" t="s">
        <v>36</v>
      </c>
      <c r="CA266" s="1094" t="s">
        <v>36</v>
      </c>
      <c r="CB266" s="1094" t="s">
        <v>36</v>
      </c>
      <c r="CC266" s="1094" t="s">
        <v>36</v>
      </c>
      <c r="CD266" s="1094" t="s">
        <v>36</v>
      </c>
      <c r="CE266" s="1094" t="s">
        <v>36</v>
      </c>
      <c r="CF266" s="1094" t="s">
        <v>36</v>
      </c>
      <c r="CG266" s="1094" t="s">
        <v>36</v>
      </c>
      <c r="CH266" s="1094" t="s">
        <v>36</v>
      </c>
      <c r="CI266" s="1094" t="s">
        <v>36</v>
      </c>
      <c r="CJ266" s="1094" t="s">
        <v>36</v>
      </c>
      <c r="CK266" s="1094" t="s">
        <v>36</v>
      </c>
      <c r="CL266" s="1094" t="s">
        <v>36</v>
      </c>
      <c r="CM266" s="1523"/>
      <c r="CN266" s="1523"/>
      <c r="CO266" s="1523"/>
      <c r="CP266" s="1523"/>
      <c r="CQ266" s="1523"/>
      <c r="CR266" s="1523"/>
      <c r="CS266" s="1523"/>
      <c r="CT266" s="1523"/>
      <c r="CU266" s="1523"/>
      <c r="CV266" s="1523"/>
      <c r="CW266" s="1523"/>
      <c r="CX266" s="1523"/>
      <c r="CY266" s="1523"/>
      <c r="CZ266" s="1523"/>
    </row>
    <row r="267" s="566" customFormat="true" ht="15" customHeight="true" x14ac:dyDescent="0.2">
      <c r="AM267" s="570"/>
      <c r="AN267" s="570"/>
      <c r="AO267" s="570"/>
      <c r="AP267" s="570"/>
      <c r="AQ267" s="570"/>
      <c r="AR267" s="570"/>
      <c r="AS267" s="570"/>
      <c r="AT267" s="570"/>
      <c r="AU267" s="570"/>
      <c r="AV267" s="570"/>
      <c r="AW267" s="570"/>
      <c r="AX267" s="570"/>
      <c r="AY267" s="570"/>
      <c r="AZ267" s="570"/>
      <c r="BA267" s="1808"/>
      <c r="BB267" s="295" t="s">
        <v>113</v>
      </c>
      <c r="BC267" s="1017" t="s">
        <v>36</v>
      </c>
      <c r="BD267" s="1036" t="s">
        <v>36</v>
      </c>
      <c r="BE267" s="1036" t="s">
        <v>36</v>
      </c>
      <c r="BF267" s="1036" t="s">
        <v>36</v>
      </c>
      <c r="BG267" s="1056" t="s">
        <v>36</v>
      </c>
      <c r="BH267" s="1076" t="s">
        <v>36</v>
      </c>
      <c r="BI267" s="1036" t="s">
        <v>36</v>
      </c>
      <c r="BJ267" s="1036" t="s">
        <v>36</v>
      </c>
      <c r="BK267" s="1036" t="s">
        <v>36</v>
      </c>
      <c r="BL267" s="1056" t="s">
        <v>36</v>
      </c>
      <c r="BM267" s="1076" t="s">
        <v>36</v>
      </c>
      <c r="BN267" s="1036" t="s">
        <v>36</v>
      </c>
      <c r="BO267" s="1036" t="s">
        <v>36</v>
      </c>
      <c r="BP267" s="1036" t="s">
        <v>36</v>
      </c>
      <c r="BQ267" s="1056" t="s">
        <v>36</v>
      </c>
      <c r="BR267" s="1076" t="s">
        <v>36</v>
      </c>
      <c r="BS267" s="1036" t="s">
        <v>36</v>
      </c>
      <c r="BT267" s="1036" t="s">
        <v>36</v>
      </c>
      <c r="BU267" s="1036" t="s">
        <v>36</v>
      </c>
      <c r="BV267" s="1036" t="s">
        <v>36</v>
      </c>
      <c r="BW267" s="1036" t="s">
        <v>36</v>
      </c>
      <c r="BX267" s="1036" t="s">
        <v>36</v>
      </c>
      <c r="BY267" s="1094" t="s">
        <v>36</v>
      </c>
      <c r="BZ267" s="1094" t="s">
        <v>36</v>
      </c>
      <c r="CA267" s="1094" t="s">
        <v>36</v>
      </c>
      <c r="CB267" s="1094" t="s">
        <v>36</v>
      </c>
      <c r="CC267" s="1094" t="s">
        <v>36</v>
      </c>
      <c r="CD267" s="1094" t="s">
        <v>36</v>
      </c>
      <c r="CE267" s="1094" t="s">
        <v>36</v>
      </c>
      <c r="CF267" s="1094" t="s">
        <v>36</v>
      </c>
      <c r="CG267" s="1094" t="s">
        <v>36</v>
      </c>
      <c r="CH267" s="1094" t="s">
        <v>36</v>
      </c>
      <c r="CI267" s="1094" t="s">
        <v>36</v>
      </c>
      <c r="CJ267" s="1094" t="s">
        <v>36</v>
      </c>
      <c r="CK267" s="1094" t="s">
        <v>36</v>
      </c>
      <c r="CL267" s="1094" t="s">
        <v>36</v>
      </c>
      <c r="CM267" s="1523"/>
      <c r="CN267" s="1523"/>
      <c r="CO267" s="1523"/>
      <c r="CP267" s="1523"/>
      <c r="CQ267" s="1523"/>
      <c r="CR267" s="1523"/>
      <c r="CS267" s="1523"/>
      <c r="CT267" s="1523"/>
      <c r="CU267" s="1523"/>
      <c r="CV267" s="1523"/>
      <c r="CW267" s="1523"/>
      <c r="CX267" s="1523"/>
      <c r="CY267" s="1523"/>
      <c r="CZ267" s="1523"/>
    </row>
    <row r="268" s="566" customFormat="true" ht="15" customHeight="true" x14ac:dyDescent="0.2">
      <c r="AM268" s="570"/>
      <c r="AN268" s="570"/>
      <c r="AO268" s="570"/>
      <c r="AP268" s="570"/>
      <c r="AQ268" s="570"/>
      <c r="AR268" s="570"/>
      <c r="AS268" s="570"/>
      <c r="AT268" s="570"/>
      <c r="AU268" s="570"/>
      <c r="AV268" s="570"/>
      <c r="AW268" s="570"/>
      <c r="AX268" s="570"/>
      <c r="AY268" s="570"/>
      <c r="AZ268" s="570"/>
      <c r="BA268" s="1808" t="s">
        <v>116</v>
      </c>
      <c r="BB268" s="295" t="s">
        <v>89</v>
      </c>
      <c r="BC268" s="1017" t="s">
        <v>36</v>
      </c>
      <c r="BD268" s="1036" t="s">
        <v>36</v>
      </c>
      <c r="BE268" s="1036" t="s">
        <v>36</v>
      </c>
      <c r="BF268" s="1036" t="s">
        <v>36</v>
      </c>
      <c r="BG268" s="1056" t="s">
        <v>36</v>
      </c>
      <c r="BH268" s="1076" t="s">
        <v>36</v>
      </c>
      <c r="BI268" s="1036" t="s">
        <v>36</v>
      </c>
      <c r="BJ268" s="1036" t="s">
        <v>36</v>
      </c>
      <c r="BK268" s="1036" t="s">
        <v>36</v>
      </c>
      <c r="BL268" s="1056" t="s">
        <v>36</v>
      </c>
      <c r="BM268" s="1076" t="s">
        <v>36</v>
      </c>
      <c r="BN268" s="1036" t="s">
        <v>36</v>
      </c>
      <c r="BO268" s="1036" t="s">
        <v>36</v>
      </c>
      <c r="BP268" s="1036" t="s">
        <v>36</v>
      </c>
      <c r="BQ268" s="1056" t="s">
        <v>36</v>
      </c>
      <c r="BR268" s="1076" t="s">
        <v>36</v>
      </c>
      <c r="BS268" s="1036" t="s">
        <v>36</v>
      </c>
      <c r="BT268" s="1036" t="s">
        <v>36</v>
      </c>
      <c r="BU268" s="1036" t="s">
        <v>36</v>
      </c>
      <c r="BV268" s="1036" t="s">
        <v>36</v>
      </c>
      <c r="BW268" s="1036" t="s">
        <v>36</v>
      </c>
      <c r="BX268" s="1036" t="s">
        <v>36</v>
      </c>
      <c r="BY268" s="1094" t="s">
        <v>36</v>
      </c>
      <c r="BZ268" s="1094" t="s">
        <v>36</v>
      </c>
      <c r="CA268" s="1094" t="s">
        <v>36</v>
      </c>
      <c r="CB268" s="1094" t="s">
        <v>36</v>
      </c>
      <c r="CC268" s="1094" t="s">
        <v>36</v>
      </c>
      <c r="CD268" s="1094" t="s">
        <v>36</v>
      </c>
      <c r="CE268" s="1094" t="s">
        <v>36</v>
      </c>
      <c r="CF268" s="1094" t="s">
        <v>36</v>
      </c>
      <c r="CG268" s="1094" t="s">
        <v>36</v>
      </c>
      <c r="CH268" s="1094" t="s">
        <v>36</v>
      </c>
      <c r="CI268" s="1094" t="s">
        <v>36</v>
      </c>
      <c r="CJ268" s="1094" t="s">
        <v>36</v>
      </c>
      <c r="CK268" s="1094" t="s">
        <v>36</v>
      </c>
      <c r="CL268" s="1094" t="s">
        <v>36</v>
      </c>
      <c r="CM268" s="1523"/>
      <c r="CN268" s="1523"/>
      <c r="CO268" s="1523"/>
      <c r="CP268" s="1523"/>
      <c r="CQ268" s="1523"/>
      <c r="CR268" s="1523"/>
      <c r="CS268" s="1523"/>
      <c r="CT268" s="1523"/>
      <c r="CU268" s="1523"/>
      <c r="CV268" s="1523"/>
      <c r="CW268" s="1523"/>
      <c r="CX268" s="1523"/>
      <c r="CY268" s="1523"/>
      <c r="CZ268" s="1523"/>
    </row>
    <row r="269" s="566" customFormat="true" ht="15" customHeight="true" x14ac:dyDescent="0.2">
      <c r="AM269" s="570"/>
      <c r="AN269" s="570"/>
      <c r="AO269" s="570"/>
      <c r="AP269" s="570"/>
      <c r="AQ269" s="570"/>
      <c r="AR269" s="570"/>
      <c r="AS269" s="570"/>
      <c r="AT269" s="570"/>
      <c r="AU269" s="570"/>
      <c r="AV269" s="570"/>
      <c r="AW269" s="570"/>
      <c r="AX269" s="570"/>
      <c r="AY269" s="570"/>
      <c r="AZ269" s="570"/>
      <c r="BA269" s="1808"/>
      <c r="BB269" s="295" t="s">
        <v>90</v>
      </c>
      <c r="BC269" s="1017" t="s">
        <v>36</v>
      </c>
      <c r="BD269" s="1036" t="s">
        <v>36</v>
      </c>
      <c r="BE269" s="1036" t="s">
        <v>36</v>
      </c>
      <c r="BF269" s="1036" t="s">
        <v>36</v>
      </c>
      <c r="BG269" s="1056" t="s">
        <v>36</v>
      </c>
      <c r="BH269" s="1076" t="s">
        <v>36</v>
      </c>
      <c r="BI269" s="1036" t="s">
        <v>36</v>
      </c>
      <c r="BJ269" s="1036" t="s">
        <v>36</v>
      </c>
      <c r="BK269" s="1036" t="s">
        <v>36</v>
      </c>
      <c r="BL269" s="1056" t="s">
        <v>36</v>
      </c>
      <c r="BM269" s="1076" t="s">
        <v>36</v>
      </c>
      <c r="BN269" s="1036" t="s">
        <v>36</v>
      </c>
      <c r="BO269" s="1036" t="s">
        <v>36</v>
      </c>
      <c r="BP269" s="1036" t="s">
        <v>36</v>
      </c>
      <c r="BQ269" s="1056" t="s">
        <v>36</v>
      </c>
      <c r="BR269" s="1076" t="s">
        <v>36</v>
      </c>
      <c r="BS269" s="1036" t="s">
        <v>36</v>
      </c>
      <c r="BT269" s="1036" t="s">
        <v>36</v>
      </c>
      <c r="BU269" s="1036" t="s">
        <v>36</v>
      </c>
      <c r="BV269" s="1036" t="s">
        <v>36</v>
      </c>
      <c r="BW269" s="1036" t="s">
        <v>36</v>
      </c>
      <c r="BX269" s="1036" t="s">
        <v>36</v>
      </c>
      <c r="BY269" s="1094" t="s">
        <v>36</v>
      </c>
      <c r="BZ269" s="1094" t="s">
        <v>36</v>
      </c>
      <c r="CA269" s="1094" t="s">
        <v>36</v>
      </c>
      <c r="CB269" s="1094" t="s">
        <v>36</v>
      </c>
      <c r="CC269" s="1094" t="s">
        <v>36</v>
      </c>
      <c r="CD269" s="1094" t="s">
        <v>36</v>
      </c>
      <c r="CE269" s="1094" t="s">
        <v>36</v>
      </c>
      <c r="CF269" s="1094" t="s">
        <v>36</v>
      </c>
      <c r="CG269" s="1094" t="s">
        <v>36</v>
      </c>
      <c r="CH269" s="1094" t="s">
        <v>36</v>
      </c>
      <c r="CI269" s="1094" t="s">
        <v>36</v>
      </c>
      <c r="CJ269" s="1094" t="s">
        <v>36</v>
      </c>
      <c r="CK269" s="1094" t="s">
        <v>36</v>
      </c>
      <c r="CL269" s="1094" t="s">
        <v>36</v>
      </c>
      <c r="CM269" s="1523"/>
      <c r="CN269" s="1523"/>
      <c r="CO269" s="1523"/>
      <c r="CP269" s="1523"/>
      <c r="CQ269" s="1523"/>
      <c r="CR269" s="1523"/>
      <c r="CS269" s="1523"/>
      <c r="CT269" s="1523"/>
      <c r="CU269" s="1523"/>
      <c r="CV269" s="1523"/>
      <c r="CW269" s="1523"/>
      <c r="CX269" s="1523"/>
      <c r="CY269" s="1523"/>
      <c r="CZ269" s="1523"/>
    </row>
    <row r="270" s="566" customFormat="true" ht="15" customHeight="true" x14ac:dyDescent="0.2">
      <c r="AM270" s="570"/>
      <c r="AN270" s="570"/>
      <c r="AO270" s="570"/>
      <c r="AP270" s="570"/>
      <c r="AQ270" s="570"/>
      <c r="AR270" s="570"/>
      <c r="AS270" s="570"/>
      <c r="AT270" s="570"/>
      <c r="AU270" s="570"/>
      <c r="AV270" s="570"/>
      <c r="AW270" s="570"/>
      <c r="AX270" s="570"/>
      <c r="AY270" s="570"/>
      <c r="AZ270" s="570"/>
      <c r="BA270" s="1808"/>
      <c r="BB270" s="295" t="s">
        <v>91</v>
      </c>
      <c r="BC270" s="1017" t="s">
        <v>36</v>
      </c>
      <c r="BD270" s="1036" t="s">
        <v>36</v>
      </c>
      <c r="BE270" s="1036" t="s">
        <v>36</v>
      </c>
      <c r="BF270" s="1036" t="s">
        <v>36</v>
      </c>
      <c r="BG270" s="1056" t="s">
        <v>36</v>
      </c>
      <c r="BH270" s="1076" t="s">
        <v>36</v>
      </c>
      <c r="BI270" s="1036" t="s">
        <v>36</v>
      </c>
      <c r="BJ270" s="1036" t="s">
        <v>36</v>
      </c>
      <c r="BK270" s="1036" t="s">
        <v>36</v>
      </c>
      <c r="BL270" s="1056" t="s">
        <v>36</v>
      </c>
      <c r="BM270" s="1076" t="s">
        <v>36</v>
      </c>
      <c r="BN270" s="1036" t="s">
        <v>36</v>
      </c>
      <c r="BO270" s="1036" t="s">
        <v>36</v>
      </c>
      <c r="BP270" s="1036" t="s">
        <v>36</v>
      </c>
      <c r="BQ270" s="1056" t="s">
        <v>36</v>
      </c>
      <c r="BR270" s="1076" t="s">
        <v>36</v>
      </c>
      <c r="BS270" s="1036" t="s">
        <v>36</v>
      </c>
      <c r="BT270" s="1036" t="s">
        <v>36</v>
      </c>
      <c r="BU270" s="1036" t="s">
        <v>36</v>
      </c>
      <c r="BV270" s="1036" t="s">
        <v>36</v>
      </c>
      <c r="BW270" s="1036" t="s">
        <v>36</v>
      </c>
      <c r="BX270" s="1036" t="s">
        <v>36</v>
      </c>
      <c r="BY270" s="1094" t="s">
        <v>36</v>
      </c>
      <c r="BZ270" s="1094" t="s">
        <v>36</v>
      </c>
      <c r="CA270" s="1094" t="s">
        <v>36</v>
      </c>
      <c r="CB270" s="1094" t="s">
        <v>36</v>
      </c>
      <c r="CC270" s="1094" t="s">
        <v>36</v>
      </c>
      <c r="CD270" s="1094" t="s">
        <v>36</v>
      </c>
      <c r="CE270" s="1094" t="s">
        <v>36</v>
      </c>
      <c r="CF270" s="1094" t="s">
        <v>36</v>
      </c>
      <c r="CG270" s="1094" t="s">
        <v>36</v>
      </c>
      <c r="CH270" s="1094" t="s">
        <v>36</v>
      </c>
      <c r="CI270" s="1094" t="s">
        <v>36</v>
      </c>
      <c r="CJ270" s="1094" t="s">
        <v>36</v>
      </c>
      <c r="CK270" s="1094" t="s">
        <v>36</v>
      </c>
      <c r="CL270" s="1094" t="s">
        <v>36</v>
      </c>
      <c r="CM270" s="1523"/>
      <c r="CN270" s="1523"/>
      <c r="CO270" s="1523"/>
      <c r="CP270" s="1523"/>
      <c r="CQ270" s="1523"/>
      <c r="CR270" s="1523"/>
      <c r="CS270" s="1523"/>
      <c r="CT270" s="1523"/>
      <c r="CU270" s="1523"/>
      <c r="CV270" s="1523"/>
      <c r="CW270" s="1523"/>
      <c r="CX270" s="1523"/>
      <c r="CY270" s="1523"/>
      <c r="CZ270" s="1523"/>
    </row>
    <row r="271" s="566" customFormat="true" ht="15" customHeight="true" x14ac:dyDescent="0.2">
      <c r="AM271" s="570"/>
      <c r="AN271" s="570"/>
      <c r="AO271" s="570"/>
      <c r="AP271" s="570"/>
      <c r="AQ271" s="570"/>
      <c r="AR271" s="570"/>
      <c r="AS271" s="570"/>
      <c r="AT271" s="570"/>
      <c r="AU271" s="570"/>
      <c r="AV271" s="570"/>
      <c r="AW271" s="570"/>
      <c r="AX271" s="570"/>
      <c r="AY271" s="570"/>
      <c r="AZ271" s="570"/>
      <c r="BA271" s="1808" t="s">
        <v>76</v>
      </c>
      <c r="BB271" s="295" t="s">
        <v>50</v>
      </c>
      <c r="BC271" s="1017" t="s">
        <v>36</v>
      </c>
      <c r="BD271" s="1037" t="s">
        <v>36</v>
      </c>
      <c r="BE271" s="1037" t="s">
        <v>36</v>
      </c>
      <c r="BF271" s="1037" t="s">
        <v>36</v>
      </c>
      <c r="BG271" s="1057" t="s">
        <v>36</v>
      </c>
      <c r="BH271" s="1017" t="s">
        <v>36</v>
      </c>
      <c r="BI271" s="1037" t="s">
        <v>36</v>
      </c>
      <c r="BJ271" s="1037" t="s">
        <v>36</v>
      </c>
      <c r="BK271" s="1037" t="s">
        <v>36</v>
      </c>
      <c r="BL271" s="1057" t="s">
        <v>36</v>
      </c>
      <c r="BM271" s="1017" t="s">
        <v>36</v>
      </c>
      <c r="BN271" s="1037" t="s">
        <v>36</v>
      </c>
      <c r="BO271" s="1037" t="s">
        <v>36</v>
      </c>
      <c r="BP271" s="1037" t="s">
        <v>36</v>
      </c>
      <c r="BQ271" s="1057" t="s">
        <v>36</v>
      </c>
      <c r="BR271" s="1017" t="s">
        <v>36</v>
      </c>
      <c r="BS271" s="1037" t="s">
        <v>36</v>
      </c>
      <c r="BT271" s="1037" t="s">
        <v>36</v>
      </c>
      <c r="BU271" s="1037" t="s">
        <v>36</v>
      </c>
      <c r="BV271" s="1037" t="s">
        <v>36</v>
      </c>
      <c r="BW271" s="1037" t="s">
        <v>36</v>
      </c>
      <c r="BX271" s="1037" t="s">
        <v>36</v>
      </c>
      <c r="BY271" s="1095" t="s">
        <v>36</v>
      </c>
      <c r="BZ271" s="1095" t="s">
        <v>36</v>
      </c>
      <c r="CA271" s="1095" t="s">
        <v>36</v>
      </c>
      <c r="CB271" s="1095" t="s">
        <v>36</v>
      </c>
      <c r="CC271" s="1095" t="s">
        <v>36</v>
      </c>
      <c r="CD271" s="1095" t="s">
        <v>36</v>
      </c>
      <c r="CE271" s="1095" t="s">
        <v>36</v>
      </c>
      <c r="CF271" s="1095" t="s">
        <v>36</v>
      </c>
      <c r="CG271" s="1095" t="s">
        <v>36</v>
      </c>
      <c r="CH271" s="1095" t="s">
        <v>36</v>
      </c>
      <c r="CI271" s="1095" t="s">
        <v>36</v>
      </c>
      <c r="CJ271" s="1095" t="s">
        <v>36</v>
      </c>
      <c r="CK271" s="1095" t="s">
        <v>36</v>
      </c>
      <c r="CL271" s="1095" t="s">
        <v>36</v>
      </c>
      <c r="CM271" s="1524"/>
      <c r="CN271" s="1524"/>
      <c r="CO271" s="1524"/>
      <c r="CP271" s="1524"/>
      <c r="CQ271" s="1524"/>
      <c r="CR271" s="1524"/>
      <c r="CS271" s="1524"/>
      <c r="CT271" s="1524"/>
      <c r="CU271" s="1524"/>
      <c r="CV271" s="1524"/>
      <c r="CW271" s="1524"/>
      <c r="CX271" s="1524"/>
      <c r="CY271" s="1524"/>
      <c r="CZ271" s="1524"/>
    </row>
    <row r="272" s="566" customFormat="true" ht="15" customHeight="true" x14ac:dyDescent="0.2">
      <c r="AM272" s="570"/>
      <c r="AN272" s="570"/>
      <c r="AO272" s="570"/>
      <c r="AP272" s="570"/>
      <c r="AQ272" s="570"/>
      <c r="AR272" s="570"/>
      <c r="AS272" s="570"/>
      <c r="AT272" s="570"/>
      <c r="AU272" s="570"/>
      <c r="AV272" s="570"/>
      <c r="AW272" s="570"/>
      <c r="AX272" s="570"/>
      <c r="AY272" s="570"/>
      <c r="AZ272" s="570"/>
      <c r="BA272" s="1808"/>
      <c r="BB272" s="295" t="s">
        <v>49</v>
      </c>
      <c r="BC272" s="1017" t="s">
        <v>36</v>
      </c>
      <c r="BD272" s="1037" t="s">
        <v>36</v>
      </c>
      <c r="BE272" s="1037" t="s">
        <v>36</v>
      </c>
      <c r="BF272" s="1037" t="s">
        <v>36</v>
      </c>
      <c r="BG272" s="1057" t="s">
        <v>36</v>
      </c>
      <c r="BH272" s="1017" t="s">
        <v>36</v>
      </c>
      <c r="BI272" s="1037" t="s">
        <v>36</v>
      </c>
      <c r="BJ272" s="1037" t="s">
        <v>36</v>
      </c>
      <c r="BK272" s="1037" t="s">
        <v>36</v>
      </c>
      <c r="BL272" s="1057" t="s">
        <v>36</v>
      </c>
      <c r="BM272" s="1017" t="s">
        <v>36</v>
      </c>
      <c r="BN272" s="1037" t="s">
        <v>36</v>
      </c>
      <c r="BO272" s="1037" t="s">
        <v>36</v>
      </c>
      <c r="BP272" s="1037" t="s">
        <v>36</v>
      </c>
      <c r="BQ272" s="1057" t="s">
        <v>36</v>
      </c>
      <c r="BR272" s="1017" t="s">
        <v>36</v>
      </c>
      <c r="BS272" s="1037" t="s">
        <v>36</v>
      </c>
      <c r="BT272" s="1037" t="s">
        <v>36</v>
      </c>
      <c r="BU272" s="1037" t="s">
        <v>36</v>
      </c>
      <c r="BV272" s="1037" t="s">
        <v>36</v>
      </c>
      <c r="BW272" s="1037" t="s">
        <v>36</v>
      </c>
      <c r="BX272" s="1037" t="s">
        <v>36</v>
      </c>
      <c r="BY272" s="1095" t="s">
        <v>36</v>
      </c>
      <c r="BZ272" s="1095" t="s">
        <v>36</v>
      </c>
      <c r="CA272" s="1095" t="s">
        <v>36</v>
      </c>
      <c r="CB272" s="1095" t="s">
        <v>36</v>
      </c>
      <c r="CC272" s="1095" t="s">
        <v>36</v>
      </c>
      <c r="CD272" s="1095" t="s">
        <v>36</v>
      </c>
      <c r="CE272" s="1095" t="s">
        <v>36</v>
      </c>
      <c r="CF272" s="1095" t="s">
        <v>36</v>
      </c>
      <c r="CG272" s="1095" t="s">
        <v>36</v>
      </c>
      <c r="CH272" s="1095" t="s">
        <v>36</v>
      </c>
      <c r="CI272" s="1095" t="s">
        <v>36</v>
      </c>
      <c r="CJ272" s="1095" t="s">
        <v>36</v>
      </c>
      <c r="CK272" s="1095" t="s">
        <v>36</v>
      </c>
      <c r="CL272" s="1095" t="s">
        <v>36</v>
      </c>
      <c r="CM272" s="1524"/>
      <c r="CN272" s="1524"/>
      <c r="CO272" s="1524"/>
      <c r="CP272" s="1524"/>
      <c r="CQ272" s="1524"/>
      <c r="CR272" s="1524"/>
      <c r="CS272" s="1524"/>
      <c r="CT272" s="1524"/>
      <c r="CU272" s="1524"/>
      <c r="CV272" s="1524"/>
      <c r="CW272" s="1524"/>
      <c r="CX272" s="1524"/>
      <c r="CY272" s="1524"/>
      <c r="CZ272" s="1524"/>
    </row>
    <row r="273" s="566" customFormat="true" ht="15" customHeight="true" x14ac:dyDescent="0.2">
      <c r="AM273" s="570"/>
      <c r="AN273" s="570"/>
      <c r="AO273" s="570"/>
      <c r="AP273" s="570"/>
      <c r="AQ273" s="570"/>
      <c r="AR273" s="570"/>
      <c r="AS273" s="570"/>
      <c r="AT273" s="570"/>
      <c r="AU273" s="570"/>
      <c r="AV273" s="570"/>
      <c r="AW273" s="570"/>
      <c r="AX273" s="570"/>
      <c r="AY273" s="570"/>
      <c r="AZ273" s="570"/>
      <c r="BA273" s="1808"/>
      <c r="BB273" s="295" t="s">
        <v>113</v>
      </c>
      <c r="BC273" s="1017" t="s">
        <v>36</v>
      </c>
      <c r="BD273" s="1037" t="s">
        <v>36</v>
      </c>
      <c r="BE273" s="1037" t="s">
        <v>36</v>
      </c>
      <c r="BF273" s="1037" t="s">
        <v>36</v>
      </c>
      <c r="BG273" s="1057" t="s">
        <v>36</v>
      </c>
      <c r="BH273" s="1017" t="s">
        <v>36</v>
      </c>
      <c r="BI273" s="1037" t="s">
        <v>36</v>
      </c>
      <c r="BJ273" s="1037" t="s">
        <v>36</v>
      </c>
      <c r="BK273" s="1037" t="s">
        <v>36</v>
      </c>
      <c r="BL273" s="1057" t="s">
        <v>36</v>
      </c>
      <c r="BM273" s="1017" t="s">
        <v>36</v>
      </c>
      <c r="BN273" s="1037" t="s">
        <v>36</v>
      </c>
      <c r="BO273" s="1037" t="s">
        <v>36</v>
      </c>
      <c r="BP273" s="1037" t="s">
        <v>36</v>
      </c>
      <c r="BQ273" s="1057" t="s">
        <v>36</v>
      </c>
      <c r="BR273" s="1017" t="s">
        <v>36</v>
      </c>
      <c r="BS273" s="1037" t="s">
        <v>36</v>
      </c>
      <c r="BT273" s="1037" t="s">
        <v>36</v>
      </c>
      <c r="BU273" s="1037" t="s">
        <v>36</v>
      </c>
      <c r="BV273" s="1037" t="s">
        <v>36</v>
      </c>
      <c r="BW273" s="1037" t="s">
        <v>36</v>
      </c>
      <c r="BX273" s="1037" t="s">
        <v>36</v>
      </c>
      <c r="BY273" s="1095" t="s">
        <v>36</v>
      </c>
      <c r="BZ273" s="1095" t="s">
        <v>36</v>
      </c>
      <c r="CA273" s="1095" t="s">
        <v>36</v>
      </c>
      <c r="CB273" s="1095" t="s">
        <v>36</v>
      </c>
      <c r="CC273" s="1095" t="s">
        <v>36</v>
      </c>
      <c r="CD273" s="1095" t="s">
        <v>36</v>
      </c>
      <c r="CE273" s="1095" t="s">
        <v>36</v>
      </c>
      <c r="CF273" s="1095" t="s">
        <v>36</v>
      </c>
      <c r="CG273" s="1095" t="s">
        <v>36</v>
      </c>
      <c r="CH273" s="1095" t="s">
        <v>36</v>
      </c>
      <c r="CI273" s="1095" t="s">
        <v>36</v>
      </c>
      <c r="CJ273" s="1095" t="s">
        <v>36</v>
      </c>
      <c r="CK273" s="1095" t="s">
        <v>36</v>
      </c>
      <c r="CL273" s="1095" t="s">
        <v>36</v>
      </c>
      <c r="CM273" s="1524"/>
      <c r="CN273" s="1524"/>
      <c r="CO273" s="1524"/>
      <c r="CP273" s="1524"/>
      <c r="CQ273" s="1524"/>
      <c r="CR273" s="1524"/>
      <c r="CS273" s="1524"/>
      <c r="CT273" s="1524"/>
      <c r="CU273" s="1524"/>
      <c r="CV273" s="1524"/>
      <c r="CW273" s="1524"/>
      <c r="CX273" s="1524"/>
      <c r="CY273" s="1524"/>
      <c r="CZ273" s="1524"/>
    </row>
    <row r="274" s="566" customFormat="true" ht="15" customHeight="true" x14ac:dyDescent="0.2">
      <c r="AM274" s="570"/>
      <c r="AN274" s="570"/>
      <c r="AO274" s="570"/>
      <c r="AP274" s="570"/>
      <c r="AQ274" s="570"/>
      <c r="AR274" s="570"/>
      <c r="AS274" s="570"/>
      <c r="AT274" s="570"/>
      <c r="AU274" s="570"/>
      <c r="AV274" s="570"/>
      <c r="AW274" s="570"/>
      <c r="AX274" s="570"/>
      <c r="AY274" s="570"/>
      <c r="AZ274" s="570"/>
      <c r="BA274" s="1808" t="s">
        <v>77</v>
      </c>
      <c r="BB274" s="295" t="s">
        <v>50</v>
      </c>
      <c r="BC274" s="1017" t="s">
        <v>36</v>
      </c>
      <c r="BD274" s="1036" t="s">
        <v>36</v>
      </c>
      <c r="BE274" s="1036" t="s">
        <v>36</v>
      </c>
      <c r="BF274" s="1036" t="s">
        <v>36</v>
      </c>
      <c r="BG274" s="1056" t="s">
        <v>36</v>
      </c>
      <c r="BH274" s="1076" t="s">
        <v>36</v>
      </c>
      <c r="BI274" s="1036" t="s">
        <v>36</v>
      </c>
      <c r="BJ274" s="1036" t="s">
        <v>36</v>
      </c>
      <c r="BK274" s="1036" t="s">
        <v>36</v>
      </c>
      <c r="BL274" s="1056" t="s">
        <v>36</v>
      </c>
      <c r="BM274" s="1076" t="s">
        <v>36</v>
      </c>
      <c r="BN274" s="1036" t="s">
        <v>36</v>
      </c>
      <c r="BO274" s="1036" t="s">
        <v>36</v>
      </c>
      <c r="BP274" s="1036" t="s">
        <v>36</v>
      </c>
      <c r="BQ274" s="1056" t="s">
        <v>36</v>
      </c>
      <c r="BR274" s="1076" t="s">
        <v>36</v>
      </c>
      <c r="BS274" s="1036" t="s">
        <v>36</v>
      </c>
      <c r="BT274" s="1036" t="s">
        <v>36</v>
      </c>
      <c r="BU274" s="1036" t="s">
        <v>36</v>
      </c>
      <c r="BV274" s="1036" t="s">
        <v>36</v>
      </c>
      <c r="BW274" s="1036" t="s">
        <v>36</v>
      </c>
      <c r="BX274" s="1036" t="s">
        <v>36</v>
      </c>
      <c r="BY274" s="1094" t="s">
        <v>36</v>
      </c>
      <c r="BZ274" s="1094" t="s">
        <v>36</v>
      </c>
      <c r="CA274" s="1094" t="s">
        <v>36</v>
      </c>
      <c r="CB274" s="1094" t="s">
        <v>36</v>
      </c>
      <c r="CC274" s="1094" t="s">
        <v>36</v>
      </c>
      <c r="CD274" s="1094" t="s">
        <v>36</v>
      </c>
      <c r="CE274" s="1094" t="s">
        <v>36</v>
      </c>
      <c r="CF274" s="1094" t="s">
        <v>36</v>
      </c>
      <c r="CG274" s="1094" t="s">
        <v>36</v>
      </c>
      <c r="CH274" s="1094" t="s">
        <v>36</v>
      </c>
      <c r="CI274" s="1094" t="s">
        <v>36</v>
      </c>
      <c r="CJ274" s="1094" t="s">
        <v>36</v>
      </c>
      <c r="CK274" s="1094" t="s">
        <v>36</v>
      </c>
      <c r="CL274" s="1094" t="s">
        <v>36</v>
      </c>
      <c r="CM274" s="1523"/>
      <c r="CN274" s="1523"/>
      <c r="CO274" s="1523"/>
      <c r="CP274" s="1523"/>
      <c r="CQ274" s="1523"/>
      <c r="CR274" s="1523"/>
      <c r="CS274" s="1523"/>
      <c r="CT274" s="1523"/>
      <c r="CU274" s="1523"/>
      <c r="CV274" s="1523"/>
      <c r="CW274" s="1523"/>
      <c r="CX274" s="1523"/>
      <c r="CY274" s="1523"/>
      <c r="CZ274" s="1523"/>
    </row>
    <row r="275" s="566" customFormat="true" ht="15" customHeight="true" x14ac:dyDescent="0.2">
      <c r="AM275" s="570"/>
      <c r="AN275" s="570"/>
      <c r="AO275" s="570"/>
      <c r="AP275" s="570"/>
      <c r="AQ275" s="570"/>
      <c r="AR275" s="570"/>
      <c r="AS275" s="570"/>
      <c r="AT275" s="570"/>
      <c r="AU275" s="570"/>
      <c r="AV275" s="570"/>
      <c r="AW275" s="570"/>
      <c r="AX275" s="570"/>
      <c r="AY275" s="570"/>
      <c r="AZ275" s="570"/>
      <c r="BA275" s="1808"/>
      <c r="BB275" s="295" t="s">
        <v>49</v>
      </c>
      <c r="BC275" s="1017" t="s">
        <v>36</v>
      </c>
      <c r="BD275" s="1036" t="s">
        <v>36</v>
      </c>
      <c r="BE275" s="1036" t="s">
        <v>36</v>
      </c>
      <c r="BF275" s="1036" t="s">
        <v>36</v>
      </c>
      <c r="BG275" s="1056" t="s">
        <v>36</v>
      </c>
      <c r="BH275" s="1076" t="s">
        <v>36</v>
      </c>
      <c r="BI275" s="1036" t="s">
        <v>36</v>
      </c>
      <c r="BJ275" s="1036" t="s">
        <v>36</v>
      </c>
      <c r="BK275" s="1036" t="s">
        <v>36</v>
      </c>
      <c r="BL275" s="1056" t="s">
        <v>36</v>
      </c>
      <c r="BM275" s="1076" t="s">
        <v>36</v>
      </c>
      <c r="BN275" s="1036" t="s">
        <v>36</v>
      </c>
      <c r="BO275" s="1036" t="s">
        <v>36</v>
      </c>
      <c r="BP275" s="1036" t="s">
        <v>36</v>
      </c>
      <c r="BQ275" s="1056" t="s">
        <v>36</v>
      </c>
      <c r="BR275" s="1076" t="s">
        <v>36</v>
      </c>
      <c r="BS275" s="1036" t="s">
        <v>36</v>
      </c>
      <c r="BT275" s="1036" t="s">
        <v>36</v>
      </c>
      <c r="BU275" s="1036" t="s">
        <v>36</v>
      </c>
      <c r="BV275" s="1036" t="s">
        <v>36</v>
      </c>
      <c r="BW275" s="1036" t="s">
        <v>36</v>
      </c>
      <c r="BX275" s="1036" t="s">
        <v>36</v>
      </c>
      <c r="BY275" s="1094" t="s">
        <v>36</v>
      </c>
      <c r="BZ275" s="1094" t="s">
        <v>36</v>
      </c>
      <c r="CA275" s="1094" t="s">
        <v>36</v>
      </c>
      <c r="CB275" s="1094" t="s">
        <v>36</v>
      </c>
      <c r="CC275" s="1094" t="s">
        <v>36</v>
      </c>
      <c r="CD275" s="1094" t="s">
        <v>36</v>
      </c>
      <c r="CE275" s="1094" t="s">
        <v>36</v>
      </c>
      <c r="CF275" s="1094" t="s">
        <v>36</v>
      </c>
      <c r="CG275" s="1094" t="s">
        <v>36</v>
      </c>
      <c r="CH275" s="1094" t="s">
        <v>36</v>
      </c>
      <c r="CI275" s="1094" t="s">
        <v>36</v>
      </c>
      <c r="CJ275" s="1094" t="s">
        <v>36</v>
      </c>
      <c r="CK275" s="1094" t="s">
        <v>36</v>
      </c>
      <c r="CL275" s="1094" t="s">
        <v>36</v>
      </c>
      <c r="CM275" s="1523"/>
      <c r="CN275" s="1523"/>
      <c r="CO275" s="1523"/>
      <c r="CP275" s="1523"/>
      <c r="CQ275" s="1523"/>
      <c r="CR275" s="1523"/>
      <c r="CS275" s="1523"/>
      <c r="CT275" s="1523"/>
      <c r="CU275" s="1523"/>
      <c r="CV275" s="1523"/>
      <c r="CW275" s="1523"/>
      <c r="CX275" s="1523"/>
      <c r="CY275" s="1523"/>
      <c r="CZ275" s="1523"/>
    </row>
    <row r="276" s="566" customFormat="true" ht="15" customHeight="true" x14ac:dyDescent="0.2">
      <c r="AM276" s="570"/>
      <c r="AN276" s="570"/>
      <c r="AO276" s="570"/>
      <c r="AP276" s="570"/>
      <c r="AQ276" s="570"/>
      <c r="AR276" s="570"/>
      <c r="AS276" s="570"/>
      <c r="AT276" s="570"/>
      <c r="AU276" s="570"/>
      <c r="AV276" s="570"/>
      <c r="AW276" s="570"/>
      <c r="AX276" s="570"/>
      <c r="AY276" s="570"/>
      <c r="AZ276" s="570"/>
      <c r="BA276" s="1808"/>
      <c r="BB276" s="295" t="s">
        <v>114</v>
      </c>
      <c r="BC276" s="1017" t="s">
        <v>36</v>
      </c>
      <c r="BD276" s="1036" t="s">
        <v>36</v>
      </c>
      <c r="BE276" s="1036" t="s">
        <v>36</v>
      </c>
      <c r="BF276" s="1036" t="s">
        <v>36</v>
      </c>
      <c r="BG276" s="1056" t="s">
        <v>36</v>
      </c>
      <c r="BH276" s="1076" t="s">
        <v>36</v>
      </c>
      <c r="BI276" s="1036" t="s">
        <v>36</v>
      </c>
      <c r="BJ276" s="1036" t="s">
        <v>36</v>
      </c>
      <c r="BK276" s="1036" t="s">
        <v>36</v>
      </c>
      <c r="BL276" s="1056" t="s">
        <v>36</v>
      </c>
      <c r="BM276" s="1076" t="s">
        <v>36</v>
      </c>
      <c r="BN276" s="1036" t="s">
        <v>36</v>
      </c>
      <c r="BO276" s="1036" t="s">
        <v>36</v>
      </c>
      <c r="BP276" s="1036" t="s">
        <v>36</v>
      </c>
      <c r="BQ276" s="1056" t="s">
        <v>36</v>
      </c>
      <c r="BR276" s="1076" t="s">
        <v>36</v>
      </c>
      <c r="BS276" s="1036" t="s">
        <v>36</v>
      </c>
      <c r="BT276" s="1036" t="s">
        <v>36</v>
      </c>
      <c r="BU276" s="1036" t="s">
        <v>36</v>
      </c>
      <c r="BV276" s="1036" t="s">
        <v>36</v>
      </c>
      <c r="BW276" s="1036" t="s">
        <v>36</v>
      </c>
      <c r="BX276" s="1036" t="s">
        <v>36</v>
      </c>
      <c r="BY276" s="1094" t="s">
        <v>36</v>
      </c>
      <c r="BZ276" s="1094" t="s">
        <v>36</v>
      </c>
      <c r="CA276" s="1094" t="s">
        <v>36</v>
      </c>
      <c r="CB276" s="1094" t="s">
        <v>36</v>
      </c>
      <c r="CC276" s="1094" t="s">
        <v>36</v>
      </c>
      <c r="CD276" s="1094" t="s">
        <v>36</v>
      </c>
      <c r="CE276" s="1094" t="s">
        <v>36</v>
      </c>
      <c r="CF276" s="1094" t="s">
        <v>36</v>
      </c>
      <c r="CG276" s="1094" t="s">
        <v>36</v>
      </c>
      <c r="CH276" s="1094" t="s">
        <v>36</v>
      </c>
      <c r="CI276" s="1094" t="s">
        <v>36</v>
      </c>
      <c r="CJ276" s="1094" t="s">
        <v>36</v>
      </c>
      <c r="CK276" s="1094" t="s">
        <v>36</v>
      </c>
      <c r="CL276" s="1094" t="s">
        <v>36</v>
      </c>
      <c r="CM276" s="1523"/>
      <c r="CN276" s="1523"/>
      <c r="CO276" s="1523"/>
      <c r="CP276" s="1523"/>
      <c r="CQ276" s="1523"/>
      <c r="CR276" s="1523"/>
      <c r="CS276" s="1523"/>
      <c r="CT276" s="1523"/>
      <c r="CU276" s="1523"/>
      <c r="CV276" s="1523"/>
      <c r="CW276" s="1523"/>
      <c r="CX276" s="1523"/>
      <c r="CY276" s="1523"/>
      <c r="CZ276" s="1523"/>
    </row>
    <row r="277" s="566" customFormat="true" ht="15" customHeight="true" x14ac:dyDescent="0.2">
      <c r="AM277" s="570"/>
      <c r="AN277" s="570"/>
      <c r="AO277" s="570"/>
      <c r="AP277" s="570"/>
      <c r="AQ277" s="570"/>
      <c r="AR277" s="570"/>
      <c r="AS277" s="570"/>
      <c r="AT277" s="570"/>
      <c r="AU277" s="570"/>
      <c r="AV277" s="570"/>
      <c r="AW277" s="570"/>
      <c r="AX277" s="570"/>
      <c r="AY277" s="570"/>
      <c r="AZ277" s="570"/>
      <c r="BA277" s="1808" t="s">
        <v>78</v>
      </c>
      <c r="BB277" s="295" t="s">
        <v>79</v>
      </c>
      <c r="BC277" s="1017" t="s">
        <v>36</v>
      </c>
      <c r="BD277" s="1036" t="s">
        <v>36</v>
      </c>
      <c r="BE277" s="1036" t="s">
        <v>36</v>
      </c>
      <c r="BF277" s="1036" t="s">
        <v>36</v>
      </c>
      <c r="BG277" s="1056" t="s">
        <v>36</v>
      </c>
      <c r="BH277" s="1076" t="s">
        <v>36</v>
      </c>
      <c r="BI277" s="1036" t="s">
        <v>36</v>
      </c>
      <c r="BJ277" s="1036" t="s">
        <v>36</v>
      </c>
      <c r="BK277" s="1036" t="s">
        <v>36</v>
      </c>
      <c r="BL277" s="1056" t="s">
        <v>36</v>
      </c>
      <c r="BM277" s="1076" t="s">
        <v>36</v>
      </c>
      <c r="BN277" s="1036" t="s">
        <v>36</v>
      </c>
      <c r="BO277" s="1036" t="s">
        <v>36</v>
      </c>
      <c r="BP277" s="1036" t="s">
        <v>36</v>
      </c>
      <c r="BQ277" s="1056" t="s">
        <v>36</v>
      </c>
      <c r="BR277" s="1076" t="s">
        <v>36</v>
      </c>
      <c r="BS277" s="1036" t="s">
        <v>36</v>
      </c>
      <c r="BT277" s="1036" t="s">
        <v>36</v>
      </c>
      <c r="BU277" s="1036" t="s">
        <v>36</v>
      </c>
      <c r="BV277" s="1036" t="s">
        <v>36</v>
      </c>
      <c r="BW277" s="1036" t="s">
        <v>36</v>
      </c>
      <c r="BX277" s="1036" t="s">
        <v>36</v>
      </c>
      <c r="BY277" s="1094" t="s">
        <v>36</v>
      </c>
      <c r="BZ277" s="1094" t="s">
        <v>36</v>
      </c>
      <c r="CA277" s="1094" t="s">
        <v>36</v>
      </c>
      <c r="CB277" s="1094" t="s">
        <v>36</v>
      </c>
      <c r="CC277" s="1094" t="s">
        <v>36</v>
      </c>
      <c r="CD277" s="1094" t="s">
        <v>36</v>
      </c>
      <c r="CE277" s="1094" t="s">
        <v>36</v>
      </c>
      <c r="CF277" s="1094" t="s">
        <v>36</v>
      </c>
      <c r="CG277" s="1094" t="s">
        <v>36</v>
      </c>
      <c r="CH277" s="1094" t="s">
        <v>36</v>
      </c>
      <c r="CI277" s="1094" t="s">
        <v>36</v>
      </c>
      <c r="CJ277" s="1094" t="s">
        <v>36</v>
      </c>
      <c r="CK277" s="1094" t="s">
        <v>36</v>
      </c>
      <c r="CL277" s="1094" t="s">
        <v>36</v>
      </c>
      <c r="CM277" s="1523"/>
      <c r="CN277" s="1523"/>
      <c r="CO277" s="1523"/>
      <c r="CP277" s="1523"/>
      <c r="CQ277" s="1523"/>
      <c r="CR277" s="1523"/>
      <c r="CS277" s="1523"/>
      <c r="CT277" s="1523"/>
      <c r="CU277" s="1523"/>
      <c r="CV277" s="1523"/>
      <c r="CW277" s="1523"/>
      <c r="CX277" s="1523"/>
      <c r="CY277" s="1523"/>
      <c r="CZ277" s="1523"/>
    </row>
    <row r="278" s="566" customFormat="true" ht="15" customHeight="true" x14ac:dyDescent="0.2">
      <c r="AM278" s="570"/>
      <c r="AN278" s="570"/>
      <c r="AO278" s="570"/>
      <c r="AP278" s="570"/>
      <c r="AQ278" s="570"/>
      <c r="AR278" s="570"/>
      <c r="AS278" s="570"/>
      <c r="AT278" s="570"/>
      <c r="AU278" s="570"/>
      <c r="AV278" s="570"/>
      <c r="AW278" s="570"/>
      <c r="AX278" s="570"/>
      <c r="AY278" s="570"/>
      <c r="AZ278" s="570"/>
      <c r="BA278" s="1808"/>
      <c r="BB278" s="295" t="s">
        <v>80</v>
      </c>
      <c r="BC278" s="1017" t="s">
        <v>36</v>
      </c>
      <c r="BD278" s="1036" t="s">
        <v>36</v>
      </c>
      <c r="BE278" s="1036" t="s">
        <v>36</v>
      </c>
      <c r="BF278" s="1036" t="s">
        <v>36</v>
      </c>
      <c r="BG278" s="1056" t="s">
        <v>36</v>
      </c>
      <c r="BH278" s="1076" t="s">
        <v>36</v>
      </c>
      <c r="BI278" s="1036" t="s">
        <v>36</v>
      </c>
      <c r="BJ278" s="1036" t="s">
        <v>36</v>
      </c>
      <c r="BK278" s="1036" t="s">
        <v>36</v>
      </c>
      <c r="BL278" s="1056" t="s">
        <v>36</v>
      </c>
      <c r="BM278" s="1076" t="s">
        <v>36</v>
      </c>
      <c r="BN278" s="1036" t="s">
        <v>36</v>
      </c>
      <c r="BO278" s="1036" t="s">
        <v>36</v>
      </c>
      <c r="BP278" s="1036" t="s">
        <v>36</v>
      </c>
      <c r="BQ278" s="1056" t="s">
        <v>36</v>
      </c>
      <c r="BR278" s="1076" t="s">
        <v>36</v>
      </c>
      <c r="BS278" s="1036" t="s">
        <v>36</v>
      </c>
      <c r="BT278" s="1036" t="s">
        <v>36</v>
      </c>
      <c r="BU278" s="1036" t="s">
        <v>36</v>
      </c>
      <c r="BV278" s="1036" t="s">
        <v>36</v>
      </c>
      <c r="BW278" s="1036" t="s">
        <v>36</v>
      </c>
      <c r="BX278" s="1036" t="s">
        <v>36</v>
      </c>
      <c r="BY278" s="1094" t="s">
        <v>36</v>
      </c>
      <c r="BZ278" s="1094" t="s">
        <v>36</v>
      </c>
      <c r="CA278" s="1094" t="s">
        <v>36</v>
      </c>
      <c r="CB278" s="1094" t="s">
        <v>36</v>
      </c>
      <c r="CC278" s="1094" t="s">
        <v>36</v>
      </c>
      <c r="CD278" s="1094" t="s">
        <v>36</v>
      </c>
      <c r="CE278" s="1094" t="s">
        <v>36</v>
      </c>
      <c r="CF278" s="1094" t="s">
        <v>36</v>
      </c>
      <c r="CG278" s="1094" t="s">
        <v>36</v>
      </c>
      <c r="CH278" s="1094" t="s">
        <v>36</v>
      </c>
      <c r="CI278" s="1094" t="s">
        <v>36</v>
      </c>
      <c r="CJ278" s="1094" t="s">
        <v>36</v>
      </c>
      <c r="CK278" s="1094" t="s">
        <v>36</v>
      </c>
      <c r="CL278" s="1094" t="s">
        <v>36</v>
      </c>
      <c r="CM278" s="1523"/>
      <c r="CN278" s="1523"/>
      <c r="CO278" s="1523"/>
      <c r="CP278" s="1523"/>
      <c r="CQ278" s="1523"/>
      <c r="CR278" s="1523"/>
      <c r="CS278" s="1523"/>
      <c r="CT278" s="1523"/>
      <c r="CU278" s="1523"/>
      <c r="CV278" s="1523"/>
      <c r="CW278" s="1523"/>
      <c r="CX278" s="1523"/>
      <c r="CY278" s="1523"/>
      <c r="CZ278" s="1523"/>
    </row>
    <row r="279" s="566" customFormat="true" ht="15" customHeight="true" x14ac:dyDescent="0.2">
      <c r="AM279" s="570"/>
      <c r="AN279" s="570"/>
      <c r="AO279" s="570"/>
      <c r="AP279" s="570"/>
      <c r="AQ279" s="570"/>
      <c r="AR279" s="570"/>
      <c r="AS279" s="570"/>
      <c r="AT279" s="570"/>
      <c r="AU279" s="570"/>
      <c r="AV279" s="570"/>
      <c r="AW279" s="570"/>
      <c r="AX279" s="570"/>
      <c r="AY279" s="570"/>
      <c r="AZ279" s="570"/>
      <c r="BA279" s="1808"/>
      <c r="BB279" s="295" t="s">
        <v>81</v>
      </c>
      <c r="BC279" s="1017" t="s">
        <v>36</v>
      </c>
      <c r="BD279" s="1037" t="s">
        <v>36</v>
      </c>
      <c r="BE279" s="1037" t="s">
        <v>36</v>
      </c>
      <c r="BF279" s="1037" t="s">
        <v>36</v>
      </c>
      <c r="BG279" s="1057" t="s">
        <v>36</v>
      </c>
      <c r="BH279" s="1017" t="s">
        <v>36</v>
      </c>
      <c r="BI279" s="1037" t="s">
        <v>36</v>
      </c>
      <c r="BJ279" s="1037" t="s">
        <v>36</v>
      </c>
      <c r="BK279" s="1037" t="s">
        <v>36</v>
      </c>
      <c r="BL279" s="1057" t="s">
        <v>36</v>
      </c>
      <c r="BM279" s="1017" t="s">
        <v>36</v>
      </c>
      <c r="BN279" s="1037" t="s">
        <v>36</v>
      </c>
      <c r="BO279" s="1037" t="s">
        <v>36</v>
      </c>
      <c r="BP279" s="1037" t="s">
        <v>36</v>
      </c>
      <c r="BQ279" s="1057" t="s">
        <v>36</v>
      </c>
      <c r="BR279" s="1017" t="s">
        <v>36</v>
      </c>
      <c r="BS279" s="1037" t="s">
        <v>36</v>
      </c>
      <c r="BT279" s="1037" t="s">
        <v>36</v>
      </c>
      <c r="BU279" s="1037" t="s">
        <v>36</v>
      </c>
      <c r="BV279" s="1037" t="s">
        <v>36</v>
      </c>
      <c r="BW279" s="1037" t="s">
        <v>36</v>
      </c>
      <c r="BX279" s="1037" t="s">
        <v>36</v>
      </c>
      <c r="BY279" s="1095" t="s">
        <v>36</v>
      </c>
      <c r="BZ279" s="1095" t="s">
        <v>36</v>
      </c>
      <c r="CA279" s="1095" t="s">
        <v>36</v>
      </c>
      <c r="CB279" s="1095" t="s">
        <v>36</v>
      </c>
      <c r="CC279" s="1095" t="s">
        <v>36</v>
      </c>
      <c r="CD279" s="1095" t="s">
        <v>36</v>
      </c>
      <c r="CE279" s="1095" t="s">
        <v>36</v>
      </c>
      <c r="CF279" s="1095" t="s">
        <v>36</v>
      </c>
      <c r="CG279" s="1095" t="s">
        <v>36</v>
      </c>
      <c r="CH279" s="1095" t="s">
        <v>36</v>
      </c>
      <c r="CI279" s="1095" t="s">
        <v>36</v>
      </c>
      <c r="CJ279" s="1095" t="s">
        <v>36</v>
      </c>
      <c r="CK279" s="1095" t="s">
        <v>36</v>
      </c>
      <c r="CL279" s="1095" t="s">
        <v>36</v>
      </c>
      <c r="CM279" s="1524"/>
      <c r="CN279" s="1524"/>
      <c r="CO279" s="1524"/>
      <c r="CP279" s="1524"/>
      <c r="CQ279" s="1524"/>
      <c r="CR279" s="1524"/>
      <c r="CS279" s="1524"/>
      <c r="CT279" s="1524"/>
      <c r="CU279" s="1524"/>
      <c r="CV279" s="1524"/>
      <c r="CW279" s="1524"/>
      <c r="CX279" s="1524"/>
      <c r="CY279" s="1524"/>
      <c r="CZ279" s="1524"/>
    </row>
    <row r="280" s="567" customFormat="true" ht="15" customHeight="true" x14ac:dyDescent="0.2">
      <c r="B280" s="568"/>
      <c r="AM280" s="216"/>
      <c r="AN280" s="216"/>
      <c r="AO280" s="216"/>
      <c r="AP280" s="216"/>
      <c r="AQ280" s="216"/>
      <c r="AR280" s="216"/>
      <c r="AS280" s="216"/>
      <c r="AT280" s="216"/>
      <c r="AU280" s="216"/>
      <c r="AV280" s="216"/>
      <c r="AW280" s="216"/>
      <c r="AX280" s="216"/>
      <c r="AY280" s="216"/>
      <c r="AZ280" s="216"/>
      <c r="BA280" s="1808"/>
      <c r="BB280" s="295" t="s">
        <v>82</v>
      </c>
      <c r="BC280" s="1017" t="s">
        <v>36</v>
      </c>
      <c r="BD280" s="1037" t="s">
        <v>36</v>
      </c>
      <c r="BE280" s="1037" t="s">
        <v>36</v>
      </c>
      <c r="BF280" s="1037" t="s">
        <v>36</v>
      </c>
      <c r="BG280" s="1057" t="s">
        <v>36</v>
      </c>
      <c r="BH280" s="1017" t="s">
        <v>36</v>
      </c>
      <c r="BI280" s="1037" t="s">
        <v>36</v>
      </c>
      <c r="BJ280" s="1037" t="s">
        <v>36</v>
      </c>
      <c r="BK280" s="1037" t="s">
        <v>36</v>
      </c>
      <c r="BL280" s="1057" t="s">
        <v>36</v>
      </c>
      <c r="BM280" s="1017" t="s">
        <v>36</v>
      </c>
      <c r="BN280" s="1037" t="s">
        <v>36</v>
      </c>
      <c r="BO280" s="1037" t="s">
        <v>36</v>
      </c>
      <c r="BP280" s="1037" t="s">
        <v>36</v>
      </c>
      <c r="BQ280" s="1057" t="s">
        <v>36</v>
      </c>
      <c r="BR280" s="1017" t="s">
        <v>36</v>
      </c>
      <c r="BS280" s="1037" t="s">
        <v>36</v>
      </c>
      <c r="BT280" s="1037" t="s">
        <v>36</v>
      </c>
      <c r="BU280" s="1037" t="s">
        <v>36</v>
      </c>
      <c r="BV280" s="1037" t="s">
        <v>36</v>
      </c>
      <c r="BW280" s="1037" t="s">
        <v>36</v>
      </c>
      <c r="BX280" s="1037" t="s">
        <v>36</v>
      </c>
      <c r="BY280" s="1095" t="s">
        <v>36</v>
      </c>
      <c r="BZ280" s="1095" t="s">
        <v>36</v>
      </c>
      <c r="CA280" s="1095" t="s">
        <v>36</v>
      </c>
      <c r="CB280" s="1095" t="s">
        <v>36</v>
      </c>
      <c r="CC280" s="1095" t="s">
        <v>36</v>
      </c>
      <c r="CD280" s="1095" t="s">
        <v>36</v>
      </c>
      <c r="CE280" s="1095" t="s">
        <v>36</v>
      </c>
      <c r="CF280" s="1095" t="s">
        <v>36</v>
      </c>
      <c r="CG280" s="1095" t="s">
        <v>36</v>
      </c>
      <c r="CH280" s="1095" t="s">
        <v>36</v>
      </c>
      <c r="CI280" s="1095" t="s">
        <v>36</v>
      </c>
      <c r="CJ280" s="1095" t="s">
        <v>36</v>
      </c>
      <c r="CK280" s="1095" t="s">
        <v>36</v>
      </c>
      <c r="CL280" s="1095" t="s">
        <v>36</v>
      </c>
      <c r="CM280" s="1524"/>
      <c r="CN280" s="1524"/>
      <c r="CO280" s="1524"/>
      <c r="CP280" s="1524"/>
      <c r="CQ280" s="1524"/>
      <c r="CR280" s="1524"/>
      <c r="CS280" s="1524"/>
      <c r="CT280" s="1524"/>
      <c r="CU280" s="1524"/>
      <c r="CV280" s="1524"/>
      <c r="CW280" s="1524"/>
      <c r="CX280" s="1524"/>
      <c r="CY280" s="1524"/>
      <c r="CZ280" s="1524"/>
    </row>
    <row r="281" s="567" customFormat="true" ht="15" customHeight="true" x14ac:dyDescent="0.2">
      <c r="B281" s="568"/>
      <c r="AM281" s="216"/>
      <c r="AN281" s="216"/>
      <c r="AO281" s="216"/>
      <c r="AP281" s="216"/>
      <c r="AQ281" s="216"/>
      <c r="AR281" s="216"/>
      <c r="AS281" s="216"/>
      <c r="AT281" s="216"/>
      <c r="AU281" s="216"/>
      <c r="AV281" s="216"/>
      <c r="AW281" s="216"/>
      <c r="AX281" s="216"/>
      <c r="AY281" s="216"/>
      <c r="AZ281" s="216"/>
      <c r="BA281" s="1808"/>
      <c r="BB281" s="295" t="s">
        <v>83</v>
      </c>
      <c r="BC281" s="1017" t="s">
        <v>36</v>
      </c>
      <c r="BD281" s="1037" t="s">
        <v>36</v>
      </c>
      <c r="BE281" s="1037" t="s">
        <v>36</v>
      </c>
      <c r="BF281" s="1037" t="s">
        <v>36</v>
      </c>
      <c r="BG281" s="1057" t="s">
        <v>36</v>
      </c>
      <c r="BH281" s="1017" t="s">
        <v>36</v>
      </c>
      <c r="BI281" s="1037" t="s">
        <v>36</v>
      </c>
      <c r="BJ281" s="1037" t="s">
        <v>36</v>
      </c>
      <c r="BK281" s="1037" t="s">
        <v>36</v>
      </c>
      <c r="BL281" s="1057" t="s">
        <v>36</v>
      </c>
      <c r="BM281" s="1017" t="s">
        <v>36</v>
      </c>
      <c r="BN281" s="1037" t="s">
        <v>36</v>
      </c>
      <c r="BO281" s="1037" t="s">
        <v>36</v>
      </c>
      <c r="BP281" s="1037" t="s">
        <v>36</v>
      </c>
      <c r="BQ281" s="1057" t="s">
        <v>36</v>
      </c>
      <c r="BR281" s="1017" t="s">
        <v>36</v>
      </c>
      <c r="BS281" s="1037" t="s">
        <v>36</v>
      </c>
      <c r="BT281" s="1037" t="s">
        <v>36</v>
      </c>
      <c r="BU281" s="1037" t="s">
        <v>36</v>
      </c>
      <c r="BV281" s="1037" t="s">
        <v>36</v>
      </c>
      <c r="BW281" s="1037" t="s">
        <v>36</v>
      </c>
      <c r="BX281" s="1037" t="s">
        <v>36</v>
      </c>
      <c r="BY281" s="1095" t="s">
        <v>36</v>
      </c>
      <c r="BZ281" s="1095" t="s">
        <v>36</v>
      </c>
      <c r="CA281" s="1095" t="s">
        <v>36</v>
      </c>
      <c r="CB281" s="1095" t="s">
        <v>36</v>
      </c>
      <c r="CC281" s="1095" t="s">
        <v>36</v>
      </c>
      <c r="CD281" s="1095" t="s">
        <v>36</v>
      </c>
      <c r="CE281" s="1095" t="s">
        <v>36</v>
      </c>
      <c r="CF281" s="1095" t="s">
        <v>36</v>
      </c>
      <c r="CG281" s="1095" t="s">
        <v>36</v>
      </c>
      <c r="CH281" s="1095" t="s">
        <v>36</v>
      </c>
      <c r="CI281" s="1095" t="s">
        <v>36</v>
      </c>
      <c r="CJ281" s="1095" t="s">
        <v>36</v>
      </c>
      <c r="CK281" s="1095" t="s">
        <v>36</v>
      </c>
      <c r="CL281" s="1095" t="s">
        <v>36</v>
      </c>
      <c r="CM281" s="1524"/>
      <c r="CN281" s="1524"/>
      <c r="CO281" s="1524"/>
      <c r="CP281" s="1524"/>
      <c r="CQ281" s="1524"/>
      <c r="CR281" s="1524"/>
      <c r="CS281" s="1524"/>
      <c r="CT281" s="1524"/>
      <c r="CU281" s="1524"/>
      <c r="CV281" s="1524"/>
      <c r="CW281" s="1524"/>
      <c r="CX281" s="1524"/>
      <c r="CY281" s="1524"/>
      <c r="CZ281" s="1524"/>
    </row>
    <row r="282" s="567" customFormat="true" ht="15" customHeight="true" x14ac:dyDescent="0.2">
      <c r="B282" s="568"/>
      <c r="AM282" s="216"/>
      <c r="AN282" s="216"/>
      <c r="AO282" s="216"/>
      <c r="AP282" s="216"/>
      <c r="AQ282" s="216"/>
      <c r="AR282" s="216"/>
      <c r="AS282" s="216"/>
      <c r="AT282" s="216"/>
      <c r="AU282" s="216"/>
      <c r="AV282" s="216"/>
      <c r="AW282" s="216"/>
      <c r="AX282" s="216"/>
      <c r="AY282" s="216"/>
      <c r="AZ282" s="216"/>
      <c r="BA282" s="1808"/>
      <c r="BB282" s="295" t="s">
        <v>84</v>
      </c>
      <c r="BC282" s="1017" t="s">
        <v>36</v>
      </c>
      <c r="BD282" s="1037" t="s">
        <v>36</v>
      </c>
      <c r="BE282" s="1037" t="s">
        <v>36</v>
      </c>
      <c r="BF282" s="1037" t="s">
        <v>36</v>
      </c>
      <c r="BG282" s="1057" t="s">
        <v>36</v>
      </c>
      <c r="BH282" s="1017" t="s">
        <v>36</v>
      </c>
      <c r="BI282" s="1037" t="s">
        <v>36</v>
      </c>
      <c r="BJ282" s="1037" t="s">
        <v>36</v>
      </c>
      <c r="BK282" s="1037" t="s">
        <v>36</v>
      </c>
      <c r="BL282" s="1057" t="s">
        <v>36</v>
      </c>
      <c r="BM282" s="1017" t="s">
        <v>36</v>
      </c>
      <c r="BN282" s="1037" t="s">
        <v>36</v>
      </c>
      <c r="BO282" s="1037" t="s">
        <v>36</v>
      </c>
      <c r="BP282" s="1037" t="s">
        <v>36</v>
      </c>
      <c r="BQ282" s="1057" t="s">
        <v>36</v>
      </c>
      <c r="BR282" s="1017" t="s">
        <v>36</v>
      </c>
      <c r="BS282" s="1037" t="s">
        <v>36</v>
      </c>
      <c r="BT282" s="1037" t="s">
        <v>36</v>
      </c>
      <c r="BU282" s="1037" t="s">
        <v>36</v>
      </c>
      <c r="BV282" s="1037" t="s">
        <v>36</v>
      </c>
      <c r="BW282" s="1037" t="s">
        <v>36</v>
      </c>
      <c r="BX282" s="1037" t="s">
        <v>36</v>
      </c>
      <c r="BY282" s="1095" t="s">
        <v>36</v>
      </c>
      <c r="BZ282" s="1095" t="s">
        <v>36</v>
      </c>
      <c r="CA282" s="1095" t="s">
        <v>36</v>
      </c>
      <c r="CB282" s="1095" t="s">
        <v>36</v>
      </c>
      <c r="CC282" s="1095" t="s">
        <v>36</v>
      </c>
      <c r="CD282" s="1095" t="s">
        <v>36</v>
      </c>
      <c r="CE282" s="1095" t="s">
        <v>36</v>
      </c>
      <c r="CF282" s="1095" t="s">
        <v>36</v>
      </c>
      <c r="CG282" s="1095" t="s">
        <v>36</v>
      </c>
      <c r="CH282" s="1095" t="s">
        <v>36</v>
      </c>
      <c r="CI282" s="1095" t="s">
        <v>36</v>
      </c>
      <c r="CJ282" s="1095" t="s">
        <v>36</v>
      </c>
      <c r="CK282" s="1095" t="s">
        <v>36</v>
      </c>
      <c r="CL282" s="1095" t="s">
        <v>36</v>
      </c>
      <c r="CM282" s="1524"/>
      <c r="CN282" s="1524"/>
      <c r="CO282" s="1524"/>
      <c r="CP282" s="1524"/>
      <c r="CQ282" s="1524"/>
      <c r="CR282" s="1524"/>
      <c r="CS282" s="1524"/>
      <c r="CT282" s="1524"/>
      <c r="CU282" s="1524"/>
      <c r="CV282" s="1524"/>
      <c r="CW282" s="1524"/>
      <c r="CX282" s="1524"/>
      <c r="CY282" s="1524"/>
      <c r="CZ282" s="1524"/>
    </row>
    <row r="283" s="567" customFormat="true" ht="15" customHeight="true" x14ac:dyDescent="0.2">
      <c r="B283" s="568"/>
      <c r="AM283" s="216"/>
      <c r="AN283" s="216"/>
      <c r="AO283" s="216"/>
      <c r="AP283" s="216"/>
      <c r="AQ283" s="216"/>
      <c r="AR283" s="216"/>
      <c r="AS283" s="216"/>
      <c r="AT283" s="216"/>
      <c r="AU283" s="216"/>
      <c r="AV283" s="216"/>
      <c r="AW283" s="216"/>
      <c r="AX283" s="216"/>
      <c r="AY283" s="216"/>
      <c r="AZ283" s="216"/>
      <c r="BA283" s="1808"/>
      <c r="BB283" s="295" t="s">
        <v>85</v>
      </c>
      <c r="BC283" s="1017" t="s">
        <v>36</v>
      </c>
      <c r="BD283" s="1037" t="s">
        <v>36</v>
      </c>
      <c r="BE283" s="1037" t="s">
        <v>36</v>
      </c>
      <c r="BF283" s="1037" t="s">
        <v>36</v>
      </c>
      <c r="BG283" s="1057" t="s">
        <v>36</v>
      </c>
      <c r="BH283" s="1017" t="s">
        <v>36</v>
      </c>
      <c r="BI283" s="1037" t="s">
        <v>36</v>
      </c>
      <c r="BJ283" s="1037" t="s">
        <v>36</v>
      </c>
      <c r="BK283" s="1037" t="s">
        <v>36</v>
      </c>
      <c r="BL283" s="1057" t="s">
        <v>36</v>
      </c>
      <c r="BM283" s="1017" t="s">
        <v>36</v>
      </c>
      <c r="BN283" s="1037" t="s">
        <v>36</v>
      </c>
      <c r="BO283" s="1037" t="s">
        <v>36</v>
      </c>
      <c r="BP283" s="1037" t="s">
        <v>36</v>
      </c>
      <c r="BQ283" s="1057" t="s">
        <v>36</v>
      </c>
      <c r="BR283" s="1017" t="s">
        <v>36</v>
      </c>
      <c r="BS283" s="1037" t="s">
        <v>36</v>
      </c>
      <c r="BT283" s="1037" t="s">
        <v>36</v>
      </c>
      <c r="BU283" s="1037" t="s">
        <v>36</v>
      </c>
      <c r="BV283" s="1037" t="s">
        <v>36</v>
      </c>
      <c r="BW283" s="1037" t="s">
        <v>36</v>
      </c>
      <c r="BX283" s="1037" t="s">
        <v>36</v>
      </c>
      <c r="BY283" s="1095" t="s">
        <v>36</v>
      </c>
      <c r="BZ283" s="1095" t="s">
        <v>36</v>
      </c>
      <c r="CA283" s="1095" t="s">
        <v>36</v>
      </c>
      <c r="CB283" s="1095" t="s">
        <v>36</v>
      </c>
      <c r="CC283" s="1095" t="s">
        <v>36</v>
      </c>
      <c r="CD283" s="1095" t="s">
        <v>36</v>
      </c>
      <c r="CE283" s="1095" t="s">
        <v>36</v>
      </c>
      <c r="CF283" s="1095" t="s">
        <v>36</v>
      </c>
      <c r="CG283" s="1095" t="s">
        <v>36</v>
      </c>
      <c r="CH283" s="1095" t="s">
        <v>36</v>
      </c>
      <c r="CI283" s="1095" t="s">
        <v>36</v>
      </c>
      <c r="CJ283" s="1095" t="s">
        <v>36</v>
      </c>
      <c r="CK283" s="1095" t="s">
        <v>36</v>
      </c>
      <c r="CL283" s="1095" t="s">
        <v>36</v>
      </c>
      <c r="CM283" s="1524"/>
      <c r="CN283" s="1524"/>
      <c r="CO283" s="1524"/>
      <c r="CP283" s="1524"/>
      <c r="CQ283" s="1524"/>
      <c r="CR283" s="1524"/>
      <c r="CS283" s="1524"/>
      <c r="CT283" s="1524"/>
      <c r="CU283" s="1524"/>
      <c r="CV283" s="1524"/>
      <c r="CW283" s="1524"/>
      <c r="CX283" s="1524"/>
      <c r="CY283" s="1524"/>
      <c r="CZ283" s="1524"/>
    </row>
    <row r="284" s="567" customFormat="true" ht="15" customHeight="true" x14ac:dyDescent="0.2">
      <c r="B284" s="568"/>
      <c r="AM284" s="216"/>
      <c r="AN284" s="216"/>
      <c r="AO284" s="216"/>
      <c r="AP284" s="216"/>
      <c r="AQ284" s="216"/>
      <c r="AR284" s="216"/>
      <c r="AS284" s="216"/>
      <c r="AT284" s="216"/>
      <c r="AU284" s="216"/>
      <c r="AV284" s="216"/>
      <c r="AW284" s="216"/>
      <c r="AX284" s="216"/>
      <c r="AY284" s="216"/>
      <c r="AZ284" s="216"/>
      <c r="BA284" s="1809"/>
      <c r="BB284" s="296" t="s">
        <v>114</v>
      </c>
      <c r="BC284" s="1018" t="s">
        <v>36</v>
      </c>
      <c r="BD284" s="1038" t="s">
        <v>36</v>
      </c>
      <c r="BE284" s="1038" t="s">
        <v>36</v>
      </c>
      <c r="BF284" s="1038" t="s">
        <v>36</v>
      </c>
      <c r="BG284" s="1058" t="s">
        <v>36</v>
      </c>
      <c r="BH284" s="1077" t="s">
        <v>36</v>
      </c>
      <c r="BI284" s="1038" t="s">
        <v>36</v>
      </c>
      <c r="BJ284" s="1038" t="s">
        <v>36</v>
      </c>
      <c r="BK284" s="1038" t="s">
        <v>36</v>
      </c>
      <c r="BL284" s="1058" t="s">
        <v>36</v>
      </c>
      <c r="BM284" s="1077" t="s">
        <v>36</v>
      </c>
      <c r="BN284" s="1038" t="s">
        <v>36</v>
      </c>
      <c r="BO284" s="1038" t="s">
        <v>36</v>
      </c>
      <c r="BP284" s="1038" t="s">
        <v>36</v>
      </c>
      <c r="BQ284" s="1058" t="s">
        <v>36</v>
      </c>
      <c r="BR284" s="1077" t="s">
        <v>36</v>
      </c>
      <c r="BS284" s="1038" t="s">
        <v>36</v>
      </c>
      <c r="BT284" s="1038" t="s">
        <v>36</v>
      </c>
      <c r="BU284" s="1038" t="s">
        <v>36</v>
      </c>
      <c r="BV284" s="1038" t="s">
        <v>36</v>
      </c>
      <c r="BW284" s="1038" t="s">
        <v>36</v>
      </c>
      <c r="BX284" s="1038" t="s">
        <v>36</v>
      </c>
      <c r="BY284" s="1096" t="s">
        <v>36</v>
      </c>
      <c r="BZ284" s="1096" t="s">
        <v>36</v>
      </c>
      <c r="CA284" s="1096" t="s">
        <v>36</v>
      </c>
      <c r="CB284" s="1096" t="s">
        <v>36</v>
      </c>
      <c r="CC284" s="1096" t="s">
        <v>36</v>
      </c>
      <c r="CD284" s="1096" t="s">
        <v>36</v>
      </c>
      <c r="CE284" s="1096" t="s">
        <v>36</v>
      </c>
      <c r="CF284" s="1096" t="s">
        <v>36</v>
      </c>
      <c r="CG284" s="1096" t="s">
        <v>36</v>
      </c>
      <c r="CH284" s="1096" t="s">
        <v>36</v>
      </c>
      <c r="CI284" s="1096" t="s">
        <v>36</v>
      </c>
      <c r="CJ284" s="1096" t="s">
        <v>36</v>
      </c>
      <c r="CK284" s="1096" t="s">
        <v>36</v>
      </c>
      <c r="CL284" s="1096" t="s">
        <v>36</v>
      </c>
      <c r="CM284" s="1525"/>
      <c r="CN284" s="1525"/>
      <c r="CO284" s="1525"/>
      <c r="CP284" s="1525"/>
      <c r="CQ284" s="1525"/>
      <c r="CR284" s="1525"/>
      <c r="CS284" s="1525"/>
      <c r="CT284" s="1525"/>
      <c r="CU284" s="1525"/>
      <c r="CV284" s="1525"/>
      <c r="CW284" s="1525"/>
      <c r="CX284" s="1525"/>
      <c r="CY284" s="1525"/>
      <c r="CZ284" s="1525"/>
    </row>
    <row r="285" s="567" customFormat="true" ht="15" customHeight="true" x14ac:dyDescent="0.2">
      <c r="B285" s="568"/>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567" customFormat="true" ht="15" customHeight="true" x14ac:dyDescent="0.2">
      <c r="B286" s="568"/>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567" customFormat="true" ht="15" customHeight="true" x14ac:dyDescent="0.2">
      <c r="B287" s="568"/>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567" customFormat="true" ht="15" customHeight="true" x14ac:dyDescent="0.2">
      <c r="B288" s="568"/>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567" customFormat="true" ht="15" customHeight="true" x14ac:dyDescent="0.2">
      <c r="A289" s="409"/>
      <c r="B289" s="410"/>
      <c r="C289" s="411"/>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567" customFormat="true" ht="15" customHeight="true" x14ac:dyDescent="0.2">
      <c r="A290" s="586"/>
      <c r="B290" s="587"/>
      <c r="C290" s="588"/>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567" customFormat="true" ht="15" customHeight="true" x14ac:dyDescent="0.2">
      <c r="A291" s="589"/>
      <c r="B291" s="590"/>
      <c r="C291" s="591"/>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567" customFormat="true" ht="15" customHeight="true" x14ac:dyDescent="0.2">
      <c r="A292" s="592"/>
      <c r="B292" s="593"/>
      <c r="C292" s="594"/>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567" customFormat="true" ht="15" customHeight="true" x14ac:dyDescent="0.2">
      <c r="A293" s="595"/>
      <c r="B293" s="596"/>
      <c r="C293" s="597"/>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567" customFormat="true" ht="15" customHeight="true" x14ac:dyDescent="0.2">
      <c r="A294" s="598"/>
      <c r="B294" s="599"/>
      <c r="C294" s="600"/>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567" customFormat="true" ht="15" customHeight="true" x14ac:dyDescent="0.2">
      <c r="A295" s="598"/>
      <c r="B295" s="599"/>
      <c r="C295" s="600"/>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567" customFormat="true" ht="15" customHeight="true" x14ac:dyDescent="0.2">
      <c r="A296" s="598"/>
      <c r="B296" s="601"/>
      <c r="C296" s="600"/>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567" customFormat="true" ht="15" customHeight="true" x14ac:dyDescent="0.2">
      <c r="A297" s="602"/>
      <c r="B297" s="603"/>
      <c r="C297" s="604"/>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567" customFormat="true" ht="15" customHeight="true" x14ac:dyDescent="0.2">
      <c r="B298" s="568"/>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567" customFormat="true" ht="15" customHeight="true" x14ac:dyDescent="0.2">
      <c r="A299" s="412"/>
      <c r="B299" s="413"/>
      <c r="C299" s="414"/>
      <c r="D299" s="415"/>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567" customFormat="true" ht="15" customHeight="true" x14ac:dyDescent="0.2">
      <c r="A300" s="605"/>
      <c r="B300" s="606"/>
      <c r="C300" s="607"/>
      <c r="D300" s="608"/>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567" customFormat="true" ht="15" customHeight="true" x14ac:dyDescent="0.2">
      <c r="A301" s="609"/>
      <c r="B301" s="610"/>
      <c r="C301" s="611"/>
      <c r="D301" s="612"/>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567" customFormat="true" ht="15" customHeight="true" x14ac:dyDescent="0.2">
      <c r="A302" s="613"/>
      <c r="B302" s="614"/>
      <c r="C302" s="615"/>
      <c r="D302" s="6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567" customFormat="true" ht="15" customHeight="true" x14ac:dyDescent="0.2">
      <c r="A303" s="617"/>
      <c r="B303" s="618"/>
      <c r="C303" s="619"/>
      <c r="D303" s="620"/>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567" customFormat="true" ht="15" customHeight="true" x14ac:dyDescent="0.2">
      <c r="A304" s="621"/>
      <c r="B304" s="622"/>
      <c r="C304" s="623"/>
      <c r="D304" s="624"/>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567" customFormat="true" ht="15" customHeight="true" x14ac:dyDescent="0.2">
      <c r="A305" s="625"/>
      <c r="B305" s="626"/>
      <c r="C305" s="627"/>
      <c r="D305" s="628"/>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567" customFormat="true" ht="15" customHeight="true" x14ac:dyDescent="0.2">
      <c r="B306" s="568"/>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567" customFormat="true" ht="15" customHeight="true" x14ac:dyDescent="0.2">
      <c r="B307" s="568"/>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567" customFormat="true" ht="15" customHeight="true" x14ac:dyDescent="0.2">
      <c r="B308" s="568"/>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567" customFormat="true" ht="15" customHeight="true" x14ac:dyDescent="0.2">
      <c r="B309" s="568"/>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567" customFormat="true" ht="15" customHeight="true" x14ac:dyDescent="0.2">
      <c r="B310" s="568"/>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567" customFormat="true" ht="15" customHeight="true" x14ac:dyDescent="0.2">
      <c r="B311" s="568"/>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567" customFormat="true" ht="15" customHeight="true" x14ac:dyDescent="0.2">
      <c r="B312" s="568"/>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567" customFormat="true" ht="15" customHeight="true" x14ac:dyDescent="0.2">
      <c r="B313" s="568"/>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567" customFormat="true" ht="15" customHeight="true" x14ac:dyDescent="0.2">
      <c r="B314" s="568"/>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567" customFormat="true" ht="15" customHeight="true" x14ac:dyDescent="0.2">
      <c r="B315" s="568"/>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567" customFormat="true" ht="15" customHeight="true" x14ac:dyDescent="0.2">
      <c r="B316" s="568"/>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567" customFormat="true" ht="15" customHeight="true" x14ac:dyDescent="0.2">
      <c r="B317" s="568"/>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567" customFormat="true" ht="15" customHeight="true" x14ac:dyDescent="0.2">
      <c r="B318" s="568"/>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567" customFormat="true" ht="15" customHeight="true" x14ac:dyDescent="0.2">
      <c r="B319" s="568"/>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567" customFormat="true" ht="15" customHeight="true" x14ac:dyDescent="0.2">
      <c r="B320" s="568"/>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567" customFormat="true" ht="15" customHeight="true" x14ac:dyDescent="0.2">
      <c r="B321" s="568"/>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567" customFormat="true" ht="15" customHeight="true" x14ac:dyDescent="0.2">
      <c r="B322" s="568"/>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567" customFormat="true" ht="15" customHeight="true" x14ac:dyDescent="0.2">
      <c r="B323" s="568"/>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567" customFormat="true" ht="15" customHeight="true" x14ac:dyDescent="0.2">
      <c r="B324" s="568"/>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567" customFormat="true" ht="15" customHeight="true" x14ac:dyDescent="0.2">
      <c r="B325" s="568"/>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567" customFormat="true" ht="15" customHeight="true" x14ac:dyDescent="0.2">
      <c r="B326" s="568"/>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567" customFormat="true" ht="15" customHeight="true" x14ac:dyDescent="0.2">
      <c r="B327" s="568"/>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567" customFormat="true" ht="15" customHeight="true" x14ac:dyDescent="0.2">
      <c r="B328" s="568"/>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567" customFormat="true" ht="250.15" customHeight="true" x14ac:dyDescent="0.2">
      <c r="B329" s="568"/>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M330" s="211"/>
      <c r="AN330" s="211"/>
      <c r="AO330" s="211"/>
      <c r="AP330" s="211"/>
      <c r="AQ330" s="211"/>
      <c r="AR330" s="211"/>
      <c r="AS330" s="211"/>
      <c r="AT330" s="211"/>
      <c r="AU330" s="211"/>
      <c r="AV330" s="211"/>
      <c r="AW330" s="211"/>
      <c r="AX330" s="211"/>
      <c r="AY330" s="211"/>
      <c r="AZ330" s="211"/>
      <c r="BA330" s="135"/>
      <c r="BB330" s="135"/>
      <c r="BC330" s="396"/>
      <c r="BD330" s="396"/>
      <c r="BE330" s="396"/>
      <c r="BF330" s="396"/>
      <c r="BG330" s="396"/>
      <c r="BH330" s="396"/>
      <c r="BI330" s="396"/>
      <c r="BJ330" s="396"/>
      <c r="BK330" s="396"/>
      <c r="BL330" s="396"/>
      <c r="BM330" s="396"/>
      <c r="BN330" s="396"/>
      <c r="BO330" s="396"/>
      <c r="BP330" s="396"/>
      <c r="BQ330" s="396"/>
      <c r="BR330" s="396"/>
      <c r="BS330" s="396"/>
      <c r="BT330" s="396"/>
      <c r="BU330" s="396"/>
      <c r="BV330" s="396"/>
      <c r="BW330" s="396"/>
      <c r="BX330" s="396"/>
      <c r="BY330" s="396"/>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M331" s="211"/>
      <c r="AN331" s="211"/>
      <c r="AO331" s="211"/>
      <c r="AP331" s="211"/>
      <c r="AQ331" s="211"/>
      <c r="AR331" s="211"/>
      <c r="AS331" s="211"/>
      <c r="AT331" s="211"/>
      <c r="AU331" s="211"/>
      <c r="AV331" s="211"/>
      <c r="AW331" s="211"/>
      <c r="AX331" s="211"/>
      <c r="AY331" s="211"/>
      <c r="AZ331" s="211"/>
      <c r="BA331" s="135"/>
      <c r="BB331" s="135"/>
      <c r="BC331" s="396"/>
      <c r="BD331" s="396"/>
      <c r="BE331" s="396"/>
      <c r="BF331" s="396"/>
      <c r="BG331" s="396"/>
      <c r="BH331" s="396"/>
      <c r="BI331" s="396"/>
      <c r="BJ331" s="396"/>
      <c r="BK331" s="396"/>
      <c r="BL331" s="396"/>
      <c r="BM331" s="396"/>
      <c r="BN331" s="396"/>
      <c r="BO331" s="396"/>
      <c r="BP331" s="396"/>
      <c r="BQ331" s="396"/>
      <c r="BR331" s="396"/>
      <c r="BS331" s="396"/>
      <c r="BT331" s="396"/>
      <c r="BU331" s="396"/>
      <c r="BV331" s="396"/>
      <c r="BW331" s="396"/>
      <c r="BX331" s="396"/>
      <c r="BY331" s="396"/>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M332" s="211"/>
      <c r="AN332" s="211"/>
      <c r="AO332" s="211"/>
      <c r="AP332" s="211"/>
      <c r="AQ332" s="211"/>
      <c r="AR332" s="211"/>
      <c r="AS332" s="211"/>
      <c r="AT332" s="211"/>
      <c r="AU332" s="211"/>
      <c r="AV332" s="211"/>
      <c r="AW332" s="211"/>
      <c r="AX332" s="211"/>
      <c r="AY332" s="211"/>
      <c r="AZ332" s="211"/>
      <c r="BA332" s="135"/>
      <c r="BB332" s="135"/>
      <c r="BC332" s="396"/>
      <c r="BD332" s="396"/>
      <c r="BE332" s="396"/>
      <c r="BF332" s="396"/>
      <c r="BG332" s="396"/>
      <c r="BH332" s="396"/>
      <c r="BI332" s="396"/>
      <c r="BJ332" s="396"/>
      <c r="BK332" s="396"/>
      <c r="BL332" s="396"/>
      <c r="BM332" s="396"/>
      <c r="BN332" s="396"/>
      <c r="BO332" s="396"/>
      <c r="BP332" s="396"/>
      <c r="BQ332" s="396"/>
      <c r="BR332" s="396"/>
      <c r="BS332" s="396"/>
      <c r="BT332" s="396"/>
      <c r="BU332" s="396"/>
      <c r="BV332" s="396"/>
      <c r="BW332" s="396"/>
      <c r="BX332" s="396"/>
      <c r="BY332" s="396"/>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M333" s="211"/>
      <c r="AN333" s="211"/>
      <c r="AO333" s="211"/>
      <c r="AP333" s="211"/>
      <c r="AQ333" s="211"/>
      <c r="AR333" s="211"/>
      <c r="AS333" s="211"/>
      <c r="AT333" s="211"/>
      <c r="AU333" s="211"/>
      <c r="AV333" s="211"/>
      <c r="AW333" s="211"/>
      <c r="AX333" s="211"/>
      <c r="AY333" s="211"/>
      <c r="AZ333" s="211"/>
      <c r="BA333" s="135"/>
      <c r="BB333" s="135"/>
      <c r="BC333" s="396"/>
      <c r="BD333" s="396"/>
      <c r="BE333" s="396"/>
      <c r="BF333" s="396"/>
      <c r="BG333" s="396"/>
      <c r="BH333" s="396"/>
      <c r="BI333" s="396"/>
      <c r="BJ333" s="396"/>
      <c r="BK333" s="396"/>
      <c r="BL333" s="396"/>
      <c r="BM333" s="396"/>
      <c r="BN333" s="396"/>
      <c r="BO333" s="396"/>
      <c r="BP333" s="396"/>
      <c r="BQ333" s="396"/>
      <c r="BR333" s="396"/>
      <c r="BS333" s="396"/>
      <c r="BT333" s="396"/>
      <c r="BU333" s="396"/>
      <c r="BV333" s="396"/>
      <c r="BW333" s="396"/>
      <c r="BX333" s="396"/>
      <c r="BY333" s="396"/>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M334" s="211"/>
      <c r="AN334" s="211"/>
      <c r="AO334" s="211"/>
      <c r="AP334" s="211"/>
      <c r="AQ334" s="211"/>
      <c r="AR334" s="211"/>
      <c r="AS334" s="211"/>
      <c r="AT334" s="211"/>
      <c r="AU334" s="211"/>
      <c r="AV334" s="211"/>
      <c r="AW334" s="211"/>
      <c r="AX334" s="211"/>
      <c r="AY334" s="211"/>
      <c r="AZ334" s="211"/>
      <c r="BA334" s="135"/>
      <c r="BB334" s="135"/>
      <c r="BC334" s="396"/>
      <c r="BD334" s="396"/>
      <c r="BE334" s="396"/>
      <c r="BF334" s="396"/>
      <c r="BG334" s="396"/>
      <c r="BH334" s="396"/>
      <c r="BI334" s="396"/>
      <c r="BJ334" s="396"/>
      <c r="BK334" s="396"/>
      <c r="BL334" s="396"/>
      <c r="BM334" s="396"/>
      <c r="BN334" s="396"/>
      <c r="BO334" s="396"/>
      <c r="BP334" s="396"/>
      <c r="BQ334" s="396"/>
      <c r="BR334" s="396"/>
      <c r="BS334" s="396"/>
      <c r="BT334" s="396"/>
      <c r="BU334" s="396"/>
      <c r="BV334" s="396"/>
      <c r="BW334" s="396"/>
      <c r="BX334" s="396"/>
      <c r="BY334" s="396"/>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M335" s="211"/>
      <c r="AN335" s="211"/>
      <c r="AO335" s="211"/>
      <c r="AP335" s="211"/>
      <c r="AQ335" s="211"/>
      <c r="AR335" s="211"/>
      <c r="AS335" s="211"/>
      <c r="AT335" s="211"/>
      <c r="AU335" s="211"/>
      <c r="AV335" s="211"/>
      <c r="AW335" s="211"/>
      <c r="AX335" s="211"/>
      <c r="AY335" s="211"/>
      <c r="AZ335" s="211"/>
      <c r="BA335" s="135"/>
      <c r="BB335" s="135"/>
      <c r="BC335" s="396"/>
      <c r="BD335" s="396"/>
      <c r="BE335" s="396"/>
      <c r="BF335" s="396"/>
      <c r="BG335" s="396"/>
      <c r="BH335" s="396"/>
      <c r="BI335" s="396"/>
      <c r="BJ335" s="396"/>
      <c r="BK335" s="396"/>
      <c r="BL335" s="396"/>
      <c r="BM335" s="396"/>
      <c r="BN335" s="396"/>
      <c r="BO335" s="396"/>
      <c r="BP335" s="396"/>
      <c r="BQ335" s="396"/>
      <c r="BR335" s="396"/>
      <c r="BS335" s="396"/>
      <c r="BT335" s="396"/>
      <c r="BU335" s="396"/>
      <c r="BV335" s="396"/>
      <c r="BW335" s="396"/>
      <c r="BX335" s="396"/>
      <c r="BY335" s="396"/>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M336" s="211"/>
      <c r="AN336" s="211"/>
      <c r="AO336" s="211"/>
      <c r="AP336" s="211"/>
      <c r="AQ336" s="211"/>
      <c r="AR336" s="211"/>
      <c r="AS336" s="211"/>
      <c r="AT336" s="211"/>
      <c r="AU336" s="211"/>
      <c r="AV336" s="211"/>
      <c r="AW336" s="211"/>
      <c r="AX336" s="211"/>
      <c r="AY336" s="211"/>
      <c r="AZ336" s="211"/>
      <c r="BA336" s="135"/>
      <c r="BB336" s="135"/>
      <c r="BC336" s="396"/>
      <c r="BD336" s="396"/>
      <c r="BE336" s="396"/>
      <c r="BF336" s="396"/>
      <c r="BG336" s="396"/>
      <c r="BH336" s="396"/>
      <c r="BI336" s="396"/>
      <c r="BJ336" s="396"/>
      <c r="BK336" s="396"/>
      <c r="BL336" s="396"/>
      <c r="BM336" s="396"/>
      <c r="BN336" s="396"/>
      <c r="BO336" s="396"/>
      <c r="BP336" s="396"/>
      <c r="BQ336" s="396"/>
      <c r="BR336" s="396"/>
      <c r="BS336" s="396"/>
      <c r="BT336" s="396"/>
      <c r="BU336" s="396"/>
      <c r="BV336" s="396"/>
      <c r="BW336" s="396"/>
      <c r="BX336" s="396"/>
      <c r="BY336" s="396"/>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M337" s="211"/>
      <c r="AN337" s="211"/>
      <c r="AO337" s="211"/>
      <c r="AP337" s="211"/>
      <c r="AQ337" s="211"/>
      <c r="AR337" s="211"/>
      <c r="AS337" s="211"/>
      <c r="AT337" s="211"/>
      <c r="AU337" s="211"/>
      <c r="AV337" s="211"/>
      <c r="AW337" s="211"/>
      <c r="AX337" s="211"/>
      <c r="AY337" s="211"/>
      <c r="AZ337" s="211"/>
      <c r="BA337" s="135"/>
      <c r="BB337" s="135"/>
      <c r="BC337" s="396"/>
      <c r="BD337" s="396"/>
      <c r="BE337" s="396"/>
      <c r="BF337" s="396"/>
      <c r="BG337" s="396"/>
      <c r="BH337" s="396"/>
      <c r="BI337" s="396"/>
      <c r="BJ337" s="396"/>
      <c r="BK337" s="396"/>
      <c r="BL337" s="396"/>
      <c r="BM337" s="396"/>
      <c r="BN337" s="396"/>
      <c r="BO337" s="396"/>
      <c r="BP337" s="396"/>
      <c r="BQ337" s="396"/>
      <c r="BR337" s="396"/>
      <c r="BS337" s="396"/>
      <c r="BT337" s="396"/>
      <c r="BU337" s="396"/>
      <c r="BV337" s="396"/>
      <c r="BW337" s="396"/>
      <c r="BX337" s="396"/>
      <c r="BY337" s="396"/>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M338" s="211"/>
      <c r="AN338" s="211"/>
      <c r="AO338" s="211"/>
      <c r="AP338" s="211"/>
      <c r="AQ338" s="211"/>
      <c r="AR338" s="211"/>
      <c r="AS338" s="211"/>
      <c r="AT338" s="211"/>
      <c r="AU338" s="211"/>
      <c r="AV338" s="211"/>
      <c r="AW338" s="211"/>
      <c r="AX338" s="211"/>
      <c r="AY338" s="211"/>
      <c r="AZ338" s="211"/>
      <c r="BA338" s="135"/>
      <c r="BB338" s="135"/>
      <c r="BC338" s="396"/>
      <c r="BD338" s="396"/>
      <c r="BE338" s="396"/>
      <c r="BF338" s="396"/>
      <c r="BG338" s="396"/>
      <c r="BH338" s="396"/>
      <c r="BI338" s="396"/>
      <c r="BJ338" s="396"/>
      <c r="BK338" s="396"/>
      <c r="BL338" s="396"/>
      <c r="BM338" s="396"/>
      <c r="BN338" s="396"/>
      <c r="BO338" s="396"/>
      <c r="BP338" s="396"/>
      <c r="BQ338" s="396"/>
      <c r="BR338" s="396"/>
      <c r="BS338" s="396"/>
      <c r="BT338" s="396"/>
      <c r="BU338" s="396"/>
      <c r="BV338" s="396"/>
      <c r="BW338" s="396"/>
      <c r="BX338" s="396"/>
      <c r="BY338" s="396"/>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567" customFormat="true" ht="15" customHeight="true" x14ac:dyDescent="0.2">
      <c r="B339" s="568"/>
      <c r="AM339" s="216"/>
      <c r="AN339" s="216"/>
      <c r="AO339" s="216"/>
      <c r="AP339" s="216"/>
      <c r="AQ339" s="216"/>
      <c r="AR339" s="216"/>
      <c r="AS339" s="216"/>
      <c r="AT339" s="216"/>
      <c r="AU339" s="216"/>
      <c r="AV339" s="216"/>
      <c r="AW339" s="216"/>
      <c r="AX339" s="216"/>
      <c r="AY339" s="216"/>
      <c r="AZ339" s="216"/>
      <c r="BA339" s="217" t="s">
        <v>129</v>
      </c>
      <c r="BB339" s="117" t="s">
        <v>128</v>
      </c>
      <c r="BC339" s="1810" t="s">
        <v>115</v>
      </c>
      <c r="BD339" s="1811"/>
      <c r="BE339" s="1811"/>
      <c r="BF339" s="1811"/>
      <c r="BG339" s="1812"/>
      <c r="BH339" s="1813" t="s">
        <v>39</v>
      </c>
      <c r="BI339" s="1811"/>
      <c r="BJ339" s="1811"/>
      <c r="BK339" s="1811"/>
      <c r="BL339" s="1812"/>
      <c r="BM339" s="1813" t="s">
        <v>38</v>
      </c>
      <c r="BN339" s="1811"/>
      <c r="BO339" s="1811"/>
      <c r="BP339" s="1811"/>
      <c r="BQ339" s="1814"/>
      <c r="BR339" s="1440" t="s">
        <v>138</v>
      </c>
      <c r="BS339" s="1441"/>
      <c r="BT339" s="1441"/>
      <c r="BU339" s="1441"/>
      <c r="BV339" s="1441"/>
      <c r="BW339" s="1441"/>
      <c r="BX339" s="1441"/>
      <c r="BY339" s="1442"/>
      <c r="BZ339" s="313"/>
      <c r="CA339" s="313"/>
      <c r="CB339" s="313"/>
      <c r="CC339" s="313"/>
      <c r="CD339" s="313"/>
      <c r="CE339" s="313"/>
      <c r="CF339" s="313"/>
      <c r="CG339" s="313"/>
      <c r="CH339" s="313"/>
      <c r="CI339" s="313"/>
      <c r="CJ339" s="313"/>
      <c r="CK339" s="313"/>
      <c r="CL339" s="313"/>
      <c r="CM339" s="215"/>
      <c r="CN339" s="215"/>
      <c r="CO339" s="215"/>
      <c r="CP339" s="215"/>
      <c r="CQ339" s="215"/>
      <c r="CR339" s="215"/>
      <c r="CS339" s="215"/>
      <c r="CT339" s="215"/>
      <c r="CU339" s="215"/>
      <c r="CV339" s="215"/>
      <c r="CW339" s="215"/>
      <c r="CX339" s="215"/>
      <c r="CY339" s="215"/>
      <c r="CZ339" s="215"/>
    </row>
    <row r="340" s="567" customFormat="true" ht="12.75" x14ac:dyDescent="0.2">
      <c r="B340" s="568"/>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147</v>
      </c>
      <c r="BS340" s="180" t="s">
        <v>148</v>
      </c>
      <c r="BT340" s="180" t="s">
        <v>257</v>
      </c>
      <c r="BU340" s="180" t="s">
        <v>258</v>
      </c>
      <c r="BV340" s="180" t="s">
        <v>259</v>
      </c>
      <c r="BW340" s="180" t="s">
        <v>260</v>
      </c>
      <c r="BX340" s="180" t="s">
        <v>261</v>
      </c>
      <c r="BY340" s="181" t="s">
        <v>262</v>
      </c>
      <c r="BZ340" s="181" t="s">
        <v>155</v>
      </c>
      <c r="CA340" s="181" t="s">
        <v>156</v>
      </c>
      <c r="CB340" s="181" t="s">
        <v>157</v>
      </c>
      <c r="CC340" s="181" t="s">
        <v>158</v>
      </c>
      <c r="CD340" s="181" t="s">
        <v>159</v>
      </c>
      <c r="CE340" s="181" t="s">
        <v>263</v>
      </c>
      <c r="CF340" s="181" t="s">
        <v>161</v>
      </c>
      <c r="CG340" s="181" t="s">
        <v>264</v>
      </c>
      <c r="CH340" s="181" t="s">
        <v>265</v>
      </c>
      <c r="CI340" s="181" t="s">
        <v>266</v>
      </c>
      <c r="CJ340" s="181" t="s">
        <v>267</v>
      </c>
      <c r="CK340" s="181" t="s">
        <v>166</v>
      </c>
      <c r="CL340" s="181" t="s">
        <v>167</v>
      </c>
      <c r="CM340" s="1526"/>
      <c r="CN340" s="1526"/>
      <c r="CO340" s="1526"/>
      <c r="CP340" s="1526"/>
      <c r="CQ340" s="1526"/>
      <c r="CR340" s="1526"/>
      <c r="CS340" s="1526"/>
      <c r="CT340" s="1526"/>
      <c r="CU340" s="1526"/>
      <c r="CV340" s="1526"/>
      <c r="CW340" s="1526"/>
      <c r="CX340" s="1526"/>
      <c r="CY340" s="1526"/>
      <c r="CZ340" s="1526"/>
    </row>
    <row r="341" s="567" customFormat="true" ht="15" customHeight="true" x14ac:dyDescent="0.2">
      <c r="B341" s="568"/>
      <c r="AM341" s="216"/>
      <c r="AN341" s="216"/>
      <c r="AO341" s="216"/>
      <c r="AP341" s="216"/>
      <c r="AQ341" s="216"/>
      <c r="AR341" s="216"/>
      <c r="AS341" s="216"/>
      <c r="AT341" s="216"/>
      <c r="AU341" s="216"/>
      <c r="AV341" s="216"/>
      <c r="AW341" s="216"/>
      <c r="AX341" s="216"/>
      <c r="AY341" s="216"/>
      <c r="AZ341" s="216"/>
      <c r="BA341" s="1815" t="s">
        <v>145</v>
      </c>
      <c r="BB341" s="162" t="s">
        <v>50</v>
      </c>
      <c r="BC341" s="1019" t="s">
        <v>36</v>
      </c>
      <c r="BD341" s="1039" t="s">
        <v>36</v>
      </c>
      <c r="BE341" s="1039" t="s">
        <v>36</v>
      </c>
      <c r="BF341" s="1039" t="s">
        <v>36</v>
      </c>
      <c r="BG341" s="1059" t="s">
        <v>36</v>
      </c>
      <c r="BH341" s="1078" t="s">
        <v>36</v>
      </c>
      <c r="BI341" s="1039" t="s">
        <v>36</v>
      </c>
      <c r="BJ341" s="1039" t="s">
        <v>36</v>
      </c>
      <c r="BK341" s="1039" t="s">
        <v>36</v>
      </c>
      <c r="BL341" s="1059" t="s">
        <v>36</v>
      </c>
      <c r="BM341" s="1078" t="s">
        <v>36</v>
      </c>
      <c r="BN341" s="1039" t="s">
        <v>36</v>
      </c>
      <c r="BO341" s="1039" t="s">
        <v>36</v>
      </c>
      <c r="BP341" s="1039" t="s">
        <v>36</v>
      </c>
      <c r="BQ341" s="1059" t="s">
        <v>36</v>
      </c>
      <c r="BR341" s="1078" t="s">
        <v>36</v>
      </c>
      <c r="BS341" s="1039" t="s">
        <v>36</v>
      </c>
      <c r="BT341" s="1039" t="s">
        <v>36</v>
      </c>
      <c r="BU341" s="1039" t="s">
        <v>36</v>
      </c>
      <c r="BV341" s="1039" t="s">
        <v>36</v>
      </c>
      <c r="BW341" s="1039" t="s">
        <v>36</v>
      </c>
      <c r="BX341" s="1039" t="s">
        <v>36</v>
      </c>
      <c r="BY341" s="1097" t="s">
        <v>36</v>
      </c>
      <c r="BZ341" s="1097" t="s">
        <v>36</v>
      </c>
      <c r="CA341" s="1097" t="s">
        <v>36</v>
      </c>
      <c r="CB341" s="1097" t="s">
        <v>36</v>
      </c>
      <c r="CC341" s="1097" t="s">
        <v>36</v>
      </c>
      <c r="CD341" s="1097" t="s">
        <v>36</v>
      </c>
      <c r="CE341" s="1097" t="s">
        <v>36</v>
      </c>
      <c r="CF341" s="1097" t="s">
        <v>36</v>
      </c>
      <c r="CG341" s="1097" t="s">
        <v>36</v>
      </c>
      <c r="CH341" s="1097" t="s">
        <v>36</v>
      </c>
      <c r="CI341" s="1097" t="s">
        <v>36</v>
      </c>
      <c r="CJ341" s="1097" t="s">
        <v>36</v>
      </c>
      <c r="CK341" s="1097" t="s">
        <v>36</v>
      </c>
      <c r="CL341" s="1097" t="s">
        <v>36</v>
      </c>
      <c r="CM341" s="1527"/>
      <c r="CN341" s="1527"/>
      <c r="CO341" s="1527"/>
      <c r="CP341" s="1527"/>
      <c r="CQ341" s="1527"/>
      <c r="CR341" s="1527"/>
      <c r="CS341" s="1527"/>
      <c r="CT341" s="1527"/>
      <c r="CU341" s="1527"/>
      <c r="CV341" s="1527"/>
      <c r="CW341" s="1527"/>
      <c r="CX341" s="1527"/>
      <c r="CY341" s="1527"/>
      <c r="CZ341" s="1527"/>
    </row>
    <row r="342" s="567" customFormat="true" ht="15" customHeight="true" x14ac:dyDescent="0.2">
      <c r="B342" s="568"/>
      <c r="AM342" s="216"/>
      <c r="AN342" s="216"/>
      <c r="AO342" s="216"/>
      <c r="AP342" s="216"/>
      <c r="AQ342" s="216"/>
      <c r="AR342" s="216"/>
      <c r="AS342" s="216"/>
      <c r="AT342" s="216"/>
      <c r="AU342" s="216"/>
      <c r="AV342" s="216"/>
      <c r="AW342" s="216"/>
      <c r="AX342" s="216"/>
      <c r="AY342" s="216"/>
      <c r="AZ342" s="216"/>
      <c r="BA342" s="1804"/>
      <c r="BB342" s="163" t="s">
        <v>49</v>
      </c>
      <c r="BC342" s="1020" t="s">
        <v>36</v>
      </c>
      <c r="BD342" s="1040" t="s">
        <v>36</v>
      </c>
      <c r="BE342" s="1040" t="s">
        <v>36</v>
      </c>
      <c r="BF342" s="1040" t="s">
        <v>36</v>
      </c>
      <c r="BG342" s="1060" t="s">
        <v>36</v>
      </c>
      <c r="BH342" s="1079" t="s">
        <v>36</v>
      </c>
      <c r="BI342" s="1040" t="s">
        <v>36</v>
      </c>
      <c r="BJ342" s="1040" t="s">
        <v>36</v>
      </c>
      <c r="BK342" s="1040" t="s">
        <v>36</v>
      </c>
      <c r="BL342" s="1060" t="s">
        <v>36</v>
      </c>
      <c r="BM342" s="1079" t="s">
        <v>36</v>
      </c>
      <c r="BN342" s="1040" t="s">
        <v>36</v>
      </c>
      <c r="BO342" s="1040" t="s">
        <v>36</v>
      </c>
      <c r="BP342" s="1040" t="s">
        <v>36</v>
      </c>
      <c r="BQ342" s="1060" t="s">
        <v>36</v>
      </c>
      <c r="BR342" s="1079" t="s">
        <v>36</v>
      </c>
      <c r="BS342" s="1040" t="s">
        <v>36</v>
      </c>
      <c r="BT342" s="1040" t="s">
        <v>36</v>
      </c>
      <c r="BU342" s="1040" t="s">
        <v>36</v>
      </c>
      <c r="BV342" s="1040" t="s">
        <v>36</v>
      </c>
      <c r="BW342" s="1040" t="s">
        <v>36</v>
      </c>
      <c r="BX342" s="1040" t="s">
        <v>36</v>
      </c>
      <c r="BY342" s="1098" t="s">
        <v>36</v>
      </c>
      <c r="BZ342" s="1098" t="s">
        <v>36</v>
      </c>
      <c r="CA342" s="1098" t="s">
        <v>36</v>
      </c>
      <c r="CB342" s="1098" t="s">
        <v>36</v>
      </c>
      <c r="CC342" s="1098" t="s">
        <v>36</v>
      </c>
      <c r="CD342" s="1098" t="s">
        <v>36</v>
      </c>
      <c r="CE342" s="1098" t="s">
        <v>36</v>
      </c>
      <c r="CF342" s="1098" t="s">
        <v>36</v>
      </c>
      <c r="CG342" s="1098" t="s">
        <v>36</v>
      </c>
      <c r="CH342" s="1098" t="s">
        <v>36</v>
      </c>
      <c r="CI342" s="1098" t="s">
        <v>36</v>
      </c>
      <c r="CJ342" s="1098" t="s">
        <v>36</v>
      </c>
      <c r="CK342" s="1098" t="s">
        <v>36</v>
      </c>
      <c r="CL342" s="1098" t="s">
        <v>36</v>
      </c>
      <c r="CM342" s="1528"/>
      <c r="CN342" s="1528"/>
      <c r="CO342" s="1528"/>
      <c r="CP342" s="1528"/>
      <c r="CQ342" s="1528"/>
      <c r="CR342" s="1528"/>
      <c r="CS342" s="1528"/>
      <c r="CT342" s="1528"/>
      <c r="CU342" s="1528"/>
      <c r="CV342" s="1528"/>
      <c r="CW342" s="1528"/>
      <c r="CX342" s="1528"/>
      <c r="CY342" s="1528"/>
      <c r="CZ342" s="1528"/>
    </row>
    <row r="343" s="567" customFormat="true" ht="15" customHeight="true" x14ac:dyDescent="0.2">
      <c r="B343" s="568"/>
      <c r="AM343" s="216"/>
      <c r="AN343" s="216"/>
      <c r="AO343" s="216"/>
      <c r="AP343" s="216"/>
      <c r="AQ343" s="216"/>
      <c r="AR343" s="216"/>
      <c r="AS343" s="216"/>
      <c r="AT343" s="216"/>
      <c r="AU343" s="216"/>
      <c r="AV343" s="216"/>
      <c r="AW343" s="216"/>
      <c r="AX343" s="216"/>
      <c r="AY343" s="216"/>
      <c r="AZ343" s="216"/>
      <c r="BA343" s="1803" t="s">
        <v>140</v>
      </c>
      <c r="BB343" s="163" t="s">
        <v>50</v>
      </c>
      <c r="BC343" s="1020" t="s">
        <v>36</v>
      </c>
      <c r="BD343" s="1040" t="s">
        <v>36</v>
      </c>
      <c r="BE343" s="1040" t="s">
        <v>36</v>
      </c>
      <c r="BF343" s="1040" t="s">
        <v>36</v>
      </c>
      <c r="BG343" s="1060" t="s">
        <v>36</v>
      </c>
      <c r="BH343" s="1079" t="s">
        <v>36</v>
      </c>
      <c r="BI343" s="1040" t="s">
        <v>36</v>
      </c>
      <c r="BJ343" s="1040" t="s">
        <v>36</v>
      </c>
      <c r="BK343" s="1040" t="s">
        <v>36</v>
      </c>
      <c r="BL343" s="1060" t="s">
        <v>36</v>
      </c>
      <c r="BM343" s="1079" t="s">
        <v>36</v>
      </c>
      <c r="BN343" s="1040" t="s">
        <v>36</v>
      </c>
      <c r="BO343" s="1040" t="s">
        <v>36</v>
      </c>
      <c r="BP343" s="1040" t="s">
        <v>36</v>
      </c>
      <c r="BQ343" s="1060" t="s">
        <v>36</v>
      </c>
      <c r="BR343" s="1079" t="s">
        <v>36</v>
      </c>
      <c r="BS343" s="1040" t="s">
        <v>36</v>
      </c>
      <c r="BT343" s="1040" t="s">
        <v>36</v>
      </c>
      <c r="BU343" s="1040" t="s">
        <v>36</v>
      </c>
      <c r="BV343" s="1040" t="s">
        <v>36</v>
      </c>
      <c r="BW343" s="1040" t="s">
        <v>36</v>
      </c>
      <c r="BX343" s="1040" t="s">
        <v>36</v>
      </c>
      <c r="BY343" s="1098" t="s">
        <v>36</v>
      </c>
      <c r="BZ343" s="1098" t="s">
        <v>36</v>
      </c>
      <c r="CA343" s="1098" t="s">
        <v>36</v>
      </c>
      <c r="CB343" s="1098" t="s">
        <v>36</v>
      </c>
      <c r="CC343" s="1098" t="s">
        <v>36</v>
      </c>
      <c r="CD343" s="1098" t="s">
        <v>36</v>
      </c>
      <c r="CE343" s="1098" t="s">
        <v>36</v>
      </c>
      <c r="CF343" s="1098" t="s">
        <v>36</v>
      </c>
      <c r="CG343" s="1098" t="s">
        <v>36</v>
      </c>
      <c r="CH343" s="1098" t="s">
        <v>36</v>
      </c>
      <c r="CI343" s="1098" t="s">
        <v>36</v>
      </c>
      <c r="CJ343" s="1098" t="s">
        <v>36</v>
      </c>
      <c r="CK343" s="1098" t="s">
        <v>36</v>
      </c>
      <c r="CL343" s="1098" t="s">
        <v>36</v>
      </c>
      <c r="CM343" s="1528"/>
      <c r="CN343" s="1528"/>
      <c r="CO343" s="1528"/>
      <c r="CP343" s="1528"/>
      <c r="CQ343" s="1528"/>
      <c r="CR343" s="1528"/>
      <c r="CS343" s="1528"/>
      <c r="CT343" s="1528"/>
      <c r="CU343" s="1528"/>
      <c r="CV343" s="1528"/>
      <c r="CW343" s="1528"/>
      <c r="CX343" s="1528"/>
      <c r="CY343" s="1528"/>
      <c r="CZ343" s="1528"/>
    </row>
    <row r="344" s="567" customFormat="true" ht="15" customHeight="true" x14ac:dyDescent="0.2">
      <c r="B344" s="568"/>
      <c r="AM344" s="216"/>
      <c r="AN344" s="216"/>
      <c r="AO344" s="216"/>
      <c r="AP344" s="216"/>
      <c r="AQ344" s="216"/>
      <c r="AR344" s="216"/>
      <c r="AS344" s="216"/>
      <c r="AT344" s="216"/>
      <c r="AU344" s="216"/>
      <c r="AV344" s="216"/>
      <c r="AW344" s="216"/>
      <c r="AX344" s="216"/>
      <c r="AY344" s="216"/>
      <c r="AZ344" s="216"/>
      <c r="BA344" s="1804"/>
      <c r="BB344" s="163" t="s">
        <v>49</v>
      </c>
      <c r="BC344" s="1020" t="s">
        <v>36</v>
      </c>
      <c r="BD344" s="1040" t="s">
        <v>36</v>
      </c>
      <c r="BE344" s="1040" t="s">
        <v>36</v>
      </c>
      <c r="BF344" s="1040" t="s">
        <v>36</v>
      </c>
      <c r="BG344" s="1060" t="s">
        <v>36</v>
      </c>
      <c r="BH344" s="1079" t="s">
        <v>36</v>
      </c>
      <c r="BI344" s="1040" t="s">
        <v>36</v>
      </c>
      <c r="BJ344" s="1040" t="s">
        <v>36</v>
      </c>
      <c r="BK344" s="1040" t="s">
        <v>36</v>
      </c>
      <c r="BL344" s="1060" t="s">
        <v>36</v>
      </c>
      <c r="BM344" s="1079" t="s">
        <v>36</v>
      </c>
      <c r="BN344" s="1040" t="s">
        <v>36</v>
      </c>
      <c r="BO344" s="1040" t="s">
        <v>36</v>
      </c>
      <c r="BP344" s="1040" t="s">
        <v>36</v>
      </c>
      <c r="BQ344" s="1060" t="s">
        <v>36</v>
      </c>
      <c r="BR344" s="1079" t="s">
        <v>36</v>
      </c>
      <c r="BS344" s="1040" t="s">
        <v>36</v>
      </c>
      <c r="BT344" s="1040" t="s">
        <v>36</v>
      </c>
      <c r="BU344" s="1040" t="s">
        <v>36</v>
      </c>
      <c r="BV344" s="1040" t="s">
        <v>36</v>
      </c>
      <c r="BW344" s="1040" t="s">
        <v>36</v>
      </c>
      <c r="BX344" s="1040" t="s">
        <v>36</v>
      </c>
      <c r="BY344" s="1098" t="s">
        <v>36</v>
      </c>
      <c r="BZ344" s="1098" t="s">
        <v>36</v>
      </c>
      <c r="CA344" s="1098" t="s">
        <v>36</v>
      </c>
      <c r="CB344" s="1098" t="s">
        <v>36</v>
      </c>
      <c r="CC344" s="1098" t="s">
        <v>36</v>
      </c>
      <c r="CD344" s="1098" t="s">
        <v>36</v>
      </c>
      <c r="CE344" s="1098" t="s">
        <v>36</v>
      </c>
      <c r="CF344" s="1098" t="s">
        <v>36</v>
      </c>
      <c r="CG344" s="1098" t="s">
        <v>36</v>
      </c>
      <c r="CH344" s="1098" t="s">
        <v>36</v>
      </c>
      <c r="CI344" s="1098" t="s">
        <v>36</v>
      </c>
      <c r="CJ344" s="1098" t="s">
        <v>36</v>
      </c>
      <c r="CK344" s="1098" t="s">
        <v>36</v>
      </c>
      <c r="CL344" s="1098" t="s">
        <v>36</v>
      </c>
      <c r="CM344" s="1528"/>
      <c r="CN344" s="1528"/>
      <c r="CO344" s="1528"/>
      <c r="CP344" s="1528"/>
      <c r="CQ344" s="1528"/>
      <c r="CR344" s="1528"/>
      <c r="CS344" s="1528"/>
      <c r="CT344" s="1528"/>
      <c r="CU344" s="1528"/>
      <c r="CV344" s="1528"/>
      <c r="CW344" s="1528"/>
      <c r="CX344" s="1528"/>
      <c r="CY344" s="1528"/>
      <c r="CZ344" s="1528"/>
    </row>
    <row r="345" s="567" customFormat="true" ht="15" customHeight="true" x14ac:dyDescent="0.2">
      <c r="B345" s="568"/>
      <c r="AM345" s="216"/>
      <c r="AN345" s="216"/>
      <c r="AO345" s="216"/>
      <c r="AP345" s="216"/>
      <c r="AQ345" s="216"/>
      <c r="AR345" s="216"/>
      <c r="AS345" s="216"/>
      <c r="AT345" s="216"/>
      <c r="AU345" s="216"/>
      <c r="AV345" s="216"/>
      <c r="AW345" s="216"/>
      <c r="AX345" s="216"/>
      <c r="AY345" s="216"/>
      <c r="AZ345" s="216"/>
      <c r="BA345" s="1803" t="s">
        <v>141</v>
      </c>
      <c r="BB345" s="163" t="s">
        <v>50</v>
      </c>
      <c r="BC345" s="1020" t="s">
        <v>36</v>
      </c>
      <c r="BD345" s="1040" t="s">
        <v>36</v>
      </c>
      <c r="BE345" s="1040" t="s">
        <v>36</v>
      </c>
      <c r="BF345" s="1040" t="s">
        <v>36</v>
      </c>
      <c r="BG345" s="1060" t="s">
        <v>36</v>
      </c>
      <c r="BH345" s="1079" t="s">
        <v>36</v>
      </c>
      <c r="BI345" s="1040" t="s">
        <v>36</v>
      </c>
      <c r="BJ345" s="1040" t="s">
        <v>36</v>
      </c>
      <c r="BK345" s="1040" t="s">
        <v>36</v>
      </c>
      <c r="BL345" s="1060" t="s">
        <v>36</v>
      </c>
      <c r="BM345" s="1079" t="s">
        <v>36</v>
      </c>
      <c r="BN345" s="1040" t="s">
        <v>36</v>
      </c>
      <c r="BO345" s="1040" t="s">
        <v>36</v>
      </c>
      <c r="BP345" s="1040" t="s">
        <v>36</v>
      </c>
      <c r="BQ345" s="1060" t="s">
        <v>36</v>
      </c>
      <c r="BR345" s="1079" t="s">
        <v>36</v>
      </c>
      <c r="BS345" s="1040" t="s">
        <v>36</v>
      </c>
      <c r="BT345" s="1040" t="s">
        <v>36</v>
      </c>
      <c r="BU345" s="1040" t="s">
        <v>36</v>
      </c>
      <c r="BV345" s="1040" t="s">
        <v>36</v>
      </c>
      <c r="BW345" s="1040" t="s">
        <v>36</v>
      </c>
      <c r="BX345" s="1040" t="s">
        <v>36</v>
      </c>
      <c r="BY345" s="1098" t="s">
        <v>36</v>
      </c>
      <c r="BZ345" s="1098" t="s">
        <v>36</v>
      </c>
      <c r="CA345" s="1098" t="s">
        <v>36</v>
      </c>
      <c r="CB345" s="1098" t="s">
        <v>36</v>
      </c>
      <c r="CC345" s="1098" t="s">
        <v>36</v>
      </c>
      <c r="CD345" s="1098" t="s">
        <v>36</v>
      </c>
      <c r="CE345" s="1098" t="s">
        <v>36</v>
      </c>
      <c r="CF345" s="1098" t="s">
        <v>36</v>
      </c>
      <c r="CG345" s="1098" t="s">
        <v>36</v>
      </c>
      <c r="CH345" s="1098" t="s">
        <v>36</v>
      </c>
      <c r="CI345" s="1098" t="s">
        <v>36</v>
      </c>
      <c r="CJ345" s="1098" t="s">
        <v>36</v>
      </c>
      <c r="CK345" s="1098" t="s">
        <v>36</v>
      </c>
      <c r="CL345" s="1098" t="s">
        <v>36</v>
      </c>
      <c r="CM345" s="1528"/>
      <c r="CN345" s="1528"/>
      <c r="CO345" s="1528"/>
      <c r="CP345" s="1528"/>
      <c r="CQ345" s="1528"/>
      <c r="CR345" s="1528"/>
      <c r="CS345" s="1528"/>
      <c r="CT345" s="1528"/>
      <c r="CU345" s="1528"/>
      <c r="CV345" s="1528"/>
      <c r="CW345" s="1528"/>
      <c r="CX345" s="1528"/>
      <c r="CY345" s="1528"/>
      <c r="CZ345" s="1528"/>
    </row>
    <row r="346" s="567" customFormat="true" ht="15" customHeight="true" x14ac:dyDescent="0.2">
      <c r="B346" s="568"/>
      <c r="AM346" s="216"/>
      <c r="AN346" s="216"/>
      <c r="AO346" s="216"/>
      <c r="AP346" s="216"/>
      <c r="AQ346" s="216"/>
      <c r="AR346" s="216"/>
      <c r="AS346" s="216"/>
      <c r="AT346" s="216"/>
      <c r="AU346" s="216"/>
      <c r="AV346" s="216"/>
      <c r="AW346" s="216"/>
      <c r="AX346" s="216"/>
      <c r="AY346" s="216"/>
      <c r="AZ346" s="216"/>
      <c r="BA346" s="1804"/>
      <c r="BB346" s="163" t="s">
        <v>49</v>
      </c>
      <c r="BC346" s="1020" t="s">
        <v>36</v>
      </c>
      <c r="BD346" s="1040" t="s">
        <v>36</v>
      </c>
      <c r="BE346" s="1040" t="s">
        <v>36</v>
      </c>
      <c r="BF346" s="1040" t="s">
        <v>36</v>
      </c>
      <c r="BG346" s="1060" t="s">
        <v>36</v>
      </c>
      <c r="BH346" s="1079" t="s">
        <v>36</v>
      </c>
      <c r="BI346" s="1040" t="s">
        <v>36</v>
      </c>
      <c r="BJ346" s="1040" t="s">
        <v>36</v>
      </c>
      <c r="BK346" s="1040" t="s">
        <v>36</v>
      </c>
      <c r="BL346" s="1060" t="s">
        <v>36</v>
      </c>
      <c r="BM346" s="1079" t="s">
        <v>36</v>
      </c>
      <c r="BN346" s="1040" t="s">
        <v>36</v>
      </c>
      <c r="BO346" s="1040" t="s">
        <v>36</v>
      </c>
      <c r="BP346" s="1040" t="s">
        <v>36</v>
      </c>
      <c r="BQ346" s="1060" t="s">
        <v>36</v>
      </c>
      <c r="BR346" s="1079" t="s">
        <v>36</v>
      </c>
      <c r="BS346" s="1040" t="s">
        <v>36</v>
      </c>
      <c r="BT346" s="1040" t="s">
        <v>36</v>
      </c>
      <c r="BU346" s="1040" t="s">
        <v>36</v>
      </c>
      <c r="BV346" s="1040" t="s">
        <v>36</v>
      </c>
      <c r="BW346" s="1040" t="s">
        <v>36</v>
      </c>
      <c r="BX346" s="1040" t="s">
        <v>36</v>
      </c>
      <c r="BY346" s="1098" t="s">
        <v>36</v>
      </c>
      <c r="BZ346" s="1098" t="s">
        <v>36</v>
      </c>
      <c r="CA346" s="1098" t="s">
        <v>36</v>
      </c>
      <c r="CB346" s="1098" t="s">
        <v>36</v>
      </c>
      <c r="CC346" s="1098" t="s">
        <v>36</v>
      </c>
      <c r="CD346" s="1098" t="s">
        <v>36</v>
      </c>
      <c r="CE346" s="1098" t="s">
        <v>36</v>
      </c>
      <c r="CF346" s="1098" t="s">
        <v>36</v>
      </c>
      <c r="CG346" s="1098" t="s">
        <v>36</v>
      </c>
      <c r="CH346" s="1098" t="s">
        <v>36</v>
      </c>
      <c r="CI346" s="1098" t="s">
        <v>36</v>
      </c>
      <c r="CJ346" s="1098" t="s">
        <v>36</v>
      </c>
      <c r="CK346" s="1098" t="s">
        <v>36</v>
      </c>
      <c r="CL346" s="1098" t="s">
        <v>36</v>
      </c>
      <c r="CM346" s="1528"/>
      <c r="CN346" s="1528"/>
      <c r="CO346" s="1528"/>
      <c r="CP346" s="1528"/>
      <c r="CQ346" s="1528"/>
      <c r="CR346" s="1528"/>
      <c r="CS346" s="1528"/>
      <c r="CT346" s="1528"/>
      <c r="CU346" s="1528"/>
      <c r="CV346" s="1528"/>
      <c r="CW346" s="1528"/>
      <c r="CX346" s="1528"/>
      <c r="CY346" s="1528"/>
      <c r="CZ346" s="1528"/>
    </row>
    <row r="347" s="567" customFormat="true" ht="15" customHeight="true" x14ac:dyDescent="0.2">
      <c r="B347" s="568"/>
      <c r="AM347" s="216"/>
      <c r="AN347" s="216"/>
      <c r="AO347" s="216"/>
      <c r="AP347" s="216"/>
      <c r="AQ347" s="216"/>
      <c r="AR347" s="216"/>
      <c r="AS347" s="216"/>
      <c r="AT347" s="216"/>
      <c r="AU347" s="216"/>
      <c r="AV347" s="216"/>
      <c r="AW347" s="216"/>
      <c r="AX347" s="216"/>
      <c r="AY347" s="216"/>
      <c r="AZ347" s="216"/>
      <c r="BA347" s="1803" t="s">
        <v>142</v>
      </c>
      <c r="BB347" s="163" t="s">
        <v>50</v>
      </c>
      <c r="BC347" s="1020" t="s">
        <v>36</v>
      </c>
      <c r="BD347" s="1040" t="s">
        <v>36</v>
      </c>
      <c r="BE347" s="1040" t="s">
        <v>36</v>
      </c>
      <c r="BF347" s="1040" t="s">
        <v>36</v>
      </c>
      <c r="BG347" s="1060" t="s">
        <v>36</v>
      </c>
      <c r="BH347" s="1079" t="s">
        <v>36</v>
      </c>
      <c r="BI347" s="1040" t="s">
        <v>36</v>
      </c>
      <c r="BJ347" s="1040" t="s">
        <v>36</v>
      </c>
      <c r="BK347" s="1040" t="s">
        <v>36</v>
      </c>
      <c r="BL347" s="1060" t="s">
        <v>36</v>
      </c>
      <c r="BM347" s="1079" t="s">
        <v>36</v>
      </c>
      <c r="BN347" s="1040" t="s">
        <v>36</v>
      </c>
      <c r="BO347" s="1040" t="s">
        <v>36</v>
      </c>
      <c r="BP347" s="1040" t="s">
        <v>36</v>
      </c>
      <c r="BQ347" s="1060" t="s">
        <v>36</v>
      </c>
      <c r="BR347" s="1079" t="s">
        <v>36</v>
      </c>
      <c r="BS347" s="1040" t="s">
        <v>36</v>
      </c>
      <c r="BT347" s="1040" t="s">
        <v>36</v>
      </c>
      <c r="BU347" s="1040" t="s">
        <v>36</v>
      </c>
      <c r="BV347" s="1040" t="s">
        <v>36</v>
      </c>
      <c r="BW347" s="1040" t="s">
        <v>36</v>
      </c>
      <c r="BX347" s="1040" t="s">
        <v>36</v>
      </c>
      <c r="BY347" s="1098" t="s">
        <v>36</v>
      </c>
      <c r="BZ347" s="1098" t="s">
        <v>36</v>
      </c>
      <c r="CA347" s="1098" t="s">
        <v>36</v>
      </c>
      <c r="CB347" s="1098" t="s">
        <v>36</v>
      </c>
      <c r="CC347" s="1098" t="s">
        <v>36</v>
      </c>
      <c r="CD347" s="1098" t="s">
        <v>36</v>
      </c>
      <c r="CE347" s="1098" t="s">
        <v>36</v>
      </c>
      <c r="CF347" s="1098" t="s">
        <v>36</v>
      </c>
      <c r="CG347" s="1098" t="s">
        <v>36</v>
      </c>
      <c r="CH347" s="1098" t="s">
        <v>36</v>
      </c>
      <c r="CI347" s="1098" t="s">
        <v>36</v>
      </c>
      <c r="CJ347" s="1098" t="s">
        <v>36</v>
      </c>
      <c r="CK347" s="1098" t="s">
        <v>36</v>
      </c>
      <c r="CL347" s="1098" t="s">
        <v>36</v>
      </c>
      <c r="CM347" s="1528"/>
      <c r="CN347" s="1528"/>
      <c r="CO347" s="1528"/>
      <c r="CP347" s="1528"/>
      <c r="CQ347" s="1528"/>
      <c r="CR347" s="1528"/>
      <c r="CS347" s="1528"/>
      <c r="CT347" s="1528"/>
      <c r="CU347" s="1528"/>
      <c r="CV347" s="1528"/>
      <c r="CW347" s="1528"/>
      <c r="CX347" s="1528"/>
      <c r="CY347" s="1528"/>
      <c r="CZ347" s="1528"/>
    </row>
    <row r="348" s="567" customFormat="true" ht="15" customHeight="true" x14ac:dyDescent="0.2">
      <c r="B348" s="568"/>
      <c r="AM348" s="216"/>
      <c r="AN348" s="216"/>
      <c r="AO348" s="216"/>
      <c r="AP348" s="216"/>
      <c r="AQ348" s="216"/>
      <c r="AR348" s="216"/>
      <c r="AS348" s="216"/>
      <c r="AT348" s="216"/>
      <c r="AU348" s="216"/>
      <c r="AV348" s="216"/>
      <c r="AW348" s="216"/>
      <c r="AX348" s="216"/>
      <c r="AY348" s="216"/>
      <c r="AZ348" s="216"/>
      <c r="BA348" s="1804"/>
      <c r="BB348" s="163" t="s">
        <v>49</v>
      </c>
      <c r="BC348" s="1020" t="s">
        <v>36</v>
      </c>
      <c r="BD348" s="1040" t="s">
        <v>36</v>
      </c>
      <c r="BE348" s="1040" t="s">
        <v>36</v>
      </c>
      <c r="BF348" s="1040" t="s">
        <v>36</v>
      </c>
      <c r="BG348" s="1060" t="s">
        <v>36</v>
      </c>
      <c r="BH348" s="1079" t="s">
        <v>36</v>
      </c>
      <c r="BI348" s="1040" t="s">
        <v>36</v>
      </c>
      <c r="BJ348" s="1040" t="s">
        <v>36</v>
      </c>
      <c r="BK348" s="1040" t="s">
        <v>36</v>
      </c>
      <c r="BL348" s="1060" t="s">
        <v>36</v>
      </c>
      <c r="BM348" s="1079" t="s">
        <v>36</v>
      </c>
      <c r="BN348" s="1040" t="s">
        <v>36</v>
      </c>
      <c r="BO348" s="1040" t="s">
        <v>36</v>
      </c>
      <c r="BP348" s="1040" t="s">
        <v>36</v>
      </c>
      <c r="BQ348" s="1060" t="s">
        <v>36</v>
      </c>
      <c r="BR348" s="1079" t="s">
        <v>36</v>
      </c>
      <c r="BS348" s="1040" t="s">
        <v>36</v>
      </c>
      <c r="BT348" s="1040" t="s">
        <v>36</v>
      </c>
      <c r="BU348" s="1040" t="s">
        <v>36</v>
      </c>
      <c r="BV348" s="1040" t="s">
        <v>36</v>
      </c>
      <c r="BW348" s="1040" t="s">
        <v>36</v>
      </c>
      <c r="BX348" s="1040" t="s">
        <v>36</v>
      </c>
      <c r="BY348" s="1098" t="s">
        <v>36</v>
      </c>
      <c r="BZ348" s="1098" t="s">
        <v>36</v>
      </c>
      <c r="CA348" s="1098" t="s">
        <v>36</v>
      </c>
      <c r="CB348" s="1098" t="s">
        <v>36</v>
      </c>
      <c r="CC348" s="1098" t="s">
        <v>36</v>
      </c>
      <c r="CD348" s="1098" t="s">
        <v>36</v>
      </c>
      <c r="CE348" s="1098" t="s">
        <v>36</v>
      </c>
      <c r="CF348" s="1098" t="s">
        <v>36</v>
      </c>
      <c r="CG348" s="1098" t="s">
        <v>36</v>
      </c>
      <c r="CH348" s="1098" t="s">
        <v>36</v>
      </c>
      <c r="CI348" s="1098" t="s">
        <v>36</v>
      </c>
      <c r="CJ348" s="1098" t="s">
        <v>36</v>
      </c>
      <c r="CK348" s="1098" t="s">
        <v>36</v>
      </c>
      <c r="CL348" s="1098" t="s">
        <v>36</v>
      </c>
      <c r="CM348" s="1528"/>
      <c r="CN348" s="1528"/>
      <c r="CO348" s="1528"/>
      <c r="CP348" s="1528"/>
      <c r="CQ348" s="1528"/>
      <c r="CR348" s="1528"/>
      <c r="CS348" s="1528"/>
      <c r="CT348" s="1528"/>
      <c r="CU348" s="1528"/>
      <c r="CV348" s="1528"/>
      <c r="CW348" s="1528"/>
      <c r="CX348" s="1528"/>
      <c r="CY348" s="1528"/>
      <c r="CZ348" s="1528"/>
    </row>
    <row r="349" s="567" customFormat="true" ht="15" customHeight="true" x14ac:dyDescent="0.2">
      <c r="B349" s="568"/>
      <c r="AM349" s="216"/>
      <c r="AN349" s="216"/>
      <c r="AO349" s="216"/>
      <c r="AP349" s="216"/>
      <c r="AQ349" s="216"/>
      <c r="AR349" s="216"/>
      <c r="AS349" s="216"/>
      <c r="AT349" s="216"/>
      <c r="AU349" s="216"/>
      <c r="AV349" s="216"/>
      <c r="AW349" s="216"/>
      <c r="AX349" s="216"/>
      <c r="AY349" s="216"/>
      <c r="AZ349" s="216"/>
      <c r="BA349" s="1803" t="s">
        <v>143</v>
      </c>
      <c r="BB349" s="163" t="s">
        <v>50</v>
      </c>
      <c r="BC349" s="1020" t="s">
        <v>36</v>
      </c>
      <c r="BD349" s="1040" t="s">
        <v>36</v>
      </c>
      <c r="BE349" s="1040" t="s">
        <v>36</v>
      </c>
      <c r="BF349" s="1040" t="s">
        <v>36</v>
      </c>
      <c r="BG349" s="1060" t="s">
        <v>36</v>
      </c>
      <c r="BH349" s="1079" t="s">
        <v>36</v>
      </c>
      <c r="BI349" s="1040" t="s">
        <v>36</v>
      </c>
      <c r="BJ349" s="1040" t="s">
        <v>36</v>
      </c>
      <c r="BK349" s="1040" t="s">
        <v>36</v>
      </c>
      <c r="BL349" s="1060" t="s">
        <v>36</v>
      </c>
      <c r="BM349" s="1079" t="s">
        <v>36</v>
      </c>
      <c r="BN349" s="1040" t="s">
        <v>36</v>
      </c>
      <c r="BO349" s="1040" t="s">
        <v>36</v>
      </c>
      <c r="BP349" s="1040" t="s">
        <v>36</v>
      </c>
      <c r="BQ349" s="1060" t="s">
        <v>36</v>
      </c>
      <c r="BR349" s="1079" t="s">
        <v>36</v>
      </c>
      <c r="BS349" s="1040" t="s">
        <v>36</v>
      </c>
      <c r="BT349" s="1040" t="s">
        <v>36</v>
      </c>
      <c r="BU349" s="1040" t="s">
        <v>36</v>
      </c>
      <c r="BV349" s="1040" t="s">
        <v>36</v>
      </c>
      <c r="BW349" s="1040" t="s">
        <v>36</v>
      </c>
      <c r="BX349" s="1040" t="s">
        <v>36</v>
      </c>
      <c r="BY349" s="1098" t="s">
        <v>36</v>
      </c>
      <c r="BZ349" s="1098" t="s">
        <v>36</v>
      </c>
      <c r="CA349" s="1098" t="s">
        <v>36</v>
      </c>
      <c r="CB349" s="1098" t="s">
        <v>36</v>
      </c>
      <c r="CC349" s="1098" t="s">
        <v>36</v>
      </c>
      <c r="CD349" s="1098" t="s">
        <v>36</v>
      </c>
      <c r="CE349" s="1098" t="s">
        <v>36</v>
      </c>
      <c r="CF349" s="1098" t="s">
        <v>36</v>
      </c>
      <c r="CG349" s="1098" t="s">
        <v>36</v>
      </c>
      <c r="CH349" s="1098" t="s">
        <v>36</v>
      </c>
      <c r="CI349" s="1098" t="s">
        <v>36</v>
      </c>
      <c r="CJ349" s="1098" t="s">
        <v>36</v>
      </c>
      <c r="CK349" s="1098" t="s">
        <v>36</v>
      </c>
      <c r="CL349" s="1098" t="s">
        <v>36</v>
      </c>
      <c r="CM349" s="1528"/>
      <c r="CN349" s="1528"/>
      <c r="CO349" s="1528"/>
      <c r="CP349" s="1528"/>
      <c r="CQ349" s="1528"/>
      <c r="CR349" s="1528"/>
      <c r="CS349" s="1528"/>
      <c r="CT349" s="1528"/>
      <c r="CU349" s="1528"/>
      <c r="CV349" s="1528"/>
      <c r="CW349" s="1528"/>
      <c r="CX349" s="1528"/>
      <c r="CY349" s="1528"/>
      <c r="CZ349" s="1528"/>
    </row>
    <row r="350" s="567" customFormat="true" ht="15" customHeight="true" x14ac:dyDescent="0.2">
      <c r="B350" s="568"/>
      <c r="AM350" s="216"/>
      <c r="AN350" s="216"/>
      <c r="AO350" s="216"/>
      <c r="AP350" s="216"/>
      <c r="AQ350" s="216"/>
      <c r="AR350" s="216"/>
      <c r="AS350" s="216"/>
      <c r="AT350" s="216"/>
      <c r="AU350" s="216"/>
      <c r="AV350" s="216"/>
      <c r="AW350" s="216"/>
      <c r="AX350" s="216"/>
      <c r="AY350" s="216"/>
      <c r="AZ350" s="216"/>
      <c r="BA350" s="1804"/>
      <c r="BB350" s="163" t="s">
        <v>49</v>
      </c>
      <c r="BC350" s="1020" t="s">
        <v>36</v>
      </c>
      <c r="BD350" s="1040" t="s">
        <v>36</v>
      </c>
      <c r="BE350" s="1040" t="s">
        <v>36</v>
      </c>
      <c r="BF350" s="1040" t="s">
        <v>36</v>
      </c>
      <c r="BG350" s="1060" t="s">
        <v>36</v>
      </c>
      <c r="BH350" s="1079" t="s">
        <v>36</v>
      </c>
      <c r="BI350" s="1040" t="s">
        <v>36</v>
      </c>
      <c r="BJ350" s="1040" t="s">
        <v>36</v>
      </c>
      <c r="BK350" s="1040" t="s">
        <v>36</v>
      </c>
      <c r="BL350" s="1060" t="s">
        <v>36</v>
      </c>
      <c r="BM350" s="1079" t="s">
        <v>36</v>
      </c>
      <c r="BN350" s="1040" t="s">
        <v>36</v>
      </c>
      <c r="BO350" s="1040" t="s">
        <v>36</v>
      </c>
      <c r="BP350" s="1040" t="s">
        <v>36</v>
      </c>
      <c r="BQ350" s="1060" t="s">
        <v>36</v>
      </c>
      <c r="BR350" s="1079" t="s">
        <v>36</v>
      </c>
      <c r="BS350" s="1040" t="s">
        <v>36</v>
      </c>
      <c r="BT350" s="1040" t="s">
        <v>36</v>
      </c>
      <c r="BU350" s="1040" t="s">
        <v>36</v>
      </c>
      <c r="BV350" s="1040" t="s">
        <v>36</v>
      </c>
      <c r="BW350" s="1040" t="s">
        <v>36</v>
      </c>
      <c r="BX350" s="1040" t="s">
        <v>36</v>
      </c>
      <c r="BY350" s="1098" t="s">
        <v>36</v>
      </c>
      <c r="BZ350" s="1098" t="s">
        <v>36</v>
      </c>
      <c r="CA350" s="1098" t="s">
        <v>36</v>
      </c>
      <c r="CB350" s="1098" t="s">
        <v>36</v>
      </c>
      <c r="CC350" s="1098" t="s">
        <v>36</v>
      </c>
      <c r="CD350" s="1098" t="s">
        <v>36</v>
      </c>
      <c r="CE350" s="1098" t="s">
        <v>36</v>
      </c>
      <c r="CF350" s="1098" t="s">
        <v>36</v>
      </c>
      <c r="CG350" s="1098" t="s">
        <v>36</v>
      </c>
      <c r="CH350" s="1098" t="s">
        <v>36</v>
      </c>
      <c r="CI350" s="1098" t="s">
        <v>36</v>
      </c>
      <c r="CJ350" s="1098" t="s">
        <v>36</v>
      </c>
      <c r="CK350" s="1098" t="s">
        <v>36</v>
      </c>
      <c r="CL350" s="1098" t="s">
        <v>36</v>
      </c>
      <c r="CM350" s="1528"/>
      <c r="CN350" s="1528"/>
      <c r="CO350" s="1528"/>
      <c r="CP350" s="1528"/>
      <c r="CQ350" s="1528"/>
      <c r="CR350" s="1528"/>
      <c r="CS350" s="1528"/>
      <c r="CT350" s="1528"/>
      <c r="CU350" s="1528"/>
      <c r="CV350" s="1528"/>
      <c r="CW350" s="1528"/>
      <c r="CX350" s="1528"/>
      <c r="CY350" s="1528"/>
      <c r="CZ350" s="1528"/>
    </row>
    <row r="351" s="567" customFormat="true" ht="15" customHeight="true" x14ac:dyDescent="0.2">
      <c r="B351" s="568"/>
      <c r="AM351" s="216"/>
      <c r="AN351" s="216"/>
      <c r="AO351" s="216"/>
      <c r="AP351" s="216"/>
      <c r="AQ351" s="216"/>
      <c r="AR351" s="216"/>
      <c r="AS351" s="216"/>
      <c r="AT351" s="216"/>
      <c r="AU351" s="216"/>
      <c r="AV351" s="216"/>
      <c r="AW351" s="216"/>
      <c r="AX351" s="216"/>
      <c r="AY351" s="216"/>
      <c r="AZ351" s="216"/>
      <c r="BA351" s="1803" t="s">
        <v>144</v>
      </c>
      <c r="BB351" s="163" t="s">
        <v>50</v>
      </c>
      <c r="BC351" s="1020" t="s">
        <v>36</v>
      </c>
      <c r="BD351" s="1040" t="s">
        <v>36</v>
      </c>
      <c r="BE351" s="1040" t="s">
        <v>36</v>
      </c>
      <c r="BF351" s="1040" t="s">
        <v>36</v>
      </c>
      <c r="BG351" s="1060" t="s">
        <v>36</v>
      </c>
      <c r="BH351" s="1079" t="s">
        <v>36</v>
      </c>
      <c r="BI351" s="1040" t="s">
        <v>36</v>
      </c>
      <c r="BJ351" s="1040" t="s">
        <v>36</v>
      </c>
      <c r="BK351" s="1040" t="s">
        <v>36</v>
      </c>
      <c r="BL351" s="1060" t="s">
        <v>36</v>
      </c>
      <c r="BM351" s="1079" t="s">
        <v>36</v>
      </c>
      <c r="BN351" s="1040" t="s">
        <v>36</v>
      </c>
      <c r="BO351" s="1040" t="s">
        <v>36</v>
      </c>
      <c r="BP351" s="1040" t="s">
        <v>36</v>
      </c>
      <c r="BQ351" s="1060" t="s">
        <v>36</v>
      </c>
      <c r="BR351" s="1079" t="s">
        <v>36</v>
      </c>
      <c r="BS351" s="1040" t="s">
        <v>36</v>
      </c>
      <c r="BT351" s="1040" t="s">
        <v>36</v>
      </c>
      <c r="BU351" s="1040" t="s">
        <v>36</v>
      </c>
      <c r="BV351" s="1040" t="s">
        <v>36</v>
      </c>
      <c r="BW351" s="1040" t="s">
        <v>36</v>
      </c>
      <c r="BX351" s="1040" t="s">
        <v>36</v>
      </c>
      <c r="BY351" s="1098" t="s">
        <v>36</v>
      </c>
      <c r="BZ351" s="1098" t="s">
        <v>36</v>
      </c>
      <c r="CA351" s="1098" t="s">
        <v>36</v>
      </c>
      <c r="CB351" s="1098" t="s">
        <v>36</v>
      </c>
      <c r="CC351" s="1098" t="s">
        <v>36</v>
      </c>
      <c r="CD351" s="1098" t="s">
        <v>36</v>
      </c>
      <c r="CE351" s="1098" t="s">
        <v>36</v>
      </c>
      <c r="CF351" s="1098" t="s">
        <v>36</v>
      </c>
      <c r="CG351" s="1098" t="s">
        <v>36</v>
      </c>
      <c r="CH351" s="1098" t="s">
        <v>36</v>
      </c>
      <c r="CI351" s="1098" t="s">
        <v>36</v>
      </c>
      <c r="CJ351" s="1098" t="s">
        <v>36</v>
      </c>
      <c r="CK351" s="1098" t="s">
        <v>36</v>
      </c>
      <c r="CL351" s="1098" t="s">
        <v>36</v>
      </c>
      <c r="CM351" s="1528"/>
      <c r="CN351" s="1528"/>
      <c r="CO351" s="1528"/>
      <c r="CP351" s="1528"/>
      <c r="CQ351" s="1528"/>
      <c r="CR351" s="1528"/>
      <c r="CS351" s="1528"/>
      <c r="CT351" s="1528"/>
      <c r="CU351" s="1528"/>
      <c r="CV351" s="1528"/>
      <c r="CW351" s="1528"/>
      <c r="CX351" s="1528"/>
      <c r="CY351" s="1528"/>
      <c r="CZ351" s="1528"/>
    </row>
    <row r="352" s="567" customFormat="true" ht="15" customHeight="true" x14ac:dyDescent="0.2">
      <c r="B352" s="568"/>
      <c r="AM352" s="216"/>
      <c r="AN352" s="216"/>
      <c r="AO352" s="216"/>
      <c r="AP352" s="216"/>
      <c r="AQ352" s="216"/>
      <c r="AR352" s="216"/>
      <c r="AS352" s="216"/>
      <c r="AT352" s="216"/>
      <c r="AU352" s="216"/>
      <c r="AV352" s="216"/>
      <c r="AW352" s="216"/>
      <c r="AX352" s="216"/>
      <c r="AY352" s="216"/>
      <c r="AZ352" s="216"/>
      <c r="BA352" s="1804"/>
      <c r="BB352" s="163" t="s">
        <v>49</v>
      </c>
      <c r="BC352" s="1020" t="s">
        <v>36</v>
      </c>
      <c r="BD352" s="1040" t="s">
        <v>36</v>
      </c>
      <c r="BE352" s="1040" t="s">
        <v>36</v>
      </c>
      <c r="BF352" s="1040" t="s">
        <v>36</v>
      </c>
      <c r="BG352" s="1060" t="s">
        <v>36</v>
      </c>
      <c r="BH352" s="1079" t="s">
        <v>36</v>
      </c>
      <c r="BI352" s="1040" t="s">
        <v>36</v>
      </c>
      <c r="BJ352" s="1040" t="s">
        <v>36</v>
      </c>
      <c r="BK352" s="1040" t="s">
        <v>36</v>
      </c>
      <c r="BL352" s="1060" t="s">
        <v>36</v>
      </c>
      <c r="BM352" s="1079" t="s">
        <v>36</v>
      </c>
      <c r="BN352" s="1040" t="s">
        <v>36</v>
      </c>
      <c r="BO352" s="1040" t="s">
        <v>36</v>
      </c>
      <c r="BP352" s="1040" t="s">
        <v>36</v>
      </c>
      <c r="BQ352" s="1060" t="s">
        <v>36</v>
      </c>
      <c r="BR352" s="1079" t="s">
        <v>36</v>
      </c>
      <c r="BS352" s="1040" t="s">
        <v>36</v>
      </c>
      <c r="BT352" s="1040" t="s">
        <v>36</v>
      </c>
      <c r="BU352" s="1040" t="s">
        <v>36</v>
      </c>
      <c r="BV352" s="1040" t="s">
        <v>36</v>
      </c>
      <c r="BW352" s="1040" t="s">
        <v>36</v>
      </c>
      <c r="BX352" s="1040" t="s">
        <v>36</v>
      </c>
      <c r="BY352" s="1098" t="s">
        <v>36</v>
      </c>
      <c r="BZ352" s="1098" t="s">
        <v>36</v>
      </c>
      <c r="CA352" s="1098" t="s">
        <v>36</v>
      </c>
      <c r="CB352" s="1098" t="s">
        <v>36</v>
      </c>
      <c r="CC352" s="1098" t="s">
        <v>36</v>
      </c>
      <c r="CD352" s="1098" t="s">
        <v>36</v>
      </c>
      <c r="CE352" s="1098" t="s">
        <v>36</v>
      </c>
      <c r="CF352" s="1098" t="s">
        <v>36</v>
      </c>
      <c r="CG352" s="1098" t="s">
        <v>36</v>
      </c>
      <c r="CH352" s="1098" t="s">
        <v>36</v>
      </c>
      <c r="CI352" s="1098" t="s">
        <v>36</v>
      </c>
      <c r="CJ352" s="1098" t="s">
        <v>36</v>
      </c>
      <c r="CK352" s="1098" t="s">
        <v>36</v>
      </c>
      <c r="CL352" s="1098" t="s">
        <v>36</v>
      </c>
      <c r="CM352" s="1528"/>
      <c r="CN352" s="1528"/>
      <c r="CO352" s="1528"/>
      <c r="CP352" s="1528"/>
      <c r="CQ352" s="1528"/>
      <c r="CR352" s="1528"/>
      <c r="CS352" s="1528"/>
      <c r="CT352" s="1528"/>
      <c r="CU352" s="1528"/>
      <c r="CV352" s="1528"/>
      <c r="CW352" s="1528"/>
      <c r="CX352" s="1528"/>
      <c r="CY352" s="1528"/>
      <c r="CZ352" s="1528"/>
    </row>
    <row r="353" s="567" customFormat="true" ht="15" customHeight="true" x14ac:dyDescent="0.2">
      <c r="B353" s="568"/>
      <c r="AM353" s="216"/>
      <c r="AN353" s="216"/>
      <c r="AO353" s="216"/>
      <c r="AP353" s="216"/>
      <c r="AQ353" s="216"/>
      <c r="AR353" s="216"/>
      <c r="AS353" s="216"/>
      <c r="AT353" s="216"/>
      <c r="AU353" s="216"/>
      <c r="AV353" s="216"/>
      <c r="AW353" s="216"/>
      <c r="AX353" s="216"/>
      <c r="AY353" s="216"/>
      <c r="AZ353" s="216"/>
      <c r="BA353" s="1803" t="s">
        <v>139</v>
      </c>
      <c r="BB353" s="163" t="s">
        <v>50</v>
      </c>
      <c r="BC353" s="1020" t="s">
        <v>36</v>
      </c>
      <c r="BD353" s="1040" t="s">
        <v>36</v>
      </c>
      <c r="BE353" s="1040" t="s">
        <v>36</v>
      </c>
      <c r="BF353" s="1040" t="s">
        <v>36</v>
      </c>
      <c r="BG353" s="1060" t="s">
        <v>36</v>
      </c>
      <c r="BH353" s="1079" t="s">
        <v>36</v>
      </c>
      <c r="BI353" s="1040" t="s">
        <v>36</v>
      </c>
      <c r="BJ353" s="1040" t="s">
        <v>36</v>
      </c>
      <c r="BK353" s="1040" t="s">
        <v>36</v>
      </c>
      <c r="BL353" s="1060" t="s">
        <v>36</v>
      </c>
      <c r="BM353" s="1079" t="s">
        <v>36</v>
      </c>
      <c r="BN353" s="1040" t="s">
        <v>36</v>
      </c>
      <c r="BO353" s="1040" t="s">
        <v>36</v>
      </c>
      <c r="BP353" s="1040" t="s">
        <v>36</v>
      </c>
      <c r="BQ353" s="1060" t="s">
        <v>36</v>
      </c>
      <c r="BR353" s="1079" t="s">
        <v>36</v>
      </c>
      <c r="BS353" s="1040" t="s">
        <v>36</v>
      </c>
      <c r="BT353" s="1040" t="s">
        <v>36</v>
      </c>
      <c r="BU353" s="1040" t="s">
        <v>36</v>
      </c>
      <c r="BV353" s="1040" t="s">
        <v>36</v>
      </c>
      <c r="BW353" s="1040" t="s">
        <v>36</v>
      </c>
      <c r="BX353" s="1040" t="s">
        <v>36</v>
      </c>
      <c r="BY353" s="1098" t="s">
        <v>36</v>
      </c>
      <c r="BZ353" s="1098" t="s">
        <v>36</v>
      </c>
      <c r="CA353" s="1098" t="s">
        <v>36</v>
      </c>
      <c r="CB353" s="1098" t="s">
        <v>36</v>
      </c>
      <c r="CC353" s="1098" t="s">
        <v>36</v>
      </c>
      <c r="CD353" s="1098" t="s">
        <v>36</v>
      </c>
      <c r="CE353" s="1098" t="s">
        <v>36</v>
      </c>
      <c r="CF353" s="1098" t="s">
        <v>36</v>
      </c>
      <c r="CG353" s="1098" t="s">
        <v>36</v>
      </c>
      <c r="CH353" s="1098" t="s">
        <v>36</v>
      </c>
      <c r="CI353" s="1098" t="s">
        <v>36</v>
      </c>
      <c r="CJ353" s="1098" t="s">
        <v>36</v>
      </c>
      <c r="CK353" s="1098" t="s">
        <v>36</v>
      </c>
      <c r="CL353" s="1098" t="s">
        <v>36</v>
      </c>
      <c r="CM353" s="1528"/>
      <c r="CN353" s="1528"/>
      <c r="CO353" s="1528"/>
      <c r="CP353" s="1528"/>
      <c r="CQ353" s="1528"/>
      <c r="CR353" s="1528"/>
      <c r="CS353" s="1528"/>
      <c r="CT353" s="1528"/>
      <c r="CU353" s="1528"/>
      <c r="CV353" s="1528"/>
      <c r="CW353" s="1528"/>
      <c r="CX353" s="1528"/>
      <c r="CY353" s="1528"/>
      <c r="CZ353" s="1528"/>
    </row>
    <row r="354" s="567" customFormat="true" ht="15" customHeight="true" x14ac:dyDescent="0.2">
      <c r="B354" s="568"/>
      <c r="AM354" s="216"/>
      <c r="AN354" s="216"/>
      <c r="AO354" s="216"/>
      <c r="AP354" s="216"/>
      <c r="AQ354" s="216"/>
      <c r="AR354" s="216"/>
      <c r="AS354" s="216"/>
      <c r="AT354" s="216"/>
      <c r="AU354" s="216"/>
      <c r="AV354" s="216"/>
      <c r="AW354" s="216"/>
      <c r="AX354" s="216"/>
      <c r="AY354" s="216"/>
      <c r="AZ354" s="216"/>
      <c r="BA354" s="1805"/>
      <c r="BB354" s="164" t="s">
        <v>49</v>
      </c>
      <c r="BC354" s="1021" t="s">
        <v>36</v>
      </c>
      <c r="BD354" s="1041" t="s">
        <v>36</v>
      </c>
      <c r="BE354" s="1041" t="s">
        <v>36</v>
      </c>
      <c r="BF354" s="1041" t="s">
        <v>36</v>
      </c>
      <c r="BG354" s="1061" t="s">
        <v>36</v>
      </c>
      <c r="BH354" s="1080" t="s">
        <v>36</v>
      </c>
      <c r="BI354" s="1041" t="s">
        <v>36</v>
      </c>
      <c r="BJ354" s="1041" t="s">
        <v>36</v>
      </c>
      <c r="BK354" s="1041" t="s">
        <v>36</v>
      </c>
      <c r="BL354" s="1061" t="s">
        <v>36</v>
      </c>
      <c r="BM354" s="1080" t="s">
        <v>36</v>
      </c>
      <c r="BN354" s="1041" t="s">
        <v>36</v>
      </c>
      <c r="BO354" s="1041" t="s">
        <v>36</v>
      </c>
      <c r="BP354" s="1041" t="s">
        <v>36</v>
      </c>
      <c r="BQ354" s="1061" t="s">
        <v>36</v>
      </c>
      <c r="BR354" s="1080" t="s">
        <v>36</v>
      </c>
      <c r="BS354" s="1041" t="s">
        <v>36</v>
      </c>
      <c r="BT354" s="1041" t="s">
        <v>36</v>
      </c>
      <c r="BU354" s="1041" t="s">
        <v>36</v>
      </c>
      <c r="BV354" s="1041" t="s">
        <v>36</v>
      </c>
      <c r="BW354" s="1041" t="s">
        <v>36</v>
      </c>
      <c r="BX354" s="1041" t="s">
        <v>36</v>
      </c>
      <c r="BY354" s="1099" t="s">
        <v>36</v>
      </c>
      <c r="BZ354" s="1099" t="s">
        <v>36</v>
      </c>
      <c r="CA354" s="1099" t="s">
        <v>36</v>
      </c>
      <c r="CB354" s="1099" t="s">
        <v>36</v>
      </c>
      <c r="CC354" s="1099" t="s">
        <v>36</v>
      </c>
      <c r="CD354" s="1099" t="s">
        <v>36</v>
      </c>
      <c r="CE354" s="1099" t="s">
        <v>36</v>
      </c>
      <c r="CF354" s="1099" t="s">
        <v>36</v>
      </c>
      <c r="CG354" s="1099" t="s">
        <v>36</v>
      </c>
      <c r="CH354" s="1099" t="s">
        <v>36</v>
      </c>
      <c r="CI354" s="1099" t="s">
        <v>36</v>
      </c>
      <c r="CJ354" s="1099" t="s">
        <v>36</v>
      </c>
      <c r="CK354" s="1099" t="s">
        <v>36</v>
      </c>
      <c r="CL354" s="1099" t="s">
        <v>36</v>
      </c>
      <c r="CM354" s="1529"/>
      <c r="CN354" s="1529"/>
      <c r="CO354" s="1529"/>
      <c r="CP354" s="1529"/>
      <c r="CQ354" s="1529"/>
      <c r="CR354" s="1529"/>
      <c r="CS354" s="1529"/>
      <c r="CT354" s="1529"/>
      <c r="CU354" s="1529"/>
      <c r="CV354" s="1529"/>
      <c r="CW354" s="1529"/>
      <c r="CX354" s="1529"/>
      <c r="CY354" s="1529"/>
      <c r="CZ354" s="1529"/>
    </row>
    <row r="355" s="567" customFormat="true" ht="15" customHeight="true" x14ac:dyDescent="0.2">
      <c r="B355" s="568"/>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567" customFormat="true" ht="15" customHeight="true" x14ac:dyDescent="0.2">
      <c r="B356" s="568"/>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567" customFormat="true" ht="15" customHeight="true" x14ac:dyDescent="0.2">
      <c r="B390" s="568"/>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567" customFormat="true" ht="15" customHeight="true" x14ac:dyDescent="0.2">
      <c r="B391" s="568"/>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567" customFormat="true" ht="15" customHeight="true" x14ac:dyDescent="0.2">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567" customFormat="true" ht="15" customHeight="true" x14ac:dyDescent="0.2">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567" customFormat="true" ht="15" customHeight="true" x14ac:dyDescent="0.2">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567" customFormat="true" ht="15" customHeight="true" x14ac:dyDescent="0.2">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567" customFormat="true" ht="15" customHeight="true" x14ac:dyDescent="0.2">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567" customFormat="true" ht="15" customHeight="true" x14ac:dyDescent="0.2">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567" customFormat="true" ht="15" customHeight="true" x14ac:dyDescent="0.2">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1698" t="s">
        <v>130</v>
      </c>
      <c r="D399" s="1699"/>
      <c r="E399" s="1699"/>
      <c r="F399" s="1699"/>
      <c r="G399" s="136"/>
      <c r="H399" s="1703" t="s">
        <v>131</v>
      </c>
      <c r="I399" s="1704"/>
      <c r="J399" s="1704"/>
      <c r="K399" s="1704"/>
      <c r="M399" s="1703" t="s">
        <v>132</v>
      </c>
      <c r="N399" s="1704"/>
      <c r="O399" s="1704"/>
      <c r="P399" s="1704"/>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1705" t="s">
        <v>208</v>
      </c>
      <c r="D400" s="1706"/>
      <c r="E400" s="1706"/>
      <c r="F400" s="397"/>
      <c r="G400" s="397"/>
      <c r="H400" s="1707" t="s">
        <v>208</v>
      </c>
      <c r="I400" s="1707"/>
      <c r="J400" s="1707"/>
      <c r="K400" s="397"/>
      <c r="L400" s="397"/>
      <c r="M400" s="1707" t="s">
        <v>208</v>
      </c>
      <c r="N400" s="1707"/>
      <c r="O400" s="1707"/>
      <c r="P400" s="397"/>
      <c r="Q400" s="397"/>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05"/>
      <c r="D401" s="1706"/>
      <c r="E401" s="432" t="s">
        <v>209</v>
      </c>
      <c r="F401" s="397"/>
      <c r="G401" s="397"/>
      <c r="H401" s="1707"/>
      <c r="I401" s="1707"/>
      <c r="J401" s="433" t="s">
        <v>209</v>
      </c>
      <c r="K401" s="397"/>
      <c r="L401" s="397"/>
      <c r="M401" s="1707"/>
      <c r="N401" s="1707"/>
      <c r="O401" s="434" t="s">
        <v>209</v>
      </c>
      <c r="P401" s="397"/>
      <c r="Q401" s="397"/>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08" t="s">
        <v>136</v>
      </c>
      <c r="C402" s="1706"/>
      <c r="D402" s="1706"/>
      <c r="E402" s="435" t="s">
        <v>210</v>
      </c>
      <c r="F402" s="397"/>
      <c r="G402" s="397"/>
      <c r="H402" s="1707"/>
      <c r="I402" s="1707"/>
      <c r="J402" s="436" t="s">
        <v>210</v>
      </c>
      <c r="K402" s="397"/>
      <c r="L402" s="397"/>
      <c r="M402" s="1707"/>
      <c r="N402" s="1707"/>
      <c r="O402" s="437" t="s">
        <v>210</v>
      </c>
      <c r="P402" s="397"/>
      <c r="Q402" s="397"/>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709"/>
      <c r="C403" s="1657" t="s">
        <v>293</v>
      </c>
      <c r="D403" s="1658"/>
      <c r="E403" s="504">
        <v>0.75350885244775923</v>
      </c>
      <c r="F403" s="462"/>
      <c r="G403" s="462"/>
      <c r="H403" s="1658" t="s">
        <v>294</v>
      </c>
      <c r="I403" s="1658"/>
      <c r="J403" s="505">
        <v>-0.61237689277988394</v>
      </c>
      <c r="K403" s="462"/>
      <c r="L403" s="462"/>
      <c r="M403" s="1658" t="s">
        <v>293</v>
      </c>
      <c r="N403" s="1658"/>
      <c r="O403" s="506">
        <v>0.71505067875809125</v>
      </c>
      <c r="P403" s="462"/>
      <c r="Q403" s="462"/>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709"/>
      <c r="C404" s="1657" t="s">
        <v>295</v>
      </c>
      <c r="D404" s="1658"/>
      <c r="E404" s="507">
        <v>0.73922614706047218</v>
      </c>
      <c r="F404" s="462"/>
      <c r="G404" s="462"/>
      <c r="H404" s="1658" t="s">
        <v>296</v>
      </c>
      <c r="I404" s="1658"/>
      <c r="J404" s="508">
        <v>-0.58285871574002401</v>
      </c>
      <c r="K404" s="462"/>
      <c r="L404" s="462"/>
      <c r="M404" s="1658" t="s">
        <v>297</v>
      </c>
      <c r="N404" s="1658"/>
      <c r="O404" s="509">
        <v>-0.69210178502471476</v>
      </c>
      <c r="P404" s="462"/>
      <c r="Q404" s="462"/>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709"/>
      <c r="C405" s="1657" t="s">
        <v>297</v>
      </c>
      <c r="D405" s="1658"/>
      <c r="E405" s="507">
        <v>-0.72719362822728151</v>
      </c>
      <c r="F405" s="462"/>
      <c r="G405" s="462"/>
      <c r="H405" s="1658" t="s">
        <v>298</v>
      </c>
      <c r="I405" s="1658"/>
      <c r="J405" s="508">
        <v>-0.55510712566258924</v>
      </c>
      <c r="K405" s="462"/>
      <c r="L405" s="462"/>
      <c r="M405" s="1658" t="s">
        <v>299</v>
      </c>
      <c r="N405" s="1658"/>
      <c r="O405" s="509">
        <v>0.66437578646473472</v>
      </c>
      <c r="P405" s="462"/>
      <c r="Q405" s="462"/>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709"/>
      <c r="C406" s="1657" t="s">
        <v>300</v>
      </c>
      <c r="D406" s="1658"/>
      <c r="E406" s="507">
        <v>0.71025702459270734</v>
      </c>
      <c r="F406" s="462"/>
      <c r="G406" s="462"/>
      <c r="H406" s="1658" t="s">
        <v>301</v>
      </c>
      <c r="I406" s="1658"/>
      <c r="J406" s="508">
        <v>0.49128062454931209</v>
      </c>
      <c r="K406" s="462"/>
      <c r="L406" s="462"/>
      <c r="M406" s="1658" t="s">
        <v>295</v>
      </c>
      <c r="N406" s="1658"/>
      <c r="O406" s="509">
        <v>0.66016720692464259</v>
      </c>
      <c r="P406" s="462"/>
      <c r="Q406" s="462"/>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709"/>
      <c r="C407" s="1657" t="s">
        <v>299</v>
      </c>
      <c r="D407" s="1658"/>
      <c r="E407" s="507">
        <v>0.69936237057237072</v>
      </c>
      <c r="F407" s="462"/>
      <c r="G407" s="462"/>
      <c r="H407" s="1658" t="s">
        <v>302</v>
      </c>
      <c r="I407" s="1658"/>
      <c r="J407" s="508">
        <v>-0.45135784538710955</v>
      </c>
      <c r="K407" s="462"/>
      <c r="L407" s="462"/>
      <c r="M407" s="1658" t="s">
        <v>300</v>
      </c>
      <c r="N407" s="1658"/>
      <c r="O407" s="509">
        <v>0.65263177889307245</v>
      </c>
      <c r="P407" s="462"/>
      <c r="Q407" s="462"/>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709"/>
      <c r="C408" s="1657" t="s">
        <v>303</v>
      </c>
      <c r="D408" s="1658"/>
      <c r="E408" s="507">
        <v>-0.68615842613981093</v>
      </c>
      <c r="F408" s="462"/>
      <c r="G408" s="462"/>
      <c r="H408" s="1658" t="s">
        <v>304</v>
      </c>
      <c r="I408" s="1658"/>
      <c r="J408" s="508">
        <v>0.44612541769322916</v>
      </c>
      <c r="K408" s="462"/>
      <c r="L408" s="462"/>
      <c r="M408" s="1658" t="s">
        <v>303</v>
      </c>
      <c r="N408" s="1658"/>
      <c r="O408" s="509">
        <v>-0.64521858369019081</v>
      </c>
      <c r="P408" s="462"/>
      <c r="Q408" s="462"/>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709"/>
      <c r="C409" s="1657" t="s">
        <v>305</v>
      </c>
      <c r="D409" s="1658"/>
      <c r="E409" s="507">
        <v>0.60722876914272428</v>
      </c>
      <c r="F409" s="462"/>
      <c r="G409" s="462"/>
      <c r="H409" s="1658" t="s">
        <v>306</v>
      </c>
      <c r="I409" s="1658"/>
      <c r="J409" s="508">
        <v>0.4266505180235135</v>
      </c>
      <c r="K409" s="462"/>
      <c r="L409" s="462"/>
      <c r="M409" s="1658" t="s">
        <v>305</v>
      </c>
      <c r="N409" s="1658"/>
      <c r="O409" s="509">
        <v>0.58355944240744084</v>
      </c>
      <c r="P409" s="462"/>
      <c r="Q409" s="462"/>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709"/>
      <c r="C410" s="1657" t="s">
        <v>307</v>
      </c>
      <c r="D410" s="1658"/>
      <c r="E410" s="507">
        <v>0.49542163436780196</v>
      </c>
      <c r="F410" s="462"/>
      <c r="G410" s="462"/>
      <c r="H410" s="1658" t="s">
        <v>308</v>
      </c>
      <c r="I410" s="1658"/>
      <c r="J410" s="508">
        <v>-0.40378255383931771</v>
      </c>
      <c r="K410" s="462"/>
      <c r="L410" s="462"/>
      <c r="M410" s="1658" t="s">
        <v>307</v>
      </c>
      <c r="N410" s="1658"/>
      <c r="O410" s="509">
        <v>0.43725281804797544</v>
      </c>
      <c r="P410" s="462"/>
      <c r="Q410" s="462"/>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709"/>
      <c r="C411" s="1657" t="s">
        <v>309</v>
      </c>
      <c r="D411" s="1658"/>
      <c r="E411" s="507">
        <v>0.46586143065408825</v>
      </c>
      <c r="F411" s="462"/>
      <c r="G411" s="462"/>
      <c r="H411" s="1658" t="s">
        <v>310</v>
      </c>
      <c r="I411" s="1658"/>
      <c r="J411" s="508">
        <v>0.39671240652372636</v>
      </c>
      <c r="K411" s="462"/>
      <c r="L411" s="462"/>
      <c r="M411" s="1658" t="s">
        <v>309</v>
      </c>
      <c r="N411" s="1658"/>
      <c r="O411" s="509">
        <v>0.41685102273011487</v>
      </c>
      <c r="P411" s="462"/>
      <c r="Q411" s="462"/>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709"/>
      <c r="C412" s="1657" t="s">
        <v>311</v>
      </c>
      <c r="D412" s="1658"/>
      <c r="E412" s="507">
        <v>0.42355313322952098</v>
      </c>
      <c r="F412" s="462"/>
      <c r="G412" s="462"/>
      <c r="H412" s="1658" t="s">
        <v>312</v>
      </c>
      <c r="I412" s="1658"/>
      <c r="J412" s="508">
        <v>0.39445605370287723</v>
      </c>
      <c r="K412" s="462"/>
      <c r="L412" s="462"/>
      <c r="M412" s="1658" t="s">
        <v>313</v>
      </c>
      <c r="N412" s="1658"/>
      <c r="O412" s="509">
        <v>0.39971049433454237</v>
      </c>
      <c r="P412" s="462"/>
      <c r="Q412" s="462"/>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709"/>
      <c r="C413" s="1657" t="s">
        <v>314</v>
      </c>
      <c r="D413" s="1658"/>
      <c r="E413" s="507">
        <v>0.42274464143630242</v>
      </c>
      <c r="F413" s="462"/>
      <c r="G413" s="462"/>
      <c r="H413" s="1658" t="s">
        <v>315</v>
      </c>
      <c r="I413" s="1658"/>
      <c r="J413" s="508">
        <v>0.39101676812421016</v>
      </c>
      <c r="K413" s="462"/>
      <c r="L413" s="462"/>
      <c r="M413" s="1658" t="s">
        <v>316</v>
      </c>
      <c r="N413" s="1658"/>
      <c r="O413" s="509">
        <v>0.38088889036154483</v>
      </c>
      <c r="P413" s="462"/>
      <c r="Q413" s="462"/>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709"/>
      <c r="C414" s="1657" t="s">
        <v>312</v>
      </c>
      <c r="D414" s="1658"/>
      <c r="E414" s="507">
        <v>-0.42134342660904234</v>
      </c>
      <c r="F414" s="462"/>
      <c r="G414" s="462"/>
      <c r="H414" s="1658" t="s">
        <v>295</v>
      </c>
      <c r="I414" s="1658"/>
      <c r="J414" s="508">
        <v>-0.38961107409048279</v>
      </c>
      <c r="K414" s="462"/>
      <c r="L414" s="462"/>
      <c r="M414" s="1658" t="s">
        <v>317</v>
      </c>
      <c r="N414" s="1658"/>
      <c r="O414" s="509">
        <v>0.37797709898547655</v>
      </c>
      <c r="P414" s="462"/>
      <c r="Q414" s="462"/>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709"/>
      <c r="C415" s="1657" t="s">
        <v>318</v>
      </c>
      <c r="D415" s="1658"/>
      <c r="E415" s="507">
        <v>0.39290929975882266</v>
      </c>
      <c r="F415" s="462"/>
      <c r="G415" s="462"/>
      <c r="H415" s="1658" t="s">
        <v>293</v>
      </c>
      <c r="I415" s="1658"/>
      <c r="J415" s="508">
        <v>-0.37772839420701299</v>
      </c>
      <c r="K415" s="462"/>
      <c r="L415" s="462"/>
      <c r="M415" s="1658" t="s">
        <v>296</v>
      </c>
      <c r="N415" s="1658"/>
      <c r="O415" s="509">
        <v>0.36457839030942774</v>
      </c>
      <c r="P415" s="462"/>
      <c r="Q415" s="462"/>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709"/>
      <c r="C416" s="1657" t="s">
        <v>319</v>
      </c>
      <c r="D416" s="1658"/>
      <c r="E416" s="507">
        <v>-0.38757399585281654</v>
      </c>
      <c r="F416" s="462"/>
      <c r="G416" s="462"/>
      <c r="H416" s="1658" t="s">
        <v>303</v>
      </c>
      <c r="I416" s="1658"/>
      <c r="J416" s="508">
        <v>0.37678990836762172</v>
      </c>
      <c r="K416" s="462"/>
      <c r="L416" s="462"/>
      <c r="M416" s="1658" t="s">
        <v>319</v>
      </c>
      <c r="N416" s="1658"/>
      <c r="O416" s="509">
        <v>-0.36160053861517794</v>
      </c>
      <c r="P416" s="462"/>
      <c r="Q416" s="462"/>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709"/>
      <c r="C417" s="1657" t="s">
        <v>313</v>
      </c>
      <c r="D417" s="1658"/>
      <c r="E417" s="507">
        <v>0.37303281871449678</v>
      </c>
      <c r="F417" s="462"/>
      <c r="G417" s="462"/>
      <c r="H417" s="1658" t="s">
        <v>320</v>
      </c>
      <c r="I417" s="1658"/>
      <c r="J417" s="508">
        <v>0.37637772947307391</v>
      </c>
      <c r="K417" s="462"/>
      <c r="L417" s="462"/>
      <c r="M417" s="1658" t="s">
        <v>311</v>
      </c>
      <c r="N417" s="1658"/>
      <c r="O417" s="509">
        <v>0.34927968883435079</v>
      </c>
      <c r="P417" s="462"/>
      <c r="Q417" s="462"/>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709"/>
      <c r="C418" s="1657" t="s">
        <v>316</v>
      </c>
      <c r="D418" s="1658"/>
      <c r="E418" s="507">
        <v>0.35033271647317293</v>
      </c>
      <c r="F418" s="462"/>
      <c r="G418" s="462"/>
      <c r="H418" s="1658" t="s">
        <v>321</v>
      </c>
      <c r="I418" s="1658"/>
      <c r="J418" s="508">
        <v>0.37488470932655665</v>
      </c>
      <c r="K418" s="462"/>
      <c r="L418" s="462"/>
      <c r="M418" s="1658" t="s">
        <v>314</v>
      </c>
      <c r="N418" s="1658"/>
      <c r="O418" s="509">
        <v>0.33445838104535097</v>
      </c>
      <c r="P418" s="462"/>
      <c r="Q418" s="462"/>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709"/>
      <c r="C419" s="1657" t="s">
        <v>237</v>
      </c>
      <c r="D419" s="1658"/>
      <c r="E419" s="507">
        <v>-0.32387001998551096</v>
      </c>
      <c r="F419" s="462"/>
      <c r="G419" s="462"/>
      <c r="H419" s="1658" t="s">
        <v>311</v>
      </c>
      <c r="I419" s="1658"/>
      <c r="J419" s="508">
        <v>-0.35808531258883863</v>
      </c>
      <c r="K419" s="462"/>
      <c r="L419" s="462"/>
      <c r="M419" s="1658" t="s">
        <v>306</v>
      </c>
      <c r="N419" s="1658"/>
      <c r="O419" s="509">
        <v>-0.32774648269046786</v>
      </c>
      <c r="P419" s="462"/>
      <c r="Q419" s="462"/>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709"/>
      <c r="C420" s="1657" t="s">
        <v>322</v>
      </c>
      <c r="D420" s="1658"/>
      <c r="E420" s="507">
        <v>-0.30195917529010452</v>
      </c>
      <c r="F420" s="462"/>
      <c r="G420" s="462"/>
      <c r="H420" s="1658" t="s">
        <v>297</v>
      </c>
      <c r="I420" s="1658"/>
      <c r="J420" s="508">
        <v>0.35190478560431404</v>
      </c>
      <c r="K420" s="462"/>
      <c r="L420" s="462"/>
      <c r="M420" s="1658" t="s">
        <v>312</v>
      </c>
      <c r="N420" s="1658"/>
      <c r="O420" s="509">
        <v>-0.29594964487567038</v>
      </c>
      <c r="P420" s="462"/>
      <c r="Q420" s="462"/>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709"/>
      <c r="C421" s="1657" t="s">
        <v>323</v>
      </c>
      <c r="D421" s="1658"/>
      <c r="E421" s="507">
        <v>0.29056666132277065</v>
      </c>
      <c r="F421" s="462"/>
      <c r="G421" s="462"/>
      <c r="H421" s="1658" t="s">
        <v>314</v>
      </c>
      <c r="I421" s="1658"/>
      <c r="J421" s="508">
        <v>-0.33948992268764649</v>
      </c>
      <c r="K421" s="462"/>
      <c r="L421" s="462"/>
      <c r="M421" s="1658" t="s">
        <v>318</v>
      </c>
      <c r="N421" s="1658"/>
      <c r="O421" s="509">
        <v>0.29457907155157997</v>
      </c>
      <c r="P421" s="462"/>
      <c r="Q421" s="462"/>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709"/>
      <c r="C422" s="1657" t="s">
        <v>324</v>
      </c>
      <c r="D422" s="1658"/>
      <c r="E422" s="507">
        <v>0.28309953202573535</v>
      </c>
      <c r="F422" s="462"/>
      <c r="G422" s="462"/>
      <c r="H422" s="1658" t="s">
        <v>299</v>
      </c>
      <c r="I422" s="1658"/>
      <c r="J422" s="508">
        <v>-0.3272647108619573</v>
      </c>
      <c r="K422" s="462"/>
      <c r="L422" s="462"/>
      <c r="M422" s="1658" t="s">
        <v>302</v>
      </c>
      <c r="N422" s="1658"/>
      <c r="O422" s="509">
        <v>0.27769148269244809</v>
      </c>
      <c r="P422" s="462"/>
      <c r="Q422" s="462"/>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709"/>
      <c r="C423" s="1657" t="s">
        <v>325</v>
      </c>
      <c r="D423" s="1658"/>
      <c r="E423" s="507">
        <v>0.26153281288500563</v>
      </c>
      <c r="F423" s="462"/>
      <c r="G423" s="462"/>
      <c r="H423" s="1658" t="s">
        <v>300</v>
      </c>
      <c r="I423" s="1658"/>
      <c r="J423" s="508">
        <v>-0.31105278905844941</v>
      </c>
      <c r="K423" s="462"/>
      <c r="L423" s="462"/>
      <c r="M423" s="1658" t="s">
        <v>310</v>
      </c>
      <c r="N423" s="1658"/>
      <c r="O423" s="509">
        <v>-0.27497617942410252</v>
      </c>
      <c r="P423" s="462"/>
      <c r="Q423" s="462"/>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709"/>
      <c r="C424" s="1657" t="s">
        <v>326</v>
      </c>
      <c r="D424" s="1658"/>
      <c r="E424" s="507">
        <v>-0.25162637625706047</v>
      </c>
      <c r="F424" s="462"/>
      <c r="G424" s="462"/>
      <c r="H424" s="1658" t="s">
        <v>327</v>
      </c>
      <c r="I424" s="1658"/>
      <c r="J424" s="508">
        <v>0.2896191071756562</v>
      </c>
      <c r="K424" s="462"/>
      <c r="L424" s="462"/>
      <c r="M424" s="1658" t="s">
        <v>324</v>
      </c>
      <c r="N424" s="1658"/>
      <c r="O424" s="509">
        <v>0.26013530547022745</v>
      </c>
      <c r="P424" s="462"/>
      <c r="Q424" s="462"/>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709"/>
      <c r="C425" s="1657" t="s">
        <v>317</v>
      </c>
      <c r="D425" s="1658"/>
      <c r="E425" s="507">
        <v>0.20265427693436372</v>
      </c>
      <c r="F425" s="462"/>
      <c r="G425" s="462"/>
      <c r="H425" s="1658" t="s">
        <v>328</v>
      </c>
      <c r="I425" s="1658"/>
      <c r="J425" s="508">
        <v>0.26720740884922956</v>
      </c>
      <c r="K425" s="462"/>
      <c r="L425" s="462"/>
      <c r="M425" s="1658" t="s">
        <v>322</v>
      </c>
      <c r="N425" s="1658"/>
      <c r="O425" s="509">
        <v>-0.2548994819112107</v>
      </c>
      <c r="P425" s="462"/>
      <c r="Q425" s="462"/>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709"/>
      <c r="C426" s="1657" t="s">
        <v>329</v>
      </c>
      <c r="D426" s="1658"/>
      <c r="E426" s="507">
        <v>0.19831437215748246</v>
      </c>
      <c r="F426" s="462"/>
      <c r="G426" s="462"/>
      <c r="H426" s="1658" t="s">
        <v>317</v>
      </c>
      <c r="I426" s="1658"/>
      <c r="J426" s="508">
        <v>0.26338467502690505</v>
      </c>
      <c r="K426" s="462"/>
      <c r="L426" s="462"/>
      <c r="M426" s="1658" t="s">
        <v>325</v>
      </c>
      <c r="N426" s="1658"/>
      <c r="O426" s="509">
        <v>0.24275287414163205</v>
      </c>
      <c r="P426" s="462"/>
      <c r="Q426" s="462"/>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709"/>
      <c r="C427" s="1657" t="s">
        <v>330</v>
      </c>
      <c r="D427" s="1658"/>
      <c r="E427" s="507">
        <v>-0.18880890428770861</v>
      </c>
      <c r="F427" s="462"/>
      <c r="G427" s="462"/>
      <c r="H427" s="1658" t="s">
        <v>331</v>
      </c>
      <c r="I427" s="1658"/>
      <c r="J427" s="508">
        <v>0.24906272609705996</v>
      </c>
      <c r="K427" s="462"/>
      <c r="L427" s="462"/>
      <c r="M427" s="1658" t="s">
        <v>237</v>
      </c>
      <c r="N427" s="1658"/>
      <c r="O427" s="509">
        <v>-0.24188335809388029</v>
      </c>
      <c r="P427" s="462"/>
      <c r="Q427" s="462"/>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709"/>
      <c r="C428" s="1657" t="s">
        <v>332</v>
      </c>
      <c r="D428" s="1658"/>
      <c r="E428" s="507">
        <v>-0.16296157808610565</v>
      </c>
      <c r="F428" s="462"/>
      <c r="G428" s="462"/>
      <c r="H428" s="1658" t="s">
        <v>333</v>
      </c>
      <c r="I428" s="1658"/>
      <c r="J428" s="508">
        <v>0.24795578776581614</v>
      </c>
      <c r="K428" s="462"/>
      <c r="L428" s="462"/>
      <c r="M428" s="1658" t="s">
        <v>331</v>
      </c>
      <c r="N428" s="1658"/>
      <c r="O428" s="509">
        <v>-0.23495552085536056</v>
      </c>
      <c r="P428" s="462"/>
      <c r="Q428" s="462"/>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709"/>
      <c r="C429" s="1657" t="s">
        <v>334</v>
      </c>
      <c r="D429" s="1658"/>
      <c r="E429" s="507">
        <v>0.16147928649513688</v>
      </c>
      <c r="F429" s="462"/>
      <c r="G429" s="462"/>
      <c r="H429" s="1658" t="s">
        <v>237</v>
      </c>
      <c r="I429" s="1658"/>
      <c r="J429" s="508">
        <v>0.22514892463093189</v>
      </c>
      <c r="K429" s="462"/>
      <c r="L429" s="462"/>
      <c r="M429" s="1658" t="s">
        <v>326</v>
      </c>
      <c r="N429" s="1658"/>
      <c r="O429" s="509">
        <v>-0.21974087139847362</v>
      </c>
      <c r="P429" s="462"/>
      <c r="Q429" s="462"/>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709"/>
      <c r="C430" s="1657" t="s">
        <v>335</v>
      </c>
      <c r="D430" s="1658"/>
      <c r="E430" s="507">
        <v>0.12057318868826492</v>
      </c>
      <c r="F430" s="462"/>
      <c r="G430" s="462"/>
      <c r="H430" s="1658" t="s">
        <v>336</v>
      </c>
      <c r="I430" s="1658"/>
      <c r="J430" s="508">
        <v>-0.2201648959954525</v>
      </c>
      <c r="K430" s="462"/>
      <c r="L430" s="462"/>
      <c r="M430" s="1658" t="s">
        <v>308</v>
      </c>
      <c r="N430" s="1658"/>
      <c r="O430" s="509">
        <v>0.21961613312287973</v>
      </c>
      <c r="P430" s="462"/>
      <c r="Q430" s="462"/>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709"/>
      <c r="C431" s="1657" t="s">
        <v>301</v>
      </c>
      <c r="D431" s="1658"/>
      <c r="E431" s="507">
        <v>-0.10869783755655275</v>
      </c>
      <c r="F431" s="462"/>
      <c r="G431" s="462"/>
      <c r="H431" s="1658" t="s">
        <v>318</v>
      </c>
      <c r="I431" s="1658"/>
      <c r="J431" s="508">
        <v>-0.21548633085341787</v>
      </c>
      <c r="K431" s="462"/>
      <c r="L431" s="462"/>
      <c r="M431" s="1658" t="s">
        <v>323</v>
      </c>
      <c r="N431" s="1658"/>
      <c r="O431" s="509">
        <v>0.20831832400508521</v>
      </c>
      <c r="P431" s="462"/>
      <c r="Q431" s="462"/>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709"/>
      <c r="C432" s="1657" t="s">
        <v>337</v>
      </c>
      <c r="D432" s="1658"/>
      <c r="E432" s="507">
        <v>-0.10609250274430308</v>
      </c>
      <c r="F432" s="462"/>
      <c r="G432" s="462"/>
      <c r="H432" s="1658" t="s">
        <v>338</v>
      </c>
      <c r="I432" s="1658"/>
      <c r="J432" s="508">
        <v>0.21389204885959923</v>
      </c>
      <c r="K432" s="462"/>
      <c r="L432" s="462"/>
      <c r="M432" s="1658" t="s">
        <v>329</v>
      </c>
      <c r="N432" s="1658"/>
      <c r="O432" s="509">
        <v>0.20314842454214121</v>
      </c>
      <c r="P432" s="462"/>
      <c r="Q432" s="462"/>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709"/>
      <c r="C433" s="1657" t="s">
        <v>339</v>
      </c>
      <c r="D433" s="1658"/>
      <c r="E433" s="507">
        <v>-0.10294341241134178</v>
      </c>
      <c r="F433" s="462"/>
      <c r="G433" s="462"/>
      <c r="H433" s="1658" t="s">
        <v>340</v>
      </c>
      <c r="I433" s="1658"/>
      <c r="J433" s="508">
        <v>0.21302316489252124</v>
      </c>
      <c r="K433" s="462"/>
      <c r="L433" s="462"/>
      <c r="M433" s="1658" t="s">
        <v>330</v>
      </c>
      <c r="N433" s="1658"/>
      <c r="O433" s="509">
        <v>-0.16923794361798886</v>
      </c>
      <c r="P433" s="462"/>
      <c r="Q433" s="462"/>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709"/>
      <c r="C434" s="1657" t="s">
        <v>341</v>
      </c>
      <c r="D434" s="1658"/>
      <c r="E434" s="507">
        <v>-9.2026382949275481E-2</v>
      </c>
      <c r="F434" s="462"/>
      <c r="G434" s="462"/>
      <c r="H434" s="1658" t="s">
        <v>342</v>
      </c>
      <c r="I434" s="1658"/>
      <c r="J434" s="508">
        <v>0.20687253585697921</v>
      </c>
      <c r="K434" s="462"/>
      <c r="L434" s="462"/>
      <c r="M434" s="1658" t="s">
        <v>332</v>
      </c>
      <c r="N434" s="1658"/>
      <c r="O434" s="509">
        <v>-0.15395555212815507</v>
      </c>
      <c r="P434" s="462"/>
      <c r="Q434" s="462"/>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709"/>
      <c r="C435" s="1657" t="s">
        <v>340</v>
      </c>
      <c r="D435" s="1658"/>
      <c r="E435" s="507">
        <v>-8.9251136511846282E-2</v>
      </c>
      <c r="F435" s="462"/>
      <c r="G435" s="462"/>
      <c r="H435" s="1658" t="s">
        <v>322</v>
      </c>
      <c r="I435" s="1658"/>
      <c r="J435" s="508">
        <v>0.20083742720590367</v>
      </c>
      <c r="K435" s="462"/>
      <c r="L435" s="462"/>
      <c r="M435" s="1658" t="s">
        <v>334</v>
      </c>
      <c r="N435" s="1658"/>
      <c r="O435" s="509">
        <v>0.12689219369667185</v>
      </c>
      <c r="P435" s="462"/>
      <c r="Q435" s="462"/>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709"/>
      <c r="C436" s="1657" t="s">
        <v>343</v>
      </c>
      <c r="D436" s="1658"/>
      <c r="E436" s="507">
        <v>8.8011284242845628E-2</v>
      </c>
      <c r="F436" s="462"/>
      <c r="G436" s="462"/>
      <c r="H436" s="1658" t="s">
        <v>323</v>
      </c>
      <c r="I436" s="1658"/>
      <c r="J436" s="508">
        <v>-0.18479371402178738</v>
      </c>
      <c r="K436" s="462"/>
      <c r="L436" s="462"/>
      <c r="M436" s="1658" t="s">
        <v>321</v>
      </c>
      <c r="N436" s="1658"/>
      <c r="O436" s="509">
        <v>-0.11130984342083228</v>
      </c>
      <c r="P436" s="462"/>
      <c r="Q436" s="462"/>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709"/>
      <c r="C437" s="1657" t="s">
        <v>344</v>
      </c>
      <c r="D437" s="1658"/>
      <c r="E437" s="507">
        <v>-8.5799449360177998E-2</v>
      </c>
      <c r="F437" s="462"/>
      <c r="G437" s="462"/>
      <c r="H437" s="1658" t="s">
        <v>345</v>
      </c>
      <c r="I437" s="1658"/>
      <c r="J437" s="508">
        <v>0.18162984128266813</v>
      </c>
      <c r="K437" s="462"/>
      <c r="L437" s="462"/>
      <c r="M437" s="1658" t="s">
        <v>343</v>
      </c>
      <c r="N437" s="1658"/>
      <c r="O437" s="509">
        <v>0.10975817367409753</v>
      </c>
      <c r="P437" s="462"/>
      <c r="Q437" s="462"/>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709"/>
      <c r="C438" s="1657" t="s">
        <v>346</v>
      </c>
      <c r="D438" s="1658"/>
      <c r="E438" s="507">
        <v>7.6788088041142705E-2</v>
      </c>
      <c r="F438" s="462"/>
      <c r="G438" s="462"/>
      <c r="H438" s="1658" t="s">
        <v>330</v>
      </c>
      <c r="I438" s="1658"/>
      <c r="J438" s="508">
        <v>0.17639842372761869</v>
      </c>
      <c r="K438" s="462"/>
      <c r="L438" s="462"/>
      <c r="M438" s="1658" t="s">
        <v>335</v>
      </c>
      <c r="N438" s="1658"/>
      <c r="O438" s="509">
        <v>0.10813424038676195</v>
      </c>
      <c r="P438" s="462"/>
      <c r="Q438" s="462"/>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709"/>
      <c r="C439" s="1657" t="s">
        <v>347</v>
      </c>
      <c r="D439" s="1658"/>
      <c r="E439" s="507">
        <v>-5.7993669823776385E-2</v>
      </c>
      <c r="F439" s="462"/>
      <c r="G439" s="462"/>
      <c r="H439" s="1658" t="s">
        <v>309</v>
      </c>
      <c r="I439" s="1658"/>
      <c r="J439" s="508">
        <v>-0.17410578004798921</v>
      </c>
      <c r="K439" s="462"/>
      <c r="L439" s="462"/>
      <c r="M439" s="1658" t="s">
        <v>346</v>
      </c>
      <c r="N439" s="1658"/>
      <c r="O439" s="509">
        <v>0.10528464643061342</v>
      </c>
      <c r="P439" s="462"/>
      <c r="Q439" s="462"/>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709"/>
      <c r="C440" s="1657" t="s">
        <v>348</v>
      </c>
      <c r="D440" s="1658"/>
      <c r="E440" s="507">
        <v>5.6922020722753652E-2</v>
      </c>
      <c r="F440" s="462"/>
      <c r="G440" s="462"/>
      <c r="H440" s="1658" t="s">
        <v>339</v>
      </c>
      <c r="I440" s="1658"/>
      <c r="J440" s="508">
        <v>0.15868455373109808</v>
      </c>
      <c r="K440" s="462"/>
      <c r="L440" s="462"/>
      <c r="M440" s="1658" t="s">
        <v>349</v>
      </c>
      <c r="N440" s="1658"/>
      <c r="O440" s="509">
        <v>9.9705084450355724E-2</v>
      </c>
      <c r="P440" s="462"/>
      <c r="Q440" s="462"/>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709"/>
      <c r="C441" s="1657" t="s">
        <v>349</v>
      </c>
      <c r="D441" s="1658"/>
      <c r="E441" s="507">
        <v>4.3133583509516467E-2</v>
      </c>
      <c r="F441" s="462"/>
      <c r="G441" s="462"/>
      <c r="H441" s="1658" t="s">
        <v>332</v>
      </c>
      <c r="I441" s="1658"/>
      <c r="J441" s="508">
        <v>0.15659645743055284</v>
      </c>
      <c r="K441" s="462"/>
      <c r="L441" s="462"/>
      <c r="M441" s="1658" t="s">
        <v>298</v>
      </c>
      <c r="N441" s="1658"/>
      <c r="O441" s="509">
        <v>9.5004646648302354E-2</v>
      </c>
      <c r="P441" s="462"/>
      <c r="Q441" s="462"/>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709"/>
      <c r="C442" s="1657" t="s">
        <v>350</v>
      </c>
      <c r="D442" s="1658"/>
      <c r="E442" s="507">
        <v>4.2893228240628758E-2</v>
      </c>
      <c r="F442" s="462"/>
      <c r="G442" s="462"/>
      <c r="H442" s="1658" t="s">
        <v>351</v>
      </c>
      <c r="I442" s="1658"/>
      <c r="J442" s="508">
        <v>0.15467102273495284</v>
      </c>
      <c r="K442" s="462"/>
      <c r="L442" s="462"/>
      <c r="M442" s="1658" t="s">
        <v>339</v>
      </c>
      <c r="N442" s="1658"/>
      <c r="O442" s="509">
        <v>-8.6018720925461478E-2</v>
      </c>
      <c r="P442" s="462"/>
      <c r="Q442" s="462"/>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709"/>
      <c r="C443" s="1657" t="s">
        <v>352</v>
      </c>
      <c r="D443" s="1658"/>
      <c r="E443" s="507">
        <v>-4.097878353603087E-2</v>
      </c>
      <c r="F443" s="462"/>
      <c r="G443" s="462"/>
      <c r="H443" s="1658" t="s">
        <v>329</v>
      </c>
      <c r="I443" s="1658"/>
      <c r="J443" s="508">
        <v>-0.14196116558497196</v>
      </c>
      <c r="K443" s="462"/>
      <c r="L443" s="462"/>
      <c r="M443" s="1658" t="s">
        <v>337</v>
      </c>
      <c r="N443" s="1658"/>
      <c r="O443" s="509">
        <v>-8.1785555994738843E-2</v>
      </c>
      <c r="P443" s="462"/>
      <c r="Q443" s="462"/>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709"/>
      <c r="C444" s="1657" t="s">
        <v>353</v>
      </c>
      <c r="D444" s="1658"/>
      <c r="E444" s="507">
        <v>-3.6527870974667316E-2</v>
      </c>
      <c r="F444" s="462"/>
      <c r="G444" s="462"/>
      <c r="H444" s="1658" t="s">
        <v>343</v>
      </c>
      <c r="I444" s="1658"/>
      <c r="J444" s="508">
        <v>0.13500129145115658</v>
      </c>
      <c r="K444" s="462"/>
      <c r="L444" s="462"/>
      <c r="M444" s="1658" t="s">
        <v>345</v>
      </c>
      <c r="N444" s="1658"/>
      <c r="O444" s="509">
        <v>-7.3427159035632641E-2</v>
      </c>
      <c r="P444" s="462"/>
      <c r="Q444" s="462"/>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709"/>
      <c r="C445" s="1657" t="s">
        <v>354</v>
      </c>
      <c r="D445" s="1658"/>
      <c r="E445" s="507">
        <v>3.4246492538355898E-2</v>
      </c>
      <c r="F445" s="462"/>
      <c r="G445" s="462"/>
      <c r="H445" s="1658" t="s">
        <v>307</v>
      </c>
      <c r="I445" s="1658"/>
      <c r="J445" s="508">
        <v>-0.13348494437469607</v>
      </c>
      <c r="K445" s="462"/>
      <c r="L445" s="462"/>
      <c r="M445" s="1658" t="s">
        <v>341</v>
      </c>
      <c r="N445" s="1658"/>
      <c r="O445" s="509">
        <v>-6.9072326977269574E-2</v>
      </c>
      <c r="P445" s="462"/>
      <c r="Q445" s="462"/>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657" t="s">
        <v>355</v>
      </c>
      <c r="D446" s="1658"/>
      <c r="E446" s="507">
        <v>-2.2230700357563735E-2</v>
      </c>
      <c r="F446" s="462"/>
      <c r="G446" s="462"/>
      <c r="H446" s="1658" t="s">
        <v>356</v>
      </c>
      <c r="I446" s="1658"/>
      <c r="J446" s="508">
        <v>0.12374584646104504</v>
      </c>
      <c r="K446" s="462"/>
      <c r="L446" s="462"/>
      <c r="M446" s="1658" t="s">
        <v>348</v>
      </c>
      <c r="N446" s="1658"/>
      <c r="O446" s="509">
        <v>6.8052456909686324E-2</v>
      </c>
      <c r="P446" s="462"/>
      <c r="Q446" s="462"/>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657" t="s">
        <v>357</v>
      </c>
      <c r="D447" s="1658"/>
      <c r="E447" s="507">
        <v>2.011925959518731E-2</v>
      </c>
      <c r="F447" s="462"/>
      <c r="G447" s="462"/>
      <c r="H447" s="1658" t="s">
        <v>305</v>
      </c>
      <c r="I447" s="1658"/>
      <c r="J447" s="508">
        <v>-0.12086623418381391</v>
      </c>
      <c r="K447" s="462"/>
      <c r="L447" s="462"/>
      <c r="M447" s="1658" t="s">
        <v>344</v>
      </c>
      <c r="N447" s="1658"/>
      <c r="O447" s="509">
        <v>-6.7171900062787782E-2</v>
      </c>
      <c r="P447" s="462"/>
      <c r="Q447" s="462"/>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657" t="s">
        <v>358</v>
      </c>
      <c r="D448" s="1658"/>
      <c r="E448" s="507">
        <v>-1.8294092133013289E-2</v>
      </c>
      <c r="F448" s="462"/>
      <c r="G448" s="462"/>
      <c r="H448" s="1658" t="s">
        <v>359</v>
      </c>
      <c r="I448" s="1658"/>
      <c r="J448" s="508">
        <v>0.11950431766019717</v>
      </c>
      <c r="K448" s="462"/>
      <c r="L448" s="462"/>
      <c r="M448" s="1658" t="s">
        <v>304</v>
      </c>
      <c r="N448" s="1658"/>
      <c r="O448" s="509">
        <v>-6.0062552825435996E-2</v>
      </c>
      <c r="P448" s="462"/>
      <c r="Q448" s="462"/>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657" t="s">
        <v>360</v>
      </c>
      <c r="D449" s="1658"/>
      <c r="E449" s="507">
        <v>1.3217214009505466E-2</v>
      </c>
      <c r="F449" s="462"/>
      <c r="G449" s="462"/>
      <c r="H449" s="1658" t="s">
        <v>361</v>
      </c>
      <c r="I449" s="1658"/>
      <c r="J449" s="508">
        <v>0.11924869717970503</v>
      </c>
      <c r="K449" s="462"/>
      <c r="L449" s="462"/>
      <c r="M449" s="1658" t="s">
        <v>320</v>
      </c>
      <c r="N449" s="1658"/>
      <c r="O449" s="509">
        <v>-5.7337333995808988E-2</v>
      </c>
      <c r="P449" s="462"/>
      <c r="Q449" s="462"/>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657" t="s">
        <v>362</v>
      </c>
      <c r="D450" s="1658"/>
      <c r="E450" s="507">
        <v>-1.0642231494970464E-2</v>
      </c>
      <c r="F450" s="462"/>
      <c r="G450" s="462"/>
      <c r="H450" s="1658" t="s">
        <v>326</v>
      </c>
      <c r="I450" s="1658"/>
      <c r="J450" s="508">
        <v>0.11749408376580657</v>
      </c>
      <c r="K450" s="462"/>
      <c r="L450" s="462"/>
      <c r="M450" s="1658" t="s">
        <v>315</v>
      </c>
      <c r="N450" s="1658"/>
      <c r="O450" s="509">
        <v>5.1992077353920522E-2</v>
      </c>
      <c r="P450" s="462"/>
      <c r="Q450" s="462"/>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657" t="s">
        <v>363</v>
      </c>
      <c r="D451" s="1658"/>
      <c r="E451" s="510">
        <v>8.2193449839449775E-3</v>
      </c>
      <c r="F451" s="462"/>
      <c r="G451" s="462"/>
      <c r="H451" s="1658" t="s">
        <v>364</v>
      </c>
      <c r="I451" s="1658"/>
      <c r="J451" s="508">
        <v>0.10469857663846911</v>
      </c>
      <c r="K451" s="462"/>
      <c r="L451" s="462"/>
      <c r="M451" s="1658" t="s">
        <v>340</v>
      </c>
      <c r="N451" s="1658"/>
      <c r="O451" s="509">
        <v>-4.367193612435355E-2</v>
      </c>
      <c r="P451" s="462"/>
      <c r="Q451" s="462"/>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657"/>
      <c r="D452" s="1658"/>
      <c r="E452" s="462"/>
      <c r="F452" s="462"/>
      <c r="G452" s="462"/>
      <c r="H452" s="1658" t="s">
        <v>313</v>
      </c>
      <c r="I452" s="1658"/>
      <c r="J452" s="508">
        <v>-0.10080976581093057</v>
      </c>
      <c r="K452" s="462"/>
      <c r="L452" s="462"/>
      <c r="M452" s="1658" t="s">
        <v>354</v>
      </c>
      <c r="N452" s="1658"/>
      <c r="O452" s="509">
        <v>4.1198139533824445E-2</v>
      </c>
      <c r="P452" s="462"/>
      <c r="Q452" s="462"/>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657"/>
      <c r="D453" s="1658"/>
      <c r="E453" s="462"/>
      <c r="F453" s="462"/>
      <c r="G453" s="462"/>
      <c r="H453" s="1658" t="s">
        <v>357</v>
      </c>
      <c r="I453" s="1658"/>
      <c r="J453" s="508">
        <v>0.10057685299089972</v>
      </c>
      <c r="K453" s="462"/>
      <c r="L453" s="462"/>
      <c r="M453" s="1658" t="s">
        <v>347</v>
      </c>
      <c r="N453" s="1658"/>
      <c r="O453" s="509">
        <v>-3.9511439146773068E-2</v>
      </c>
      <c r="P453" s="462"/>
      <c r="Q453" s="462"/>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657"/>
      <c r="D454" s="1658"/>
      <c r="E454" s="462"/>
      <c r="F454" s="462"/>
      <c r="G454" s="462"/>
      <c r="H454" s="1658" t="s">
        <v>316</v>
      </c>
      <c r="I454" s="1658"/>
      <c r="J454" s="508">
        <v>-8.1866016271475647E-2</v>
      </c>
      <c r="K454" s="462"/>
      <c r="L454" s="462"/>
      <c r="M454" s="1658" t="s">
        <v>357</v>
      </c>
      <c r="N454" s="1658"/>
      <c r="O454" s="509">
        <v>3.6140841408795303E-2</v>
      </c>
      <c r="P454" s="462"/>
      <c r="Q454" s="462"/>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657" t="s">
        <v>247</v>
      </c>
      <c r="D455" s="1658"/>
      <c r="E455" s="1658"/>
      <c r="F455" s="462"/>
      <c r="G455" s="462"/>
      <c r="H455" s="1658" t="s">
        <v>335</v>
      </c>
      <c r="I455" s="1658"/>
      <c r="J455" s="508">
        <v>-7.9283570722634936E-2</v>
      </c>
      <c r="K455" s="462"/>
      <c r="L455" s="462"/>
      <c r="M455" s="1658" t="s">
        <v>364</v>
      </c>
      <c r="N455" s="1658"/>
      <c r="O455" s="509">
        <v>3.4334493797164974E-2</v>
      </c>
      <c r="P455" s="462"/>
      <c r="Q455" s="462"/>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657"/>
      <c r="D456" s="1658"/>
      <c r="E456" s="489" t="s">
        <v>248</v>
      </c>
      <c r="F456" s="462"/>
      <c r="G456" s="462"/>
      <c r="H456" s="1658" t="s">
        <v>325</v>
      </c>
      <c r="I456" s="1658"/>
      <c r="J456" s="508">
        <v>-7.7504734983258439E-2</v>
      </c>
      <c r="K456" s="462"/>
      <c r="L456" s="462"/>
      <c r="M456" s="1658" t="s">
        <v>352</v>
      </c>
      <c r="N456" s="1658"/>
      <c r="O456" s="509">
        <v>-3.378767755042545E-2</v>
      </c>
      <c r="P456" s="462"/>
      <c r="Q456" s="462"/>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657" t="s">
        <v>326</v>
      </c>
      <c r="D457" s="1658"/>
      <c r="E457" s="504">
        <v>6.331583322825976E-2</v>
      </c>
      <c r="F457" s="462"/>
      <c r="G457" s="462"/>
      <c r="H457" s="1658" t="s">
        <v>352</v>
      </c>
      <c r="I457" s="1658"/>
      <c r="J457" s="508">
        <v>7.6496816805862858E-2</v>
      </c>
      <c r="K457" s="462"/>
      <c r="L457" s="462"/>
      <c r="M457" s="1658" t="s">
        <v>328</v>
      </c>
      <c r="N457" s="1658"/>
      <c r="O457" s="509">
        <v>3.3329803524297118E-2</v>
      </c>
      <c r="P457" s="462"/>
      <c r="Q457" s="462"/>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657" t="s">
        <v>303</v>
      </c>
      <c r="D458" s="1658"/>
      <c r="E458" s="507">
        <v>0.47081338576266235</v>
      </c>
      <c r="F458" s="462"/>
      <c r="G458" s="462"/>
      <c r="H458" s="1658" t="s">
        <v>347</v>
      </c>
      <c r="I458" s="1658"/>
      <c r="J458" s="508">
        <v>6.9366007719093264E-2</v>
      </c>
      <c r="K458" s="462"/>
      <c r="L458" s="462"/>
      <c r="M458" s="1658" t="s">
        <v>360</v>
      </c>
      <c r="N458" s="1658"/>
      <c r="O458" s="509">
        <v>3.3000718263229867E-2</v>
      </c>
      <c r="P458" s="462"/>
      <c r="Q458" s="462"/>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657" t="s">
        <v>317</v>
      </c>
      <c r="D459" s="1658"/>
      <c r="E459" s="507">
        <v>4.1068755959789781E-2</v>
      </c>
      <c r="F459" s="462"/>
      <c r="G459" s="462"/>
      <c r="H459" s="1658" t="s">
        <v>337</v>
      </c>
      <c r="I459" s="1658"/>
      <c r="J459" s="508">
        <v>6.6475598138917527E-2</v>
      </c>
      <c r="K459" s="462"/>
      <c r="L459" s="462"/>
      <c r="M459" s="1658" t="s">
        <v>342</v>
      </c>
      <c r="N459" s="1658"/>
      <c r="O459" s="509">
        <v>-3.2962664410784576E-2</v>
      </c>
      <c r="P459" s="462"/>
      <c r="Q459" s="462"/>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657" t="s">
        <v>314</v>
      </c>
      <c r="D460" s="1658"/>
      <c r="E460" s="507">
        <v>0.17871303186310789</v>
      </c>
      <c r="F460" s="462"/>
      <c r="G460" s="462"/>
      <c r="H460" s="1658" t="s">
        <v>324</v>
      </c>
      <c r="I460" s="1658"/>
      <c r="J460" s="508">
        <v>-6.4822117197060991E-2</v>
      </c>
      <c r="K460" s="462"/>
      <c r="L460" s="462"/>
      <c r="M460" s="1658" t="s">
        <v>353</v>
      </c>
      <c r="N460" s="1658"/>
      <c r="O460" s="509">
        <v>-3.2601934689164315E-2</v>
      </c>
      <c r="P460" s="462"/>
      <c r="Q460" s="462"/>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657" t="s">
        <v>349</v>
      </c>
      <c r="D461" s="1658"/>
      <c r="E461" s="507">
        <v>1.860506026372431E-3</v>
      </c>
      <c r="F461" s="462"/>
      <c r="G461" s="462"/>
      <c r="H461" s="1658" t="s">
        <v>349</v>
      </c>
      <c r="I461" s="1658"/>
      <c r="J461" s="508">
        <v>5.3275732406424525E-2</v>
      </c>
      <c r="K461" s="462"/>
      <c r="L461" s="462"/>
      <c r="M461" s="1658" t="s">
        <v>327</v>
      </c>
      <c r="N461" s="1658"/>
      <c r="O461" s="509">
        <v>-3.1646494090949606E-2</v>
      </c>
      <c r="P461" s="462"/>
      <c r="Q461" s="462"/>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657" t="s">
        <v>362</v>
      </c>
      <c r="D462" s="1658"/>
      <c r="E462" s="507">
        <v>1.1325709119254129E-4</v>
      </c>
      <c r="F462" s="462"/>
      <c r="G462" s="462"/>
      <c r="H462" s="1658" t="s">
        <v>334</v>
      </c>
      <c r="I462" s="1658"/>
      <c r="J462" s="508">
        <v>-4.6042141686277176E-2</v>
      </c>
      <c r="K462" s="462"/>
      <c r="L462" s="462"/>
      <c r="M462" s="1658" t="s">
        <v>363</v>
      </c>
      <c r="N462" s="1658"/>
      <c r="O462" s="509">
        <v>3.1579457956005703E-2</v>
      </c>
      <c r="P462" s="462"/>
      <c r="Q462" s="462"/>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657" t="s">
        <v>323</v>
      </c>
      <c r="D463" s="1658"/>
      <c r="E463" s="507">
        <v>8.4428984672261703E-2</v>
      </c>
      <c r="F463" s="462"/>
      <c r="G463" s="462"/>
      <c r="H463" s="1658" t="s">
        <v>344</v>
      </c>
      <c r="I463" s="1658"/>
      <c r="J463" s="508">
        <v>4.2340532255220074E-2</v>
      </c>
      <c r="K463" s="462"/>
      <c r="L463" s="462"/>
      <c r="M463" s="1658" t="s">
        <v>301</v>
      </c>
      <c r="N463" s="1658"/>
      <c r="O463" s="509">
        <v>2.9337899992369E-2</v>
      </c>
      <c r="P463" s="462"/>
      <c r="Q463" s="462"/>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657" t="s">
        <v>353</v>
      </c>
      <c r="D464" s="1658"/>
      <c r="E464" s="507">
        <v>1.334285357941943E-3</v>
      </c>
      <c r="F464" s="462"/>
      <c r="G464" s="462"/>
      <c r="H464" s="1658" t="s">
        <v>365</v>
      </c>
      <c r="I464" s="1658"/>
      <c r="J464" s="508">
        <v>3.3205129556106099E-2</v>
      </c>
      <c r="K464" s="462"/>
      <c r="L464" s="462"/>
      <c r="M464" s="1658" t="s">
        <v>356</v>
      </c>
      <c r="N464" s="1658"/>
      <c r="O464" s="509">
        <v>-2.6937288746678383E-2</v>
      </c>
      <c r="P464" s="462"/>
      <c r="Q464" s="462"/>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657" t="s">
        <v>330</v>
      </c>
      <c r="D465" s="1658"/>
      <c r="E465" s="507">
        <v>3.5648802338325111E-2</v>
      </c>
      <c r="F465" s="462"/>
      <c r="G465" s="462"/>
      <c r="H465" s="1658" t="s">
        <v>353</v>
      </c>
      <c r="I465" s="1658"/>
      <c r="J465" s="508">
        <v>2.7943564393342307E-2</v>
      </c>
      <c r="K465" s="462"/>
      <c r="L465" s="462"/>
      <c r="M465" s="1658" t="s">
        <v>338</v>
      </c>
      <c r="N465" s="1658"/>
      <c r="O465" s="509">
        <v>-2.6502191565755191E-2</v>
      </c>
      <c r="P465" s="462"/>
      <c r="Q465" s="462"/>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657" t="s">
        <v>341</v>
      </c>
      <c r="D466" s="1658"/>
      <c r="E466" s="507">
        <v>8.468855158726701E-3</v>
      </c>
      <c r="F466" s="462"/>
      <c r="G466" s="462"/>
      <c r="H466" s="1658" t="s">
        <v>348</v>
      </c>
      <c r="I466" s="1658"/>
      <c r="J466" s="508">
        <v>2.6427153622362056E-2</v>
      </c>
      <c r="K466" s="462"/>
      <c r="L466" s="462"/>
      <c r="M466" s="1658" t="s">
        <v>351</v>
      </c>
      <c r="N466" s="1658"/>
      <c r="O466" s="509">
        <v>2.1104329390628531E-2</v>
      </c>
      <c r="P466" s="462"/>
      <c r="Q466" s="462"/>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657" t="s">
        <v>301</v>
      </c>
      <c r="D467" s="1658"/>
      <c r="E467" s="507">
        <v>1.181521988947073E-2</v>
      </c>
      <c r="F467" s="462"/>
      <c r="G467" s="462"/>
      <c r="H467" s="1658" t="s">
        <v>362</v>
      </c>
      <c r="I467" s="1658"/>
      <c r="J467" s="508">
        <v>-2.4104357006267368E-2</v>
      </c>
      <c r="K467" s="462"/>
      <c r="L467" s="462"/>
      <c r="M467" s="1658" t="s">
        <v>336</v>
      </c>
      <c r="N467" s="1658"/>
      <c r="O467" s="509">
        <v>-1.6480590380094851E-2</v>
      </c>
      <c r="P467" s="462"/>
      <c r="Q467" s="462"/>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657" t="s">
        <v>329</v>
      </c>
      <c r="D468" s="1658"/>
      <c r="E468" s="507">
        <v>3.9328590204216453E-2</v>
      </c>
      <c r="F468" s="462"/>
      <c r="G468" s="462"/>
      <c r="H468" s="1658" t="s">
        <v>341</v>
      </c>
      <c r="I468" s="1658"/>
      <c r="J468" s="508">
        <v>2.407724969075754E-2</v>
      </c>
      <c r="K468" s="462"/>
      <c r="L468" s="462"/>
      <c r="M468" s="1658" t="s">
        <v>355</v>
      </c>
      <c r="N468" s="1658"/>
      <c r="O468" s="509">
        <v>-1.5100051686577656E-2</v>
      </c>
      <c r="P468" s="462"/>
      <c r="Q468" s="462"/>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657" t="s">
        <v>319</v>
      </c>
      <c r="D469" s="1658"/>
      <c r="E469" s="507">
        <v>0.15021360226131905</v>
      </c>
      <c r="F469" s="462"/>
      <c r="G469" s="462"/>
      <c r="H469" s="1658" t="s">
        <v>350</v>
      </c>
      <c r="I469" s="1658"/>
      <c r="J469" s="508">
        <v>-1.7233400074121982E-2</v>
      </c>
      <c r="K469" s="462"/>
      <c r="L469" s="462"/>
      <c r="M469" s="1658" t="s">
        <v>350</v>
      </c>
      <c r="N469" s="1658"/>
      <c r="O469" s="509">
        <v>1.4251740454219472E-2</v>
      </c>
      <c r="P469" s="462"/>
      <c r="Q469" s="462"/>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657" t="s">
        <v>318</v>
      </c>
      <c r="D470" s="1658"/>
      <c r="E470" s="507">
        <v>0.15437771783696835</v>
      </c>
      <c r="F470" s="462"/>
      <c r="G470" s="462"/>
      <c r="H470" s="1658" t="s">
        <v>346</v>
      </c>
      <c r="I470" s="1658"/>
      <c r="J470" s="508">
        <v>1.4766347590564407E-2</v>
      </c>
      <c r="K470" s="462"/>
      <c r="L470" s="462"/>
      <c r="M470" s="1658" t="s">
        <v>359</v>
      </c>
      <c r="N470" s="1658"/>
      <c r="O470" s="509">
        <v>-1.4228091657366986E-2</v>
      </c>
      <c r="P470" s="462"/>
      <c r="Q470" s="462"/>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657" t="s">
        <v>350</v>
      </c>
      <c r="D471" s="1658"/>
      <c r="E471" s="507">
        <v>1.8398290289026724E-3</v>
      </c>
      <c r="F471" s="462"/>
      <c r="G471" s="462"/>
      <c r="H471" s="1658" t="s">
        <v>354</v>
      </c>
      <c r="I471" s="1658"/>
      <c r="J471" s="508">
        <v>1.3405014729145789E-2</v>
      </c>
      <c r="K471" s="462"/>
      <c r="L471" s="462"/>
      <c r="M471" s="1658" t="s">
        <v>362</v>
      </c>
      <c r="N471" s="1658"/>
      <c r="O471" s="509">
        <v>-1.3736681015471841E-2</v>
      </c>
      <c r="P471" s="462"/>
      <c r="Q471" s="462"/>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657" t="s">
        <v>346</v>
      </c>
      <c r="D472" s="1658"/>
      <c r="E472" s="507">
        <v>5.8964104650142835E-3</v>
      </c>
      <c r="F472" s="462"/>
      <c r="G472" s="462"/>
      <c r="H472" s="1658" t="s">
        <v>360</v>
      </c>
      <c r="I472" s="1658"/>
      <c r="J472" s="508">
        <v>1.1309171618610964E-2</v>
      </c>
      <c r="K472" s="462"/>
      <c r="L472" s="462"/>
      <c r="M472" s="1658" t="s">
        <v>358</v>
      </c>
      <c r="N472" s="1658"/>
      <c r="O472" s="509">
        <v>-1.3462323189668857E-2</v>
      </c>
      <c r="P472" s="462"/>
      <c r="Q472" s="462"/>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657" t="s">
        <v>347</v>
      </c>
      <c r="D473" s="1658"/>
      <c r="E473" s="507">
        <v>3.3632657396291915E-3</v>
      </c>
      <c r="F473" s="462"/>
      <c r="G473" s="462"/>
      <c r="H473" s="1658" t="s">
        <v>363</v>
      </c>
      <c r="I473" s="1658"/>
      <c r="J473" s="508">
        <v>8.2025837487082354E-3</v>
      </c>
      <c r="K473" s="462"/>
      <c r="L473" s="462"/>
      <c r="M473" s="1658" t="s">
        <v>365</v>
      </c>
      <c r="N473" s="1658"/>
      <c r="O473" s="509">
        <v>-1.3297780022408856E-2</v>
      </c>
      <c r="P473" s="462"/>
      <c r="Q473" s="462"/>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657" t="s">
        <v>324</v>
      </c>
      <c r="D474" s="1658"/>
      <c r="E474" s="507">
        <v>8.0145345033190346E-2</v>
      </c>
      <c r="F474" s="462"/>
      <c r="G474" s="462"/>
      <c r="H474" s="1658" t="s">
        <v>319</v>
      </c>
      <c r="I474" s="1658"/>
      <c r="J474" s="511">
        <v>-8.0641806975763116E-3</v>
      </c>
      <c r="K474" s="462"/>
      <c r="L474" s="462"/>
      <c r="M474" s="1658" t="s">
        <v>361</v>
      </c>
      <c r="N474" s="1658"/>
      <c r="O474" s="509">
        <v>1.3285727920526898E-2</v>
      </c>
      <c r="P474" s="462"/>
      <c r="Q474" s="462"/>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657" t="s">
        <v>312</v>
      </c>
      <c r="D475" s="1658"/>
      <c r="E475" s="507">
        <v>0.17753028314664945</v>
      </c>
      <c r="F475" s="462"/>
      <c r="G475" s="462"/>
      <c r="H475" s="1658"/>
      <c r="I475" s="1658"/>
      <c r="J475" s="462"/>
      <c r="K475" s="462"/>
      <c r="L475" s="462"/>
      <c r="M475" s="1658" t="s">
        <v>333</v>
      </c>
      <c r="N475" s="1658"/>
      <c r="O475" s="509">
        <v>-7.6274382663998148E-3</v>
      </c>
      <c r="P475" s="462"/>
      <c r="Q475" s="462"/>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657" t="s">
        <v>332</v>
      </c>
      <c r="D476" s="1658"/>
      <c r="E476" s="507">
        <v>2.655647593231391E-2</v>
      </c>
      <c r="F476" s="462"/>
      <c r="G476" s="462"/>
      <c r="H476" s="1658"/>
      <c r="I476" s="1658"/>
      <c r="J476" s="462"/>
      <c r="K476" s="462"/>
      <c r="L476" s="462"/>
      <c r="M476" s="1658" t="s">
        <v>294</v>
      </c>
      <c r="N476" s="1658"/>
      <c r="O476" s="512">
        <v>-1.2646499757594958E-3</v>
      </c>
      <c r="P476" s="462"/>
      <c r="Q476" s="462"/>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657" t="s">
        <v>360</v>
      </c>
      <c r="D477" s="1658"/>
      <c r="E477" s="507">
        <v>1.7469474617306754E-4</v>
      </c>
      <c r="F477" s="462"/>
      <c r="G477" s="462"/>
      <c r="H477" s="1658"/>
      <c r="I477" s="1658"/>
      <c r="J477" s="462"/>
      <c r="K477" s="462"/>
      <c r="L477" s="462"/>
      <c r="M477" s="1658"/>
      <c r="N477" s="1658"/>
      <c r="O477" s="462"/>
      <c r="P477" s="462"/>
      <c r="Q477" s="462"/>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657" t="s">
        <v>363</v>
      </c>
      <c r="D478" s="1658"/>
      <c r="E478" s="507">
        <v>6.7557631965101469E-5</v>
      </c>
      <c r="F478" s="462"/>
      <c r="G478" s="462"/>
      <c r="H478" s="1658" t="s">
        <v>247</v>
      </c>
      <c r="I478" s="1658"/>
      <c r="J478" s="1658"/>
      <c r="K478" s="462"/>
      <c r="L478" s="462"/>
      <c r="M478" s="1658"/>
      <c r="N478" s="1658"/>
      <c r="O478" s="462"/>
      <c r="P478" s="462"/>
      <c r="Q478" s="462"/>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657" t="s">
        <v>311</v>
      </c>
      <c r="D479" s="1658"/>
      <c r="E479" s="507">
        <v>0.17939725666854436</v>
      </c>
      <c r="F479" s="462"/>
      <c r="G479" s="462"/>
      <c r="H479" s="1658"/>
      <c r="I479" s="1658"/>
      <c r="J479" s="490" t="s">
        <v>248</v>
      </c>
      <c r="K479" s="462"/>
      <c r="L479" s="462"/>
      <c r="M479" s="1658"/>
      <c r="N479" s="1658"/>
      <c r="O479" s="462"/>
      <c r="P479" s="462"/>
      <c r="Q479" s="462"/>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657" t="s">
        <v>344</v>
      </c>
      <c r="D480" s="1658"/>
      <c r="E480" s="507">
        <v>7.3615455105097488E-3</v>
      </c>
      <c r="F480" s="462"/>
      <c r="G480" s="462"/>
      <c r="H480" s="1658" t="s">
        <v>326</v>
      </c>
      <c r="I480" s="1658"/>
      <c r="J480" s="505">
        <v>1.380485971996637E-2</v>
      </c>
      <c r="K480" s="462"/>
      <c r="L480" s="462"/>
      <c r="M480" s="1658" t="s">
        <v>247</v>
      </c>
      <c r="N480" s="1658"/>
      <c r="O480" s="1658"/>
      <c r="P480" s="462"/>
      <c r="Q480" s="462"/>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657" t="s">
        <v>354</v>
      </c>
      <c r="D481" s="1658"/>
      <c r="E481" s="507">
        <v>1.1728222511796663E-3</v>
      </c>
      <c r="F481" s="462"/>
      <c r="G481" s="462"/>
      <c r="H481" s="1658" t="s">
        <v>303</v>
      </c>
      <c r="I481" s="1658"/>
      <c r="J481" s="508">
        <v>0.14197063504768076</v>
      </c>
      <c r="K481" s="462"/>
      <c r="L481" s="462"/>
      <c r="M481" s="1658"/>
      <c r="N481" s="1658"/>
      <c r="O481" s="491" t="s">
        <v>248</v>
      </c>
      <c r="P481" s="462"/>
      <c r="Q481" s="462"/>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657" t="s">
        <v>293</v>
      </c>
      <c r="D482" s="1658"/>
      <c r="E482" s="507">
        <v>0.56777559071713901</v>
      </c>
      <c r="F482" s="462"/>
      <c r="G482" s="462"/>
      <c r="H482" s="1658" t="s">
        <v>317</v>
      </c>
      <c r="I482" s="1658"/>
      <c r="J482" s="508">
        <v>6.9371487039028373E-2</v>
      </c>
      <c r="K482" s="462"/>
      <c r="L482" s="462"/>
      <c r="M482" s="1658" t="s">
        <v>326</v>
      </c>
      <c r="N482" s="1658"/>
      <c r="O482" s="506">
        <v>4.8286050562960522E-2</v>
      </c>
      <c r="P482" s="462"/>
      <c r="Q482" s="462"/>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657" t="s">
        <v>340</v>
      </c>
      <c r="D483" s="1658"/>
      <c r="E483" s="507">
        <v>7.9657653686562198E-3</v>
      </c>
      <c r="F483" s="462"/>
      <c r="G483" s="462"/>
      <c r="H483" s="1658" t="s">
        <v>314</v>
      </c>
      <c r="I483" s="1658"/>
      <c r="J483" s="508">
        <v>0.1152534076064642</v>
      </c>
      <c r="K483" s="462"/>
      <c r="L483" s="462"/>
      <c r="M483" s="1658" t="s">
        <v>303</v>
      </c>
      <c r="N483" s="1658"/>
      <c r="O483" s="509">
        <v>0.41630702073917575</v>
      </c>
      <c r="P483" s="462"/>
      <c r="Q483" s="462"/>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657" t="s">
        <v>352</v>
      </c>
      <c r="D484" s="1658"/>
      <c r="E484" s="507">
        <v>1.6792607000928746E-3</v>
      </c>
      <c r="F484" s="462"/>
      <c r="G484" s="462"/>
      <c r="H484" s="1658" t="s">
        <v>349</v>
      </c>
      <c r="I484" s="1658"/>
      <c r="J484" s="508">
        <v>2.8383036634409523E-3</v>
      </c>
      <c r="K484" s="462"/>
      <c r="L484" s="462"/>
      <c r="M484" s="1658" t="s">
        <v>317</v>
      </c>
      <c r="N484" s="1658"/>
      <c r="O484" s="509">
        <v>0.14286668735747673</v>
      </c>
      <c r="P484" s="462"/>
      <c r="Q484" s="462"/>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657" t="s">
        <v>297</v>
      </c>
      <c r="D485" s="1658"/>
      <c r="E485" s="507">
        <v>0.52881057293435774</v>
      </c>
      <c r="F485" s="462"/>
      <c r="G485" s="462"/>
      <c r="H485" s="1658" t="s">
        <v>362</v>
      </c>
      <c r="I485" s="1658"/>
      <c r="J485" s="508">
        <v>5.8102002668559082E-4</v>
      </c>
      <c r="K485" s="462"/>
      <c r="L485" s="462"/>
      <c r="M485" s="1658" t="s">
        <v>314</v>
      </c>
      <c r="N485" s="1658"/>
      <c r="O485" s="509">
        <v>0.11186240865147719</v>
      </c>
      <c r="P485" s="462"/>
      <c r="Q485" s="462"/>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657" t="s">
        <v>358</v>
      </c>
      <c r="D486" s="1658"/>
      <c r="E486" s="507">
        <v>3.3467380697117869E-4</v>
      </c>
      <c r="F486" s="462"/>
      <c r="G486" s="462"/>
      <c r="H486" s="1658" t="s">
        <v>323</v>
      </c>
      <c r="I486" s="1658"/>
      <c r="J486" s="508">
        <v>3.4148716741966137E-2</v>
      </c>
      <c r="K486" s="462"/>
      <c r="L486" s="462"/>
      <c r="M486" s="1658" t="s">
        <v>349</v>
      </c>
      <c r="N486" s="1658"/>
      <c r="O486" s="509">
        <v>9.9411038652525673E-3</v>
      </c>
      <c r="P486" s="462"/>
      <c r="Q486" s="462"/>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657" t="s">
        <v>337</v>
      </c>
      <c r="D487" s="1658"/>
      <c r="E487" s="507">
        <v>1.1255619138549958E-2</v>
      </c>
      <c r="F487" s="462"/>
      <c r="G487" s="462"/>
      <c r="H487" s="1658" t="s">
        <v>353</v>
      </c>
      <c r="I487" s="1658"/>
      <c r="J487" s="508">
        <v>7.8084279100486807E-4</v>
      </c>
      <c r="K487" s="462"/>
      <c r="L487" s="462"/>
      <c r="M487" s="1658" t="s">
        <v>362</v>
      </c>
      <c r="N487" s="1658"/>
      <c r="O487" s="509">
        <v>1.8869640532082451E-4</v>
      </c>
      <c r="P487" s="462"/>
      <c r="Q487" s="462"/>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657" t="s">
        <v>355</v>
      </c>
      <c r="D488" s="1658"/>
      <c r="E488" s="507">
        <v>4.9420403838778431E-4</v>
      </c>
      <c r="F488" s="462"/>
      <c r="G488" s="462"/>
      <c r="H488" s="1658" t="s">
        <v>330</v>
      </c>
      <c r="I488" s="1658"/>
      <c r="J488" s="508">
        <v>3.1116403893588506E-2</v>
      </c>
      <c r="K488" s="462"/>
      <c r="L488" s="462"/>
      <c r="M488" s="1658" t="s">
        <v>323</v>
      </c>
      <c r="N488" s="1658"/>
      <c r="O488" s="509">
        <v>4.3396524116287659E-2</v>
      </c>
      <c r="P488" s="462"/>
      <c r="Q488" s="462"/>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657" t="s">
        <v>237</v>
      </c>
      <c r="D489" s="1658"/>
      <c r="E489" s="507">
        <v>0.10489178984541526</v>
      </c>
      <c r="F489" s="462"/>
      <c r="G489" s="462"/>
      <c r="H489" s="1658" t="s">
        <v>341</v>
      </c>
      <c r="I489" s="1658"/>
      <c r="J489" s="508">
        <v>5.7971395267108409E-4</v>
      </c>
      <c r="K489" s="462"/>
      <c r="L489" s="462"/>
      <c r="M489" s="1658" t="s">
        <v>353</v>
      </c>
      <c r="N489" s="1658"/>
      <c r="O489" s="509">
        <v>1.0628861454765354E-3</v>
      </c>
      <c r="P489" s="462"/>
      <c r="Q489" s="462"/>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657" t="s">
        <v>322</v>
      </c>
      <c r="D490" s="1658"/>
      <c r="E490" s="507">
        <v>9.1179343541880065E-2</v>
      </c>
      <c r="F490" s="462"/>
      <c r="G490" s="462"/>
      <c r="H490" s="1658" t="s">
        <v>301</v>
      </c>
      <c r="I490" s="1658"/>
      <c r="J490" s="508">
        <v>0.24135665205756215</v>
      </c>
      <c r="K490" s="462"/>
      <c r="L490" s="462"/>
      <c r="M490" s="1658" t="s">
        <v>330</v>
      </c>
      <c r="N490" s="1658"/>
      <c r="O490" s="509">
        <v>2.8641481560045576E-2</v>
      </c>
      <c r="P490" s="462"/>
      <c r="Q490" s="462"/>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657" t="s">
        <v>299</v>
      </c>
      <c r="D491" s="1658"/>
      <c r="E491" s="507">
        <v>0.48910772537260599</v>
      </c>
      <c r="F491" s="462"/>
      <c r="G491" s="462"/>
      <c r="H491" s="1658" t="s">
        <v>329</v>
      </c>
      <c r="I491" s="1658"/>
      <c r="J491" s="508">
        <v>2.0152972534243828E-2</v>
      </c>
      <c r="K491" s="462"/>
      <c r="L491" s="462"/>
      <c r="M491" s="1658" t="s">
        <v>341</v>
      </c>
      <c r="N491" s="1658"/>
      <c r="O491" s="509">
        <v>4.7709863540548424E-3</v>
      </c>
      <c r="P491" s="462"/>
      <c r="Q491" s="462"/>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657" t="s">
        <v>335</v>
      </c>
      <c r="D492" s="1658"/>
      <c r="E492" s="507">
        <v>1.4537893830455935E-2</v>
      </c>
      <c r="F492" s="462"/>
      <c r="G492" s="462"/>
      <c r="H492" s="1658" t="s">
        <v>319</v>
      </c>
      <c r="I492" s="1658"/>
      <c r="J492" s="508">
        <v>6.5031010323162363E-5</v>
      </c>
      <c r="K492" s="462"/>
      <c r="L492" s="462"/>
      <c r="M492" s="1658" t="s">
        <v>301</v>
      </c>
      <c r="N492" s="1658"/>
      <c r="O492" s="509">
        <v>8.6071237596224497E-4</v>
      </c>
      <c r="P492" s="462"/>
      <c r="Q492" s="462"/>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657" t="s">
        <v>300</v>
      </c>
      <c r="D493" s="1658"/>
      <c r="E493" s="507">
        <v>0.50446504098328571</v>
      </c>
      <c r="F493" s="462"/>
      <c r="G493" s="462"/>
      <c r="H493" s="1658" t="s">
        <v>318</v>
      </c>
      <c r="I493" s="1658"/>
      <c r="J493" s="508">
        <v>4.6434358784668672E-2</v>
      </c>
      <c r="K493" s="462"/>
      <c r="L493" s="462"/>
      <c r="M493" s="1658" t="s">
        <v>329</v>
      </c>
      <c r="N493" s="1658"/>
      <c r="O493" s="509">
        <v>4.126928239395404E-2</v>
      </c>
      <c r="P493" s="462"/>
      <c r="Q493" s="462"/>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657" t="s">
        <v>295</v>
      </c>
      <c r="D494" s="1658"/>
      <c r="E494" s="507">
        <v>0.54645529649787083</v>
      </c>
      <c r="F494" s="462"/>
      <c r="G494" s="462"/>
      <c r="H494" s="1658" t="s">
        <v>350</v>
      </c>
      <c r="I494" s="1658"/>
      <c r="J494" s="508">
        <v>2.9699007811474754E-4</v>
      </c>
      <c r="K494" s="462"/>
      <c r="L494" s="462"/>
      <c r="M494" s="1658" t="s">
        <v>319</v>
      </c>
      <c r="N494" s="1658"/>
      <c r="O494" s="509">
        <v>0.13075494952678679</v>
      </c>
      <c r="P494" s="462"/>
      <c r="Q494" s="462"/>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657" t="s">
        <v>325</v>
      </c>
      <c r="D495" s="1658"/>
      <c r="E495" s="507">
        <v>6.8399412215543368E-2</v>
      </c>
      <c r="F495" s="462"/>
      <c r="G495" s="462"/>
      <c r="H495" s="1658" t="s">
        <v>346</v>
      </c>
      <c r="I495" s="1658"/>
      <c r="J495" s="508">
        <v>2.1804502116536727E-4</v>
      </c>
      <c r="K495" s="462"/>
      <c r="L495" s="462"/>
      <c r="M495" s="1658" t="s">
        <v>318</v>
      </c>
      <c r="N495" s="1658"/>
      <c r="O495" s="509">
        <v>8.6776829396190872E-2</v>
      </c>
      <c r="P495" s="462"/>
      <c r="Q495" s="462"/>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657" t="s">
        <v>343</v>
      </c>
      <c r="D496" s="1658"/>
      <c r="E496" s="507">
        <v>7.745986154074967E-3</v>
      </c>
      <c r="F496" s="462"/>
      <c r="G496" s="462"/>
      <c r="H496" s="1658" t="s">
        <v>347</v>
      </c>
      <c r="I496" s="1658"/>
      <c r="J496" s="508">
        <v>4.8116430268853065E-3</v>
      </c>
      <c r="K496" s="462"/>
      <c r="L496" s="462"/>
      <c r="M496" s="1658" t="s">
        <v>350</v>
      </c>
      <c r="N496" s="1658"/>
      <c r="O496" s="509">
        <v>2.0311210597443583E-4</v>
      </c>
      <c r="P496" s="462"/>
      <c r="Q496" s="462"/>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657" t="s">
        <v>316</v>
      </c>
      <c r="D497" s="1658"/>
      <c r="E497" s="507">
        <v>0.12273301223147258</v>
      </c>
      <c r="F497" s="462"/>
      <c r="G497" s="462"/>
      <c r="H497" s="1658" t="s">
        <v>324</v>
      </c>
      <c r="I497" s="1658"/>
      <c r="J497" s="508">
        <v>4.2019068779095099E-3</v>
      </c>
      <c r="K497" s="462"/>
      <c r="L497" s="462"/>
      <c r="M497" s="1658" t="s">
        <v>346</v>
      </c>
      <c r="N497" s="1658"/>
      <c r="O497" s="509">
        <v>1.1084856774019278E-2</v>
      </c>
      <c r="P497" s="462"/>
      <c r="Q497" s="462"/>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657" t="s">
        <v>309</v>
      </c>
      <c r="D498" s="1658"/>
      <c r="E498" s="507">
        <v>0.21702687257107386</v>
      </c>
      <c r="F498" s="462"/>
      <c r="G498" s="462"/>
      <c r="H498" s="1658" t="s">
        <v>312</v>
      </c>
      <c r="I498" s="1658"/>
      <c r="J498" s="508">
        <v>0.15559557830284718</v>
      </c>
      <c r="K498" s="462"/>
      <c r="L498" s="462"/>
      <c r="M498" s="1658" t="s">
        <v>347</v>
      </c>
      <c r="N498" s="1658"/>
      <c r="O498" s="509">
        <v>1.5611538234491513E-3</v>
      </c>
      <c r="P498" s="462"/>
      <c r="Q498" s="462"/>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657" t="s">
        <v>357</v>
      </c>
      <c r="D499" s="1658"/>
      <c r="E499" s="507">
        <v>4.047846066585366E-4</v>
      </c>
      <c r="F499" s="462"/>
      <c r="G499" s="462"/>
      <c r="H499" s="1658" t="s">
        <v>332</v>
      </c>
      <c r="I499" s="1658"/>
      <c r="J499" s="508">
        <v>2.4522450479798948E-2</v>
      </c>
      <c r="K499" s="462"/>
      <c r="L499" s="462"/>
      <c r="M499" s="1658" t="s">
        <v>324</v>
      </c>
      <c r="N499" s="1658"/>
      <c r="O499" s="509">
        <v>6.7670377152088554E-2</v>
      </c>
      <c r="P499" s="462"/>
      <c r="Q499" s="462"/>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657" t="s">
        <v>348</v>
      </c>
      <c r="D500" s="1658"/>
      <c r="E500" s="507">
        <v>3.2401164431615963E-3</v>
      </c>
      <c r="F500" s="462"/>
      <c r="G500" s="462"/>
      <c r="H500" s="1658" t="s">
        <v>360</v>
      </c>
      <c r="I500" s="1658"/>
      <c r="J500" s="508">
        <v>1.2789736269919574E-4</v>
      </c>
      <c r="K500" s="462"/>
      <c r="L500" s="462"/>
      <c r="M500" s="1658" t="s">
        <v>312</v>
      </c>
      <c r="N500" s="1658"/>
      <c r="O500" s="509">
        <v>8.7586192302035418E-2</v>
      </c>
      <c r="P500" s="462"/>
      <c r="Q500" s="462"/>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657" t="s">
        <v>307</v>
      </c>
      <c r="D501" s="1658"/>
      <c r="E501" s="507">
        <v>0.24544259579966404</v>
      </c>
      <c r="F501" s="462"/>
      <c r="G501" s="462"/>
      <c r="H501" s="1658" t="s">
        <v>363</v>
      </c>
      <c r="I501" s="1658"/>
      <c r="J501" s="508">
        <v>6.7282380154572451E-5</v>
      </c>
      <c r="K501" s="462"/>
      <c r="L501" s="462"/>
      <c r="M501" s="1658" t="s">
        <v>332</v>
      </c>
      <c r="N501" s="1658"/>
      <c r="O501" s="509">
        <v>2.3702312031085072E-2</v>
      </c>
      <c r="P501" s="462"/>
      <c r="Q501" s="462"/>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657" t="s">
        <v>305</v>
      </c>
      <c r="D502" s="1658"/>
      <c r="E502" s="507">
        <v>0.36872677807458792</v>
      </c>
      <c r="F502" s="462"/>
      <c r="G502" s="462"/>
      <c r="H502" s="1658" t="s">
        <v>311</v>
      </c>
      <c r="I502" s="1658"/>
      <c r="J502" s="508">
        <v>0.12822509109184627</v>
      </c>
      <c r="K502" s="462"/>
      <c r="L502" s="462"/>
      <c r="M502" s="1658" t="s">
        <v>360</v>
      </c>
      <c r="N502" s="1658"/>
      <c r="O502" s="509">
        <v>1.0890474058890733E-3</v>
      </c>
      <c r="P502" s="462"/>
      <c r="Q502" s="462"/>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657" t="s">
        <v>313</v>
      </c>
      <c r="D503" s="1658"/>
      <c r="E503" s="507">
        <v>0.13915348383808263</v>
      </c>
      <c r="F503" s="462"/>
      <c r="G503" s="462"/>
      <c r="H503" s="1658" t="s">
        <v>344</v>
      </c>
      <c r="I503" s="1658"/>
      <c r="J503" s="508">
        <v>1.7927206716553314E-3</v>
      </c>
      <c r="K503" s="462"/>
      <c r="L503" s="462"/>
      <c r="M503" s="1658" t="s">
        <v>363</v>
      </c>
      <c r="N503" s="1658"/>
      <c r="O503" s="509">
        <v>9.9726216479513181E-4</v>
      </c>
      <c r="P503" s="462"/>
      <c r="Q503" s="462"/>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657" t="s">
        <v>339</v>
      </c>
      <c r="D504" s="1658"/>
      <c r="E504" s="507">
        <v>1.0597346158891597E-2</v>
      </c>
      <c r="F504" s="462"/>
      <c r="G504" s="462"/>
      <c r="H504" s="1658" t="s">
        <v>354</v>
      </c>
      <c r="I504" s="1658"/>
      <c r="J504" s="508">
        <v>1.7969441988861554E-4</v>
      </c>
      <c r="K504" s="462"/>
      <c r="L504" s="462"/>
      <c r="M504" s="1658" t="s">
        <v>311</v>
      </c>
      <c r="N504" s="1658"/>
      <c r="O504" s="509">
        <v>0.12199630103222091</v>
      </c>
      <c r="P504" s="462"/>
      <c r="Q504" s="462"/>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657" t="s">
        <v>334</v>
      </c>
      <c r="D505" s="1658"/>
      <c r="E505" s="510">
        <v>2.6075559966978495E-2</v>
      </c>
      <c r="F505" s="462"/>
      <c r="G505" s="462"/>
      <c r="H505" s="1658" t="s">
        <v>293</v>
      </c>
      <c r="I505" s="1658"/>
      <c r="J505" s="508">
        <v>0.14267873979020859</v>
      </c>
      <c r="K505" s="462"/>
      <c r="L505" s="462"/>
      <c r="M505" s="1658" t="s">
        <v>344</v>
      </c>
      <c r="N505" s="1658"/>
      <c r="O505" s="509">
        <v>4.5120641580451495E-3</v>
      </c>
      <c r="P505" s="462"/>
      <c r="Q505" s="462"/>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657"/>
      <c r="D506" s="1658"/>
      <c r="E506" s="462"/>
      <c r="F506" s="462"/>
      <c r="G506" s="462"/>
      <c r="H506" s="1658" t="s">
        <v>340</v>
      </c>
      <c r="I506" s="1658"/>
      <c r="J506" s="508">
        <v>4.5378868780826295E-2</v>
      </c>
      <c r="K506" s="462"/>
      <c r="L506" s="462"/>
      <c r="M506" s="1658" t="s">
        <v>354</v>
      </c>
      <c r="N506" s="1658"/>
      <c r="O506" s="509">
        <v>1.6972867010484687E-3</v>
      </c>
      <c r="P506" s="462"/>
      <c r="Q506" s="462"/>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657"/>
      <c r="D507" s="1658"/>
      <c r="E507" s="462"/>
      <c r="F507" s="462"/>
      <c r="G507" s="462"/>
      <c r="H507" s="1658" t="s">
        <v>352</v>
      </c>
      <c r="I507" s="1658"/>
      <c r="J507" s="508">
        <v>5.8517629814297421E-3</v>
      </c>
      <c r="K507" s="462"/>
      <c r="L507" s="462"/>
      <c r="M507" s="1658" t="s">
        <v>293</v>
      </c>
      <c r="N507" s="1658"/>
      <c r="O507" s="509">
        <v>0.51129747319240704</v>
      </c>
      <c r="P507" s="462"/>
      <c r="Q507" s="462"/>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657" t="s">
        <v>249</v>
      </c>
      <c r="D508" s="1658"/>
      <c r="E508" s="1658"/>
      <c r="F508" s="1658"/>
      <c r="G508" s="1658"/>
      <c r="H508" s="1658" t="s">
        <v>297</v>
      </c>
      <c r="I508" s="1658"/>
      <c r="J508" s="508">
        <v>0.12383697813121823</v>
      </c>
      <c r="K508" s="462"/>
      <c r="L508" s="462"/>
      <c r="M508" s="1658" t="s">
        <v>340</v>
      </c>
      <c r="N508" s="1658"/>
      <c r="O508" s="509">
        <v>1.9072380048496165E-3</v>
      </c>
      <c r="P508" s="462"/>
      <c r="Q508" s="462"/>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657" t="s">
        <v>209</v>
      </c>
      <c r="D509" s="1658"/>
      <c r="E509" s="1830" t="s">
        <v>250</v>
      </c>
      <c r="F509" s="1831"/>
      <c r="G509" s="1832"/>
      <c r="H509" s="1658" t="s">
        <v>337</v>
      </c>
      <c r="I509" s="1658"/>
      <c r="J509" s="508">
        <v>4.4190051479268558E-3</v>
      </c>
      <c r="K509" s="462"/>
      <c r="L509" s="462"/>
      <c r="M509" s="1658" t="s">
        <v>352</v>
      </c>
      <c r="N509" s="1658"/>
      <c r="O509" s="509">
        <v>1.1416071542515239E-3</v>
      </c>
      <c r="P509" s="462"/>
      <c r="Q509" s="462"/>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658"/>
      <c r="D510" s="1658"/>
      <c r="E510" s="492" t="s">
        <v>196</v>
      </c>
      <c r="F510" s="493" t="s">
        <v>251</v>
      </c>
      <c r="G510" s="494" t="s">
        <v>252</v>
      </c>
      <c r="H510" s="1658" t="s">
        <v>237</v>
      </c>
      <c r="I510" s="1658"/>
      <c r="J510" s="508">
        <v>5.0692038262465051E-2</v>
      </c>
      <c r="K510" s="462"/>
      <c r="L510" s="462"/>
      <c r="M510" s="1658" t="s">
        <v>297</v>
      </c>
      <c r="N510" s="1658"/>
      <c r="O510" s="509">
        <v>0.47900488083439646</v>
      </c>
      <c r="P510" s="462"/>
      <c r="Q510" s="462"/>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657" t="s">
        <v>210</v>
      </c>
      <c r="D511" s="1658"/>
      <c r="E511" s="513">
        <v>5.8035050386405445</v>
      </c>
      <c r="F511" s="514">
        <v>11.843887833960295</v>
      </c>
      <c r="G511" s="515">
        <v>11.843887833960295</v>
      </c>
      <c r="H511" s="1658" t="s">
        <v>322</v>
      </c>
      <c r="I511" s="1658"/>
      <c r="J511" s="508">
        <v>4.0335672166686654E-2</v>
      </c>
      <c r="K511" s="462"/>
      <c r="L511" s="462"/>
      <c r="M511" s="1658" t="s">
        <v>358</v>
      </c>
      <c r="N511" s="1658"/>
      <c r="O511" s="509">
        <v>1.8123414566309588E-4</v>
      </c>
      <c r="P511" s="462"/>
      <c r="Q511" s="462"/>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657"/>
      <c r="D512" s="1658"/>
      <c r="E512" s="462"/>
      <c r="F512" s="462"/>
      <c r="G512" s="462"/>
      <c r="H512" s="1658" t="s">
        <v>299</v>
      </c>
      <c r="I512" s="1658"/>
      <c r="J512" s="508">
        <v>0.10710219097556051</v>
      </c>
      <c r="K512" s="462"/>
      <c r="L512" s="462"/>
      <c r="M512" s="1658" t="s">
        <v>337</v>
      </c>
      <c r="N512" s="1658"/>
      <c r="O512" s="509">
        <v>6.6888771693685628E-3</v>
      </c>
      <c r="P512" s="462"/>
      <c r="Q512" s="462"/>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657"/>
      <c r="D513" s="1658"/>
      <c r="E513" s="462"/>
      <c r="F513" s="462"/>
      <c r="G513" s="462"/>
      <c r="H513" s="1658" t="s">
        <v>335</v>
      </c>
      <c r="I513" s="1658"/>
      <c r="J513" s="508">
        <v>6.2858845865310558E-3</v>
      </c>
      <c r="K513" s="462"/>
      <c r="L513" s="462"/>
      <c r="M513" s="1658" t="s">
        <v>355</v>
      </c>
      <c r="N513" s="1658"/>
      <c r="O513" s="509">
        <v>2.2801156093731669E-4</v>
      </c>
      <c r="P513" s="462"/>
      <c r="Q513" s="462"/>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657" t="s">
        <v>253</v>
      </c>
      <c r="D514" s="1658"/>
      <c r="E514" s="1658"/>
      <c r="F514" s="462"/>
      <c r="G514" s="462"/>
      <c r="H514" s="1658" t="s">
        <v>300</v>
      </c>
      <c r="I514" s="1658"/>
      <c r="J514" s="508">
        <v>9.6753837581040225E-2</v>
      </c>
      <c r="K514" s="462"/>
      <c r="L514" s="462"/>
      <c r="M514" s="1658" t="s">
        <v>237</v>
      </c>
      <c r="N514" s="1658"/>
      <c r="O514" s="509">
        <v>5.8507558922772318E-2</v>
      </c>
      <c r="P514" s="462"/>
      <c r="Q514" s="462"/>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657"/>
      <c r="D515" s="1658"/>
      <c r="E515" s="495" t="s">
        <v>209</v>
      </c>
      <c r="F515" s="462"/>
      <c r="G515" s="462"/>
      <c r="H515" s="1658" t="s">
        <v>295</v>
      </c>
      <c r="I515" s="1658"/>
      <c r="J515" s="508">
        <v>0.15179678905393967</v>
      </c>
      <c r="K515" s="462"/>
      <c r="L515" s="462"/>
      <c r="M515" s="1658" t="s">
        <v>322</v>
      </c>
      <c r="N515" s="1658"/>
      <c r="O515" s="509">
        <v>6.4973745878603634E-2</v>
      </c>
      <c r="P515" s="462"/>
      <c r="Q515" s="462"/>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658"/>
      <c r="D516" s="1658"/>
      <c r="E516" s="516" t="s">
        <v>210</v>
      </c>
      <c r="F516" s="462"/>
      <c r="G516" s="462"/>
      <c r="H516" s="1658" t="s">
        <v>325</v>
      </c>
      <c r="I516" s="1658"/>
      <c r="J516" s="508">
        <v>6.0069839448251248E-3</v>
      </c>
      <c r="K516" s="462"/>
      <c r="L516" s="462"/>
      <c r="M516" s="1658" t="s">
        <v>299</v>
      </c>
      <c r="N516" s="1658"/>
      <c r="O516" s="509">
        <v>0.44139518564063479</v>
      </c>
      <c r="P516" s="462"/>
      <c r="Q516" s="462"/>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657" t="s">
        <v>326</v>
      </c>
      <c r="D517" s="1658"/>
      <c r="E517" s="504">
        <v>-4.335765620632652E-2</v>
      </c>
      <c r="F517" s="462"/>
      <c r="G517" s="462"/>
      <c r="H517" s="1658" t="s">
        <v>343</v>
      </c>
      <c r="I517" s="1658"/>
      <c r="J517" s="508">
        <v>1.8225348693480123E-2</v>
      </c>
      <c r="K517" s="462"/>
      <c r="L517" s="462"/>
      <c r="M517" s="1658" t="s">
        <v>335</v>
      </c>
      <c r="N517" s="1658"/>
      <c r="O517" s="509">
        <v>1.1693013944022019E-2</v>
      </c>
      <c r="P517" s="462"/>
      <c r="Q517" s="462"/>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657" t="s">
        <v>303</v>
      </c>
      <c r="D518" s="1658"/>
      <c r="E518" s="507">
        <v>-0.11823172747697684</v>
      </c>
      <c r="F518" s="462"/>
      <c r="G518" s="462"/>
      <c r="H518" s="1658" t="s">
        <v>316</v>
      </c>
      <c r="I518" s="1658"/>
      <c r="J518" s="508">
        <v>6.7020446201615158E-3</v>
      </c>
      <c r="K518" s="462"/>
      <c r="L518" s="462"/>
      <c r="M518" s="1658" t="s">
        <v>300</v>
      </c>
      <c r="N518" s="1658"/>
      <c r="O518" s="509">
        <v>0.42592823882113617</v>
      </c>
      <c r="P518" s="462"/>
      <c r="Q518" s="462"/>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657" t="s">
        <v>317</v>
      </c>
      <c r="D519" s="1658"/>
      <c r="E519" s="507">
        <v>3.4919290253917816E-2</v>
      </c>
      <c r="F519" s="462"/>
      <c r="G519" s="462"/>
      <c r="H519" s="1658" t="s">
        <v>309</v>
      </c>
      <c r="I519" s="1658"/>
      <c r="J519" s="508">
        <v>3.0312822646118797E-2</v>
      </c>
      <c r="K519" s="462"/>
      <c r="L519" s="462"/>
      <c r="M519" s="1658" t="s">
        <v>295</v>
      </c>
      <c r="N519" s="1658"/>
      <c r="O519" s="509">
        <v>0.43582074109868385</v>
      </c>
      <c r="P519" s="462"/>
      <c r="Q519" s="462"/>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657" t="s">
        <v>314</v>
      </c>
      <c r="D520" s="1658"/>
      <c r="E520" s="507">
        <v>7.2842986888373429E-2</v>
      </c>
      <c r="F520" s="462"/>
      <c r="G520" s="462"/>
      <c r="H520" s="1658" t="s">
        <v>357</v>
      </c>
      <c r="I520" s="1658"/>
      <c r="J520" s="508">
        <v>1.0115703357553053E-2</v>
      </c>
      <c r="K520" s="462"/>
      <c r="L520" s="462"/>
      <c r="M520" s="1658" t="s">
        <v>325</v>
      </c>
      <c r="N520" s="1658"/>
      <c r="O520" s="509">
        <v>5.8928957904023048E-2</v>
      </c>
      <c r="P520" s="462"/>
      <c r="Q520" s="462"/>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657" t="s">
        <v>349</v>
      </c>
      <c r="D521" s="1658"/>
      <c r="E521" s="507">
        <v>7.4323332576308725E-3</v>
      </c>
      <c r="F521" s="462"/>
      <c r="G521" s="462"/>
      <c r="H521" s="1658" t="s">
        <v>348</v>
      </c>
      <c r="I521" s="1658"/>
      <c r="J521" s="508">
        <v>6.9839444857992393E-4</v>
      </c>
      <c r="K521" s="462"/>
      <c r="L521" s="462"/>
      <c r="M521" s="1658" t="s">
        <v>343</v>
      </c>
      <c r="N521" s="1658"/>
      <c r="O521" s="509">
        <v>1.2046856688273355E-2</v>
      </c>
      <c r="P521" s="462"/>
      <c r="Q521" s="462"/>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657" t="s">
        <v>362</v>
      </c>
      <c r="D522" s="1658"/>
      <c r="E522" s="507">
        <v>-1.8337593271846933E-3</v>
      </c>
      <c r="F522" s="462"/>
      <c r="G522" s="462"/>
      <c r="H522" s="1658" t="s">
        <v>307</v>
      </c>
      <c r="I522" s="1658"/>
      <c r="J522" s="508">
        <v>1.7818230374715704E-2</v>
      </c>
      <c r="K522" s="462"/>
      <c r="L522" s="462"/>
      <c r="M522" s="1658" t="s">
        <v>316</v>
      </c>
      <c r="N522" s="1658"/>
      <c r="O522" s="509">
        <v>0.14507634680084891</v>
      </c>
      <c r="P522" s="462"/>
      <c r="Q522" s="462"/>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657" t="s">
        <v>323</v>
      </c>
      <c r="D523" s="1658"/>
      <c r="E523" s="507">
        <v>5.0067443620387564E-2</v>
      </c>
      <c r="F523" s="462"/>
      <c r="G523" s="462"/>
      <c r="H523" s="1658" t="s">
        <v>305</v>
      </c>
      <c r="I523" s="1658"/>
      <c r="J523" s="508">
        <v>1.4608646565776547E-2</v>
      </c>
      <c r="K523" s="462"/>
      <c r="L523" s="462"/>
      <c r="M523" s="1658" t="s">
        <v>309</v>
      </c>
      <c r="N523" s="1658"/>
      <c r="O523" s="509">
        <v>0.17376477515114275</v>
      </c>
      <c r="P523" s="462"/>
      <c r="Q523" s="462"/>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657" t="s">
        <v>353</v>
      </c>
      <c r="D524" s="1658"/>
      <c r="E524" s="507">
        <v>-6.2941051539474263E-3</v>
      </c>
      <c r="F524" s="462"/>
      <c r="G524" s="462"/>
      <c r="H524" s="1658" t="s">
        <v>313</v>
      </c>
      <c r="I524" s="1658"/>
      <c r="J524" s="508">
        <v>1.0162608882854666E-2</v>
      </c>
      <c r="K524" s="462"/>
      <c r="L524" s="462"/>
      <c r="M524" s="1658" t="s">
        <v>357</v>
      </c>
      <c r="N524" s="1658"/>
      <c r="O524" s="509">
        <v>1.3061604177356933E-3</v>
      </c>
      <c r="P524" s="462"/>
      <c r="Q524" s="462"/>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657" t="s">
        <v>330</v>
      </c>
      <c r="D525" s="1658"/>
      <c r="E525" s="507">
        <v>-3.2533598752924761E-2</v>
      </c>
      <c r="F525" s="462"/>
      <c r="G525" s="462"/>
      <c r="H525" s="1658" t="s">
        <v>339</v>
      </c>
      <c r="I525" s="1658"/>
      <c r="J525" s="508">
        <v>2.5180787592837754E-2</v>
      </c>
      <c r="K525" s="462"/>
      <c r="L525" s="462"/>
      <c r="M525" s="1658" t="s">
        <v>348</v>
      </c>
      <c r="N525" s="1658"/>
      <c r="O525" s="509">
        <v>4.6311368914447142E-3</v>
      </c>
      <c r="P525" s="462"/>
      <c r="Q525" s="462"/>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657" t="s">
        <v>341</v>
      </c>
      <c r="D526" s="1658"/>
      <c r="E526" s="507">
        <v>-1.5857035073899479E-2</v>
      </c>
      <c r="F526" s="462"/>
      <c r="G526" s="462"/>
      <c r="H526" s="1658" t="s">
        <v>334</v>
      </c>
      <c r="I526" s="1658"/>
      <c r="J526" s="508">
        <v>2.1198788110592223E-3</v>
      </c>
      <c r="K526" s="462"/>
      <c r="L526" s="462"/>
      <c r="M526" s="1658" t="s">
        <v>307</v>
      </c>
      <c r="N526" s="1658"/>
      <c r="O526" s="509">
        <v>0.19119002689089593</v>
      </c>
      <c r="P526" s="462"/>
      <c r="Q526" s="462"/>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657" t="s">
        <v>301</v>
      </c>
      <c r="D527" s="1658"/>
      <c r="E527" s="507">
        <v>-1.8729687806390689E-2</v>
      </c>
      <c r="F527" s="462"/>
      <c r="G527" s="462"/>
      <c r="H527" s="1658" t="s">
        <v>342</v>
      </c>
      <c r="I527" s="1658"/>
      <c r="J527" s="508">
        <v>4.2796246091897146E-2</v>
      </c>
      <c r="K527" s="462"/>
      <c r="L527" s="462"/>
      <c r="M527" s="1658" t="s">
        <v>305</v>
      </c>
      <c r="N527" s="1658"/>
      <c r="O527" s="509">
        <v>0.34054162282288325</v>
      </c>
      <c r="P527" s="462"/>
      <c r="Q527" s="462"/>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657" t="s">
        <v>329</v>
      </c>
      <c r="D528" s="1658"/>
      <c r="E528" s="507">
        <v>3.4171482722437169E-2</v>
      </c>
      <c r="F528" s="462"/>
      <c r="G528" s="462"/>
      <c r="H528" s="1658" t="s">
        <v>302</v>
      </c>
      <c r="I528" s="1658"/>
      <c r="J528" s="508">
        <v>0.2037239045924939</v>
      </c>
      <c r="K528" s="462"/>
      <c r="L528" s="462"/>
      <c r="M528" s="1658" t="s">
        <v>313</v>
      </c>
      <c r="N528" s="1658"/>
      <c r="O528" s="509">
        <v>0.15976847928116422</v>
      </c>
      <c r="P528" s="462"/>
      <c r="Q528" s="462"/>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657" t="s">
        <v>319</v>
      </c>
      <c r="D529" s="1658"/>
      <c r="E529" s="507">
        <v>-6.678274478479726E-2</v>
      </c>
      <c r="F529" s="462"/>
      <c r="G529" s="462"/>
      <c r="H529" s="1658" t="s">
        <v>310</v>
      </c>
      <c r="I529" s="1658"/>
      <c r="J529" s="508">
        <v>0.15738073348984633</v>
      </c>
      <c r="K529" s="462"/>
      <c r="L529" s="462"/>
      <c r="M529" s="1658" t="s">
        <v>339</v>
      </c>
      <c r="N529" s="1658"/>
      <c r="O529" s="509">
        <v>7.399220349652424E-3</v>
      </c>
      <c r="P529" s="462"/>
      <c r="Q529" s="462"/>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657" t="s">
        <v>318</v>
      </c>
      <c r="D530" s="1658"/>
      <c r="E530" s="507">
        <v>6.7702069205209228E-2</v>
      </c>
      <c r="F530" s="462"/>
      <c r="G530" s="462"/>
      <c r="H530" s="1658" t="s">
        <v>338</v>
      </c>
      <c r="I530" s="1658"/>
      <c r="J530" s="508">
        <v>4.5749808565357181E-2</v>
      </c>
      <c r="K530" s="462"/>
      <c r="L530" s="462"/>
      <c r="M530" s="1658" t="s">
        <v>334</v>
      </c>
      <c r="N530" s="1658"/>
      <c r="O530" s="509">
        <v>1.6101628821153686E-2</v>
      </c>
      <c r="P530" s="462"/>
      <c r="Q530" s="462"/>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657" t="s">
        <v>350</v>
      </c>
      <c r="D531" s="1658"/>
      <c r="E531" s="507">
        <v>7.3909177221419932E-3</v>
      </c>
      <c r="F531" s="462"/>
      <c r="G531" s="462"/>
      <c r="H531" s="1658" t="s">
        <v>365</v>
      </c>
      <c r="I531" s="1658"/>
      <c r="J531" s="508">
        <v>1.1025806288377908E-3</v>
      </c>
      <c r="K531" s="462"/>
      <c r="L531" s="462"/>
      <c r="M531" s="1658" t="s">
        <v>342</v>
      </c>
      <c r="N531" s="1658"/>
      <c r="O531" s="509">
        <v>1.0865372450580041E-3</v>
      </c>
      <c r="P531" s="462"/>
      <c r="Q531" s="462"/>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657" t="s">
        <v>346</v>
      </c>
      <c r="D532" s="1658"/>
      <c r="E532" s="507">
        <v>1.3231329606828445E-2</v>
      </c>
      <c r="F532" s="462"/>
      <c r="G532" s="462"/>
      <c r="H532" s="1658" t="s">
        <v>296</v>
      </c>
      <c r="I532" s="1658"/>
      <c r="J532" s="508">
        <v>0.33972428251411013</v>
      </c>
      <c r="K532" s="462"/>
      <c r="L532" s="462"/>
      <c r="M532" s="1658" t="s">
        <v>302</v>
      </c>
      <c r="N532" s="1658"/>
      <c r="O532" s="509">
        <v>7.7112559559930197E-2</v>
      </c>
      <c r="P532" s="462"/>
      <c r="Q532" s="462"/>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657" t="s">
        <v>347</v>
      </c>
      <c r="D533" s="1658"/>
      <c r="E533" s="507">
        <v>-9.9928697291802888E-3</v>
      </c>
      <c r="F533" s="462"/>
      <c r="G533" s="462"/>
      <c r="H533" s="1658" t="s">
        <v>306</v>
      </c>
      <c r="I533" s="1658"/>
      <c r="J533" s="508">
        <v>0.18203066452973243</v>
      </c>
      <c r="K533" s="462"/>
      <c r="L533" s="462"/>
      <c r="M533" s="1658" t="s">
        <v>310</v>
      </c>
      <c r="N533" s="1658"/>
      <c r="O533" s="509">
        <v>7.5611899250676226E-2</v>
      </c>
      <c r="P533" s="462"/>
      <c r="Q533" s="462"/>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657" t="s">
        <v>324</v>
      </c>
      <c r="D534" s="1658"/>
      <c r="E534" s="507">
        <v>4.8780785084327351E-2</v>
      </c>
      <c r="F534" s="462"/>
      <c r="G534" s="462"/>
      <c r="H534" s="1658" t="s">
        <v>321</v>
      </c>
      <c r="I534" s="1658"/>
      <c r="J534" s="508">
        <v>0.14053854528685689</v>
      </c>
      <c r="K534" s="462"/>
      <c r="L534" s="462"/>
      <c r="M534" s="1658" t="s">
        <v>338</v>
      </c>
      <c r="N534" s="1658"/>
      <c r="O534" s="509">
        <v>7.0236615778798553E-4</v>
      </c>
      <c r="P534" s="462"/>
      <c r="Q534" s="462"/>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657" t="s">
        <v>312</v>
      </c>
      <c r="D535" s="1658"/>
      <c r="E535" s="507">
        <v>-7.2601544033076407E-2</v>
      </c>
      <c r="F535" s="462"/>
      <c r="G535" s="462"/>
      <c r="H535" s="1658" t="s">
        <v>356</v>
      </c>
      <c r="I535" s="1658"/>
      <c r="J535" s="508">
        <v>1.5313034516360534E-2</v>
      </c>
      <c r="K535" s="462"/>
      <c r="L535" s="462"/>
      <c r="M535" s="1658" t="s">
        <v>365</v>
      </c>
      <c r="N535" s="1658"/>
      <c r="O535" s="509">
        <v>1.7683095352437607E-4</v>
      </c>
      <c r="P535" s="462"/>
      <c r="Q535" s="462"/>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657" t="s">
        <v>332</v>
      </c>
      <c r="D536" s="1658"/>
      <c r="E536" s="507">
        <v>-2.8079854674215796E-2</v>
      </c>
      <c r="F536" s="462"/>
      <c r="G536" s="462"/>
      <c r="H536" s="1658" t="s">
        <v>298</v>
      </c>
      <c r="I536" s="1658"/>
      <c r="J536" s="508">
        <v>0.30814392096138166</v>
      </c>
      <c r="K536" s="462"/>
      <c r="L536" s="462"/>
      <c r="M536" s="1658" t="s">
        <v>296</v>
      </c>
      <c r="N536" s="1658"/>
      <c r="O536" s="509">
        <v>0.13291740268061344</v>
      </c>
      <c r="P536" s="462"/>
      <c r="Q536" s="462"/>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657" t="s">
        <v>360</v>
      </c>
      <c r="D537" s="1658"/>
      <c r="E537" s="507">
        <v>2.2774536976367579E-3</v>
      </c>
      <c r="F537" s="462"/>
      <c r="G537" s="462"/>
      <c r="H537" s="1658" t="s">
        <v>304</v>
      </c>
      <c r="I537" s="1658"/>
      <c r="J537" s="508">
        <v>0.1990278883119582</v>
      </c>
      <c r="K537" s="462"/>
      <c r="L537" s="462"/>
      <c r="M537" s="1658" t="s">
        <v>306</v>
      </c>
      <c r="N537" s="1658"/>
      <c r="O537" s="509">
        <v>0.10741775691597315</v>
      </c>
      <c r="P537" s="462"/>
      <c r="Q537" s="462"/>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657" t="s">
        <v>363</v>
      </c>
      <c r="D538" s="1658"/>
      <c r="E538" s="507">
        <v>1.4162725679084335E-3</v>
      </c>
      <c r="F538" s="462"/>
      <c r="G538" s="462"/>
      <c r="H538" s="1658" t="s">
        <v>333</v>
      </c>
      <c r="I538" s="1658"/>
      <c r="J538" s="508">
        <v>6.1482072686566462E-2</v>
      </c>
      <c r="K538" s="462"/>
      <c r="L538" s="462"/>
      <c r="M538" s="1658" t="s">
        <v>321</v>
      </c>
      <c r="N538" s="1658"/>
      <c r="O538" s="509">
        <v>1.2389881242370199E-2</v>
      </c>
      <c r="P538" s="462"/>
      <c r="Q538" s="462"/>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657" t="s">
        <v>311</v>
      </c>
      <c r="D539" s="1658"/>
      <c r="E539" s="507">
        <v>7.2982297837159649E-2</v>
      </c>
      <c r="F539" s="462"/>
      <c r="G539" s="462"/>
      <c r="H539" s="1658" t="s">
        <v>345</v>
      </c>
      <c r="I539" s="1658"/>
      <c r="J539" s="508">
        <v>3.2989399244367217E-2</v>
      </c>
      <c r="K539" s="462"/>
      <c r="L539" s="462"/>
      <c r="M539" s="1658" t="s">
        <v>356</v>
      </c>
      <c r="N539" s="1658"/>
      <c r="O539" s="509">
        <v>7.256175250219258E-4</v>
      </c>
      <c r="P539" s="462"/>
      <c r="Q539" s="462"/>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657" t="s">
        <v>344</v>
      </c>
      <c r="D540" s="1658"/>
      <c r="E540" s="507">
        <v>-1.4784074242877934E-2</v>
      </c>
      <c r="F540" s="462"/>
      <c r="G540" s="462"/>
      <c r="H540" s="1658" t="s">
        <v>294</v>
      </c>
      <c r="I540" s="1658"/>
      <c r="J540" s="508">
        <v>0.37500545881074548</v>
      </c>
      <c r="K540" s="462"/>
      <c r="L540" s="462"/>
      <c r="M540" s="1658" t="s">
        <v>298</v>
      </c>
      <c r="N540" s="1658"/>
      <c r="O540" s="509">
        <v>9.0258828847687884E-3</v>
      </c>
      <c r="P540" s="462"/>
      <c r="Q540" s="462"/>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657" t="s">
        <v>354</v>
      </c>
      <c r="D541" s="1658"/>
      <c r="E541" s="507">
        <v>5.9010016033996656E-3</v>
      </c>
      <c r="F541" s="462"/>
      <c r="G541" s="462"/>
      <c r="H541" s="1658" t="s">
        <v>320</v>
      </c>
      <c r="I541" s="1658"/>
      <c r="J541" s="508">
        <v>0.14166019524330642</v>
      </c>
      <c r="K541" s="462"/>
      <c r="L541" s="462"/>
      <c r="M541" s="1658" t="s">
        <v>304</v>
      </c>
      <c r="N541" s="1658"/>
      <c r="O541" s="509">
        <v>3.6075102519082893E-3</v>
      </c>
      <c r="P541" s="462"/>
      <c r="Q541" s="462"/>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657" t="s">
        <v>293</v>
      </c>
      <c r="D542" s="1658"/>
      <c r="E542" s="507">
        <v>0.12983685676686627</v>
      </c>
      <c r="F542" s="462"/>
      <c r="G542" s="462"/>
      <c r="H542" s="1658" t="s">
        <v>315</v>
      </c>
      <c r="I542" s="1658"/>
      <c r="J542" s="508">
        <v>0.15289411295430233</v>
      </c>
      <c r="K542" s="462"/>
      <c r="L542" s="462"/>
      <c r="M542" s="1658" t="s">
        <v>333</v>
      </c>
      <c r="N542" s="1658"/>
      <c r="O542" s="509">
        <v>5.8177814507740214E-5</v>
      </c>
      <c r="P542" s="462"/>
      <c r="Q542" s="462"/>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657" t="s">
        <v>340</v>
      </c>
      <c r="D543" s="1658"/>
      <c r="E543" s="507">
        <v>-1.5378833294293669E-2</v>
      </c>
      <c r="F543" s="462"/>
      <c r="G543" s="462"/>
      <c r="H543" s="1658" t="s">
        <v>328</v>
      </c>
      <c r="I543" s="1658"/>
      <c r="J543" s="508">
        <v>7.1399799343919323E-2</v>
      </c>
      <c r="K543" s="462"/>
      <c r="L543" s="462"/>
      <c r="M543" s="1658" t="s">
        <v>345</v>
      </c>
      <c r="N543" s="1658"/>
      <c r="O543" s="509">
        <v>5.3915476840440879E-3</v>
      </c>
      <c r="P543" s="462"/>
      <c r="Q543" s="462"/>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657" t="s">
        <v>352</v>
      </c>
      <c r="D544" s="1658"/>
      <c r="E544" s="507">
        <v>-7.0610403994118068E-3</v>
      </c>
      <c r="F544" s="462"/>
      <c r="G544" s="462"/>
      <c r="H544" s="1658" t="s">
        <v>308</v>
      </c>
      <c r="I544" s="1658"/>
      <c r="J544" s="508">
        <v>0.16304035078500151</v>
      </c>
      <c r="K544" s="462"/>
      <c r="L544" s="462"/>
      <c r="M544" s="1658" t="s">
        <v>294</v>
      </c>
      <c r="N544" s="1658"/>
      <c r="O544" s="509">
        <v>1.5993395611884933E-6</v>
      </c>
      <c r="P544" s="462"/>
      <c r="Q544" s="462"/>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657" t="s">
        <v>297</v>
      </c>
      <c r="D545" s="1658"/>
      <c r="E545" s="507">
        <v>-0.1253024893379992</v>
      </c>
      <c r="F545" s="462"/>
      <c r="G545" s="462"/>
      <c r="H545" s="1658" t="s">
        <v>331</v>
      </c>
      <c r="I545" s="1658"/>
      <c r="J545" s="508">
        <v>6.2032241530899111E-2</v>
      </c>
      <c r="K545" s="462"/>
      <c r="L545" s="462"/>
      <c r="M545" s="1658" t="s">
        <v>320</v>
      </c>
      <c r="N545" s="1658"/>
      <c r="O545" s="509">
        <v>3.287569869746953E-3</v>
      </c>
      <c r="P545" s="462"/>
      <c r="Q545" s="462"/>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657" t="s">
        <v>358</v>
      </c>
      <c r="D546" s="1658"/>
      <c r="E546" s="507">
        <v>-3.1522488584413513E-3</v>
      </c>
      <c r="F546" s="462"/>
      <c r="G546" s="462"/>
      <c r="H546" s="1658" t="s">
        <v>327</v>
      </c>
      <c r="I546" s="1658"/>
      <c r="J546" s="508">
        <v>8.3879227241224236E-2</v>
      </c>
      <c r="K546" s="462"/>
      <c r="L546" s="462"/>
      <c r="M546" s="1658" t="s">
        <v>315</v>
      </c>
      <c r="N546" s="1658"/>
      <c r="O546" s="509">
        <v>2.7031761075760551E-3</v>
      </c>
      <c r="P546" s="462"/>
      <c r="Q546" s="462"/>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657" t="s">
        <v>337</v>
      </c>
      <c r="D547" s="1658"/>
      <c r="E547" s="507">
        <v>-1.8280763441734679E-2</v>
      </c>
      <c r="F547" s="462"/>
      <c r="G547" s="462"/>
      <c r="H547" s="1658" t="s">
        <v>361</v>
      </c>
      <c r="I547" s="1658"/>
      <c r="J547" s="508">
        <v>1.4220251779056991E-2</v>
      </c>
      <c r="K547" s="462"/>
      <c r="L547" s="462"/>
      <c r="M547" s="1658" t="s">
        <v>328</v>
      </c>
      <c r="N547" s="1658"/>
      <c r="O547" s="509">
        <v>1.1108758029682486E-3</v>
      </c>
      <c r="P547" s="462"/>
      <c r="Q547" s="462"/>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657" t="s">
        <v>355</v>
      </c>
      <c r="D548" s="1658"/>
      <c r="E548" s="507">
        <v>-3.8305644967220041E-3</v>
      </c>
      <c r="F548" s="462"/>
      <c r="G548" s="462"/>
      <c r="H548" s="1658" t="s">
        <v>336</v>
      </c>
      <c r="I548" s="1658"/>
      <c r="J548" s="508">
        <v>4.8472581428688412E-2</v>
      </c>
      <c r="K548" s="462"/>
      <c r="L548" s="462"/>
      <c r="M548" s="1658" t="s">
        <v>308</v>
      </c>
      <c r="N548" s="1658"/>
      <c r="O548" s="509">
        <v>4.8231245927846431E-2</v>
      </c>
      <c r="P548" s="462"/>
      <c r="Q548" s="462"/>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657" t="s">
        <v>237</v>
      </c>
      <c r="D549" s="1658"/>
      <c r="E549" s="507">
        <v>-5.5805934143097875E-2</v>
      </c>
      <c r="F549" s="462"/>
      <c r="G549" s="462"/>
      <c r="H549" s="1658" t="s">
        <v>359</v>
      </c>
      <c r="I549" s="1658"/>
      <c r="J549" s="508">
        <v>1.4281281939429314E-2</v>
      </c>
      <c r="K549" s="462"/>
      <c r="L549" s="462"/>
      <c r="M549" s="1658" t="s">
        <v>331</v>
      </c>
      <c r="N549" s="1658"/>
      <c r="O549" s="509">
        <v>5.5204096780413769E-2</v>
      </c>
      <c r="P549" s="462"/>
      <c r="Q549" s="462"/>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657" t="s">
        <v>322</v>
      </c>
      <c r="D550" s="1658"/>
      <c r="E550" s="507">
        <v>-5.2030483867872644E-2</v>
      </c>
      <c r="F550" s="462"/>
      <c r="G550" s="462"/>
      <c r="H550" s="1658" t="s">
        <v>351</v>
      </c>
      <c r="I550" s="1658"/>
      <c r="J550" s="508">
        <v>2.3923125273876297E-2</v>
      </c>
      <c r="K550" s="462"/>
      <c r="L550" s="462"/>
      <c r="M550" s="1658" t="s">
        <v>327</v>
      </c>
      <c r="N550" s="1658"/>
      <c r="O550" s="509">
        <v>1.0015005882485083E-3</v>
      </c>
      <c r="P550" s="462"/>
      <c r="Q550" s="462"/>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657" t="s">
        <v>299</v>
      </c>
      <c r="D551" s="1658"/>
      <c r="E551" s="507">
        <v>0.12050689469827605</v>
      </c>
      <c r="F551" s="462"/>
      <c r="G551" s="462"/>
      <c r="H551" s="1658" t="s">
        <v>364</v>
      </c>
      <c r="I551" s="1658"/>
      <c r="J551" s="511">
        <v>1.096179195012139E-2</v>
      </c>
      <c r="K551" s="462"/>
      <c r="L551" s="462"/>
      <c r="M551" s="1658" t="s">
        <v>361</v>
      </c>
      <c r="N551" s="1658"/>
      <c r="O551" s="509">
        <v>1.7651056637826799E-4</v>
      </c>
      <c r="P551" s="462"/>
      <c r="Q551" s="462"/>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657" t="s">
        <v>335</v>
      </c>
      <c r="D552" s="1658"/>
      <c r="E552" s="507">
        <v>2.0775925563167746E-2</v>
      </c>
      <c r="F552" s="462"/>
      <c r="G552" s="462"/>
      <c r="H552" s="1658"/>
      <c r="I552" s="1658"/>
      <c r="J552" s="462"/>
      <c r="K552" s="462"/>
      <c r="L552" s="462"/>
      <c r="M552" s="1658" t="s">
        <v>336</v>
      </c>
      <c r="N552" s="1658"/>
      <c r="O552" s="509">
        <v>2.7160985927647497E-4</v>
      </c>
      <c r="P552" s="462"/>
      <c r="Q552" s="462"/>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657" t="s">
        <v>300</v>
      </c>
      <c r="D553" s="1658"/>
      <c r="E553" s="507">
        <v>0.12238414886585211</v>
      </c>
      <c r="F553" s="462"/>
      <c r="G553" s="462"/>
      <c r="H553" s="1658"/>
      <c r="I553" s="1658"/>
      <c r="J553" s="462"/>
      <c r="K553" s="462"/>
      <c r="L553" s="462"/>
      <c r="M553" s="1658" t="s">
        <v>359</v>
      </c>
      <c r="N553" s="1658"/>
      <c r="O553" s="509">
        <v>2.0243859221043601E-4</v>
      </c>
      <c r="P553" s="462"/>
      <c r="Q553" s="462"/>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657" t="s">
        <v>295</v>
      </c>
      <c r="D554" s="1658"/>
      <c r="E554" s="507">
        <v>0.12737580860852218</v>
      </c>
      <c r="F554" s="462"/>
      <c r="G554" s="462"/>
      <c r="H554" s="1658" t="s">
        <v>249</v>
      </c>
      <c r="I554" s="1658"/>
      <c r="J554" s="1658"/>
      <c r="K554" s="1658"/>
      <c r="L554" s="1658"/>
      <c r="M554" s="1658" t="s">
        <v>351</v>
      </c>
      <c r="N554" s="1658"/>
      <c r="O554" s="509">
        <v>4.4539271902814721E-4</v>
      </c>
      <c r="P554" s="462"/>
      <c r="Q554" s="462"/>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657" t="s">
        <v>325</v>
      </c>
      <c r="D555" s="1658"/>
      <c r="E555" s="507">
        <v>4.5064630967610729E-2</v>
      </c>
      <c r="F555" s="462"/>
      <c r="G555" s="462"/>
      <c r="H555" s="1658" t="s">
        <v>209</v>
      </c>
      <c r="I555" s="1658"/>
      <c r="J555" s="1824" t="s">
        <v>250</v>
      </c>
      <c r="K555" s="1825"/>
      <c r="L555" s="1826"/>
      <c r="M555" s="1658" t="s">
        <v>364</v>
      </c>
      <c r="N555" s="1658"/>
      <c r="O555" s="512">
        <v>1.17885746430756E-3</v>
      </c>
      <c r="P555" s="462"/>
      <c r="Q555" s="462"/>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657" t="s">
        <v>343</v>
      </c>
      <c r="D556" s="1658"/>
      <c r="E556" s="507">
        <v>1.5165194767102678E-2</v>
      </c>
      <c r="F556" s="462"/>
      <c r="G556" s="462"/>
      <c r="H556" s="1658"/>
      <c r="I556" s="1658"/>
      <c r="J556" s="496" t="s">
        <v>196</v>
      </c>
      <c r="K556" s="497" t="s">
        <v>251</v>
      </c>
      <c r="L556" s="498" t="s">
        <v>252</v>
      </c>
      <c r="M556" s="1658"/>
      <c r="N556" s="1658"/>
      <c r="O556" s="462"/>
      <c r="P556" s="462"/>
      <c r="Q556" s="462"/>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657" t="s">
        <v>316</v>
      </c>
      <c r="D557" s="1658"/>
      <c r="E557" s="507">
        <v>6.0365712468690713E-2</v>
      </c>
      <c r="F557" s="462"/>
      <c r="G557" s="462"/>
      <c r="H557" s="1658" t="s">
        <v>210</v>
      </c>
      <c r="I557" s="1658"/>
      <c r="J557" s="517">
        <v>4.8473504216783914</v>
      </c>
      <c r="K557" s="518">
        <v>6.7324311412199886</v>
      </c>
      <c r="L557" s="519">
        <v>6.7324311412199886</v>
      </c>
      <c r="M557" s="1658"/>
      <c r="N557" s="1658"/>
      <c r="O557" s="462"/>
      <c r="P557" s="462"/>
      <c r="Q557" s="462"/>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657" t="s">
        <v>309</v>
      </c>
      <c r="D558" s="1658"/>
      <c r="E558" s="507">
        <v>8.0272426327248431E-2</v>
      </c>
      <c r="F558" s="462"/>
      <c r="G558" s="462"/>
      <c r="H558" s="1658"/>
      <c r="I558" s="1658"/>
      <c r="J558" s="462"/>
      <c r="K558" s="462"/>
      <c r="L558" s="462"/>
      <c r="M558" s="1658" t="s">
        <v>249</v>
      </c>
      <c r="N558" s="1658"/>
      <c r="O558" s="1658"/>
      <c r="P558" s="1658"/>
      <c r="Q558" s="1658"/>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657" t="s">
        <v>357</v>
      </c>
      <c r="D559" s="1658"/>
      <c r="E559" s="507">
        <v>3.4667428495763295E-3</v>
      </c>
      <c r="F559" s="462"/>
      <c r="G559" s="462"/>
      <c r="H559" s="1658"/>
      <c r="I559" s="1658"/>
      <c r="J559" s="462"/>
      <c r="K559" s="462"/>
      <c r="L559" s="462"/>
      <c r="M559" s="1658" t="s">
        <v>209</v>
      </c>
      <c r="N559" s="1658"/>
      <c r="O559" s="1827" t="s">
        <v>250</v>
      </c>
      <c r="P559" s="1828"/>
      <c r="Q559" s="1829"/>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657" t="s">
        <v>348</v>
      </c>
      <c r="D560" s="1658"/>
      <c r="E560" s="507">
        <v>9.8082142332536811E-3</v>
      </c>
      <c r="F560" s="462"/>
      <c r="G560" s="462"/>
      <c r="H560" s="1658" t="s">
        <v>253</v>
      </c>
      <c r="I560" s="1658"/>
      <c r="J560" s="1658"/>
      <c r="K560" s="462"/>
      <c r="L560" s="462"/>
      <c r="M560" s="1658"/>
      <c r="N560" s="1658"/>
      <c r="O560" s="499" t="s">
        <v>196</v>
      </c>
      <c r="P560" s="500" t="s">
        <v>251</v>
      </c>
      <c r="Q560" s="501" t="s">
        <v>252</v>
      </c>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657" t="s">
        <v>307</v>
      </c>
      <c r="D561" s="1658"/>
      <c r="E561" s="507">
        <v>8.5365935080475616E-2</v>
      </c>
      <c r="F561" s="462"/>
      <c r="G561" s="462"/>
      <c r="H561" s="1658"/>
      <c r="I561" s="1658"/>
      <c r="J561" s="502" t="s">
        <v>209</v>
      </c>
      <c r="K561" s="462"/>
      <c r="L561" s="462"/>
      <c r="M561" s="1658" t="s">
        <v>210</v>
      </c>
      <c r="N561" s="1658"/>
      <c r="O561" s="520">
        <v>5.4786474472717641</v>
      </c>
      <c r="P561" s="521">
        <v>7.4035776314483295</v>
      </c>
      <c r="Q561" s="522">
        <v>7.4035776314483295</v>
      </c>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657" t="s">
        <v>305</v>
      </c>
      <c r="D562" s="1658"/>
      <c r="E562" s="507">
        <v>0.10463138484410894</v>
      </c>
      <c r="F562" s="462"/>
      <c r="G562" s="462"/>
      <c r="H562" s="1658"/>
      <c r="I562" s="1658"/>
      <c r="J562" s="523" t="s">
        <v>210</v>
      </c>
      <c r="K562" s="462"/>
      <c r="L562" s="462"/>
      <c r="M562" s="1658"/>
      <c r="N562" s="1658"/>
      <c r="O562" s="462"/>
      <c r="P562" s="462"/>
      <c r="Q562" s="462"/>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657" t="s">
        <v>313</v>
      </c>
      <c r="D563" s="1658"/>
      <c r="E563" s="507">
        <v>6.4277159446023094E-2</v>
      </c>
      <c r="F563" s="462"/>
      <c r="G563" s="462"/>
      <c r="H563" s="1658" t="s">
        <v>326</v>
      </c>
      <c r="I563" s="1658"/>
      <c r="J563" s="505">
        <v>2.4238826068845323E-2</v>
      </c>
      <c r="K563" s="462"/>
      <c r="L563" s="462"/>
      <c r="M563" s="1658"/>
      <c r="N563" s="1658"/>
      <c r="O563" s="462"/>
      <c r="P563" s="462"/>
      <c r="Q563" s="462"/>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657" t="s">
        <v>339</v>
      </c>
      <c r="D564" s="1658"/>
      <c r="E564" s="507">
        <v>-1.7738144746309376E-2</v>
      </c>
      <c r="F564" s="462"/>
      <c r="G564" s="462"/>
      <c r="H564" s="1658" t="s">
        <v>303</v>
      </c>
      <c r="I564" s="1658"/>
      <c r="J564" s="508">
        <v>7.7731105777402928E-2</v>
      </c>
      <c r="K564" s="462"/>
      <c r="L564" s="462"/>
      <c r="M564" s="1658" t="s">
        <v>253</v>
      </c>
      <c r="N564" s="1658"/>
      <c r="O564" s="1658"/>
      <c r="P564" s="462"/>
      <c r="Q564" s="462"/>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657" t="s">
        <v>334</v>
      </c>
      <c r="D565" s="1658"/>
      <c r="E565" s="510">
        <v>2.7824441509051043E-2</v>
      </c>
      <c r="F565" s="462"/>
      <c r="G565" s="462"/>
      <c r="H565" s="1658" t="s">
        <v>317</v>
      </c>
      <c r="I565" s="1658"/>
      <c r="J565" s="508">
        <v>5.433580247241715E-2</v>
      </c>
      <c r="K565" s="462"/>
      <c r="L565" s="462"/>
      <c r="M565" s="1658"/>
      <c r="N565" s="1658"/>
      <c r="O565" s="503" t="s">
        <v>209</v>
      </c>
      <c r="P565" s="462"/>
      <c r="Q565" s="462"/>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657"/>
      <c r="D566" s="1658"/>
      <c r="E566" s="462"/>
      <c r="F566" s="462"/>
      <c r="G566" s="462"/>
      <c r="H566" s="1658" t="s">
        <v>314</v>
      </c>
      <c r="I566" s="1658"/>
      <c r="J566" s="508">
        <v>-7.0036183307353783E-2</v>
      </c>
      <c r="K566" s="462"/>
      <c r="L566" s="462"/>
      <c r="M566" s="1658"/>
      <c r="N566" s="1658"/>
      <c r="O566" s="524" t="s">
        <v>210</v>
      </c>
      <c r="P566" s="462"/>
      <c r="Q566" s="462"/>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657"/>
      <c r="D567" s="1658"/>
      <c r="E567" s="462"/>
      <c r="F567" s="462"/>
      <c r="G567" s="462"/>
      <c r="H567" s="1658" t="s">
        <v>349</v>
      </c>
      <c r="I567" s="1658"/>
      <c r="J567" s="508">
        <v>1.0990691361648626E-2</v>
      </c>
      <c r="K567" s="462"/>
      <c r="L567" s="462"/>
      <c r="M567" s="1658" t="s">
        <v>326</v>
      </c>
      <c r="N567" s="1658"/>
      <c r="O567" s="506">
        <v>-4.0108598611852522E-2</v>
      </c>
      <c r="P567" s="462"/>
      <c r="Q567" s="462"/>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657" t="s">
        <v>254</v>
      </c>
      <c r="D568" s="1658"/>
      <c r="E568" s="1658"/>
      <c r="F568" s="462"/>
      <c r="G568" s="462"/>
      <c r="H568" s="1658" t="s">
        <v>362</v>
      </c>
      <c r="I568" s="1658"/>
      <c r="J568" s="508">
        <v>-4.972687119641178E-3</v>
      </c>
      <c r="K568" s="462"/>
      <c r="L568" s="462"/>
      <c r="M568" s="1658" t="s">
        <v>303</v>
      </c>
      <c r="N568" s="1658"/>
      <c r="O568" s="509">
        <v>-0.11776968492679601</v>
      </c>
      <c r="P568" s="462"/>
      <c r="Q568" s="462"/>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657" t="s">
        <v>209</v>
      </c>
      <c r="D569" s="1658"/>
      <c r="E569" s="525" t="s">
        <v>210</v>
      </c>
      <c r="F569" s="462"/>
      <c r="G569" s="462"/>
      <c r="H569" s="1658" t="s">
        <v>323</v>
      </c>
      <c r="I569" s="1658"/>
      <c r="J569" s="508">
        <v>-3.8122623277935558E-2</v>
      </c>
      <c r="K569" s="462"/>
      <c r="L569" s="462"/>
      <c r="M569" s="1658" t="s">
        <v>317</v>
      </c>
      <c r="N569" s="1658"/>
      <c r="O569" s="509">
        <v>6.8990951256354377E-2</v>
      </c>
      <c r="P569" s="462"/>
      <c r="Q569" s="462"/>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657" t="s">
        <v>210</v>
      </c>
      <c r="D570" s="1658"/>
      <c r="E570" s="526">
        <v>1</v>
      </c>
      <c r="F570" s="462"/>
      <c r="G570" s="462"/>
      <c r="H570" s="1658" t="s">
        <v>353</v>
      </c>
      <c r="I570" s="1658"/>
      <c r="J570" s="508">
        <v>5.7647089569536148E-3</v>
      </c>
      <c r="K570" s="462"/>
      <c r="L570" s="462"/>
      <c r="M570" s="1658" t="s">
        <v>314</v>
      </c>
      <c r="N570" s="1658"/>
      <c r="O570" s="509">
        <v>6.1047618826413685E-2</v>
      </c>
      <c r="P570" s="462"/>
      <c r="Q570" s="462"/>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657"/>
      <c r="D571" s="1658"/>
      <c r="E571" s="462"/>
      <c r="F571" s="462"/>
      <c r="G571" s="462"/>
      <c r="H571" s="1658" t="s">
        <v>330</v>
      </c>
      <c r="I571" s="1658"/>
      <c r="J571" s="508">
        <v>3.6390689424624034E-2</v>
      </c>
      <c r="K571" s="462"/>
      <c r="L571" s="462"/>
      <c r="M571" s="1658" t="s">
        <v>349</v>
      </c>
      <c r="N571" s="1658"/>
      <c r="O571" s="509">
        <v>1.8198850247246059E-2</v>
      </c>
      <c r="P571" s="462"/>
      <c r="Q571" s="462"/>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657"/>
      <c r="D572" s="1658"/>
      <c r="E572" s="462"/>
      <c r="F572" s="462"/>
      <c r="G572" s="462"/>
      <c r="H572" s="1658" t="s">
        <v>341</v>
      </c>
      <c r="I572" s="1658"/>
      <c r="J572" s="508">
        <v>4.9670949273811337E-3</v>
      </c>
      <c r="K572" s="462"/>
      <c r="L572" s="462"/>
      <c r="M572" s="1658" t="s">
        <v>362</v>
      </c>
      <c r="N572" s="1658"/>
      <c r="O572" s="509">
        <v>-2.5073124612740656E-3</v>
      </c>
      <c r="P572" s="462"/>
      <c r="Q572" s="462"/>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657"/>
      <c r="D573" s="1658"/>
      <c r="E573" s="462"/>
      <c r="F573" s="462"/>
      <c r="G573" s="462"/>
      <c r="H573" s="1658" t="s">
        <v>301</v>
      </c>
      <c r="I573" s="1658"/>
      <c r="J573" s="508">
        <v>0.10135034231323564</v>
      </c>
      <c r="K573" s="462"/>
      <c r="L573" s="462"/>
      <c r="M573" s="1658" t="s">
        <v>323</v>
      </c>
      <c r="N573" s="1658"/>
      <c r="O573" s="509">
        <v>3.8023677560932091E-2</v>
      </c>
      <c r="P573" s="462"/>
      <c r="Q573" s="462"/>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657"/>
      <c r="D574" s="1658"/>
      <c r="E574" s="462"/>
      <c r="F574" s="462"/>
      <c r="G574" s="462"/>
      <c r="H574" s="1658" t="s">
        <v>329</v>
      </c>
      <c r="I574" s="1658"/>
      <c r="J574" s="508">
        <v>-2.9286342689418772E-2</v>
      </c>
      <c r="K574" s="462"/>
      <c r="L574" s="462"/>
      <c r="M574" s="1658" t="s">
        <v>353</v>
      </c>
      <c r="N574" s="1658"/>
      <c r="O574" s="509">
        <v>-5.9507268907035274E-3</v>
      </c>
      <c r="P574" s="462"/>
      <c r="Q574" s="462"/>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657"/>
      <c r="D575" s="1658"/>
      <c r="E575" s="462"/>
      <c r="F575" s="462"/>
      <c r="G575" s="462"/>
      <c r="H575" s="1658" t="s">
        <v>319</v>
      </c>
      <c r="I575" s="1658"/>
      <c r="J575" s="508">
        <v>-1.6636265167691538E-3</v>
      </c>
      <c r="K575" s="462"/>
      <c r="L575" s="462"/>
      <c r="M575" s="1658" t="s">
        <v>330</v>
      </c>
      <c r="N575" s="1658"/>
      <c r="O575" s="509">
        <v>-3.0890460692495434E-2</v>
      </c>
      <c r="P575" s="462"/>
      <c r="Q575" s="462"/>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657"/>
      <c r="D576" s="1658"/>
      <c r="E576" s="462"/>
      <c r="F576" s="462"/>
      <c r="G576" s="462"/>
      <c r="H576" s="1658" t="s">
        <v>318</v>
      </c>
      <c r="I576" s="1658"/>
      <c r="J576" s="508">
        <v>-4.4454456993601441E-2</v>
      </c>
      <c r="K576" s="462"/>
      <c r="L576" s="462"/>
      <c r="M576" s="1658" t="s">
        <v>341</v>
      </c>
      <c r="N576" s="1658"/>
      <c r="O576" s="509">
        <v>-1.2607550977142353E-2</v>
      </c>
      <c r="P576" s="462"/>
      <c r="Q576" s="462"/>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657"/>
      <c r="D577" s="1658"/>
      <c r="E577" s="462"/>
      <c r="F577" s="462"/>
      <c r="G577" s="462"/>
      <c r="H577" s="1658" t="s">
        <v>350</v>
      </c>
      <c r="I577" s="1658"/>
      <c r="J577" s="508">
        <v>-3.5552205999076357E-3</v>
      </c>
      <c r="K577" s="462"/>
      <c r="L577" s="462"/>
      <c r="M577" s="1658" t="s">
        <v>301</v>
      </c>
      <c r="N577" s="1658"/>
      <c r="O577" s="509">
        <v>5.3549530745911718E-3</v>
      </c>
      <c r="P577" s="462"/>
      <c r="Q577" s="462"/>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657"/>
      <c r="D578" s="1658"/>
      <c r="E578" s="462"/>
      <c r="F578" s="462"/>
      <c r="G578" s="462"/>
      <c r="H578" s="1658" t="s">
        <v>346</v>
      </c>
      <c r="I578" s="1658"/>
      <c r="J578" s="508">
        <v>3.0462719436428879E-3</v>
      </c>
      <c r="K578" s="462"/>
      <c r="L578" s="462"/>
      <c r="M578" s="1658" t="s">
        <v>329</v>
      </c>
      <c r="N578" s="1658"/>
      <c r="O578" s="509">
        <v>3.7080032343257338E-2</v>
      </c>
      <c r="P578" s="462"/>
      <c r="Q578" s="462"/>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657"/>
      <c r="D579" s="1658"/>
      <c r="E579" s="462"/>
      <c r="F579" s="462"/>
      <c r="G579" s="462"/>
      <c r="H579" s="1658" t="s">
        <v>347</v>
      </c>
      <c r="I579" s="1658"/>
      <c r="J579" s="508">
        <v>1.4310087302307171E-2</v>
      </c>
      <c r="K579" s="462"/>
      <c r="L579" s="462"/>
      <c r="M579" s="1658" t="s">
        <v>319</v>
      </c>
      <c r="N579" s="1658"/>
      <c r="O579" s="509">
        <v>-6.6001790057735224E-2</v>
      </c>
      <c r="P579" s="462"/>
      <c r="Q579" s="462"/>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657"/>
      <c r="D580" s="1658"/>
      <c r="E580" s="462"/>
      <c r="F580" s="462"/>
      <c r="G580" s="462"/>
      <c r="H580" s="1658" t="s">
        <v>324</v>
      </c>
      <c r="I580" s="1658"/>
      <c r="J580" s="508">
        <v>-1.337269055423816E-2</v>
      </c>
      <c r="K580" s="462"/>
      <c r="L580" s="462"/>
      <c r="M580" s="1658" t="s">
        <v>318</v>
      </c>
      <c r="N580" s="1658"/>
      <c r="O580" s="509">
        <v>5.376857598279542E-2</v>
      </c>
      <c r="P580" s="462"/>
      <c r="Q580" s="462"/>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657"/>
      <c r="D581" s="1658"/>
      <c r="E581" s="462"/>
      <c r="F581" s="462"/>
      <c r="G581" s="462"/>
      <c r="H581" s="1658" t="s">
        <v>312</v>
      </c>
      <c r="I581" s="1658"/>
      <c r="J581" s="508">
        <v>8.1375600975490667E-2</v>
      </c>
      <c r="K581" s="462"/>
      <c r="L581" s="462"/>
      <c r="M581" s="1658" t="s">
        <v>350</v>
      </c>
      <c r="N581" s="1658"/>
      <c r="O581" s="509">
        <v>2.6013246136720298E-3</v>
      </c>
      <c r="P581" s="462"/>
      <c r="Q581" s="462"/>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657"/>
      <c r="D582" s="1658"/>
      <c r="E582" s="462"/>
      <c r="F582" s="462"/>
      <c r="G582" s="462"/>
      <c r="H582" s="1658" t="s">
        <v>332</v>
      </c>
      <c r="I582" s="1658"/>
      <c r="J582" s="508">
        <v>3.2305578059762273E-2</v>
      </c>
      <c r="K582" s="462"/>
      <c r="L582" s="462"/>
      <c r="M582" s="1658" t="s">
        <v>346</v>
      </c>
      <c r="N582" s="1658"/>
      <c r="O582" s="509">
        <v>1.9217269854267166E-2</v>
      </c>
      <c r="P582" s="462"/>
      <c r="Q582" s="462"/>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657"/>
      <c r="D583" s="1658"/>
      <c r="E583" s="462"/>
      <c r="F583" s="462"/>
      <c r="G583" s="462"/>
      <c r="H583" s="1658" t="s">
        <v>360</v>
      </c>
      <c r="I583" s="1658"/>
      <c r="J583" s="508">
        <v>2.3330625258768008E-3</v>
      </c>
      <c r="K583" s="462"/>
      <c r="L583" s="462"/>
      <c r="M583" s="1658" t="s">
        <v>347</v>
      </c>
      <c r="N583" s="1658"/>
      <c r="O583" s="509">
        <v>-7.2118966454847956E-3</v>
      </c>
      <c r="P583" s="462"/>
      <c r="Q583" s="462"/>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657"/>
      <c r="D584" s="1658"/>
      <c r="E584" s="462"/>
      <c r="F584" s="462"/>
      <c r="G584" s="462"/>
      <c r="H584" s="1658" t="s">
        <v>363</v>
      </c>
      <c r="I584" s="1658"/>
      <c r="J584" s="508">
        <v>1.6921788266069067E-3</v>
      </c>
      <c r="K584" s="462"/>
      <c r="L584" s="462"/>
      <c r="M584" s="1658" t="s">
        <v>324</v>
      </c>
      <c r="N584" s="1658"/>
      <c r="O584" s="509">
        <v>4.7481665497525069E-2</v>
      </c>
      <c r="P584" s="462"/>
      <c r="Q584" s="462"/>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657"/>
      <c r="D585" s="1658"/>
      <c r="E585" s="462"/>
      <c r="F585" s="462"/>
      <c r="G585" s="462"/>
      <c r="H585" s="1658" t="s">
        <v>311</v>
      </c>
      <c r="I585" s="1658"/>
      <c r="J585" s="508">
        <v>-7.3872380050636371E-2</v>
      </c>
      <c r="K585" s="462"/>
      <c r="L585" s="462"/>
      <c r="M585" s="1658" t="s">
        <v>312</v>
      </c>
      <c r="N585" s="1658"/>
      <c r="O585" s="509">
        <v>-5.4018742349089523E-2</v>
      </c>
      <c r="P585" s="462"/>
      <c r="Q585" s="462"/>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657"/>
      <c r="D586" s="1658"/>
      <c r="E586" s="462"/>
      <c r="F586" s="462"/>
      <c r="G586" s="462"/>
      <c r="H586" s="1658" t="s">
        <v>344</v>
      </c>
      <c r="I586" s="1658"/>
      <c r="J586" s="508">
        <v>8.7347785020583883E-3</v>
      </c>
      <c r="K586" s="462"/>
      <c r="L586" s="462"/>
      <c r="M586" s="1658" t="s">
        <v>332</v>
      </c>
      <c r="N586" s="1658"/>
      <c r="O586" s="509">
        <v>-2.8101014640907637E-2</v>
      </c>
      <c r="P586" s="462"/>
      <c r="Q586" s="462"/>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657"/>
      <c r="D587" s="1658"/>
      <c r="E587" s="462"/>
      <c r="F587" s="462"/>
      <c r="G587" s="462"/>
      <c r="H587" s="1658" t="s">
        <v>354</v>
      </c>
      <c r="I587" s="1658"/>
      <c r="J587" s="508">
        <v>2.7654313311444713E-3</v>
      </c>
      <c r="K587" s="462"/>
      <c r="L587" s="462"/>
      <c r="M587" s="1658" t="s">
        <v>360</v>
      </c>
      <c r="N587" s="1658"/>
      <c r="O587" s="509">
        <v>6.0235155813253586E-3</v>
      </c>
      <c r="P587" s="462"/>
      <c r="Q587" s="462"/>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657"/>
      <c r="D588" s="1658"/>
      <c r="E588" s="462"/>
      <c r="F588" s="462"/>
      <c r="G588" s="462"/>
      <c r="H588" s="1658" t="s">
        <v>293</v>
      </c>
      <c r="I588" s="1658"/>
      <c r="J588" s="508">
        <v>-7.792471378131248E-2</v>
      </c>
      <c r="K588" s="462"/>
      <c r="L588" s="462"/>
      <c r="M588" s="1658" t="s">
        <v>363</v>
      </c>
      <c r="N588" s="1658"/>
      <c r="O588" s="509">
        <v>5.7640974820768083E-3</v>
      </c>
      <c r="P588" s="462"/>
      <c r="Q588" s="462"/>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657"/>
      <c r="D589" s="1658"/>
      <c r="E589" s="462"/>
      <c r="F589" s="462"/>
      <c r="G589" s="462"/>
      <c r="H589" s="1658" t="s">
        <v>340</v>
      </c>
      <c r="I589" s="1658"/>
      <c r="J589" s="508">
        <v>4.394631012023309E-2</v>
      </c>
      <c r="K589" s="462"/>
      <c r="L589" s="462"/>
      <c r="M589" s="1658" t="s">
        <v>311</v>
      </c>
      <c r="N589" s="1658"/>
      <c r="O589" s="509">
        <v>6.3752904744451805E-2</v>
      </c>
      <c r="P589" s="462"/>
      <c r="Q589" s="462"/>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657"/>
      <c r="D590" s="1658"/>
      <c r="E590" s="462"/>
      <c r="F590" s="462"/>
      <c r="G590" s="462"/>
      <c r="H590" s="1658" t="s">
        <v>352</v>
      </c>
      <c r="I590" s="1658"/>
      <c r="J590" s="508">
        <v>1.5781160871669742E-2</v>
      </c>
      <c r="K590" s="462"/>
      <c r="L590" s="462"/>
      <c r="M590" s="1658" t="s">
        <v>344</v>
      </c>
      <c r="N590" s="1658"/>
      <c r="O590" s="509">
        <v>-1.2260672129256611E-2</v>
      </c>
      <c r="P590" s="462"/>
      <c r="Q590" s="462"/>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657"/>
      <c r="D591" s="1658"/>
      <c r="E591" s="462"/>
      <c r="F591" s="462"/>
      <c r="G591" s="462"/>
      <c r="H591" s="1658" t="s">
        <v>297</v>
      </c>
      <c r="I591" s="1658"/>
      <c r="J591" s="508">
        <v>7.2597348033787756E-2</v>
      </c>
      <c r="K591" s="462"/>
      <c r="L591" s="462"/>
      <c r="M591" s="1658" t="s">
        <v>354</v>
      </c>
      <c r="N591" s="1658"/>
      <c r="O591" s="509">
        <v>7.5197646737316789E-3</v>
      </c>
      <c r="P591" s="462"/>
      <c r="Q591" s="462"/>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657"/>
      <c r="D592" s="1658"/>
      <c r="E592" s="462"/>
      <c r="F592" s="462"/>
      <c r="G592" s="462"/>
      <c r="H592" s="1658" t="s">
        <v>337</v>
      </c>
      <c r="I592" s="1658"/>
      <c r="J592" s="508">
        <v>1.371380080994854E-2</v>
      </c>
      <c r="K592" s="462"/>
      <c r="L592" s="462"/>
      <c r="M592" s="1658" t="s">
        <v>293</v>
      </c>
      <c r="N592" s="1658"/>
      <c r="O592" s="509">
        <v>0.13051591394408296</v>
      </c>
      <c r="P592" s="462"/>
      <c r="Q592" s="462"/>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657"/>
      <c r="D593" s="1658"/>
      <c r="E593" s="462"/>
      <c r="F593" s="462"/>
      <c r="G593" s="462"/>
      <c r="H593" s="1658" t="s">
        <v>237</v>
      </c>
      <c r="I593" s="1658"/>
      <c r="J593" s="508">
        <v>4.644783336150355E-2</v>
      </c>
      <c r="K593" s="462"/>
      <c r="L593" s="462"/>
      <c r="M593" s="1658" t="s">
        <v>340</v>
      </c>
      <c r="N593" s="1658"/>
      <c r="O593" s="509">
        <v>-7.9712988551765892E-3</v>
      </c>
      <c r="P593" s="462"/>
      <c r="Q593" s="462"/>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657"/>
      <c r="D594" s="1658"/>
      <c r="E594" s="462"/>
      <c r="F594" s="462"/>
      <c r="G594" s="462"/>
      <c r="H594" s="1658" t="s">
        <v>322</v>
      </c>
      <c r="I594" s="1658"/>
      <c r="J594" s="508">
        <v>4.1432413532084579E-2</v>
      </c>
      <c r="K594" s="462"/>
      <c r="L594" s="462"/>
      <c r="M594" s="1658" t="s">
        <v>352</v>
      </c>
      <c r="N594" s="1658"/>
      <c r="O594" s="509">
        <v>-6.1671567436322105E-3</v>
      </c>
      <c r="P594" s="462"/>
      <c r="Q594" s="462"/>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657"/>
      <c r="D595" s="1658"/>
      <c r="E595" s="462"/>
      <c r="F595" s="462"/>
      <c r="G595" s="462"/>
      <c r="H595" s="1658" t="s">
        <v>299</v>
      </c>
      <c r="I595" s="1658"/>
      <c r="J595" s="508">
        <v>-6.7514143272654537E-2</v>
      </c>
      <c r="K595" s="462"/>
      <c r="L595" s="462"/>
      <c r="M595" s="1658" t="s">
        <v>297</v>
      </c>
      <c r="N595" s="1658"/>
      <c r="O595" s="509">
        <v>-0.12632712575242727</v>
      </c>
      <c r="P595" s="462"/>
      <c r="Q595" s="462"/>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657"/>
      <c r="D596" s="1658"/>
      <c r="E596" s="462"/>
      <c r="F596" s="462"/>
      <c r="G596" s="462"/>
      <c r="H596" s="1658" t="s">
        <v>335</v>
      </c>
      <c r="I596" s="1658"/>
      <c r="J596" s="508">
        <v>-1.6356063380122424E-2</v>
      </c>
      <c r="K596" s="462"/>
      <c r="L596" s="462"/>
      <c r="M596" s="1658" t="s">
        <v>358</v>
      </c>
      <c r="N596" s="1658"/>
      <c r="O596" s="509">
        <v>-2.4572348046182049E-3</v>
      </c>
      <c r="P596" s="462"/>
      <c r="Q596" s="462"/>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657"/>
      <c r="D597" s="1658"/>
      <c r="E597" s="462"/>
      <c r="F597" s="462"/>
      <c r="G597" s="462"/>
      <c r="H597" s="1658" t="s">
        <v>300</v>
      </c>
      <c r="I597" s="1658"/>
      <c r="J597" s="508">
        <v>-6.4169651871536781E-2</v>
      </c>
      <c r="K597" s="462"/>
      <c r="L597" s="462"/>
      <c r="M597" s="1658" t="s">
        <v>337</v>
      </c>
      <c r="N597" s="1658"/>
      <c r="O597" s="509">
        <v>-1.4928056017816244E-2</v>
      </c>
      <c r="P597" s="462"/>
      <c r="Q597" s="462"/>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657"/>
      <c r="D598" s="1658"/>
      <c r="E598" s="462"/>
      <c r="F598" s="462"/>
      <c r="G598" s="462"/>
      <c r="H598" s="1658" t="s">
        <v>295</v>
      </c>
      <c r="I598" s="1658"/>
      <c r="J598" s="508">
        <v>-8.0376090069341474E-2</v>
      </c>
      <c r="K598" s="462"/>
      <c r="L598" s="462"/>
      <c r="M598" s="1658" t="s">
        <v>355</v>
      </c>
      <c r="N598" s="1658"/>
      <c r="O598" s="509">
        <v>-2.756164150350124E-3</v>
      </c>
      <c r="P598" s="462"/>
      <c r="Q598" s="462"/>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657"/>
      <c r="D599" s="1658"/>
      <c r="E599" s="462"/>
      <c r="F599" s="462"/>
      <c r="G599" s="462"/>
      <c r="H599" s="1658" t="s">
        <v>325</v>
      </c>
      <c r="I599" s="1658"/>
      <c r="J599" s="508">
        <v>-1.5989092646704606E-2</v>
      </c>
      <c r="K599" s="462"/>
      <c r="L599" s="462"/>
      <c r="M599" s="1658" t="s">
        <v>237</v>
      </c>
      <c r="N599" s="1658"/>
      <c r="O599" s="509">
        <v>-4.4150195905438755E-2</v>
      </c>
      <c r="P599" s="462"/>
      <c r="Q599" s="462"/>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657"/>
      <c r="D600" s="1658"/>
      <c r="E600" s="462"/>
      <c r="F600" s="462"/>
      <c r="G600" s="462"/>
      <c r="H600" s="1658" t="s">
        <v>343</v>
      </c>
      <c r="I600" s="1658"/>
      <c r="J600" s="508">
        <v>2.7850532704918923E-2</v>
      </c>
      <c r="K600" s="462"/>
      <c r="L600" s="462"/>
      <c r="M600" s="1658" t="s">
        <v>322</v>
      </c>
      <c r="N600" s="1658"/>
      <c r="O600" s="509">
        <v>-4.6525987365393373E-2</v>
      </c>
      <c r="P600" s="462"/>
      <c r="Q600" s="462"/>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657"/>
      <c r="D601" s="1658"/>
      <c r="E601" s="462"/>
      <c r="F601" s="462"/>
      <c r="G601" s="462"/>
      <c r="H601" s="1658" t="s">
        <v>316</v>
      </c>
      <c r="I601" s="1658"/>
      <c r="J601" s="508">
        <v>-1.6888817425980439E-2</v>
      </c>
      <c r="K601" s="462"/>
      <c r="L601" s="462"/>
      <c r="M601" s="1658" t="s">
        <v>299</v>
      </c>
      <c r="N601" s="1658"/>
      <c r="O601" s="509">
        <v>0.12126638789206598</v>
      </c>
      <c r="P601" s="462"/>
      <c r="Q601" s="462"/>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657"/>
      <c r="D602" s="1658"/>
      <c r="E602" s="462"/>
      <c r="F602" s="462"/>
      <c r="G602" s="462"/>
      <c r="H602" s="1658" t="s">
        <v>309</v>
      </c>
      <c r="I602" s="1658"/>
      <c r="J602" s="508">
        <v>-3.5917721002663806E-2</v>
      </c>
      <c r="K602" s="462"/>
      <c r="L602" s="462"/>
      <c r="M602" s="1658" t="s">
        <v>335</v>
      </c>
      <c r="N602" s="1658"/>
      <c r="O602" s="509">
        <v>1.9737397127207051E-2</v>
      </c>
      <c r="P602" s="462"/>
      <c r="Q602" s="462"/>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657"/>
      <c r="D603" s="1658"/>
      <c r="E603" s="462"/>
      <c r="F603" s="462"/>
      <c r="G603" s="462"/>
      <c r="H603" s="1658" t="s">
        <v>357</v>
      </c>
      <c r="I603" s="1658"/>
      <c r="J603" s="508">
        <v>2.0748830647996572E-2</v>
      </c>
      <c r="K603" s="462"/>
      <c r="L603" s="462"/>
      <c r="M603" s="1658" t="s">
        <v>300</v>
      </c>
      <c r="N603" s="1658"/>
      <c r="O603" s="509">
        <v>0.11912279174270789</v>
      </c>
      <c r="P603" s="462"/>
      <c r="Q603" s="462"/>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657"/>
      <c r="D604" s="1658"/>
      <c r="E604" s="462"/>
      <c r="F604" s="462"/>
      <c r="G604" s="462"/>
      <c r="H604" s="1658" t="s">
        <v>348</v>
      </c>
      <c r="I604" s="1658"/>
      <c r="J604" s="508">
        <v>5.4518760401918035E-3</v>
      </c>
      <c r="K604" s="462"/>
      <c r="L604" s="462"/>
      <c r="M604" s="1658" t="s">
        <v>295</v>
      </c>
      <c r="N604" s="1658"/>
      <c r="O604" s="509">
        <v>0.12049820932598798</v>
      </c>
      <c r="P604" s="462"/>
      <c r="Q604" s="462"/>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657"/>
      <c r="D605" s="1658"/>
      <c r="E605" s="462"/>
      <c r="F605" s="462"/>
      <c r="G605" s="462"/>
      <c r="H605" s="1658" t="s">
        <v>307</v>
      </c>
      <c r="I605" s="1658"/>
      <c r="J605" s="508">
        <v>-2.7537712928226262E-2</v>
      </c>
      <c r="K605" s="462"/>
      <c r="L605" s="462"/>
      <c r="M605" s="1658" t="s">
        <v>325</v>
      </c>
      <c r="N605" s="1658"/>
      <c r="O605" s="509">
        <v>4.4308905889266018E-2</v>
      </c>
      <c r="P605" s="462"/>
      <c r="Q605" s="462"/>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657"/>
      <c r="D606" s="1658"/>
      <c r="E606" s="462"/>
      <c r="F606" s="462"/>
      <c r="G606" s="462"/>
      <c r="H606" s="1658" t="s">
        <v>305</v>
      </c>
      <c r="I606" s="1658"/>
      <c r="J606" s="508">
        <v>-2.4934494862033117E-2</v>
      </c>
      <c r="K606" s="462"/>
      <c r="L606" s="462"/>
      <c r="M606" s="1658" t="s">
        <v>343</v>
      </c>
      <c r="N606" s="1658"/>
      <c r="O606" s="509">
        <v>2.0033808477447203E-2</v>
      </c>
      <c r="P606" s="462"/>
      <c r="Q606" s="462"/>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657"/>
      <c r="D607" s="1658"/>
      <c r="E607" s="462"/>
      <c r="F607" s="462"/>
      <c r="G607" s="462"/>
      <c r="H607" s="1658" t="s">
        <v>313</v>
      </c>
      <c r="I607" s="1658"/>
      <c r="J607" s="508">
        <v>-2.0796880159537807E-2</v>
      </c>
      <c r="K607" s="462"/>
      <c r="L607" s="462"/>
      <c r="M607" s="1658" t="s">
        <v>316</v>
      </c>
      <c r="N607" s="1658"/>
      <c r="O607" s="509">
        <v>6.952243122546943E-2</v>
      </c>
      <c r="P607" s="462"/>
      <c r="Q607" s="462"/>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657"/>
      <c r="D608" s="1658"/>
      <c r="E608" s="462"/>
      <c r="F608" s="462"/>
      <c r="G608" s="462"/>
      <c r="H608" s="1658" t="s">
        <v>339</v>
      </c>
      <c r="I608" s="1658"/>
      <c r="J608" s="508">
        <v>3.2736348711540783E-2</v>
      </c>
      <c r="K608" s="462"/>
      <c r="L608" s="462"/>
      <c r="M608" s="1658" t="s">
        <v>309</v>
      </c>
      <c r="N608" s="1658"/>
      <c r="O608" s="509">
        <v>7.6086484254009962E-2</v>
      </c>
      <c r="P608" s="462"/>
      <c r="Q608" s="462"/>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657"/>
      <c r="D609" s="1658"/>
      <c r="E609" s="462"/>
      <c r="F609" s="462"/>
      <c r="G609" s="462"/>
      <c r="H609" s="1658" t="s">
        <v>334</v>
      </c>
      <c r="I609" s="1658"/>
      <c r="J609" s="508">
        <v>-9.498414119261285E-3</v>
      </c>
      <c r="K609" s="462"/>
      <c r="L609" s="462"/>
      <c r="M609" s="1658" t="s">
        <v>357</v>
      </c>
      <c r="N609" s="1658"/>
      <c r="O609" s="509">
        <v>6.5966722182119212E-3</v>
      </c>
      <c r="P609" s="462"/>
      <c r="Q609" s="462"/>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657"/>
      <c r="D610" s="1658"/>
      <c r="E610" s="462"/>
      <c r="F610" s="462"/>
      <c r="G610" s="462"/>
      <c r="H610" s="1658" t="s">
        <v>342</v>
      </c>
      <c r="I610" s="1658"/>
      <c r="J610" s="508">
        <v>4.2677445998498646E-2</v>
      </c>
      <c r="K610" s="462"/>
      <c r="L610" s="462"/>
      <c r="M610" s="1658" t="s">
        <v>348</v>
      </c>
      <c r="N610" s="1658"/>
      <c r="O610" s="509">
        <v>1.2421397354848018E-2</v>
      </c>
      <c r="P610" s="462"/>
      <c r="Q610" s="462"/>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657"/>
      <c r="D611" s="1658"/>
      <c r="E611" s="462"/>
      <c r="F611" s="462"/>
      <c r="G611" s="462"/>
      <c r="H611" s="1658" t="s">
        <v>302</v>
      </c>
      <c r="I611" s="1658"/>
      <c r="J611" s="508">
        <v>-9.311434208852333E-2</v>
      </c>
      <c r="K611" s="462"/>
      <c r="L611" s="462"/>
      <c r="M611" s="1658" t="s">
        <v>307</v>
      </c>
      <c r="N611" s="1658"/>
      <c r="O611" s="509">
        <v>7.9810358716496166E-2</v>
      </c>
      <c r="P611" s="462"/>
      <c r="Q611" s="462"/>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657"/>
      <c r="D612" s="1658"/>
      <c r="E612" s="462"/>
      <c r="F612" s="462"/>
      <c r="G612" s="462"/>
      <c r="H612" s="1658" t="s">
        <v>310</v>
      </c>
      <c r="I612" s="1658"/>
      <c r="J612" s="508">
        <v>8.1841082656113187E-2</v>
      </c>
      <c r="K612" s="462"/>
      <c r="L612" s="462"/>
      <c r="M612" s="1658" t="s">
        <v>305</v>
      </c>
      <c r="N612" s="1658"/>
      <c r="O612" s="509">
        <v>0.10651523903003463</v>
      </c>
      <c r="P612" s="462"/>
      <c r="Q612" s="462"/>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657"/>
      <c r="D613" s="1658"/>
      <c r="E613" s="462"/>
      <c r="F613" s="462"/>
      <c r="G613" s="462"/>
      <c r="H613" s="1658" t="s">
        <v>338</v>
      </c>
      <c r="I613" s="1658"/>
      <c r="J613" s="508">
        <v>4.4125559378382896E-2</v>
      </c>
      <c r="K613" s="462"/>
      <c r="L613" s="462"/>
      <c r="M613" s="1658" t="s">
        <v>313</v>
      </c>
      <c r="N613" s="1658"/>
      <c r="O613" s="509">
        <v>7.2957878414605548E-2</v>
      </c>
      <c r="P613" s="462"/>
      <c r="Q613" s="462"/>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657"/>
      <c r="D614" s="1658"/>
      <c r="E614" s="462"/>
      <c r="F614" s="462"/>
      <c r="G614" s="462"/>
      <c r="H614" s="1658" t="s">
        <v>365</v>
      </c>
      <c r="I614" s="1658"/>
      <c r="J614" s="508">
        <v>6.8501607409288245E-3</v>
      </c>
      <c r="K614" s="462"/>
      <c r="L614" s="462"/>
      <c r="M614" s="1658" t="s">
        <v>339</v>
      </c>
      <c r="N614" s="1658"/>
      <c r="O614" s="509">
        <v>-1.5700722076631663E-2</v>
      </c>
      <c r="P614" s="462"/>
      <c r="Q614" s="462"/>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657"/>
      <c r="D615" s="1658"/>
      <c r="E615" s="462"/>
      <c r="F615" s="462"/>
      <c r="G615" s="462"/>
      <c r="H615" s="1658" t="s">
        <v>296</v>
      </c>
      <c r="I615" s="1658"/>
      <c r="J615" s="508">
        <v>-0.12024274398099108</v>
      </c>
      <c r="K615" s="462"/>
      <c r="L615" s="462"/>
      <c r="M615" s="1658" t="s">
        <v>334</v>
      </c>
      <c r="N615" s="1658"/>
      <c r="O615" s="509">
        <v>2.3161226364339461E-2</v>
      </c>
      <c r="P615" s="462"/>
      <c r="Q615" s="462"/>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657"/>
      <c r="D616" s="1658"/>
      <c r="E616" s="462"/>
      <c r="F616" s="462"/>
      <c r="G616" s="462"/>
      <c r="H616" s="1658" t="s">
        <v>306</v>
      </c>
      <c r="I616" s="1658"/>
      <c r="J616" s="508">
        <v>8.8017263228059764E-2</v>
      </c>
      <c r="K616" s="462"/>
      <c r="L616" s="462"/>
      <c r="M616" s="1658" t="s">
        <v>342</v>
      </c>
      <c r="N616" s="1658"/>
      <c r="O616" s="509">
        <v>-6.016569733319709E-3</v>
      </c>
      <c r="P616" s="462"/>
      <c r="Q616" s="462"/>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657"/>
      <c r="D617" s="1658"/>
      <c r="E617" s="462"/>
      <c r="F617" s="462"/>
      <c r="G617" s="462"/>
      <c r="H617" s="1658" t="s">
        <v>321</v>
      </c>
      <c r="I617" s="1658"/>
      <c r="J617" s="508">
        <v>7.7338066513613662E-2</v>
      </c>
      <c r="K617" s="462"/>
      <c r="L617" s="462"/>
      <c r="M617" s="1658" t="s">
        <v>302</v>
      </c>
      <c r="N617" s="1658"/>
      <c r="O617" s="509">
        <v>5.0686138388176788E-2</v>
      </c>
      <c r="P617" s="462"/>
      <c r="Q617" s="462"/>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657"/>
      <c r="D618" s="1658"/>
      <c r="E618" s="462"/>
      <c r="F618" s="462"/>
      <c r="G618" s="462"/>
      <c r="H618" s="1658" t="s">
        <v>356</v>
      </c>
      <c r="I618" s="1658"/>
      <c r="J618" s="508">
        <v>2.5528553889487143E-2</v>
      </c>
      <c r="K618" s="462"/>
      <c r="L618" s="462"/>
      <c r="M618" s="1658" t="s">
        <v>310</v>
      </c>
      <c r="N618" s="1658"/>
      <c r="O618" s="509">
        <v>-5.0190522765072999E-2</v>
      </c>
      <c r="P618" s="462"/>
      <c r="Q618" s="462"/>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657"/>
      <c r="D619" s="1658"/>
      <c r="E619" s="462"/>
      <c r="F619" s="462"/>
      <c r="G619" s="462"/>
      <c r="H619" s="1658" t="s">
        <v>298</v>
      </c>
      <c r="I619" s="1658"/>
      <c r="J619" s="508">
        <v>-0.11451763899305299</v>
      </c>
      <c r="K619" s="462"/>
      <c r="L619" s="462"/>
      <c r="M619" s="1658" t="s">
        <v>338</v>
      </c>
      <c r="N619" s="1658"/>
      <c r="O619" s="509">
        <v>-4.8373602829568192E-3</v>
      </c>
      <c r="P619" s="462"/>
      <c r="Q619" s="462"/>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657"/>
      <c r="D620" s="1658"/>
      <c r="E620" s="462"/>
      <c r="F620" s="462"/>
      <c r="G620" s="462"/>
      <c r="H620" s="1658" t="s">
        <v>304</v>
      </c>
      <c r="I620" s="1658"/>
      <c r="J620" s="508">
        <v>9.2034901313934422E-2</v>
      </c>
      <c r="K620" s="462"/>
      <c r="L620" s="462"/>
      <c r="M620" s="1658" t="s">
        <v>365</v>
      </c>
      <c r="N620" s="1658"/>
      <c r="O620" s="509">
        <v>-2.4272012664422926E-3</v>
      </c>
      <c r="P620" s="462"/>
      <c r="Q620" s="462"/>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657"/>
      <c r="D621" s="1658"/>
      <c r="E621" s="462"/>
      <c r="F621" s="462"/>
      <c r="G621" s="462"/>
      <c r="H621" s="1658" t="s">
        <v>333</v>
      </c>
      <c r="I621" s="1658"/>
      <c r="J621" s="508">
        <v>5.115284974176916E-2</v>
      </c>
      <c r="K621" s="462"/>
      <c r="L621" s="462"/>
      <c r="M621" s="1658" t="s">
        <v>296</v>
      </c>
      <c r="N621" s="1658"/>
      <c r="O621" s="509">
        <v>6.6545327805493146E-2</v>
      </c>
      <c r="P621" s="462"/>
      <c r="Q621" s="462"/>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657"/>
      <c r="D622" s="1658"/>
      <c r="E622" s="462"/>
      <c r="F622" s="462"/>
      <c r="G622" s="462"/>
      <c r="H622" s="1658" t="s">
        <v>345</v>
      </c>
      <c r="I622" s="1658"/>
      <c r="J622" s="508">
        <v>3.7469921809320919E-2</v>
      </c>
      <c r="K622" s="462"/>
      <c r="L622" s="462"/>
      <c r="M622" s="1658" t="s">
        <v>306</v>
      </c>
      <c r="N622" s="1658"/>
      <c r="O622" s="509">
        <v>-5.9822517481696667E-2</v>
      </c>
      <c r="P622" s="462"/>
      <c r="Q622" s="462"/>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657"/>
      <c r="D623" s="1658"/>
      <c r="E623" s="462"/>
      <c r="F623" s="462"/>
      <c r="G623" s="462"/>
      <c r="H623" s="1658" t="s">
        <v>294</v>
      </c>
      <c r="I623" s="1658"/>
      <c r="J623" s="508">
        <v>-0.12633229280086766</v>
      </c>
      <c r="K623" s="462"/>
      <c r="L623" s="462"/>
      <c r="M623" s="1658" t="s">
        <v>321</v>
      </c>
      <c r="N623" s="1658"/>
      <c r="O623" s="509">
        <v>-2.0317029794691743E-2</v>
      </c>
      <c r="P623" s="462"/>
      <c r="Q623" s="462"/>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657"/>
      <c r="D624" s="1658"/>
      <c r="E624" s="462"/>
      <c r="F624" s="462"/>
      <c r="G624" s="462"/>
      <c r="H624" s="1658" t="s">
        <v>320</v>
      </c>
      <c r="I624" s="1658"/>
      <c r="J624" s="508">
        <v>7.7646073985043848E-2</v>
      </c>
      <c r="K624" s="462"/>
      <c r="L624" s="462"/>
      <c r="M624" s="1658" t="s">
        <v>356</v>
      </c>
      <c r="N624" s="1658"/>
      <c r="O624" s="509">
        <v>-4.9167771801218044E-3</v>
      </c>
      <c r="P624" s="462"/>
      <c r="Q624" s="462"/>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657"/>
      <c r="D625" s="1658"/>
      <c r="E625" s="462"/>
      <c r="F625" s="462"/>
      <c r="G625" s="462"/>
      <c r="H625" s="1658" t="s">
        <v>315</v>
      </c>
      <c r="I625" s="1658"/>
      <c r="J625" s="508">
        <v>8.0666082314886756E-2</v>
      </c>
      <c r="K625" s="462"/>
      <c r="L625" s="462"/>
      <c r="M625" s="1658" t="s">
        <v>298</v>
      </c>
      <c r="N625" s="1658"/>
      <c r="O625" s="509">
        <v>1.7340894365380714E-2</v>
      </c>
      <c r="P625" s="462"/>
      <c r="Q625" s="462"/>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657"/>
      <c r="D626" s="1658"/>
      <c r="E626" s="462"/>
      <c r="F626" s="462"/>
      <c r="G626" s="462"/>
      <c r="H626" s="1658" t="s">
        <v>328</v>
      </c>
      <c r="I626" s="1658"/>
      <c r="J626" s="508">
        <v>5.512442584184149E-2</v>
      </c>
      <c r="K626" s="462"/>
      <c r="L626" s="462"/>
      <c r="M626" s="1658" t="s">
        <v>304</v>
      </c>
      <c r="N626" s="1658"/>
      <c r="O626" s="509">
        <v>-1.0963025710907119E-2</v>
      </c>
      <c r="P626" s="462"/>
      <c r="Q626" s="462"/>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657"/>
      <c r="D627" s="1658"/>
      <c r="E627" s="462"/>
      <c r="F627" s="462"/>
      <c r="G627" s="462"/>
      <c r="H627" s="1658" t="s">
        <v>308</v>
      </c>
      <c r="I627" s="1658"/>
      <c r="J627" s="508">
        <v>-8.3299641807102587E-2</v>
      </c>
      <c r="K627" s="462"/>
      <c r="L627" s="462"/>
      <c r="M627" s="1658" t="s">
        <v>333</v>
      </c>
      <c r="N627" s="1658"/>
      <c r="O627" s="509">
        <v>-1.3922119172311586E-3</v>
      </c>
      <c r="P627" s="462"/>
      <c r="Q627" s="462"/>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657"/>
      <c r="D628" s="1658"/>
      <c r="E628" s="462"/>
      <c r="F628" s="462"/>
      <c r="G628" s="462"/>
      <c r="H628" s="1658" t="s">
        <v>331</v>
      </c>
      <c r="I628" s="1658"/>
      <c r="J628" s="508">
        <v>5.1381209203113926E-2</v>
      </c>
      <c r="K628" s="462"/>
      <c r="L628" s="462"/>
      <c r="M628" s="1658" t="s">
        <v>345</v>
      </c>
      <c r="N628" s="1658"/>
      <c r="O628" s="509">
        <v>-1.3402424547722565E-2</v>
      </c>
      <c r="P628" s="462"/>
      <c r="Q628" s="462"/>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657"/>
      <c r="D629" s="1658"/>
      <c r="E629" s="462"/>
      <c r="F629" s="462"/>
      <c r="G629" s="462"/>
      <c r="H629" s="1658" t="s">
        <v>327</v>
      </c>
      <c r="I629" s="1658"/>
      <c r="J629" s="508">
        <v>5.9747920406252743E-2</v>
      </c>
      <c r="K629" s="462"/>
      <c r="L629" s="462"/>
      <c r="M629" s="1658" t="s">
        <v>294</v>
      </c>
      <c r="N629" s="1658"/>
      <c r="O629" s="509">
        <v>-2.3083251622428482E-4</v>
      </c>
      <c r="P629" s="462"/>
      <c r="Q629" s="462"/>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657"/>
      <c r="D630" s="1658"/>
      <c r="E630" s="462"/>
      <c r="F630" s="462"/>
      <c r="G630" s="462"/>
      <c r="H630" s="1658" t="s">
        <v>361</v>
      </c>
      <c r="I630" s="1658"/>
      <c r="J630" s="508">
        <v>2.4600799778452011E-2</v>
      </c>
      <c r="K630" s="462"/>
      <c r="L630" s="462"/>
      <c r="M630" s="1658" t="s">
        <v>320</v>
      </c>
      <c r="N630" s="1658"/>
      <c r="O630" s="509">
        <v>-1.046560023210868E-2</v>
      </c>
      <c r="P630" s="462"/>
      <c r="Q630" s="462"/>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657"/>
      <c r="D631" s="1658"/>
      <c r="E631" s="462"/>
      <c r="F631" s="462"/>
      <c r="G631" s="462"/>
      <c r="H631" s="1658" t="s">
        <v>336</v>
      </c>
      <c r="I631" s="1658"/>
      <c r="J631" s="508">
        <v>-4.5419636882621031E-2</v>
      </c>
      <c r="K631" s="462"/>
      <c r="L631" s="462"/>
      <c r="M631" s="1658" t="s">
        <v>315</v>
      </c>
      <c r="N631" s="1658"/>
      <c r="O631" s="509">
        <v>9.4899476292841858E-3</v>
      </c>
      <c r="P631" s="462"/>
      <c r="Q631" s="462"/>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657"/>
      <c r="D632" s="1658"/>
      <c r="E632" s="462"/>
      <c r="F632" s="462"/>
      <c r="G632" s="462"/>
      <c r="H632" s="1658" t="s">
        <v>359</v>
      </c>
      <c r="I632" s="1658"/>
      <c r="J632" s="508">
        <v>2.4653533841033696E-2</v>
      </c>
      <c r="K632" s="462"/>
      <c r="L632" s="462"/>
      <c r="M632" s="1658" t="s">
        <v>328</v>
      </c>
      <c r="N632" s="1658"/>
      <c r="O632" s="509">
        <v>6.0835824617432848E-3</v>
      </c>
      <c r="P632" s="462"/>
      <c r="Q632" s="462"/>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657"/>
      <c r="D633" s="1658"/>
      <c r="E633" s="462"/>
      <c r="F633" s="462"/>
      <c r="G633" s="462"/>
      <c r="H633" s="1658" t="s">
        <v>351</v>
      </c>
      <c r="I633" s="1658"/>
      <c r="J633" s="508">
        <v>3.1908364215475493E-2</v>
      </c>
      <c r="K633" s="462"/>
      <c r="L633" s="462"/>
      <c r="M633" s="1658" t="s">
        <v>308</v>
      </c>
      <c r="N633" s="1658"/>
      <c r="O633" s="509">
        <v>4.008583053327211E-2</v>
      </c>
      <c r="P633" s="462"/>
      <c r="Q633" s="462"/>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657"/>
      <c r="D634" s="1658"/>
      <c r="E634" s="462"/>
      <c r="F634" s="462"/>
      <c r="G634" s="462"/>
      <c r="H634" s="1658" t="s">
        <v>364</v>
      </c>
      <c r="I634" s="1658"/>
      <c r="J634" s="511">
        <v>2.1599135100741757E-2</v>
      </c>
      <c r="K634" s="462"/>
      <c r="L634" s="462"/>
      <c r="M634" s="1658" t="s">
        <v>331</v>
      </c>
      <c r="N634" s="1658"/>
      <c r="O634" s="509">
        <v>-4.2885679926778802E-2</v>
      </c>
      <c r="P634" s="462"/>
      <c r="Q634" s="462"/>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657"/>
      <c r="D635" s="1658"/>
      <c r="E635" s="462"/>
      <c r="F635" s="462"/>
      <c r="G635" s="462"/>
      <c r="H635" s="1658"/>
      <c r="I635" s="1658"/>
      <c r="J635" s="462"/>
      <c r="K635" s="462"/>
      <c r="L635" s="462"/>
      <c r="M635" s="1658" t="s">
        <v>327</v>
      </c>
      <c r="N635" s="1658"/>
      <c r="O635" s="509">
        <v>-5.7763333734330378E-3</v>
      </c>
      <c r="P635" s="462"/>
      <c r="Q635" s="462"/>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657"/>
      <c r="D636" s="1658"/>
      <c r="E636" s="462"/>
      <c r="F636" s="462"/>
      <c r="G636" s="462"/>
      <c r="H636" s="1658"/>
      <c r="I636" s="1658"/>
      <c r="J636" s="462"/>
      <c r="K636" s="462"/>
      <c r="L636" s="462"/>
      <c r="M636" s="1658" t="s">
        <v>361</v>
      </c>
      <c r="N636" s="1658"/>
      <c r="O636" s="509">
        <v>2.4250014348236402E-3</v>
      </c>
      <c r="P636" s="462"/>
      <c r="Q636" s="462"/>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657"/>
      <c r="D637" s="1658"/>
      <c r="E637" s="462"/>
      <c r="F637" s="462"/>
      <c r="G637" s="462"/>
      <c r="H637" s="1658" t="s">
        <v>254</v>
      </c>
      <c r="I637" s="1658"/>
      <c r="J637" s="1658"/>
      <c r="K637" s="462"/>
      <c r="L637" s="462"/>
      <c r="M637" s="1658" t="s">
        <v>336</v>
      </c>
      <c r="N637" s="1658"/>
      <c r="O637" s="509">
        <v>-3.0081494636603778E-3</v>
      </c>
      <c r="P637" s="462"/>
      <c r="Q637" s="462"/>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657"/>
      <c r="D638" s="1658"/>
      <c r="E638" s="462"/>
      <c r="F638" s="462"/>
      <c r="G638" s="462"/>
      <c r="H638" s="1658" t="s">
        <v>209</v>
      </c>
      <c r="I638" s="1658"/>
      <c r="J638" s="527" t="s">
        <v>210</v>
      </c>
      <c r="K638" s="462"/>
      <c r="L638" s="462"/>
      <c r="M638" s="1658" t="s">
        <v>359</v>
      </c>
      <c r="N638" s="1658"/>
      <c r="O638" s="509">
        <v>-2.5970080744020566E-3</v>
      </c>
      <c r="P638" s="462"/>
      <c r="Q638" s="462"/>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657"/>
      <c r="D639" s="1658"/>
      <c r="E639" s="462"/>
      <c r="F639" s="462"/>
      <c r="G639" s="462"/>
      <c r="H639" s="1658" t="s">
        <v>210</v>
      </c>
      <c r="I639" s="1658"/>
      <c r="J639" s="528">
        <v>1</v>
      </c>
      <c r="K639" s="462"/>
      <c r="L639" s="462"/>
      <c r="M639" s="1658" t="s">
        <v>351</v>
      </c>
      <c r="N639" s="1658"/>
      <c r="O639" s="509">
        <v>3.8521057603620739E-3</v>
      </c>
      <c r="P639" s="462"/>
      <c r="Q639" s="462"/>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657"/>
      <c r="D640" s="1658"/>
      <c r="E640" s="462"/>
      <c r="F640" s="462"/>
      <c r="G640" s="462"/>
      <c r="H640" s="1658"/>
      <c r="I640" s="1658"/>
      <c r="J640" s="462"/>
      <c r="K640" s="462"/>
      <c r="L640" s="462"/>
      <c r="M640" s="1658" t="s">
        <v>364</v>
      </c>
      <c r="N640" s="1658"/>
      <c r="O640" s="512">
        <v>6.2669653646472067E-3</v>
      </c>
      <c r="P640" s="462"/>
      <c r="Q640" s="462"/>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657"/>
      <c r="D641" s="1658"/>
      <c r="E641" s="462"/>
      <c r="F641" s="462"/>
      <c r="G641" s="462"/>
      <c r="H641" s="1658"/>
      <c r="I641" s="1658"/>
      <c r="J641" s="462"/>
      <c r="K641" s="462"/>
      <c r="L641" s="462"/>
      <c r="M641" s="1658"/>
      <c r="N641" s="1658"/>
      <c r="O641" s="462"/>
      <c r="P641" s="462"/>
      <c r="Q641" s="462"/>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657"/>
      <c r="D642" s="1658"/>
      <c r="E642" s="462"/>
      <c r="F642" s="462"/>
      <c r="G642" s="462"/>
      <c r="H642" s="1658"/>
      <c r="I642" s="1658"/>
      <c r="J642" s="462"/>
      <c r="K642" s="462"/>
      <c r="L642" s="462"/>
      <c r="M642" s="1658"/>
      <c r="N642" s="1658"/>
      <c r="O642" s="462"/>
      <c r="P642" s="462"/>
      <c r="Q642" s="462"/>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657"/>
      <c r="D643" s="1658"/>
      <c r="E643" s="462"/>
      <c r="F643" s="462"/>
      <c r="G643" s="462"/>
      <c r="H643" s="1658"/>
      <c r="I643" s="1658"/>
      <c r="J643" s="462"/>
      <c r="K643" s="462"/>
      <c r="L643" s="462"/>
      <c r="M643" s="1658" t="s">
        <v>254</v>
      </c>
      <c r="N643" s="1658"/>
      <c r="O643" s="1658"/>
      <c r="P643" s="462"/>
      <c r="Q643" s="462"/>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657"/>
      <c r="D644" s="1658"/>
      <c r="E644" s="462"/>
      <c r="F644" s="462"/>
      <c r="G644" s="462"/>
      <c r="H644" s="1658"/>
      <c r="I644" s="1658"/>
      <c r="J644" s="462"/>
      <c r="K644" s="462"/>
      <c r="L644" s="462"/>
      <c r="M644" s="1658" t="s">
        <v>209</v>
      </c>
      <c r="N644" s="1658"/>
      <c r="O644" s="529" t="s">
        <v>210</v>
      </c>
      <c r="P644" s="462"/>
      <c r="Q644" s="462"/>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657"/>
      <c r="D645" s="1658"/>
      <c r="E645" s="462"/>
      <c r="F645" s="462"/>
      <c r="G645" s="462"/>
      <c r="H645" s="1658"/>
      <c r="I645" s="1658"/>
      <c r="J645" s="462"/>
      <c r="K645" s="462"/>
      <c r="L645" s="462"/>
      <c r="M645" s="1658" t="s">
        <v>210</v>
      </c>
      <c r="N645" s="1658"/>
      <c r="O645" s="530">
        <v>1</v>
      </c>
      <c r="P645" s="462"/>
      <c r="Q645" s="462"/>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657"/>
      <c r="D646" s="1658"/>
      <c r="E646" s="462"/>
      <c r="F646" s="462"/>
      <c r="G646" s="462"/>
      <c r="H646" s="1658"/>
      <c r="I646" s="1658"/>
      <c r="J646" s="462"/>
      <c r="K646" s="462"/>
      <c r="L646" s="462"/>
      <c r="M646" s="1658"/>
      <c r="N646" s="1658"/>
      <c r="O646" s="462"/>
      <c r="P646" s="462"/>
      <c r="Q646" s="462"/>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657"/>
      <c r="D647" s="1658"/>
      <c r="E647" s="459"/>
      <c r="F647" s="459"/>
      <c r="G647" s="459"/>
      <c r="H647" s="1657"/>
      <c r="I647" s="1658"/>
      <c r="J647" s="459"/>
      <c r="K647" s="459"/>
      <c r="L647" s="459"/>
      <c r="M647" s="1657"/>
      <c r="N647" s="1658"/>
      <c r="O647" s="459"/>
      <c r="P647" s="459"/>
      <c r="Q647" s="459"/>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657"/>
      <c r="D648" s="1658"/>
      <c r="E648" s="459"/>
      <c r="F648" s="459"/>
      <c r="G648" s="459"/>
      <c r="H648" s="1657"/>
      <c r="I648" s="1658"/>
      <c r="J648" s="459"/>
      <c r="K648" s="459"/>
      <c r="L648" s="459"/>
      <c r="M648" s="1657"/>
      <c r="N648" s="1658"/>
      <c r="O648" s="459"/>
      <c r="P648" s="459"/>
      <c r="Q648" s="459"/>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657"/>
      <c r="D649" s="1658"/>
      <c r="E649" s="459"/>
      <c r="F649" s="459"/>
      <c r="G649" s="459"/>
      <c r="H649" s="1657"/>
      <c r="I649" s="1658"/>
      <c r="J649" s="459"/>
      <c r="K649" s="459"/>
      <c r="L649" s="459"/>
      <c r="M649" s="1657"/>
      <c r="N649" s="1658"/>
      <c r="O649" s="459"/>
      <c r="P649" s="459"/>
      <c r="Q649" s="459"/>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657"/>
      <c r="D650" s="1658"/>
      <c r="E650" s="459"/>
      <c r="F650" s="459"/>
      <c r="G650" s="459"/>
      <c r="H650" s="1657"/>
      <c r="I650" s="1658"/>
      <c r="J650" s="459"/>
      <c r="K650" s="459"/>
      <c r="L650" s="459"/>
      <c r="M650" s="1657"/>
      <c r="N650" s="1658"/>
      <c r="O650" s="459"/>
      <c r="P650" s="459"/>
      <c r="Q650" s="459"/>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657"/>
      <c r="D651" s="1658"/>
      <c r="E651" s="459"/>
      <c r="F651" s="459"/>
      <c r="G651" s="459"/>
      <c r="H651" s="1657"/>
      <c r="I651" s="1658"/>
      <c r="J651" s="459"/>
      <c r="K651" s="459"/>
      <c r="L651" s="459"/>
      <c r="M651" s="1657"/>
      <c r="N651" s="1658"/>
      <c r="O651" s="459"/>
      <c r="P651" s="459"/>
      <c r="Q651" s="459"/>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657"/>
      <c r="D652" s="1658"/>
      <c r="E652" s="459"/>
      <c r="F652" s="459"/>
      <c r="G652" s="459"/>
      <c r="H652" s="1657"/>
      <c r="I652" s="1658"/>
      <c r="J652" s="459"/>
      <c r="K652" s="459"/>
      <c r="L652" s="459"/>
      <c r="M652" s="1657"/>
      <c r="N652" s="1658"/>
      <c r="O652" s="459"/>
      <c r="P652" s="459"/>
      <c r="Q652" s="459"/>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657"/>
      <c r="D653" s="1658"/>
      <c r="E653" s="459"/>
      <c r="F653" s="459"/>
      <c r="G653" s="459"/>
      <c r="H653" s="1657"/>
      <c r="I653" s="1658"/>
      <c r="J653" s="459"/>
      <c r="K653" s="459"/>
      <c r="L653" s="459"/>
      <c r="M653" s="1657"/>
      <c r="N653" s="1658"/>
      <c r="O653" s="459"/>
      <c r="P653" s="459"/>
      <c r="Q653" s="459"/>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657"/>
      <c r="D654" s="1658"/>
      <c r="E654" s="459"/>
      <c r="F654" s="459"/>
      <c r="G654" s="459"/>
      <c r="H654" s="1657"/>
      <c r="I654" s="1658"/>
      <c r="J654" s="459"/>
      <c r="K654" s="459"/>
      <c r="L654" s="459"/>
      <c r="M654" s="1657"/>
      <c r="N654" s="1658"/>
      <c r="O654" s="459"/>
      <c r="P654" s="459"/>
      <c r="Q654" s="459"/>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657"/>
      <c r="D655" s="1658"/>
      <c r="E655" s="459"/>
      <c r="F655" s="459"/>
      <c r="G655" s="459"/>
      <c r="H655" s="1657"/>
      <c r="I655" s="1658"/>
      <c r="J655" s="459"/>
      <c r="K655" s="459"/>
      <c r="L655" s="459"/>
      <c r="M655" s="1657"/>
      <c r="N655" s="1658"/>
      <c r="O655" s="459"/>
      <c r="P655" s="459"/>
      <c r="Q655" s="459"/>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657"/>
      <c r="D656" s="1658"/>
      <c r="E656" s="459"/>
      <c r="F656" s="459"/>
      <c r="G656" s="459"/>
      <c r="H656" s="1657"/>
      <c r="I656" s="1658"/>
      <c r="J656" s="459"/>
      <c r="K656" s="459"/>
      <c r="L656" s="459"/>
      <c r="M656" s="1657"/>
      <c r="N656" s="1658"/>
      <c r="O656" s="459"/>
      <c r="P656" s="459"/>
      <c r="Q656" s="459"/>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657"/>
      <c r="D657" s="1658"/>
      <c r="E657" s="459"/>
      <c r="F657" s="459"/>
      <c r="G657" s="459"/>
      <c r="H657" s="1657"/>
      <c r="I657" s="1658"/>
      <c r="J657" s="459"/>
      <c r="K657" s="459"/>
      <c r="L657" s="459"/>
      <c r="M657" s="1657"/>
      <c r="N657" s="1658"/>
      <c r="O657" s="459"/>
      <c r="P657" s="459"/>
      <c r="Q657" s="459"/>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657"/>
      <c r="D658" s="1658"/>
      <c r="E658" s="459"/>
      <c r="F658" s="459"/>
      <c r="G658" s="459"/>
      <c r="H658" s="1657"/>
      <c r="I658" s="1658"/>
      <c r="J658" s="459"/>
      <c r="K658" s="459"/>
      <c r="L658" s="459"/>
      <c r="M658" s="1657"/>
      <c r="N658" s="1658"/>
      <c r="O658" s="459"/>
      <c r="P658" s="459"/>
      <c r="Q658" s="459"/>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657"/>
      <c r="D659" s="1658"/>
      <c r="E659" s="459"/>
      <c r="F659" s="459"/>
      <c r="G659" s="459"/>
      <c r="H659" s="1657"/>
      <c r="I659" s="1658"/>
      <c r="J659" s="459"/>
      <c r="K659" s="459"/>
      <c r="L659" s="459"/>
      <c r="M659" s="1657"/>
      <c r="N659" s="1658"/>
      <c r="O659" s="459"/>
      <c r="P659" s="459"/>
      <c r="Q659" s="459"/>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657"/>
      <c r="D660" s="1658"/>
      <c r="E660" s="459"/>
      <c r="F660" s="459"/>
      <c r="G660" s="459"/>
      <c r="H660" s="1657"/>
      <c r="I660" s="1658"/>
      <c r="J660" s="459"/>
      <c r="K660" s="459"/>
      <c r="L660" s="459"/>
      <c r="M660" s="1657"/>
      <c r="N660" s="1658"/>
      <c r="O660" s="459"/>
      <c r="P660" s="459"/>
      <c r="Q660" s="459"/>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657"/>
      <c r="D661" s="1658"/>
      <c r="E661" s="459"/>
      <c r="F661" s="459"/>
      <c r="G661" s="459"/>
      <c r="H661" s="1657"/>
      <c r="I661" s="1658"/>
      <c r="J661" s="459"/>
      <c r="K661" s="459"/>
      <c r="L661" s="459"/>
      <c r="M661" s="1657"/>
      <c r="N661" s="1658"/>
      <c r="O661" s="459"/>
      <c r="P661" s="459"/>
      <c r="Q661" s="459"/>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657"/>
      <c r="D662" s="1658"/>
      <c r="E662" s="459"/>
      <c r="F662" s="459"/>
      <c r="G662" s="459"/>
      <c r="H662" s="1657"/>
      <c r="I662" s="1658"/>
      <c r="J662" s="459"/>
      <c r="K662" s="459"/>
      <c r="L662" s="459"/>
      <c r="M662" s="1657"/>
      <c r="N662" s="1658"/>
      <c r="O662" s="459"/>
      <c r="P662" s="459"/>
      <c r="Q662" s="459"/>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657"/>
      <c r="D663" s="1658"/>
      <c r="E663" s="459"/>
      <c r="F663" s="459"/>
      <c r="G663" s="459"/>
      <c r="H663" s="1657"/>
      <c r="I663" s="1658"/>
      <c r="J663" s="459"/>
      <c r="K663" s="459"/>
      <c r="L663" s="459"/>
      <c r="M663" s="1657"/>
      <c r="N663" s="1658"/>
      <c r="O663" s="459"/>
      <c r="P663" s="459"/>
      <c r="Q663" s="459"/>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657"/>
      <c r="D664" s="1658"/>
      <c r="E664" s="459"/>
      <c r="F664" s="459"/>
      <c r="G664" s="459"/>
      <c r="H664" s="1657"/>
      <c r="I664" s="1658"/>
      <c r="J664" s="459"/>
      <c r="K664" s="459"/>
      <c r="L664" s="459"/>
      <c r="M664" s="1657"/>
      <c r="N664" s="1658"/>
      <c r="O664" s="459"/>
      <c r="P664" s="459"/>
      <c r="Q664" s="459"/>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657"/>
      <c r="D665" s="1658"/>
      <c r="E665" s="459"/>
      <c r="F665" s="459"/>
      <c r="G665" s="459"/>
      <c r="H665" s="1657"/>
      <c r="I665" s="1658"/>
      <c r="J665" s="459"/>
      <c r="K665" s="459"/>
      <c r="L665" s="459"/>
      <c r="M665" s="1657"/>
      <c r="N665" s="1658"/>
      <c r="O665" s="459"/>
      <c r="P665" s="459"/>
      <c r="Q665" s="459"/>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657"/>
      <c r="D666" s="1658"/>
      <c r="E666" s="459"/>
      <c r="F666" s="459"/>
      <c r="G666" s="459"/>
      <c r="H666" s="1657"/>
      <c r="I666" s="1658"/>
      <c r="J666" s="459"/>
      <c r="K666" s="459"/>
      <c r="L666" s="459"/>
      <c r="M666" s="1657"/>
      <c r="N666" s="1658"/>
      <c r="O666" s="459"/>
      <c r="P666" s="459"/>
      <c r="Q666" s="459"/>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657"/>
      <c r="D667" s="1658"/>
      <c r="E667" s="459"/>
      <c r="F667" s="459"/>
      <c r="G667" s="459"/>
      <c r="H667" s="1657"/>
      <c r="I667" s="1658"/>
      <c r="J667" s="459"/>
      <c r="K667" s="459"/>
      <c r="L667" s="459"/>
      <c r="M667" s="1657"/>
      <c r="N667" s="1658"/>
      <c r="O667" s="459"/>
      <c r="P667" s="459"/>
      <c r="Q667" s="459"/>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657"/>
      <c r="D668" s="1658"/>
      <c r="E668" s="459"/>
      <c r="F668" s="459"/>
      <c r="G668" s="459"/>
      <c r="H668" s="1657"/>
      <c r="I668" s="1658"/>
      <c r="J668" s="459"/>
      <c r="K668" s="459"/>
      <c r="L668" s="459"/>
      <c r="M668" s="1657"/>
      <c r="N668" s="1658"/>
      <c r="O668" s="459"/>
      <c r="P668" s="459"/>
      <c r="Q668" s="459"/>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657"/>
      <c r="D669" s="1658"/>
      <c r="E669" s="459"/>
      <c r="F669" s="459"/>
      <c r="G669" s="459"/>
      <c r="H669" s="1657"/>
      <c r="I669" s="1658"/>
      <c r="J669" s="459"/>
      <c r="K669" s="459"/>
      <c r="L669" s="459"/>
      <c r="M669" s="1657"/>
      <c r="N669" s="1658"/>
      <c r="O669" s="459"/>
      <c r="P669" s="459"/>
      <c r="Q669" s="459"/>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657"/>
      <c r="D670" s="1658"/>
      <c r="E670" s="459"/>
      <c r="F670" s="459"/>
      <c r="G670" s="459"/>
      <c r="H670" s="1657"/>
      <c r="I670" s="1658"/>
      <c r="J670" s="459"/>
      <c r="K670" s="459"/>
      <c r="L670" s="459"/>
      <c r="M670" s="1657"/>
      <c r="N670" s="1658"/>
      <c r="O670" s="459"/>
      <c r="P670" s="459"/>
      <c r="Q670" s="459"/>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657"/>
      <c r="D671" s="1658"/>
      <c r="E671" s="459"/>
      <c r="F671" s="459"/>
      <c r="G671" s="459"/>
      <c r="H671" s="1657"/>
      <c r="I671" s="1658"/>
      <c r="J671" s="459"/>
      <c r="K671" s="459"/>
      <c r="L671" s="459"/>
      <c r="M671" s="1657"/>
      <c r="N671" s="1658"/>
      <c r="O671" s="459"/>
      <c r="P671" s="459"/>
      <c r="Q671" s="459"/>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657"/>
      <c r="D672" s="1658"/>
      <c r="E672" s="459"/>
      <c r="F672" s="459"/>
      <c r="G672" s="459"/>
      <c r="H672" s="1657"/>
      <c r="I672" s="1658"/>
      <c r="J672" s="459"/>
      <c r="K672" s="459"/>
      <c r="L672" s="459"/>
      <c r="M672" s="1657"/>
      <c r="N672" s="1658"/>
      <c r="O672" s="459"/>
      <c r="P672" s="459"/>
      <c r="Q672" s="459"/>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657"/>
      <c r="D673" s="1658"/>
      <c r="E673" s="459"/>
      <c r="F673" s="459"/>
      <c r="G673" s="459"/>
      <c r="H673" s="1657"/>
      <c r="I673" s="1658"/>
      <c r="J673" s="459"/>
      <c r="K673" s="459"/>
      <c r="L673" s="459"/>
      <c r="M673" s="1657"/>
      <c r="N673" s="1658"/>
      <c r="O673" s="459"/>
      <c r="P673" s="459"/>
      <c r="Q673" s="459"/>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657"/>
      <c r="D674" s="1658"/>
      <c r="E674" s="459"/>
      <c r="F674" s="459"/>
      <c r="G674" s="459"/>
      <c r="H674" s="1657"/>
      <c r="I674" s="1658"/>
      <c r="J674" s="459"/>
      <c r="K674" s="459"/>
      <c r="L674" s="459"/>
      <c r="M674" s="1657"/>
      <c r="N674" s="1658"/>
      <c r="O674" s="459"/>
      <c r="P674" s="459"/>
      <c r="Q674" s="459"/>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657"/>
      <c r="D675" s="1658"/>
      <c r="E675" s="459"/>
      <c r="F675" s="459"/>
      <c r="G675" s="459"/>
      <c r="H675" s="1657"/>
      <c r="I675" s="1658"/>
      <c r="J675" s="459"/>
      <c r="K675" s="459"/>
      <c r="L675" s="459"/>
      <c r="M675" s="1657"/>
      <c r="N675" s="1658"/>
      <c r="O675" s="459"/>
      <c r="P675" s="459"/>
      <c r="Q675" s="459"/>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657"/>
      <c r="D676" s="1658"/>
      <c r="E676" s="459"/>
      <c r="F676" s="459"/>
      <c r="G676" s="459"/>
      <c r="H676" s="1657"/>
      <c r="I676" s="1658"/>
      <c r="J676" s="459"/>
      <c r="K676" s="459"/>
      <c r="L676" s="459"/>
      <c r="M676" s="1657"/>
      <c r="N676" s="1658"/>
      <c r="O676" s="459"/>
      <c r="P676" s="459"/>
      <c r="Q676" s="459"/>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657"/>
      <c r="D677" s="1658"/>
      <c r="E677" s="459"/>
      <c r="F677" s="459"/>
      <c r="G677" s="459"/>
      <c r="H677" s="1657"/>
      <c r="I677" s="1658"/>
      <c r="J677" s="459"/>
      <c r="K677" s="459"/>
      <c r="L677" s="459"/>
      <c r="M677" s="1657"/>
      <c r="N677" s="1658"/>
      <c r="O677" s="459"/>
      <c r="P677" s="459"/>
      <c r="Q677" s="459"/>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657"/>
      <c r="D678" s="1658"/>
      <c r="E678" s="459"/>
      <c r="F678" s="459"/>
      <c r="G678" s="459"/>
      <c r="H678" s="1657"/>
      <c r="I678" s="1658"/>
      <c r="J678" s="459"/>
      <c r="K678" s="459"/>
      <c r="L678" s="459"/>
      <c r="M678" s="1657"/>
      <c r="N678" s="1658"/>
      <c r="O678" s="459"/>
      <c r="P678" s="459"/>
      <c r="Q678" s="459"/>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657"/>
      <c r="D679" s="1658"/>
      <c r="E679" s="459"/>
      <c r="F679" s="459"/>
      <c r="G679" s="459"/>
      <c r="H679" s="1657"/>
      <c r="I679" s="1658"/>
      <c r="J679" s="459"/>
      <c r="K679" s="459"/>
      <c r="L679" s="459"/>
      <c r="M679" s="1657"/>
      <c r="N679" s="1658"/>
      <c r="O679" s="459"/>
      <c r="P679" s="459"/>
      <c r="Q679" s="459"/>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657"/>
      <c r="D680" s="1658"/>
      <c r="E680" s="459"/>
      <c r="F680" s="459"/>
      <c r="G680" s="459"/>
      <c r="H680" s="1657"/>
      <c r="I680" s="1658"/>
      <c r="J680" s="459"/>
      <c r="K680" s="459"/>
      <c r="L680" s="459"/>
      <c r="M680" s="1657"/>
      <c r="N680" s="1658"/>
      <c r="O680" s="459"/>
      <c r="P680" s="459"/>
      <c r="Q680" s="459"/>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657"/>
      <c r="D681" s="1658"/>
      <c r="E681" s="459"/>
      <c r="F681" s="459"/>
      <c r="G681" s="459"/>
      <c r="H681" s="1657"/>
      <c r="I681" s="1658"/>
      <c r="J681" s="459"/>
      <c r="K681" s="459"/>
      <c r="L681" s="459"/>
      <c r="M681" s="1657"/>
      <c r="N681" s="1658"/>
      <c r="O681" s="459"/>
      <c r="P681" s="459"/>
      <c r="Q681" s="459"/>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657"/>
      <c r="D682" s="1658"/>
      <c r="E682" s="459"/>
      <c r="F682" s="459"/>
      <c r="G682" s="459"/>
      <c r="H682" s="1657"/>
      <c r="I682" s="1658"/>
      <c r="J682" s="459"/>
      <c r="K682" s="459"/>
      <c r="L682" s="459"/>
      <c r="M682" s="1657"/>
      <c r="N682" s="1658"/>
      <c r="O682" s="459"/>
      <c r="P682" s="459"/>
      <c r="Q682" s="459"/>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657"/>
      <c r="D683" s="1658"/>
      <c r="E683" s="459"/>
      <c r="F683" s="459"/>
      <c r="G683" s="459"/>
      <c r="H683" s="1657"/>
      <c r="I683" s="1658"/>
      <c r="J683" s="459"/>
      <c r="K683" s="459"/>
      <c r="L683" s="459"/>
      <c r="M683" s="1657"/>
      <c r="N683" s="1658"/>
      <c r="O683" s="459"/>
      <c r="P683" s="459"/>
      <c r="Q683" s="459"/>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657"/>
      <c r="D684" s="1658"/>
      <c r="E684" s="459"/>
      <c r="F684" s="459"/>
      <c r="G684" s="459"/>
      <c r="H684" s="1657"/>
      <c r="I684" s="1658"/>
      <c r="J684" s="459"/>
      <c r="K684" s="459"/>
      <c r="L684" s="459"/>
      <c r="M684" s="1657"/>
      <c r="N684" s="1658"/>
      <c r="O684" s="459"/>
      <c r="P684" s="459"/>
      <c r="Q684" s="459"/>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657"/>
      <c r="D685" s="1658"/>
      <c r="E685" s="459"/>
      <c r="F685" s="459"/>
      <c r="G685" s="459"/>
      <c r="H685" s="1657"/>
      <c r="I685" s="1658"/>
      <c r="J685" s="459"/>
      <c r="K685" s="459"/>
      <c r="L685" s="459"/>
      <c r="M685" s="1657"/>
      <c r="N685" s="1658"/>
      <c r="O685" s="459"/>
      <c r="P685" s="459"/>
      <c r="Q685" s="459"/>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657"/>
      <c r="D686" s="1658"/>
      <c r="E686" s="459"/>
      <c r="F686" s="459"/>
      <c r="G686" s="459"/>
      <c r="H686" s="1657"/>
      <c r="I686" s="1658"/>
      <c r="J686" s="459"/>
      <c r="K686" s="459"/>
      <c r="L686" s="459"/>
      <c r="M686" s="1657"/>
      <c r="N686" s="1658"/>
      <c r="O686" s="459"/>
      <c r="P686" s="459"/>
      <c r="Q686" s="459"/>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657"/>
      <c r="D687" s="1658"/>
      <c r="E687" s="459"/>
      <c r="F687" s="459"/>
      <c r="G687" s="459"/>
      <c r="H687" s="1657"/>
      <c r="I687" s="1658"/>
      <c r="J687" s="459"/>
      <c r="K687" s="459"/>
      <c r="L687" s="459"/>
      <c r="M687" s="1657"/>
      <c r="N687" s="1658"/>
      <c r="O687" s="459"/>
      <c r="P687" s="459"/>
      <c r="Q687" s="459"/>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657"/>
      <c r="D688" s="1658"/>
      <c r="E688" s="459"/>
      <c r="F688" s="459"/>
      <c r="G688" s="459"/>
      <c r="H688" s="1657"/>
      <c r="I688" s="1658"/>
      <c r="J688" s="459"/>
      <c r="K688" s="459"/>
      <c r="L688" s="459"/>
      <c r="M688" s="1657"/>
      <c r="N688" s="1658"/>
      <c r="O688" s="459"/>
      <c r="P688" s="459"/>
      <c r="Q688" s="459"/>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657"/>
      <c r="D689" s="1658"/>
      <c r="E689" s="459"/>
      <c r="F689" s="459"/>
      <c r="G689" s="459"/>
      <c r="H689" s="1657"/>
      <c r="I689" s="1658"/>
      <c r="J689" s="459"/>
      <c r="K689" s="459"/>
      <c r="L689" s="459"/>
      <c r="M689" s="1657"/>
      <c r="N689" s="1658"/>
      <c r="O689" s="459"/>
      <c r="P689" s="459"/>
      <c r="Q689" s="459"/>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657"/>
      <c r="D690" s="1658"/>
      <c r="E690" s="459"/>
      <c r="F690" s="459"/>
      <c r="G690" s="459"/>
      <c r="H690" s="1657"/>
      <c r="I690" s="1658"/>
      <c r="J690" s="459"/>
      <c r="K690" s="459"/>
      <c r="L690" s="459"/>
      <c r="M690" s="1657"/>
      <c r="N690" s="1658"/>
      <c r="O690" s="459"/>
      <c r="P690" s="459"/>
      <c r="Q690" s="459"/>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657"/>
      <c r="D691" s="1658"/>
      <c r="E691" s="459"/>
      <c r="F691" s="459"/>
      <c r="G691" s="459"/>
      <c r="H691" s="1657"/>
      <c r="I691" s="1658"/>
      <c r="J691" s="459"/>
      <c r="K691" s="459"/>
      <c r="L691" s="459"/>
      <c r="M691" s="1657"/>
      <c r="N691" s="1658"/>
      <c r="O691" s="459"/>
      <c r="P691" s="459"/>
      <c r="Q691" s="459"/>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657"/>
      <c r="D692" s="1658"/>
      <c r="E692" s="459"/>
      <c r="F692" s="459"/>
      <c r="G692" s="459"/>
      <c r="H692" s="1657"/>
      <c r="I692" s="1658"/>
      <c r="J692" s="459"/>
      <c r="K692" s="459"/>
      <c r="L692" s="459"/>
      <c r="M692" s="1657"/>
      <c r="N692" s="1658"/>
      <c r="O692" s="459"/>
      <c r="P692" s="459"/>
      <c r="Q692" s="459"/>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657"/>
      <c r="D693" s="1658"/>
      <c r="E693" s="459"/>
      <c r="F693" s="459"/>
      <c r="G693" s="459"/>
      <c r="H693" s="1657"/>
      <c r="I693" s="1658"/>
      <c r="J693" s="459"/>
      <c r="K693" s="459"/>
      <c r="L693" s="459"/>
      <c r="M693" s="1657"/>
      <c r="N693" s="1658"/>
      <c r="O693" s="459"/>
      <c r="P693" s="459"/>
      <c r="Q693" s="459"/>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657"/>
      <c r="D694" s="1658"/>
      <c r="E694" s="459"/>
      <c r="F694" s="459"/>
      <c r="G694" s="459"/>
      <c r="H694" s="1657"/>
      <c r="I694" s="1658"/>
      <c r="J694" s="459"/>
      <c r="K694" s="459"/>
      <c r="L694" s="459"/>
      <c r="M694" s="1657"/>
      <c r="N694" s="1658"/>
      <c r="O694" s="459"/>
      <c r="P694" s="459"/>
      <c r="Q694" s="459"/>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657"/>
      <c r="D695" s="1658"/>
      <c r="E695" s="459"/>
      <c r="F695" s="459"/>
      <c r="G695" s="459"/>
      <c r="H695" s="1657"/>
      <c r="I695" s="1658"/>
      <c r="J695" s="459"/>
      <c r="K695" s="459"/>
      <c r="L695" s="459"/>
      <c r="M695" s="1657"/>
      <c r="N695" s="1658"/>
      <c r="O695" s="459"/>
      <c r="P695" s="459"/>
      <c r="Q695" s="459"/>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657"/>
      <c r="D696" s="1658"/>
      <c r="E696" s="459"/>
      <c r="F696" s="459"/>
      <c r="G696" s="459"/>
      <c r="H696" s="1657"/>
      <c r="I696" s="1658"/>
      <c r="J696" s="459"/>
      <c r="K696" s="459"/>
      <c r="L696" s="459"/>
      <c r="M696" s="1657"/>
      <c r="N696" s="1658"/>
      <c r="O696" s="459"/>
      <c r="P696" s="459"/>
      <c r="Q696" s="459"/>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657"/>
      <c r="D697" s="1658"/>
      <c r="E697" s="459"/>
      <c r="F697" s="459"/>
      <c r="G697" s="459"/>
      <c r="H697" s="1657"/>
      <c r="I697" s="1658"/>
      <c r="J697" s="459"/>
      <c r="K697" s="459"/>
      <c r="L697" s="459"/>
      <c r="M697" s="1657"/>
      <c r="N697" s="1658"/>
      <c r="O697" s="459"/>
      <c r="P697" s="459"/>
      <c r="Q697" s="459"/>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657"/>
      <c r="D698" s="1658"/>
      <c r="E698" s="459"/>
      <c r="F698" s="459"/>
      <c r="G698" s="459"/>
      <c r="H698" s="1657"/>
      <c r="I698" s="1658"/>
      <c r="J698" s="459"/>
      <c r="K698" s="459"/>
      <c r="L698" s="459"/>
      <c r="M698" s="1657"/>
      <c r="N698" s="1658"/>
      <c r="O698" s="459"/>
      <c r="P698" s="459"/>
      <c r="Q698" s="459"/>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657"/>
      <c r="D699" s="1658"/>
      <c r="E699" s="459"/>
      <c r="F699" s="459"/>
      <c r="G699" s="459"/>
      <c r="H699" s="1657"/>
      <c r="I699" s="1658"/>
      <c r="J699" s="459"/>
      <c r="K699" s="459"/>
      <c r="L699" s="459"/>
      <c r="M699" s="1657"/>
      <c r="N699" s="1658"/>
      <c r="O699" s="459"/>
      <c r="P699" s="459"/>
      <c r="Q699" s="459"/>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59"/>
      <c r="D700" s="459"/>
      <c r="E700" s="459"/>
      <c r="F700" s="459"/>
      <c r="G700" s="459"/>
      <c r="H700" s="459"/>
      <c r="I700" s="459"/>
      <c r="J700" s="459"/>
      <c r="K700" s="459"/>
      <c r="L700" s="459"/>
      <c r="M700" s="459"/>
      <c r="N700" s="459"/>
      <c r="O700" s="459"/>
      <c r="P700" s="459"/>
      <c r="Q700" s="459"/>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0"/>
      <c r="D701" s="460"/>
      <c r="E701" s="460"/>
      <c r="F701" s="460"/>
      <c r="G701" s="460"/>
      <c r="H701" s="460"/>
      <c r="I701" s="460"/>
      <c r="J701" s="460"/>
      <c r="K701" s="460"/>
      <c r="L701" s="460"/>
      <c r="M701" s="460"/>
      <c r="N701" s="460"/>
      <c r="O701" s="460"/>
      <c r="P701" s="460"/>
      <c r="Q701" s="460"/>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0"/>
      <c r="D702" s="460"/>
      <c r="E702" s="460"/>
      <c r="F702" s="460"/>
      <c r="G702" s="460"/>
      <c r="H702" s="460"/>
      <c r="I702" s="460"/>
      <c r="J702" s="460"/>
      <c r="K702" s="460"/>
      <c r="L702" s="460"/>
      <c r="M702" s="460"/>
      <c r="N702" s="460"/>
      <c r="O702" s="460"/>
      <c r="P702" s="460"/>
      <c r="Q702" s="460"/>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0"/>
      <c r="D703" s="460"/>
      <c r="E703" s="460"/>
      <c r="F703" s="460"/>
      <c r="G703" s="460"/>
      <c r="H703" s="460"/>
      <c r="I703" s="460"/>
      <c r="J703" s="460"/>
      <c r="K703" s="460"/>
      <c r="L703" s="460"/>
      <c r="M703" s="460"/>
      <c r="N703" s="460"/>
      <c r="O703" s="460"/>
      <c r="P703" s="460"/>
      <c r="Q703" s="460"/>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0"/>
      <c r="D704" s="460"/>
      <c r="E704" s="460"/>
      <c r="F704" s="460"/>
      <c r="G704" s="460"/>
      <c r="H704" s="460"/>
      <c r="I704" s="460"/>
      <c r="J704" s="460"/>
      <c r="K704" s="460"/>
      <c r="L704" s="460"/>
      <c r="M704" s="460"/>
      <c r="N704" s="460"/>
      <c r="O704" s="460"/>
      <c r="P704" s="460"/>
      <c r="Q704" s="460"/>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0"/>
      <c r="D705" s="460"/>
      <c r="E705" s="460"/>
      <c r="F705" s="460"/>
      <c r="G705" s="460"/>
      <c r="H705" s="460"/>
      <c r="I705" s="460"/>
      <c r="J705" s="460"/>
      <c r="K705" s="460"/>
      <c r="L705" s="460"/>
      <c r="M705" s="460"/>
      <c r="N705" s="460"/>
      <c r="O705" s="460"/>
      <c r="P705" s="460"/>
      <c r="Q705" s="460"/>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0"/>
      <c r="D706" s="460"/>
      <c r="E706" s="460"/>
      <c r="F706" s="460"/>
      <c r="G706" s="460"/>
      <c r="H706" s="460"/>
      <c r="I706" s="460"/>
      <c r="J706" s="460"/>
      <c r="K706" s="460"/>
      <c r="L706" s="460"/>
      <c r="M706" s="460"/>
      <c r="N706" s="460"/>
      <c r="O706" s="460"/>
      <c r="P706" s="460"/>
      <c r="Q706" s="460"/>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0"/>
      <c r="D707" s="460"/>
      <c r="E707" s="460"/>
      <c r="F707" s="460"/>
      <c r="G707" s="460"/>
      <c r="H707" s="460"/>
      <c r="I707" s="460"/>
      <c r="J707" s="460"/>
      <c r="K707" s="460"/>
      <c r="L707" s="460"/>
      <c r="M707" s="460"/>
      <c r="N707" s="460"/>
      <c r="O707" s="460"/>
      <c r="P707" s="460"/>
      <c r="Q707" s="460"/>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0"/>
      <c r="D708" s="460"/>
      <c r="E708" s="460"/>
      <c r="F708" s="460"/>
      <c r="G708" s="460"/>
      <c r="H708" s="460"/>
      <c r="I708" s="460"/>
      <c r="J708" s="460"/>
      <c r="K708" s="460"/>
      <c r="L708" s="460"/>
      <c r="M708" s="460"/>
      <c r="N708" s="460"/>
      <c r="O708" s="460"/>
      <c r="P708" s="460"/>
      <c r="Q708" s="460"/>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0"/>
      <c r="D709" s="460"/>
      <c r="E709" s="460"/>
      <c r="F709" s="460"/>
      <c r="G709" s="460"/>
      <c r="H709" s="460"/>
      <c r="I709" s="460"/>
      <c r="J709" s="460"/>
      <c r="K709" s="460"/>
      <c r="L709" s="460"/>
      <c r="M709" s="460"/>
      <c r="N709" s="460"/>
      <c r="O709" s="460"/>
      <c r="P709" s="460"/>
      <c r="Q709" s="460"/>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0"/>
      <c r="D710" s="460"/>
      <c r="E710" s="460"/>
      <c r="F710" s="460"/>
      <c r="G710" s="460"/>
      <c r="H710" s="460"/>
      <c r="I710" s="460"/>
      <c r="J710" s="460"/>
      <c r="K710" s="460"/>
      <c r="L710" s="460"/>
      <c r="M710" s="460"/>
      <c r="N710" s="460"/>
      <c r="O710" s="460"/>
      <c r="P710" s="460"/>
      <c r="Q710" s="460"/>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0"/>
      <c r="D711" s="460"/>
      <c r="E711" s="460"/>
      <c r="F711" s="460"/>
      <c r="G711" s="460"/>
      <c r="H711" s="460"/>
      <c r="I711" s="460"/>
      <c r="J711" s="460"/>
      <c r="K711" s="460"/>
      <c r="L711" s="460"/>
      <c r="M711" s="460"/>
      <c r="N711" s="460"/>
      <c r="O711" s="460"/>
      <c r="P711" s="460"/>
      <c r="Q711" s="460"/>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0"/>
      <c r="D712" s="460"/>
      <c r="E712" s="460"/>
      <c r="F712" s="460"/>
      <c r="G712" s="460"/>
      <c r="H712" s="460"/>
      <c r="I712" s="460"/>
      <c r="J712" s="460"/>
      <c r="K712" s="460"/>
      <c r="L712" s="460"/>
      <c r="M712" s="460"/>
      <c r="N712" s="460"/>
      <c r="O712" s="460"/>
      <c r="P712" s="460"/>
      <c r="Q712" s="460"/>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0"/>
      <c r="D713" s="460"/>
      <c r="E713" s="460"/>
      <c r="F713" s="460"/>
      <c r="G713" s="460"/>
      <c r="H713" s="460"/>
      <c r="I713" s="460"/>
      <c r="J713" s="460"/>
      <c r="K713" s="460"/>
      <c r="L713" s="460"/>
      <c r="M713" s="460"/>
      <c r="N713" s="460"/>
      <c r="O713" s="460"/>
      <c r="P713" s="460"/>
      <c r="Q713" s="460"/>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0"/>
      <c r="D714" s="460"/>
      <c r="E714" s="460"/>
      <c r="F714" s="460"/>
      <c r="G714" s="460"/>
      <c r="H714" s="460"/>
      <c r="I714" s="460"/>
      <c r="J714" s="460"/>
      <c r="K714" s="460"/>
      <c r="L714" s="460"/>
      <c r="M714" s="460"/>
      <c r="N714" s="460"/>
      <c r="O714" s="460"/>
      <c r="P714" s="460"/>
      <c r="Q714" s="460"/>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0"/>
      <c r="D715" s="460"/>
      <c r="E715" s="460"/>
      <c r="F715" s="460"/>
      <c r="G715" s="460"/>
      <c r="H715" s="460"/>
      <c r="I715" s="460"/>
      <c r="J715" s="460"/>
      <c r="K715" s="460"/>
      <c r="L715" s="460"/>
      <c r="M715" s="460"/>
      <c r="N715" s="460"/>
      <c r="O715" s="460"/>
      <c r="P715" s="460"/>
      <c r="Q715" s="460"/>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0"/>
      <c r="D716" s="460"/>
      <c r="E716" s="460"/>
      <c r="F716" s="460"/>
      <c r="G716" s="460"/>
      <c r="H716" s="460"/>
      <c r="I716" s="460"/>
      <c r="J716" s="460"/>
      <c r="K716" s="460"/>
      <c r="L716" s="460"/>
      <c r="M716" s="460"/>
      <c r="N716" s="460"/>
      <c r="O716" s="460"/>
      <c r="P716" s="460"/>
      <c r="Q716" s="460"/>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0"/>
      <c r="D717" s="460"/>
      <c r="E717" s="460"/>
      <c r="F717" s="460"/>
      <c r="G717" s="460"/>
      <c r="H717" s="460"/>
      <c r="I717" s="460"/>
      <c r="J717" s="460"/>
      <c r="K717" s="460"/>
      <c r="L717" s="460"/>
      <c r="M717" s="460"/>
      <c r="N717" s="460"/>
      <c r="O717" s="460"/>
      <c r="P717" s="460"/>
      <c r="Q717" s="460"/>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0"/>
      <c r="D718" s="460"/>
      <c r="E718" s="460"/>
      <c r="F718" s="460"/>
      <c r="G718" s="460"/>
      <c r="H718" s="460"/>
      <c r="I718" s="460"/>
      <c r="J718" s="460"/>
      <c r="K718" s="460"/>
      <c r="L718" s="460"/>
      <c r="M718" s="460"/>
      <c r="N718" s="460"/>
      <c r="O718" s="460"/>
      <c r="P718" s="460"/>
      <c r="Q718" s="460"/>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0"/>
      <c r="D719" s="460"/>
      <c r="E719" s="460"/>
      <c r="F719" s="460"/>
      <c r="G719" s="460"/>
      <c r="H719" s="460"/>
      <c r="I719" s="460"/>
      <c r="J719" s="460"/>
      <c r="K719" s="460"/>
      <c r="L719" s="460"/>
      <c r="M719" s="460"/>
      <c r="N719" s="460"/>
      <c r="O719" s="460"/>
      <c r="P719" s="460"/>
      <c r="Q719" s="460"/>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0"/>
      <c r="D720" s="460"/>
      <c r="E720" s="460"/>
      <c r="F720" s="460"/>
      <c r="G720" s="460"/>
      <c r="H720" s="460"/>
      <c r="I720" s="460"/>
      <c r="J720" s="460"/>
      <c r="K720" s="460"/>
      <c r="L720" s="460"/>
      <c r="M720" s="460"/>
      <c r="N720" s="460"/>
      <c r="O720" s="460"/>
      <c r="P720" s="460"/>
      <c r="Q720" s="460"/>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0"/>
      <c r="D721" s="460"/>
      <c r="E721" s="460"/>
      <c r="F721" s="460"/>
      <c r="G721" s="460"/>
      <c r="H721" s="460"/>
      <c r="I721" s="460"/>
      <c r="J721" s="460"/>
      <c r="K721" s="460"/>
      <c r="L721" s="460"/>
      <c r="M721" s="460"/>
      <c r="N721" s="460"/>
      <c r="O721" s="460"/>
      <c r="P721" s="460"/>
      <c r="Q721" s="460"/>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0"/>
      <c r="D722" s="460"/>
      <c r="E722" s="460"/>
      <c r="F722" s="460"/>
      <c r="G722" s="460"/>
      <c r="H722" s="460"/>
      <c r="I722" s="460"/>
      <c r="J722" s="460"/>
      <c r="K722" s="460"/>
      <c r="L722" s="460"/>
      <c r="M722" s="460"/>
      <c r="N722" s="460"/>
      <c r="O722" s="460"/>
      <c r="P722" s="460"/>
      <c r="Q722" s="460"/>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0"/>
      <c r="D723" s="460"/>
      <c r="E723" s="460"/>
      <c r="F723" s="460"/>
      <c r="G723" s="460"/>
      <c r="H723" s="460"/>
      <c r="I723" s="460"/>
      <c r="J723" s="460"/>
      <c r="K723" s="460"/>
      <c r="L723" s="460"/>
      <c r="M723" s="460"/>
      <c r="N723" s="460"/>
      <c r="O723" s="460"/>
      <c r="P723" s="460"/>
      <c r="Q723" s="460"/>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0"/>
      <c r="D724" s="460"/>
      <c r="E724" s="460"/>
      <c r="F724" s="460"/>
      <c r="G724" s="460"/>
      <c r="H724" s="460"/>
      <c r="I724" s="460"/>
      <c r="J724" s="460"/>
      <c r="K724" s="460"/>
      <c r="L724" s="460"/>
      <c r="M724" s="460"/>
      <c r="N724" s="460"/>
      <c r="O724" s="460"/>
      <c r="P724" s="460"/>
      <c r="Q724" s="460"/>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0"/>
      <c r="D725" s="460"/>
      <c r="E725" s="460"/>
      <c r="F725" s="460"/>
      <c r="G725" s="460"/>
      <c r="H725" s="460"/>
      <c r="I725" s="460"/>
      <c r="J725" s="460"/>
      <c r="K725" s="460"/>
      <c r="L725" s="460"/>
      <c r="M725" s="460"/>
      <c r="N725" s="460"/>
      <c r="O725" s="460"/>
      <c r="P725" s="460"/>
      <c r="Q725" s="460"/>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0"/>
      <c r="D726" s="460"/>
      <c r="E726" s="460"/>
      <c r="F726" s="460"/>
      <c r="G726" s="460"/>
      <c r="H726" s="460"/>
      <c r="I726" s="460"/>
      <c r="J726" s="460"/>
      <c r="K726" s="460"/>
      <c r="L726" s="460"/>
      <c r="M726" s="460"/>
      <c r="N726" s="460"/>
      <c r="O726" s="460"/>
      <c r="P726" s="460"/>
      <c r="Q726" s="460"/>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0"/>
      <c r="D727" s="460"/>
      <c r="E727" s="460"/>
      <c r="F727" s="460"/>
      <c r="G727" s="460"/>
      <c r="H727" s="460"/>
      <c r="I727" s="460"/>
      <c r="J727" s="460"/>
      <c r="K727" s="460"/>
      <c r="L727" s="460"/>
      <c r="M727" s="460"/>
      <c r="N727" s="460"/>
      <c r="O727" s="460"/>
      <c r="P727" s="460"/>
      <c r="Q727" s="460"/>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0"/>
      <c r="D728" s="460"/>
      <c r="E728" s="460"/>
      <c r="F728" s="460"/>
      <c r="G728" s="460"/>
      <c r="H728" s="460"/>
      <c r="I728" s="460"/>
      <c r="J728" s="460"/>
      <c r="K728" s="460"/>
      <c r="L728" s="460"/>
      <c r="M728" s="460"/>
      <c r="N728" s="460"/>
      <c r="O728" s="460"/>
      <c r="P728" s="460"/>
      <c r="Q728" s="460"/>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0"/>
      <c r="D729" s="460"/>
      <c r="E729" s="460"/>
      <c r="F729" s="460"/>
      <c r="G729" s="460"/>
      <c r="H729" s="460"/>
      <c r="I729" s="460"/>
      <c r="J729" s="460"/>
      <c r="K729" s="460"/>
      <c r="L729" s="460"/>
      <c r="M729" s="460"/>
      <c r="N729" s="460"/>
      <c r="O729" s="460"/>
      <c r="P729" s="460"/>
      <c r="Q729" s="460"/>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0"/>
      <c r="D730" s="460"/>
      <c r="E730" s="460"/>
      <c r="F730" s="460"/>
      <c r="G730" s="460"/>
      <c r="H730" s="460"/>
      <c r="I730" s="460"/>
      <c r="J730" s="460"/>
      <c r="K730" s="460"/>
      <c r="L730" s="460"/>
      <c r="M730" s="460"/>
      <c r="N730" s="460"/>
      <c r="O730" s="460"/>
      <c r="P730" s="460"/>
      <c r="Q730" s="460"/>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0"/>
      <c r="D731" s="460"/>
      <c r="E731" s="460"/>
      <c r="F731" s="460"/>
      <c r="G731" s="460"/>
      <c r="H731" s="460"/>
      <c r="I731" s="460"/>
      <c r="J731" s="460"/>
      <c r="K731" s="460"/>
      <c r="L731" s="460"/>
      <c r="M731" s="460"/>
      <c r="N731" s="460"/>
      <c r="O731" s="460"/>
      <c r="P731" s="460"/>
      <c r="Q731" s="460"/>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0"/>
      <c r="D732" s="460"/>
      <c r="E732" s="460"/>
      <c r="F732" s="460"/>
      <c r="G732" s="460"/>
      <c r="H732" s="460"/>
      <c r="I732" s="460"/>
      <c r="J732" s="460"/>
      <c r="K732" s="460"/>
      <c r="L732" s="460"/>
      <c r="M732" s="460"/>
      <c r="N732" s="460"/>
      <c r="O732" s="460"/>
      <c r="P732" s="460"/>
      <c r="Q732" s="460"/>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0"/>
      <c r="D733" s="460"/>
      <c r="E733" s="460"/>
      <c r="F733" s="460"/>
      <c r="G733" s="460"/>
      <c r="H733" s="460"/>
      <c r="I733" s="460"/>
      <c r="J733" s="460"/>
      <c r="K733" s="460"/>
      <c r="L733" s="460"/>
      <c r="M733" s="460"/>
      <c r="N733" s="460"/>
      <c r="O733" s="460"/>
      <c r="P733" s="460"/>
      <c r="Q733" s="460"/>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0"/>
      <c r="D734" s="460"/>
      <c r="E734" s="460"/>
      <c r="F734" s="460"/>
      <c r="G734" s="460"/>
      <c r="H734" s="460"/>
      <c r="I734" s="460"/>
      <c r="J734" s="460"/>
      <c r="K734" s="460"/>
      <c r="L734" s="460"/>
      <c r="M734" s="460"/>
      <c r="N734" s="460"/>
      <c r="O734" s="460"/>
      <c r="P734" s="460"/>
      <c r="Q734" s="460"/>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0"/>
      <c r="D735" s="460"/>
      <c r="E735" s="460"/>
      <c r="F735" s="460"/>
      <c r="G735" s="460"/>
      <c r="H735" s="460"/>
      <c r="I735" s="460"/>
      <c r="J735" s="460"/>
      <c r="K735" s="460"/>
      <c r="L735" s="460"/>
      <c r="M735" s="460"/>
      <c r="N735" s="460"/>
      <c r="O735" s="460"/>
      <c r="P735" s="460"/>
      <c r="Q735" s="460"/>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0"/>
      <c r="D736" s="460"/>
      <c r="E736" s="460"/>
      <c r="F736" s="460"/>
      <c r="G736" s="460"/>
      <c r="H736" s="460"/>
      <c r="I736" s="460"/>
      <c r="J736" s="460"/>
      <c r="K736" s="460"/>
      <c r="L736" s="460"/>
      <c r="M736" s="460"/>
      <c r="N736" s="460"/>
      <c r="O736" s="460"/>
      <c r="P736" s="460"/>
      <c r="Q736" s="460"/>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0"/>
      <c r="D737" s="460"/>
      <c r="E737" s="460"/>
      <c r="F737" s="460"/>
      <c r="G737" s="460"/>
      <c r="H737" s="460"/>
      <c r="I737" s="460"/>
      <c r="J737" s="460"/>
      <c r="K737" s="460"/>
      <c r="L737" s="460"/>
      <c r="M737" s="460"/>
      <c r="N737" s="460"/>
      <c r="O737" s="460"/>
      <c r="P737" s="460"/>
      <c r="Q737" s="460"/>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0"/>
      <c r="D738" s="460"/>
      <c r="E738" s="460"/>
      <c r="F738" s="460"/>
      <c r="G738" s="460"/>
      <c r="H738" s="460"/>
      <c r="I738" s="460"/>
      <c r="J738" s="460"/>
      <c r="K738" s="460"/>
      <c r="L738" s="460"/>
      <c r="M738" s="460"/>
      <c r="N738" s="460"/>
      <c r="O738" s="460"/>
      <c r="P738" s="460"/>
      <c r="Q738" s="460"/>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0"/>
      <c r="D739" s="460"/>
      <c r="E739" s="460"/>
      <c r="F739" s="460"/>
      <c r="G739" s="460"/>
      <c r="H739" s="460"/>
      <c r="I739" s="460"/>
      <c r="J739" s="460"/>
      <c r="K739" s="460"/>
      <c r="L739" s="460"/>
      <c r="M739" s="460"/>
      <c r="N739" s="460"/>
      <c r="O739" s="460"/>
      <c r="P739" s="460"/>
      <c r="Q739" s="460"/>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0"/>
      <c r="D740" s="460"/>
      <c r="E740" s="460"/>
      <c r="F740" s="460"/>
      <c r="G740" s="460"/>
      <c r="H740" s="460"/>
      <c r="I740" s="460"/>
      <c r="J740" s="460"/>
      <c r="K740" s="460"/>
      <c r="L740" s="460"/>
      <c r="M740" s="460"/>
      <c r="N740" s="460"/>
      <c r="O740" s="460"/>
      <c r="P740" s="460"/>
      <c r="Q740" s="460"/>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0"/>
      <c r="D741" s="460"/>
      <c r="E741" s="460"/>
      <c r="F741" s="460"/>
      <c r="G741" s="460"/>
      <c r="H741" s="460"/>
      <c r="I741" s="460"/>
      <c r="J741" s="460"/>
      <c r="K741" s="460"/>
      <c r="L741" s="460"/>
      <c r="M741" s="460"/>
      <c r="N741" s="460"/>
      <c r="O741" s="460"/>
      <c r="P741" s="460"/>
      <c r="Q741" s="460"/>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0"/>
      <c r="D742" s="460"/>
      <c r="E742" s="460"/>
      <c r="F742" s="460"/>
      <c r="G742" s="460"/>
      <c r="H742" s="460"/>
      <c r="I742" s="460"/>
      <c r="J742" s="460"/>
      <c r="K742" s="460"/>
      <c r="L742" s="460"/>
      <c r="M742" s="460"/>
      <c r="N742" s="460"/>
      <c r="O742" s="460"/>
      <c r="P742" s="460"/>
      <c r="Q742" s="460"/>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0"/>
      <c r="D743" s="460"/>
      <c r="E743" s="460"/>
      <c r="F743" s="460"/>
      <c r="G743" s="460"/>
      <c r="H743" s="460"/>
      <c r="I743" s="460"/>
      <c r="J743" s="460"/>
      <c r="K743" s="460"/>
      <c r="L743" s="460"/>
      <c r="M743" s="460"/>
      <c r="N743" s="460"/>
      <c r="O743" s="460"/>
      <c r="P743" s="460"/>
      <c r="Q743" s="460"/>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0"/>
      <c r="D744" s="460"/>
      <c r="E744" s="460"/>
      <c r="F744" s="460"/>
      <c r="G744" s="460"/>
      <c r="H744" s="460"/>
      <c r="I744" s="460"/>
      <c r="J744" s="460"/>
      <c r="K744" s="460"/>
      <c r="L744" s="460"/>
      <c r="M744" s="460"/>
      <c r="N744" s="460"/>
      <c r="O744" s="460"/>
      <c r="P744" s="460"/>
      <c r="Q744" s="460"/>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0"/>
      <c r="D745" s="460"/>
      <c r="E745" s="460"/>
      <c r="F745" s="460"/>
      <c r="G745" s="460"/>
      <c r="H745" s="460"/>
      <c r="I745" s="460"/>
      <c r="J745" s="460"/>
      <c r="K745" s="460"/>
      <c r="L745" s="460"/>
      <c r="M745" s="460"/>
      <c r="N745" s="460"/>
      <c r="O745" s="460"/>
      <c r="P745" s="460"/>
      <c r="Q745" s="460"/>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0"/>
      <c r="D746" s="460"/>
      <c r="E746" s="460"/>
      <c r="F746" s="460"/>
      <c r="G746" s="460"/>
      <c r="H746" s="460"/>
      <c r="I746" s="460"/>
      <c r="J746" s="460"/>
      <c r="K746" s="460"/>
      <c r="L746" s="460"/>
      <c r="M746" s="460"/>
      <c r="N746" s="460"/>
      <c r="O746" s="460"/>
      <c r="P746" s="460"/>
      <c r="Q746" s="460"/>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0"/>
      <c r="D747" s="460"/>
      <c r="E747" s="460"/>
      <c r="F747" s="460"/>
      <c r="G747" s="460"/>
      <c r="H747" s="460"/>
      <c r="I747" s="460"/>
      <c r="J747" s="460"/>
      <c r="K747" s="460"/>
      <c r="L747" s="460"/>
      <c r="M747" s="460"/>
      <c r="N747" s="460"/>
      <c r="O747" s="460"/>
      <c r="P747" s="460"/>
      <c r="Q747" s="460"/>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0"/>
      <c r="D748" s="460"/>
      <c r="E748" s="460"/>
      <c r="F748" s="460"/>
      <c r="G748" s="460"/>
      <c r="H748" s="460"/>
      <c r="I748" s="460"/>
      <c r="J748" s="460"/>
      <c r="K748" s="460"/>
      <c r="L748" s="460"/>
      <c r="M748" s="460"/>
      <c r="N748" s="460"/>
      <c r="O748" s="460"/>
      <c r="P748" s="460"/>
      <c r="Q748" s="460"/>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0"/>
      <c r="D749" s="460"/>
      <c r="E749" s="460"/>
      <c r="F749" s="460"/>
      <c r="G749" s="460"/>
      <c r="H749" s="460"/>
      <c r="I749" s="460"/>
      <c r="J749" s="460"/>
      <c r="K749" s="460"/>
      <c r="L749" s="460"/>
      <c r="M749" s="460"/>
      <c r="N749" s="460"/>
      <c r="O749" s="460"/>
      <c r="P749" s="460"/>
      <c r="Q749" s="460"/>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0"/>
      <c r="D750" s="460"/>
      <c r="E750" s="460"/>
      <c r="F750" s="460"/>
      <c r="G750" s="460"/>
      <c r="H750" s="460"/>
      <c r="I750" s="460"/>
      <c r="J750" s="460"/>
      <c r="K750" s="460"/>
      <c r="L750" s="460"/>
      <c r="M750" s="460"/>
      <c r="N750" s="460"/>
      <c r="O750" s="460"/>
      <c r="P750" s="460"/>
      <c r="Q750" s="460"/>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0"/>
      <c r="D751" s="460"/>
      <c r="E751" s="460"/>
      <c r="F751" s="460"/>
      <c r="G751" s="460"/>
      <c r="H751" s="460"/>
      <c r="I751" s="460"/>
      <c r="J751" s="460"/>
      <c r="K751" s="460"/>
      <c r="L751" s="460"/>
      <c r="M751" s="460"/>
      <c r="N751" s="460"/>
      <c r="O751" s="460"/>
      <c r="P751" s="460"/>
      <c r="Q751" s="460"/>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0"/>
      <c r="D752" s="460"/>
      <c r="E752" s="460"/>
      <c r="F752" s="460"/>
      <c r="G752" s="460"/>
      <c r="H752" s="460"/>
      <c r="I752" s="460"/>
      <c r="J752" s="460"/>
      <c r="K752" s="460"/>
      <c r="L752" s="460"/>
      <c r="M752" s="460"/>
      <c r="N752" s="460"/>
      <c r="O752" s="460"/>
      <c r="P752" s="460"/>
      <c r="Q752" s="460"/>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0"/>
      <c r="D753" s="460"/>
      <c r="E753" s="460"/>
      <c r="F753" s="460"/>
      <c r="G753" s="460"/>
      <c r="H753" s="460"/>
      <c r="I753" s="460"/>
      <c r="J753" s="460"/>
      <c r="K753" s="460"/>
      <c r="L753" s="460"/>
      <c r="M753" s="460"/>
      <c r="N753" s="460"/>
      <c r="O753" s="460"/>
      <c r="P753" s="460"/>
      <c r="Q753" s="460"/>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0"/>
      <c r="D754" s="460"/>
      <c r="E754" s="460"/>
      <c r="F754" s="460"/>
      <c r="G754" s="460"/>
      <c r="H754" s="460"/>
      <c r="I754" s="460"/>
      <c r="J754" s="460"/>
      <c r="K754" s="460"/>
      <c r="L754" s="460"/>
      <c r="M754" s="460"/>
      <c r="N754" s="460"/>
      <c r="O754" s="460"/>
      <c r="P754" s="460"/>
      <c r="Q754" s="460"/>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0"/>
      <c r="D755" s="460"/>
      <c r="E755" s="460"/>
      <c r="F755" s="460"/>
      <c r="G755" s="460"/>
      <c r="H755" s="460"/>
      <c r="I755" s="460"/>
      <c r="J755" s="460"/>
      <c r="K755" s="460"/>
      <c r="L755" s="460"/>
      <c r="M755" s="460"/>
      <c r="N755" s="460"/>
      <c r="O755" s="460"/>
      <c r="P755" s="460"/>
      <c r="Q755" s="460"/>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0"/>
      <c r="D756" s="460"/>
      <c r="E756" s="460"/>
      <c r="F756" s="460"/>
      <c r="G756" s="460"/>
      <c r="H756" s="460"/>
      <c r="I756" s="460"/>
      <c r="J756" s="460"/>
      <c r="K756" s="460"/>
      <c r="L756" s="460"/>
      <c r="M756" s="460"/>
      <c r="N756" s="460"/>
      <c r="O756" s="460"/>
      <c r="P756" s="460"/>
      <c r="Q756" s="460"/>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0"/>
      <c r="D757" s="460"/>
      <c r="E757" s="460"/>
      <c r="F757" s="460"/>
      <c r="G757" s="460"/>
      <c r="H757" s="460"/>
      <c r="I757" s="460"/>
      <c r="J757" s="460"/>
      <c r="K757" s="460"/>
      <c r="L757" s="460"/>
      <c r="M757" s="460"/>
      <c r="N757" s="460"/>
      <c r="O757" s="460"/>
      <c r="P757" s="460"/>
      <c r="Q757" s="460"/>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0"/>
      <c r="D758" s="460"/>
      <c r="E758" s="460"/>
      <c r="F758" s="460"/>
      <c r="G758" s="460"/>
      <c r="H758" s="460"/>
      <c r="I758" s="460"/>
      <c r="J758" s="460"/>
      <c r="K758" s="460"/>
      <c r="L758" s="460"/>
      <c r="M758" s="460"/>
      <c r="N758" s="460"/>
      <c r="O758" s="460"/>
      <c r="P758" s="460"/>
      <c r="Q758" s="460"/>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0"/>
      <c r="D759" s="460"/>
      <c r="E759" s="460"/>
      <c r="F759" s="460"/>
      <c r="G759" s="460"/>
      <c r="H759" s="460"/>
      <c r="I759" s="460"/>
      <c r="J759" s="460"/>
      <c r="K759" s="460"/>
      <c r="L759" s="460"/>
      <c r="M759" s="460"/>
      <c r="N759" s="460"/>
      <c r="O759" s="460"/>
      <c r="P759" s="460"/>
      <c r="Q759" s="460"/>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0"/>
      <c r="D760" s="460"/>
      <c r="E760" s="460"/>
      <c r="F760" s="460"/>
      <c r="G760" s="460"/>
      <c r="H760" s="460"/>
      <c r="I760" s="460"/>
      <c r="J760" s="460"/>
      <c r="K760" s="460"/>
      <c r="L760" s="460"/>
      <c r="M760" s="460"/>
      <c r="N760" s="460"/>
      <c r="O760" s="460"/>
      <c r="P760" s="460"/>
      <c r="Q760" s="460"/>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0"/>
      <c r="D761" s="460"/>
      <c r="E761" s="460"/>
      <c r="F761" s="460"/>
      <c r="G761" s="460"/>
      <c r="H761" s="460"/>
      <c r="I761" s="460"/>
      <c r="J761" s="460"/>
      <c r="K761" s="460"/>
      <c r="L761" s="460"/>
      <c r="M761" s="460"/>
      <c r="N761" s="460"/>
      <c r="O761" s="460"/>
      <c r="P761" s="460"/>
      <c r="Q761" s="460"/>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0"/>
      <c r="D762" s="460"/>
      <c r="E762" s="460"/>
      <c r="F762" s="460"/>
      <c r="G762" s="460"/>
      <c r="H762" s="460"/>
      <c r="I762" s="460"/>
      <c r="J762" s="460"/>
      <c r="K762" s="460"/>
      <c r="L762" s="460"/>
      <c r="M762" s="460"/>
      <c r="N762" s="460"/>
      <c r="O762" s="460"/>
      <c r="P762" s="460"/>
      <c r="Q762" s="460"/>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0"/>
      <c r="D763" s="460"/>
      <c r="E763" s="460"/>
      <c r="F763" s="460"/>
      <c r="G763" s="460"/>
      <c r="H763" s="460"/>
      <c r="I763" s="460"/>
      <c r="J763" s="460"/>
      <c r="K763" s="460"/>
      <c r="L763" s="460"/>
      <c r="M763" s="460"/>
      <c r="N763" s="460"/>
      <c r="O763" s="460"/>
      <c r="P763" s="460"/>
      <c r="Q763" s="460"/>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0"/>
      <c r="D764" s="460"/>
      <c r="E764" s="460"/>
      <c r="F764" s="460"/>
      <c r="G764" s="460"/>
      <c r="H764" s="460"/>
      <c r="I764" s="460"/>
      <c r="J764" s="460"/>
      <c r="K764" s="460"/>
      <c r="L764" s="460"/>
      <c r="M764" s="460"/>
      <c r="N764" s="460"/>
      <c r="O764" s="460"/>
      <c r="P764" s="460"/>
      <c r="Q764" s="460"/>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0"/>
      <c r="D765" s="460"/>
      <c r="E765" s="460"/>
      <c r="F765" s="460"/>
      <c r="G765" s="460"/>
      <c r="H765" s="460"/>
      <c r="I765" s="460"/>
      <c r="J765" s="460"/>
      <c r="K765" s="460"/>
      <c r="L765" s="460"/>
      <c r="M765" s="460"/>
      <c r="N765" s="460"/>
      <c r="O765" s="460"/>
      <c r="P765" s="460"/>
      <c r="Q765" s="460"/>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0"/>
      <c r="D766" s="460"/>
      <c r="E766" s="460"/>
      <c r="F766" s="460"/>
      <c r="G766" s="460"/>
      <c r="H766" s="460"/>
      <c r="I766" s="460"/>
      <c r="J766" s="460"/>
      <c r="K766" s="460"/>
      <c r="L766" s="460"/>
      <c r="M766" s="460"/>
      <c r="N766" s="460"/>
      <c r="O766" s="460"/>
      <c r="P766" s="460"/>
      <c r="Q766" s="460"/>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0"/>
      <c r="D767" s="460"/>
      <c r="E767" s="460"/>
      <c r="F767" s="460"/>
      <c r="G767" s="460"/>
      <c r="H767" s="460"/>
      <c r="I767" s="460"/>
      <c r="J767" s="460"/>
      <c r="K767" s="460"/>
      <c r="L767" s="460"/>
      <c r="M767" s="460"/>
      <c r="N767" s="460"/>
      <c r="O767" s="460"/>
      <c r="P767" s="460"/>
      <c r="Q767" s="460"/>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0"/>
      <c r="D768" s="460"/>
      <c r="E768" s="460"/>
      <c r="F768" s="460"/>
      <c r="G768" s="460"/>
      <c r="H768" s="460"/>
      <c r="I768" s="460"/>
      <c r="J768" s="460"/>
      <c r="K768" s="460"/>
      <c r="L768" s="460"/>
      <c r="M768" s="460"/>
      <c r="N768" s="460"/>
      <c r="O768" s="460"/>
      <c r="P768" s="460"/>
      <c r="Q768" s="460"/>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0"/>
      <c r="D769" s="460"/>
      <c r="E769" s="460"/>
      <c r="F769" s="460"/>
      <c r="G769" s="460"/>
      <c r="H769" s="460"/>
      <c r="I769" s="460"/>
      <c r="J769" s="460"/>
      <c r="K769" s="460"/>
      <c r="L769" s="460"/>
      <c r="M769" s="460"/>
      <c r="N769" s="460"/>
      <c r="O769" s="460"/>
      <c r="P769" s="460"/>
      <c r="Q769" s="460"/>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0"/>
      <c r="D770" s="460"/>
      <c r="E770" s="460"/>
      <c r="F770" s="460"/>
      <c r="G770" s="460"/>
      <c r="H770" s="460"/>
      <c r="I770" s="460"/>
      <c r="J770" s="460"/>
      <c r="K770" s="460"/>
      <c r="L770" s="460"/>
      <c r="M770" s="460"/>
      <c r="N770" s="460"/>
      <c r="O770" s="460"/>
      <c r="P770" s="460"/>
      <c r="Q770" s="460"/>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0"/>
      <c r="D771" s="460"/>
      <c r="E771" s="460"/>
      <c r="F771" s="460"/>
      <c r="G771" s="460"/>
      <c r="H771" s="460"/>
      <c r="I771" s="460"/>
      <c r="J771" s="460"/>
      <c r="K771" s="460"/>
      <c r="L771" s="460"/>
      <c r="M771" s="460"/>
      <c r="N771" s="460"/>
      <c r="O771" s="460"/>
      <c r="P771" s="460"/>
      <c r="Q771" s="460"/>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0"/>
      <c r="D772" s="460"/>
      <c r="E772" s="460"/>
      <c r="F772" s="460"/>
      <c r="G772" s="460"/>
      <c r="H772" s="460"/>
      <c r="I772" s="460"/>
      <c r="J772" s="460"/>
      <c r="K772" s="460"/>
      <c r="L772" s="460"/>
      <c r="M772" s="460"/>
      <c r="N772" s="460"/>
      <c r="O772" s="460"/>
      <c r="P772" s="460"/>
      <c r="Q772" s="460"/>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0"/>
      <c r="D773" s="460"/>
      <c r="E773" s="460"/>
      <c r="F773" s="460"/>
      <c r="G773" s="460"/>
      <c r="H773" s="460"/>
      <c r="I773" s="460"/>
      <c r="J773" s="460"/>
      <c r="K773" s="460"/>
      <c r="L773" s="460"/>
      <c r="M773" s="460"/>
      <c r="N773" s="460"/>
      <c r="O773" s="460"/>
      <c r="P773" s="460"/>
      <c r="Q773" s="460"/>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0"/>
      <c r="D774" s="460"/>
      <c r="E774" s="460"/>
      <c r="F774" s="460"/>
      <c r="G774" s="460"/>
      <c r="H774" s="460"/>
      <c r="I774" s="460"/>
      <c r="J774" s="460"/>
      <c r="K774" s="460"/>
      <c r="L774" s="460"/>
      <c r="M774" s="460"/>
      <c r="N774" s="460"/>
      <c r="O774" s="460"/>
      <c r="P774" s="460"/>
      <c r="Q774" s="460"/>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0"/>
      <c r="D775" s="460"/>
      <c r="E775" s="460"/>
      <c r="F775" s="460"/>
      <c r="G775" s="460"/>
      <c r="H775" s="460"/>
      <c r="I775" s="460"/>
      <c r="J775" s="460"/>
      <c r="K775" s="460"/>
      <c r="L775" s="460"/>
      <c r="M775" s="460"/>
      <c r="N775" s="460"/>
      <c r="O775" s="460"/>
      <c r="P775" s="460"/>
      <c r="Q775" s="460"/>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0"/>
      <c r="D776" s="460"/>
      <c r="E776" s="460"/>
      <c r="F776" s="460"/>
      <c r="G776" s="460"/>
      <c r="H776" s="460"/>
      <c r="I776" s="460"/>
      <c r="J776" s="460"/>
      <c r="K776" s="460"/>
      <c r="L776" s="460"/>
      <c r="M776" s="460"/>
      <c r="N776" s="460"/>
      <c r="O776" s="460"/>
      <c r="P776" s="460"/>
      <c r="Q776" s="460"/>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0"/>
      <c r="D777" s="460"/>
      <c r="E777" s="460"/>
      <c r="F777" s="460"/>
      <c r="G777" s="460"/>
      <c r="H777" s="460"/>
      <c r="I777" s="460"/>
      <c r="J777" s="460"/>
      <c r="K777" s="460"/>
      <c r="L777" s="460"/>
      <c r="M777" s="460"/>
      <c r="N777" s="460"/>
      <c r="O777" s="460"/>
      <c r="P777" s="460"/>
      <c r="Q777" s="460"/>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0"/>
      <c r="D778" s="460"/>
      <c r="E778" s="460"/>
      <c r="F778" s="460"/>
      <c r="G778" s="460"/>
      <c r="H778" s="460"/>
      <c r="I778" s="460"/>
      <c r="J778" s="460"/>
      <c r="K778" s="460"/>
      <c r="L778" s="460"/>
      <c r="M778" s="460"/>
      <c r="N778" s="460"/>
      <c r="O778" s="460"/>
      <c r="P778" s="460"/>
      <c r="Q778" s="460"/>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0"/>
      <c r="D779" s="460"/>
      <c r="E779" s="460"/>
      <c r="F779" s="460"/>
      <c r="G779" s="460"/>
      <c r="H779" s="460"/>
      <c r="I779" s="460"/>
      <c r="J779" s="460"/>
      <c r="K779" s="460"/>
      <c r="L779" s="460"/>
      <c r="M779" s="460"/>
      <c r="N779" s="460"/>
      <c r="O779" s="460"/>
      <c r="P779" s="460"/>
      <c r="Q779" s="460"/>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0"/>
      <c r="D780" s="460"/>
      <c r="E780" s="460"/>
      <c r="F780" s="460"/>
      <c r="G780" s="460"/>
      <c r="H780" s="460"/>
      <c r="I780" s="460"/>
      <c r="J780" s="460"/>
      <c r="K780" s="460"/>
      <c r="L780" s="460"/>
      <c r="M780" s="460"/>
      <c r="N780" s="460"/>
      <c r="O780" s="460"/>
      <c r="P780" s="460"/>
      <c r="Q780" s="460"/>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0"/>
      <c r="D781" s="460"/>
      <c r="E781" s="460"/>
      <c r="F781" s="460"/>
      <c r="G781" s="460"/>
      <c r="H781" s="460"/>
      <c r="I781" s="460"/>
      <c r="J781" s="460"/>
      <c r="K781" s="460"/>
      <c r="L781" s="460"/>
      <c r="M781" s="460"/>
      <c r="N781" s="460"/>
      <c r="O781" s="460"/>
      <c r="P781" s="460"/>
      <c r="Q781" s="460"/>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0"/>
      <c r="D782" s="460"/>
      <c r="E782" s="460"/>
      <c r="F782" s="460"/>
      <c r="G782" s="460"/>
      <c r="H782" s="460"/>
      <c r="I782" s="460"/>
      <c r="J782" s="460"/>
      <c r="K782" s="460"/>
      <c r="L782" s="460"/>
      <c r="M782" s="460"/>
      <c r="N782" s="460"/>
      <c r="O782" s="460"/>
      <c r="P782" s="460"/>
      <c r="Q782" s="460"/>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0"/>
      <c r="D783" s="460"/>
      <c r="E783" s="460"/>
      <c r="F783" s="460"/>
      <c r="G783" s="460"/>
      <c r="H783" s="460"/>
      <c r="I783" s="460"/>
      <c r="J783" s="460"/>
      <c r="K783" s="460"/>
      <c r="L783" s="460"/>
      <c r="M783" s="460"/>
      <c r="N783" s="460"/>
      <c r="O783" s="460"/>
      <c r="P783" s="460"/>
      <c r="Q783" s="460"/>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0"/>
      <c r="D784" s="460"/>
      <c r="E784" s="460"/>
      <c r="F784" s="460"/>
      <c r="G784" s="460"/>
      <c r="H784" s="460"/>
      <c r="I784" s="460"/>
      <c r="J784" s="460"/>
      <c r="K784" s="460"/>
      <c r="L784" s="460"/>
      <c r="M784" s="460"/>
      <c r="N784" s="460"/>
      <c r="O784" s="460"/>
      <c r="P784" s="460"/>
      <c r="Q784" s="460"/>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0"/>
      <c r="D785" s="460"/>
      <c r="E785" s="460"/>
      <c r="F785" s="460"/>
      <c r="G785" s="460"/>
      <c r="H785" s="460"/>
      <c r="I785" s="460"/>
      <c r="J785" s="460"/>
      <c r="K785" s="460"/>
      <c r="L785" s="460"/>
      <c r="M785" s="460"/>
      <c r="N785" s="460"/>
      <c r="O785" s="460"/>
      <c r="P785" s="460"/>
      <c r="Q785" s="460"/>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0"/>
      <c r="D786" s="460"/>
      <c r="E786" s="460"/>
      <c r="F786" s="460"/>
      <c r="G786" s="460"/>
      <c r="H786" s="460"/>
      <c r="I786" s="460"/>
      <c r="J786" s="460"/>
      <c r="K786" s="460"/>
      <c r="L786" s="460"/>
      <c r="M786" s="460"/>
      <c r="N786" s="460"/>
      <c r="O786" s="460"/>
      <c r="P786" s="460"/>
      <c r="Q786" s="460"/>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0"/>
      <c r="D787" s="460"/>
      <c r="E787" s="460"/>
      <c r="F787" s="460"/>
      <c r="G787" s="460"/>
      <c r="H787" s="460"/>
      <c r="I787" s="460"/>
      <c r="J787" s="460"/>
      <c r="K787" s="460"/>
      <c r="L787" s="460"/>
      <c r="M787" s="460"/>
      <c r="N787" s="460"/>
      <c r="O787" s="460"/>
      <c r="P787" s="460"/>
      <c r="Q787" s="460"/>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0"/>
      <c r="D788" s="460"/>
      <c r="E788" s="460"/>
      <c r="F788" s="460"/>
      <c r="G788" s="460"/>
      <c r="H788" s="460"/>
      <c r="I788" s="460"/>
      <c r="J788" s="460"/>
      <c r="K788" s="460"/>
      <c r="L788" s="460"/>
      <c r="M788" s="460"/>
      <c r="N788" s="460"/>
      <c r="O788" s="460"/>
      <c r="P788" s="460"/>
      <c r="Q788" s="460"/>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0"/>
      <c r="D789" s="460"/>
      <c r="E789" s="460"/>
      <c r="F789" s="460"/>
      <c r="G789" s="460"/>
      <c r="H789" s="460"/>
      <c r="I789" s="460"/>
      <c r="J789" s="460"/>
      <c r="K789" s="460"/>
      <c r="L789" s="460"/>
      <c r="M789" s="460"/>
      <c r="N789" s="460"/>
      <c r="O789" s="460"/>
      <c r="P789" s="460"/>
      <c r="Q789" s="460"/>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0"/>
      <c r="D790" s="460"/>
      <c r="E790" s="460"/>
      <c r="F790" s="460"/>
      <c r="G790" s="460"/>
      <c r="H790" s="460"/>
      <c r="I790" s="460"/>
      <c r="J790" s="460"/>
      <c r="K790" s="460"/>
      <c r="L790" s="460"/>
      <c r="M790" s="460"/>
      <c r="N790" s="460"/>
      <c r="O790" s="460"/>
      <c r="P790" s="460"/>
      <c r="Q790" s="460"/>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0"/>
      <c r="D791" s="460"/>
      <c r="E791" s="460"/>
      <c r="F791" s="460"/>
      <c r="G791" s="460"/>
      <c r="H791" s="460"/>
      <c r="I791" s="460"/>
      <c r="J791" s="460"/>
      <c r="K791" s="460"/>
      <c r="L791" s="460"/>
      <c r="M791" s="460"/>
      <c r="N791" s="460"/>
      <c r="O791" s="460"/>
      <c r="P791" s="460"/>
      <c r="Q791" s="460"/>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0"/>
      <c r="D792" s="460"/>
      <c r="E792" s="460"/>
      <c r="F792" s="460"/>
      <c r="G792" s="460"/>
      <c r="H792" s="460"/>
      <c r="I792" s="460"/>
      <c r="J792" s="460"/>
      <c r="K792" s="460"/>
      <c r="L792" s="460"/>
      <c r="M792" s="460"/>
      <c r="N792" s="460"/>
      <c r="O792" s="460"/>
      <c r="P792" s="460"/>
      <c r="Q792" s="460"/>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0"/>
      <c r="D793" s="460"/>
      <c r="E793" s="460"/>
      <c r="F793" s="460"/>
      <c r="G793" s="460"/>
      <c r="H793" s="460"/>
      <c r="I793" s="460"/>
      <c r="J793" s="460"/>
      <c r="K793" s="460"/>
      <c r="L793" s="460"/>
      <c r="M793" s="460"/>
      <c r="N793" s="460"/>
      <c r="O793" s="460"/>
      <c r="P793" s="460"/>
      <c r="Q793" s="460"/>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0"/>
      <c r="D794" s="460"/>
      <c r="E794" s="460"/>
      <c r="F794" s="460"/>
      <c r="G794" s="460"/>
      <c r="H794" s="460"/>
      <c r="I794" s="460"/>
      <c r="J794" s="460"/>
      <c r="K794" s="460"/>
      <c r="L794" s="460"/>
      <c r="M794" s="460"/>
      <c r="N794" s="460"/>
      <c r="O794" s="460"/>
      <c r="P794" s="460"/>
      <c r="Q794" s="460"/>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0"/>
      <c r="D795" s="460"/>
      <c r="E795" s="460"/>
      <c r="F795" s="460"/>
      <c r="G795" s="460"/>
      <c r="H795" s="460"/>
      <c r="I795" s="460"/>
      <c r="J795" s="460"/>
      <c r="K795" s="460"/>
      <c r="L795" s="460"/>
      <c r="M795" s="460"/>
      <c r="N795" s="460"/>
      <c r="O795" s="460"/>
      <c r="P795" s="460"/>
      <c r="Q795" s="460"/>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0"/>
      <c r="D796" s="460"/>
      <c r="E796" s="460"/>
      <c r="F796" s="460"/>
      <c r="G796" s="460"/>
      <c r="H796" s="460"/>
      <c r="I796" s="460"/>
      <c r="J796" s="460"/>
      <c r="K796" s="460"/>
      <c r="L796" s="460"/>
      <c r="M796" s="460"/>
      <c r="N796" s="460"/>
      <c r="O796" s="460"/>
      <c r="P796" s="460"/>
      <c r="Q796" s="460"/>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0"/>
      <c r="D797" s="460"/>
      <c r="E797" s="460"/>
      <c r="F797" s="460"/>
      <c r="G797" s="460"/>
      <c r="H797" s="460"/>
      <c r="I797" s="460"/>
      <c r="J797" s="460"/>
      <c r="K797" s="460"/>
      <c r="L797" s="460"/>
      <c r="M797" s="460"/>
      <c r="N797" s="460"/>
      <c r="O797" s="460"/>
      <c r="P797" s="460"/>
      <c r="Q797" s="460"/>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0"/>
      <c r="D798" s="460"/>
      <c r="E798" s="460"/>
      <c r="F798" s="460"/>
      <c r="G798" s="460"/>
      <c r="H798" s="460"/>
      <c r="I798" s="460"/>
      <c r="J798" s="460"/>
      <c r="K798" s="460"/>
      <c r="L798" s="460"/>
      <c r="M798" s="460"/>
      <c r="N798" s="460"/>
      <c r="O798" s="460"/>
      <c r="P798" s="460"/>
      <c r="Q798" s="460"/>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0"/>
      <c r="D799" s="460"/>
      <c r="E799" s="460"/>
      <c r="F799" s="460"/>
      <c r="G799" s="460"/>
      <c r="H799" s="460"/>
      <c r="I799" s="460"/>
      <c r="J799" s="460"/>
      <c r="K799" s="460"/>
      <c r="L799" s="460"/>
      <c r="M799" s="460"/>
      <c r="N799" s="460"/>
      <c r="O799" s="460"/>
      <c r="P799" s="460"/>
      <c r="Q799" s="460"/>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0"/>
      <c r="D800" s="460"/>
      <c r="E800" s="460"/>
      <c r="F800" s="460"/>
      <c r="G800" s="460"/>
      <c r="H800" s="460"/>
      <c r="I800" s="460"/>
      <c r="J800" s="460"/>
      <c r="K800" s="460"/>
      <c r="L800" s="460"/>
      <c r="M800" s="460"/>
      <c r="N800" s="460"/>
      <c r="O800" s="460"/>
      <c r="P800" s="460"/>
      <c r="Q800" s="460"/>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0"/>
      <c r="D801" s="460"/>
      <c r="E801" s="460"/>
      <c r="F801" s="460"/>
      <c r="G801" s="460"/>
      <c r="H801" s="460"/>
      <c r="I801" s="460"/>
      <c r="J801" s="460"/>
      <c r="K801" s="460"/>
      <c r="L801" s="460"/>
      <c r="M801" s="460"/>
      <c r="N801" s="460"/>
      <c r="O801" s="460"/>
      <c r="P801" s="460"/>
      <c r="Q801" s="460"/>
    </row>
    <row r="802" ht="25.15" customHeight="true" x14ac:dyDescent="0.2">
      <c r="C802" s="460"/>
      <c r="D802" s="460"/>
      <c r="E802" s="460"/>
      <c r="F802" s="460"/>
      <c r="G802" s="460"/>
      <c r="H802" s="460"/>
      <c r="I802" s="460"/>
      <c r="J802" s="460"/>
      <c r="K802" s="460"/>
      <c r="L802" s="460"/>
      <c r="M802" s="460"/>
      <c r="N802" s="460"/>
      <c r="O802" s="460"/>
      <c r="P802" s="460"/>
      <c r="Q802" s="460"/>
    </row>
    <row r="803" ht="25.15" customHeight="true" x14ac:dyDescent="0.2">
      <c r="C803" s="460"/>
      <c r="D803" s="460"/>
      <c r="E803" s="460"/>
      <c r="F803" s="460"/>
      <c r="G803" s="460"/>
      <c r="H803" s="460"/>
      <c r="I803" s="460"/>
      <c r="J803" s="460"/>
      <c r="K803" s="460"/>
      <c r="L803" s="460"/>
      <c r="M803" s="460"/>
      <c r="N803" s="460"/>
      <c r="O803" s="460"/>
      <c r="P803" s="460"/>
      <c r="Q803" s="460"/>
    </row>
    <row r="804" ht="25.15" customHeight="true" x14ac:dyDescent="0.2">
      <c r="C804" s="460"/>
      <c r="D804" s="460"/>
      <c r="E804" s="460"/>
      <c r="F804" s="460"/>
      <c r="G804" s="460"/>
      <c r="H804" s="460"/>
      <c r="I804" s="460"/>
      <c r="J804" s="460"/>
      <c r="K804" s="460"/>
      <c r="L804" s="460"/>
      <c r="M804" s="460"/>
      <c r="N804" s="460"/>
      <c r="O804" s="460"/>
      <c r="P804" s="460"/>
      <c r="Q804" s="460"/>
    </row>
    <row r="805" ht="25.15" customHeight="true" x14ac:dyDescent="0.2">
      <c r="C805" s="460"/>
      <c r="D805" s="460"/>
      <c r="E805" s="460"/>
      <c r="F805" s="460"/>
      <c r="G805" s="460"/>
      <c r="H805" s="460"/>
      <c r="I805" s="460"/>
      <c r="J805" s="460"/>
      <c r="K805" s="460"/>
      <c r="L805" s="460"/>
      <c r="M805" s="460"/>
      <c r="N805" s="460"/>
      <c r="O805" s="460"/>
      <c r="P805" s="460"/>
      <c r="Q805" s="460"/>
    </row>
    <row r="806" ht="25.15" customHeight="true" x14ac:dyDescent="0.2">
      <c r="C806" s="460"/>
      <c r="D806" s="460"/>
      <c r="E806" s="460"/>
      <c r="F806" s="460"/>
      <c r="G806" s="460"/>
      <c r="H806" s="460"/>
      <c r="I806" s="460"/>
      <c r="J806" s="460"/>
      <c r="K806" s="460"/>
      <c r="L806" s="460"/>
      <c r="M806" s="460"/>
      <c r="N806" s="460"/>
      <c r="O806" s="460"/>
      <c r="P806" s="460"/>
      <c r="Q806" s="460"/>
    </row>
    <row r="807" ht="25.15" customHeight="true" x14ac:dyDescent="0.2">
      <c r="C807" s="460"/>
      <c r="D807" s="460"/>
      <c r="E807" s="460"/>
      <c r="F807" s="460"/>
      <c r="G807" s="460"/>
      <c r="H807" s="460"/>
      <c r="I807" s="460"/>
      <c r="J807" s="460"/>
      <c r="K807" s="460"/>
      <c r="L807" s="460"/>
      <c r="M807" s="460"/>
      <c r="N807" s="460"/>
      <c r="O807" s="460"/>
      <c r="P807" s="460"/>
      <c r="Q807" s="460"/>
    </row>
    <row r="808" ht="25.15" customHeight="true" x14ac:dyDescent="0.2">
      <c r="C808" s="460"/>
      <c r="D808" s="460"/>
      <c r="E808" s="460"/>
      <c r="F808" s="460"/>
      <c r="G808" s="460"/>
      <c r="H808" s="460"/>
      <c r="I808" s="460"/>
      <c r="J808" s="460"/>
      <c r="K808" s="460"/>
      <c r="L808" s="460"/>
      <c r="M808" s="460"/>
      <c r="N808" s="460"/>
      <c r="O808" s="460"/>
      <c r="P808" s="460"/>
      <c r="Q808" s="460"/>
    </row>
    <row r="809" ht="25.15" customHeight="true" x14ac:dyDescent="0.2">
      <c r="C809" s="460"/>
      <c r="D809" s="460"/>
      <c r="E809" s="460"/>
      <c r="F809" s="460"/>
      <c r="G809" s="460"/>
      <c r="H809" s="460"/>
      <c r="I809" s="460"/>
      <c r="J809" s="460"/>
      <c r="K809" s="460"/>
      <c r="L809" s="460"/>
      <c r="M809" s="460"/>
      <c r="N809" s="460"/>
      <c r="O809" s="460"/>
      <c r="P809" s="460"/>
      <c r="Q809" s="460"/>
    </row>
    <row r="810" ht="25.15" customHeight="true" x14ac:dyDescent="0.2">
      <c r="C810" s="460"/>
      <c r="D810" s="460"/>
      <c r="E810" s="460"/>
      <c r="F810" s="460"/>
      <c r="G810" s="460"/>
      <c r="H810" s="460"/>
      <c r="I810" s="460"/>
      <c r="J810" s="460"/>
      <c r="K810" s="460"/>
      <c r="L810" s="460"/>
      <c r="M810" s="460"/>
      <c r="N810" s="460"/>
      <c r="O810" s="460"/>
      <c r="P810" s="460"/>
      <c r="Q810" s="460"/>
    </row>
    <row r="811" ht="25.15" customHeight="true" x14ac:dyDescent="0.2">
      <c r="C811" s="460"/>
      <c r="D811" s="460"/>
      <c r="E811" s="460"/>
      <c r="F811" s="460"/>
      <c r="G811" s="460"/>
      <c r="H811" s="460"/>
      <c r="I811" s="460"/>
      <c r="J811" s="460"/>
      <c r="K811" s="460"/>
      <c r="L811" s="460"/>
      <c r="M811" s="460"/>
      <c r="N811" s="460"/>
      <c r="O811" s="460"/>
      <c r="P811" s="460"/>
      <c r="Q811" s="460"/>
    </row>
    <row r="812" ht="25.15" customHeight="true" x14ac:dyDescent="0.2">
      <c r="C812" s="460"/>
      <c r="D812" s="460"/>
      <c r="E812" s="460"/>
      <c r="F812" s="460"/>
      <c r="G812" s="460"/>
      <c r="H812" s="460"/>
      <c r="I812" s="460"/>
      <c r="J812" s="460"/>
      <c r="K812" s="460"/>
      <c r="L812" s="460"/>
      <c r="M812" s="460"/>
      <c r="N812" s="460"/>
      <c r="O812" s="460"/>
      <c r="P812" s="460"/>
      <c r="Q812" s="460"/>
    </row>
    <row r="813" ht="25.15" customHeight="true" x14ac:dyDescent="0.2">
      <c r="C813" s="460"/>
      <c r="D813" s="460"/>
      <c r="E813" s="460"/>
      <c r="F813" s="460"/>
      <c r="G813" s="460"/>
      <c r="H813" s="460"/>
      <c r="I813" s="460"/>
      <c r="J813" s="460"/>
      <c r="K813" s="460"/>
      <c r="L813" s="460"/>
      <c r="M813" s="460"/>
      <c r="N813" s="460"/>
      <c r="O813" s="460"/>
      <c r="P813" s="460"/>
      <c r="Q813" s="460"/>
    </row>
    <row r="814" ht="25.15" customHeight="true" x14ac:dyDescent="0.2">
      <c r="C814" s="460"/>
      <c r="D814" s="460"/>
      <c r="E814" s="460"/>
      <c r="F814" s="460"/>
      <c r="G814" s="460"/>
      <c r="H814" s="460"/>
      <c r="I814" s="460"/>
      <c r="J814" s="460"/>
      <c r="K814" s="460"/>
      <c r="L814" s="460"/>
      <c r="M814" s="460"/>
      <c r="N814" s="460"/>
      <c r="O814" s="460"/>
      <c r="P814" s="460"/>
      <c r="Q814" s="460"/>
    </row>
    <row r="815" ht="25.15" customHeight="true" x14ac:dyDescent="0.2">
      <c r="C815" s="460"/>
      <c r="D815" s="460"/>
      <c r="E815" s="460"/>
      <c r="F815" s="460"/>
      <c r="G815" s="460"/>
      <c r="H815" s="460"/>
      <c r="I815" s="460"/>
      <c r="J815" s="460"/>
      <c r="K815" s="460"/>
      <c r="L815" s="460"/>
      <c r="M815" s="460"/>
      <c r="N815" s="460"/>
      <c r="O815" s="460"/>
      <c r="P815" s="460"/>
      <c r="Q815" s="460"/>
    </row>
    <row r="816" ht="25.15" customHeight="true" x14ac:dyDescent="0.2">
      <c r="C816" s="460"/>
      <c r="D816" s="460"/>
      <c r="E816" s="460"/>
      <c r="F816" s="460"/>
      <c r="G816" s="460"/>
      <c r="H816" s="460"/>
      <c r="I816" s="460"/>
      <c r="J816" s="460"/>
      <c r="K816" s="460"/>
      <c r="L816" s="460"/>
      <c r="M816" s="460"/>
      <c r="N816" s="460"/>
      <c r="O816" s="460"/>
      <c r="P816" s="460"/>
      <c r="Q816" s="460"/>
    </row>
    <row r="817" ht="25.15" customHeight="true" x14ac:dyDescent="0.2">
      <c r="C817" s="460"/>
      <c r="D817" s="460"/>
      <c r="E817" s="460"/>
      <c r="F817" s="460"/>
      <c r="G817" s="460"/>
      <c r="H817" s="460"/>
      <c r="I817" s="460"/>
      <c r="J817" s="460"/>
      <c r="K817" s="460"/>
      <c r="L817" s="460"/>
      <c r="M817" s="460"/>
      <c r="N817" s="460"/>
      <c r="O817" s="460"/>
      <c r="P817" s="460"/>
      <c r="Q817" s="460"/>
    </row>
    <row r="818" ht="25.15" customHeight="true" x14ac:dyDescent="0.2">
      <c r="C818" s="460"/>
      <c r="D818" s="460"/>
      <c r="E818" s="460"/>
      <c r="F818" s="460"/>
      <c r="G818" s="460"/>
      <c r="H818" s="460"/>
      <c r="I818" s="460"/>
      <c r="J818" s="460"/>
      <c r="K818" s="460"/>
      <c r="L818" s="460"/>
      <c r="M818" s="460"/>
      <c r="N818" s="460"/>
      <c r="O818" s="460"/>
      <c r="P818" s="460"/>
      <c r="Q818" s="460"/>
    </row>
    <row r="819" ht="25.15" customHeight="true" x14ac:dyDescent="0.2">
      <c r="C819" s="460"/>
      <c r="D819" s="460"/>
      <c r="E819" s="460"/>
      <c r="F819" s="460"/>
      <c r="G819" s="460"/>
      <c r="H819" s="460"/>
      <c r="I819" s="460"/>
      <c r="J819" s="460"/>
      <c r="K819" s="460"/>
      <c r="L819" s="460"/>
      <c r="M819" s="460"/>
      <c r="N819" s="460"/>
      <c r="O819" s="460"/>
      <c r="P819" s="460"/>
      <c r="Q819" s="460"/>
    </row>
    <row r="820" ht="25.15" customHeight="true" x14ac:dyDescent="0.2">
      <c r="C820" s="460"/>
      <c r="D820" s="460"/>
      <c r="E820" s="460"/>
      <c r="F820" s="460"/>
      <c r="G820" s="460"/>
      <c r="H820" s="460"/>
      <c r="I820" s="460"/>
      <c r="J820" s="460"/>
      <c r="K820" s="460"/>
      <c r="L820" s="460"/>
      <c r="M820" s="460"/>
      <c r="N820" s="460"/>
      <c r="O820" s="460"/>
      <c r="P820" s="460"/>
      <c r="Q820" s="460"/>
    </row>
    <row r="821" ht="25.15" customHeight="true" x14ac:dyDescent="0.2">
      <c r="C821" s="460"/>
      <c r="D821" s="460"/>
      <c r="E821" s="460"/>
      <c r="F821" s="460"/>
      <c r="G821" s="460"/>
      <c r="H821" s="460"/>
      <c r="I821" s="460"/>
      <c r="J821" s="460"/>
      <c r="K821" s="460"/>
      <c r="L821" s="460"/>
      <c r="M821" s="460"/>
      <c r="N821" s="460"/>
      <c r="O821" s="460"/>
      <c r="P821" s="460"/>
      <c r="Q821" s="460"/>
    </row>
    <row r="822" ht="25.15" customHeight="true" x14ac:dyDescent="0.2">
      <c r="C822" s="460"/>
      <c r="D822" s="460"/>
      <c r="E822" s="460"/>
      <c r="F822" s="460"/>
      <c r="G822" s="460"/>
      <c r="H822" s="460"/>
      <c r="I822" s="460"/>
      <c r="J822" s="460"/>
      <c r="K822" s="460"/>
      <c r="L822" s="460"/>
      <c r="M822" s="460"/>
      <c r="N822" s="460"/>
      <c r="O822" s="460"/>
      <c r="P822" s="460"/>
      <c r="Q822" s="460"/>
    </row>
    <row r="823" ht="25.15" customHeight="true" x14ac:dyDescent="0.2">
      <c r="C823" s="460"/>
      <c r="D823" s="460"/>
      <c r="E823" s="460"/>
      <c r="F823" s="460"/>
      <c r="G823" s="460"/>
      <c r="H823" s="460"/>
      <c r="I823" s="460"/>
      <c r="J823" s="460"/>
      <c r="K823" s="460"/>
      <c r="L823" s="460"/>
      <c r="M823" s="460"/>
      <c r="N823" s="460"/>
      <c r="O823" s="460"/>
      <c r="P823" s="460"/>
      <c r="Q823" s="460"/>
    </row>
    <row r="824" ht="25.15" customHeight="true" x14ac:dyDescent="0.2">
      <c r="C824" s="460"/>
      <c r="D824" s="460"/>
      <c r="E824" s="460"/>
      <c r="F824" s="460"/>
      <c r="G824" s="460"/>
      <c r="H824" s="460"/>
      <c r="I824" s="460"/>
      <c r="J824" s="460"/>
      <c r="K824" s="460"/>
      <c r="L824" s="460"/>
      <c r="M824" s="460"/>
      <c r="N824" s="460"/>
      <c r="O824" s="460"/>
      <c r="P824" s="460"/>
      <c r="Q824" s="460"/>
    </row>
    <row r="825" ht="25.15" customHeight="true" x14ac:dyDescent="0.2">
      <c r="C825" s="460"/>
      <c r="D825" s="460"/>
      <c r="E825" s="460"/>
      <c r="F825" s="460"/>
      <c r="G825" s="460"/>
      <c r="H825" s="460"/>
      <c r="I825" s="460"/>
      <c r="J825" s="460"/>
      <c r="K825" s="460"/>
      <c r="L825" s="460"/>
      <c r="M825" s="460"/>
      <c r="N825" s="460"/>
      <c r="O825" s="460"/>
      <c r="P825" s="460"/>
      <c r="Q825" s="460"/>
    </row>
    <row r="826" ht="25.15" customHeight="true" x14ac:dyDescent="0.2">
      <c r="C826" s="460"/>
      <c r="D826" s="460"/>
      <c r="E826" s="460"/>
      <c r="F826" s="460"/>
      <c r="G826" s="460"/>
      <c r="H826" s="460"/>
      <c r="I826" s="460"/>
      <c r="J826" s="460"/>
      <c r="K826" s="460"/>
      <c r="L826" s="460"/>
      <c r="M826" s="460"/>
      <c r="N826" s="460"/>
      <c r="O826" s="460"/>
      <c r="P826" s="460"/>
      <c r="Q826" s="460"/>
    </row>
    <row r="827" ht="25.15" customHeight="true" x14ac:dyDescent="0.2">
      <c r="C827" s="460"/>
      <c r="D827" s="460"/>
      <c r="E827" s="460"/>
      <c r="F827" s="460"/>
      <c r="G827" s="460"/>
      <c r="H827" s="460"/>
      <c r="I827" s="460"/>
      <c r="J827" s="460"/>
      <c r="K827" s="460"/>
      <c r="L827" s="460"/>
      <c r="M827" s="460"/>
      <c r="N827" s="460"/>
      <c r="O827" s="460"/>
      <c r="P827" s="460"/>
      <c r="Q827" s="460"/>
    </row>
    <row r="828" ht="25.15" customHeight="true" x14ac:dyDescent="0.2">
      <c r="C828" s="460"/>
      <c r="D828" s="460"/>
      <c r="E828" s="460"/>
      <c r="F828" s="460"/>
      <c r="G828" s="460"/>
      <c r="H828" s="460"/>
      <c r="I828" s="460"/>
      <c r="J828" s="460"/>
      <c r="K828" s="460"/>
      <c r="L828" s="460"/>
      <c r="M828" s="460"/>
      <c r="N828" s="460"/>
      <c r="O828" s="460"/>
      <c r="P828" s="460"/>
      <c r="Q828" s="460"/>
    </row>
    <row r="829" ht="25.15" customHeight="true" x14ac:dyDescent="0.2">
      <c r="C829" s="460"/>
      <c r="D829" s="460"/>
      <c r="E829" s="460"/>
      <c r="F829" s="460"/>
      <c r="G829" s="460"/>
      <c r="H829" s="460"/>
      <c r="I829" s="460"/>
      <c r="J829" s="460"/>
      <c r="K829" s="460"/>
      <c r="L829" s="460"/>
      <c r="M829" s="460"/>
      <c r="N829" s="460"/>
      <c r="O829" s="460"/>
      <c r="P829" s="460"/>
      <c r="Q829" s="460"/>
    </row>
    <row r="830" ht="25.15" customHeight="true" x14ac:dyDescent="0.2">
      <c r="C830" s="460"/>
      <c r="D830" s="460"/>
      <c r="E830" s="460"/>
      <c r="F830" s="460"/>
      <c r="G830" s="460"/>
      <c r="H830" s="460"/>
      <c r="I830" s="460"/>
      <c r="J830" s="460"/>
      <c r="K830" s="460"/>
      <c r="L830" s="460"/>
      <c r="M830" s="460"/>
      <c r="N830" s="460"/>
      <c r="O830" s="460"/>
      <c r="P830" s="460"/>
      <c r="Q830" s="460"/>
    </row>
    <row r="831" ht="25.15" customHeight="true" x14ac:dyDescent="0.2">
      <c r="C831" s="460"/>
      <c r="D831" s="460"/>
      <c r="E831" s="460"/>
      <c r="F831" s="460"/>
      <c r="G831" s="460"/>
      <c r="H831" s="460"/>
      <c r="I831" s="460"/>
      <c r="J831" s="460"/>
      <c r="K831" s="460"/>
      <c r="L831" s="460"/>
      <c r="M831" s="460"/>
      <c r="N831" s="460"/>
      <c r="O831" s="460"/>
      <c r="P831" s="460"/>
      <c r="Q831" s="460"/>
    </row>
    <row r="832" ht="25.15" customHeight="true" x14ac:dyDescent="0.2">
      <c r="C832" s="460"/>
      <c r="D832" s="460"/>
      <c r="E832" s="460"/>
      <c r="F832" s="460"/>
      <c r="G832" s="460"/>
      <c r="H832" s="460"/>
      <c r="I832" s="460"/>
      <c r="J832" s="460"/>
      <c r="K832" s="460"/>
      <c r="L832" s="460"/>
      <c r="M832" s="460"/>
      <c r="N832" s="460"/>
      <c r="O832" s="460"/>
      <c r="P832" s="460"/>
      <c r="Q832" s="460"/>
    </row>
    <row r="833" ht="25.15" customHeight="true" x14ac:dyDescent="0.2">
      <c r="C833" s="460"/>
      <c r="D833" s="460"/>
      <c r="E833" s="460"/>
      <c r="F833" s="460"/>
      <c r="G833" s="460"/>
      <c r="H833" s="460"/>
      <c r="I833" s="460"/>
      <c r="J833" s="460"/>
      <c r="K833" s="460"/>
      <c r="L833" s="460"/>
      <c r="M833" s="460"/>
      <c r="N833" s="460"/>
      <c r="O833" s="460"/>
      <c r="P833" s="460"/>
      <c r="Q833" s="460"/>
    </row>
    <row r="834" ht="25.15" customHeight="true" x14ac:dyDescent="0.2">
      <c r="C834" s="460"/>
      <c r="D834" s="460"/>
      <c r="E834" s="460"/>
      <c r="F834" s="460"/>
      <c r="G834" s="460"/>
      <c r="H834" s="460"/>
      <c r="I834" s="460"/>
      <c r="J834" s="460"/>
      <c r="K834" s="460"/>
      <c r="L834" s="460"/>
      <c r="M834" s="460"/>
      <c r="N834" s="460"/>
      <c r="O834" s="460"/>
      <c r="P834" s="460"/>
      <c r="Q834" s="460"/>
    </row>
    <row r="835" ht="25.15" customHeight="true" x14ac:dyDescent="0.2">
      <c r="C835" s="460"/>
      <c r="D835" s="460"/>
      <c r="E835" s="460"/>
      <c r="F835" s="460"/>
      <c r="G835" s="460"/>
      <c r="H835" s="460"/>
      <c r="I835" s="460"/>
      <c r="J835" s="460"/>
      <c r="K835" s="460"/>
      <c r="L835" s="460"/>
      <c r="M835" s="460"/>
      <c r="N835" s="460"/>
      <c r="O835" s="460"/>
      <c r="P835" s="460"/>
      <c r="Q835" s="460"/>
    </row>
    <row r="836" ht="25.15" customHeight="true" x14ac:dyDescent="0.2">
      <c r="C836" s="460"/>
      <c r="D836" s="460"/>
      <c r="E836" s="460"/>
      <c r="F836" s="460"/>
      <c r="G836" s="460"/>
      <c r="H836" s="460"/>
      <c r="I836" s="460"/>
      <c r="J836" s="460"/>
      <c r="K836" s="460"/>
      <c r="L836" s="460"/>
      <c r="M836" s="460"/>
      <c r="N836" s="460"/>
      <c r="O836" s="460"/>
      <c r="P836" s="460"/>
      <c r="Q836" s="460"/>
    </row>
    <row r="837" ht="25.15" customHeight="true" x14ac:dyDescent="0.2">
      <c r="C837" s="460"/>
      <c r="D837" s="460"/>
      <c r="E837" s="460"/>
      <c r="F837" s="460"/>
      <c r="G837" s="460"/>
      <c r="H837" s="460"/>
      <c r="I837" s="460"/>
      <c r="J837" s="460"/>
      <c r="K837" s="460"/>
      <c r="L837" s="460"/>
      <c r="M837" s="460"/>
      <c r="N837" s="460"/>
      <c r="O837" s="460"/>
      <c r="P837" s="460"/>
      <c r="Q837" s="460"/>
    </row>
    <row r="838" ht="25.15" customHeight="true" x14ac:dyDescent="0.2">
      <c r="C838" s="460"/>
      <c r="D838" s="460"/>
      <c r="E838" s="460"/>
      <c r="F838" s="460"/>
      <c r="G838" s="460"/>
      <c r="H838" s="460"/>
      <c r="I838" s="460"/>
      <c r="J838" s="460"/>
      <c r="K838" s="460"/>
      <c r="L838" s="460"/>
      <c r="M838" s="460"/>
      <c r="N838" s="460"/>
      <c r="O838" s="460"/>
      <c r="P838" s="460"/>
      <c r="Q838" s="460"/>
    </row>
    <row r="839" ht="25.15" customHeight="true" x14ac:dyDescent="0.2">
      <c r="C839" s="460"/>
      <c r="D839" s="460"/>
      <c r="E839" s="460"/>
      <c r="F839" s="460"/>
      <c r="G839" s="460"/>
      <c r="H839" s="460"/>
      <c r="I839" s="460"/>
      <c r="J839" s="460"/>
      <c r="K839" s="460"/>
      <c r="L839" s="460"/>
      <c r="M839" s="460"/>
      <c r="N839" s="460"/>
      <c r="O839" s="460"/>
      <c r="P839" s="460"/>
      <c r="Q839" s="460"/>
    </row>
    <row r="840" ht="25.15" customHeight="true" x14ac:dyDescent="0.2">
      <c r="C840" s="460"/>
      <c r="D840" s="460"/>
      <c r="E840" s="460"/>
      <c r="F840" s="460"/>
      <c r="G840" s="460"/>
      <c r="H840" s="460"/>
      <c r="I840" s="460"/>
      <c r="J840" s="460"/>
      <c r="K840" s="460"/>
      <c r="L840" s="460"/>
      <c r="M840" s="460"/>
      <c r="N840" s="460"/>
      <c r="O840" s="460"/>
      <c r="P840" s="460"/>
      <c r="Q840" s="460"/>
    </row>
    <row r="841" ht="25.15" customHeight="true" x14ac:dyDescent="0.2">
      <c r="C841" s="460"/>
      <c r="D841" s="460"/>
      <c r="E841" s="460"/>
      <c r="F841" s="460"/>
      <c r="G841" s="460"/>
      <c r="H841" s="460"/>
      <c r="I841" s="460"/>
      <c r="J841" s="460"/>
      <c r="K841" s="460"/>
      <c r="L841" s="460"/>
      <c r="M841" s="460"/>
      <c r="N841" s="460"/>
      <c r="O841" s="460"/>
      <c r="P841" s="460"/>
      <c r="Q841" s="460"/>
    </row>
    <row r="842" ht="25.15" customHeight="true" x14ac:dyDescent="0.2">
      <c r="C842" s="460"/>
      <c r="D842" s="460"/>
      <c r="E842" s="460"/>
      <c r="F842" s="460"/>
      <c r="G842" s="460"/>
      <c r="H842" s="460"/>
      <c r="I842" s="460"/>
      <c r="J842" s="460"/>
      <c r="K842" s="460"/>
      <c r="L842" s="460"/>
      <c r="M842" s="460"/>
      <c r="N842" s="460"/>
      <c r="O842" s="460"/>
      <c r="P842" s="460"/>
      <c r="Q842" s="460"/>
    </row>
    <row r="843" ht="25.15" customHeight="true" x14ac:dyDescent="0.2">
      <c r="C843" s="460"/>
      <c r="D843" s="460"/>
      <c r="E843" s="460"/>
      <c r="F843" s="460"/>
      <c r="G843" s="460"/>
      <c r="H843" s="460"/>
      <c r="I843" s="460"/>
      <c r="J843" s="460"/>
      <c r="K843" s="460"/>
      <c r="L843" s="460"/>
      <c r="M843" s="460"/>
      <c r="N843" s="460"/>
      <c r="O843" s="460"/>
      <c r="P843" s="460"/>
      <c r="Q843" s="460"/>
    </row>
    <row r="844" ht="25.15" customHeight="true" x14ac:dyDescent="0.2">
      <c r="C844" s="460"/>
      <c r="D844" s="460"/>
      <c r="E844" s="460"/>
      <c r="F844" s="460"/>
      <c r="G844" s="460"/>
      <c r="H844" s="460"/>
      <c r="I844" s="460"/>
      <c r="J844" s="460"/>
      <c r="K844" s="460"/>
      <c r="L844" s="460"/>
      <c r="M844" s="460"/>
      <c r="N844" s="460"/>
      <c r="O844" s="460"/>
      <c r="P844" s="460"/>
      <c r="Q844" s="460"/>
    </row>
    <row r="845" ht="25.15" customHeight="true" x14ac:dyDescent="0.2">
      <c r="C845" s="460"/>
      <c r="D845" s="460"/>
      <c r="E845" s="460"/>
      <c r="F845" s="460"/>
      <c r="G845" s="460"/>
      <c r="H845" s="460"/>
      <c r="I845" s="460"/>
      <c r="J845" s="460"/>
      <c r="K845" s="460"/>
      <c r="L845" s="460"/>
      <c r="M845" s="460"/>
      <c r="N845" s="460"/>
      <c r="O845" s="460"/>
      <c r="P845" s="460"/>
      <c r="Q845" s="460"/>
    </row>
    <row r="846" ht="25.15" customHeight="true" x14ac:dyDescent="0.2">
      <c r="C846" s="460"/>
      <c r="D846" s="460"/>
      <c r="E846" s="460"/>
      <c r="F846" s="460"/>
      <c r="G846" s="460"/>
      <c r="H846" s="460"/>
      <c r="I846" s="460"/>
      <c r="J846" s="460"/>
      <c r="K846" s="460"/>
      <c r="L846" s="460"/>
      <c r="M846" s="460"/>
      <c r="N846" s="460"/>
      <c r="O846" s="460"/>
      <c r="P846" s="460"/>
      <c r="Q846" s="460"/>
    </row>
    <row r="847" ht="25.15" customHeight="true" x14ac:dyDescent="0.2">
      <c r="C847" s="460"/>
      <c r="D847" s="460"/>
      <c r="E847" s="460"/>
      <c r="F847" s="460"/>
      <c r="G847" s="460"/>
      <c r="H847" s="460"/>
      <c r="I847" s="460"/>
      <c r="J847" s="460"/>
      <c r="K847" s="460"/>
      <c r="L847" s="460"/>
      <c r="M847" s="460"/>
      <c r="N847" s="460"/>
      <c r="O847" s="460"/>
      <c r="P847" s="460"/>
      <c r="Q847" s="460"/>
    </row>
    <row r="848" ht="25.15" customHeight="true" x14ac:dyDescent="0.2">
      <c r="C848" s="460"/>
      <c r="D848" s="460"/>
      <c r="E848" s="460"/>
      <c r="F848" s="460"/>
      <c r="G848" s="460"/>
      <c r="H848" s="460"/>
      <c r="I848" s="460"/>
      <c r="J848" s="460"/>
      <c r="K848" s="460"/>
      <c r="L848" s="460"/>
      <c r="M848" s="460"/>
      <c r="N848" s="460"/>
      <c r="O848" s="460"/>
      <c r="P848" s="460"/>
      <c r="Q848" s="460"/>
    </row>
    <row r="849" ht="25.15" customHeight="true" x14ac:dyDescent="0.2">
      <c r="C849" s="460"/>
      <c r="D849" s="460"/>
      <c r="E849" s="460"/>
      <c r="F849" s="460"/>
      <c r="G849" s="460"/>
      <c r="H849" s="460"/>
      <c r="I849" s="460"/>
      <c r="J849" s="460"/>
      <c r="K849" s="460"/>
      <c r="L849" s="460"/>
      <c r="M849" s="460"/>
      <c r="N849" s="460"/>
      <c r="O849" s="460"/>
      <c r="P849" s="460"/>
      <c r="Q849" s="460"/>
    </row>
    <row r="850" ht="25.15" customHeight="true" x14ac:dyDescent="0.2">
      <c r="C850" s="460"/>
      <c r="D850" s="460"/>
      <c r="E850" s="460"/>
      <c r="F850" s="460"/>
      <c r="G850" s="460"/>
      <c r="H850" s="460"/>
      <c r="I850" s="460"/>
      <c r="J850" s="460"/>
      <c r="K850" s="460"/>
      <c r="L850" s="460"/>
      <c r="M850" s="460"/>
      <c r="N850" s="460"/>
      <c r="O850" s="460"/>
      <c r="P850" s="460"/>
      <c r="Q850" s="460"/>
    </row>
    <row r="851" ht="25.15" customHeight="true" x14ac:dyDescent="0.2">
      <c r="C851" s="460"/>
      <c r="D851" s="460"/>
      <c r="E851" s="460"/>
      <c r="F851" s="460"/>
      <c r="G851" s="460"/>
      <c r="H851" s="460"/>
      <c r="I851" s="460"/>
      <c r="J851" s="460"/>
      <c r="K851" s="460"/>
      <c r="L851" s="460"/>
      <c r="M851" s="460"/>
      <c r="N851" s="460"/>
      <c r="O851" s="460"/>
      <c r="P851" s="460"/>
      <c r="Q851" s="460"/>
    </row>
    <row r="852" ht="25.15" customHeight="true" x14ac:dyDescent="0.2">
      <c r="C852" s="460"/>
      <c r="D852" s="460"/>
      <c r="E852" s="460"/>
      <c r="F852" s="460"/>
      <c r="G852" s="460"/>
      <c r="H852" s="460"/>
      <c r="I852" s="460"/>
      <c r="J852" s="460"/>
      <c r="K852" s="460"/>
      <c r="L852" s="460"/>
      <c r="M852" s="460"/>
      <c r="N852" s="460"/>
      <c r="O852" s="460"/>
      <c r="P852" s="460"/>
      <c r="Q852" s="460"/>
    </row>
    <row r="853" ht="25.15" customHeight="true" x14ac:dyDescent="0.2">
      <c r="C853" s="460"/>
      <c r="D853" s="460"/>
      <c r="E853" s="460"/>
      <c r="F853" s="460"/>
      <c r="G853" s="460"/>
      <c r="H853" s="460"/>
      <c r="I853" s="460"/>
      <c r="J853" s="460"/>
      <c r="K853" s="460"/>
      <c r="L853" s="460"/>
      <c r="M853" s="460"/>
      <c r="N853" s="460"/>
      <c r="O853" s="460"/>
      <c r="P853" s="460"/>
      <c r="Q853" s="460"/>
    </row>
    <row r="854" ht="25.15" customHeight="true" x14ac:dyDescent="0.2">
      <c r="C854" s="460"/>
      <c r="D854" s="460"/>
      <c r="E854" s="460"/>
      <c r="F854" s="460"/>
      <c r="G854" s="460"/>
      <c r="H854" s="460"/>
      <c r="I854" s="460"/>
      <c r="J854" s="460"/>
      <c r="K854" s="460"/>
      <c r="L854" s="460"/>
      <c r="M854" s="460"/>
      <c r="N854" s="460"/>
      <c r="O854" s="460"/>
      <c r="P854" s="460"/>
      <c r="Q854" s="460"/>
    </row>
    <row r="855" ht="25.15" customHeight="true" x14ac:dyDescent="0.2">
      <c r="C855" s="460"/>
      <c r="D855" s="460"/>
      <c r="E855" s="460"/>
      <c r="F855" s="460"/>
      <c r="G855" s="460"/>
      <c r="H855" s="460"/>
      <c r="I855" s="460"/>
      <c r="J855" s="460"/>
      <c r="K855" s="460"/>
      <c r="L855" s="460"/>
      <c r="M855" s="460"/>
      <c r="N855" s="460"/>
      <c r="O855" s="460"/>
      <c r="P855" s="460"/>
      <c r="Q855" s="460"/>
    </row>
    <row r="856" ht="25.15" customHeight="true" x14ac:dyDescent="0.2">
      <c r="C856" s="460"/>
      <c r="D856" s="460"/>
      <c r="E856" s="460"/>
      <c r="F856" s="460"/>
      <c r="G856" s="460"/>
      <c r="H856" s="460"/>
      <c r="I856" s="460"/>
      <c r="J856" s="460"/>
      <c r="K856" s="460"/>
      <c r="L856" s="460"/>
      <c r="M856" s="460"/>
      <c r="N856" s="460"/>
      <c r="O856" s="460"/>
      <c r="P856" s="460"/>
      <c r="Q856" s="460"/>
    </row>
    <row r="857" ht="25.15" customHeight="true" x14ac:dyDescent="0.2">
      <c r="C857" s="460"/>
      <c r="D857" s="460"/>
      <c r="E857" s="460"/>
      <c r="F857" s="460"/>
      <c r="G857" s="460"/>
      <c r="H857" s="460"/>
      <c r="I857" s="460"/>
      <c r="J857" s="460"/>
      <c r="K857" s="460"/>
      <c r="L857" s="460"/>
      <c r="M857" s="460"/>
      <c r="N857" s="460"/>
      <c r="O857" s="460"/>
      <c r="P857" s="460"/>
      <c r="Q857" s="460"/>
    </row>
    <row r="858" ht="25.15" customHeight="true" x14ac:dyDescent="0.2">
      <c r="C858" s="460"/>
      <c r="D858" s="460"/>
      <c r="E858" s="460"/>
      <c r="F858" s="460"/>
      <c r="G858" s="460"/>
      <c r="H858" s="460"/>
      <c r="I858" s="460"/>
      <c r="J858" s="460"/>
      <c r="K858" s="460"/>
      <c r="L858" s="460"/>
      <c r="M858" s="460"/>
      <c r="N858" s="460"/>
      <c r="O858" s="460"/>
      <c r="P858" s="460"/>
      <c r="Q858" s="460"/>
    </row>
    <row r="859" ht="25.15" customHeight="true" x14ac:dyDescent="0.2">
      <c r="C859" s="460"/>
      <c r="D859" s="460"/>
      <c r="E859" s="460"/>
      <c r="F859" s="460"/>
      <c r="G859" s="460"/>
      <c r="H859" s="460"/>
      <c r="I859" s="460"/>
      <c r="J859" s="460"/>
      <c r="K859" s="460"/>
      <c r="L859" s="460"/>
      <c r="M859" s="460"/>
      <c r="N859" s="460"/>
      <c r="O859" s="460"/>
      <c r="P859" s="460"/>
      <c r="Q859" s="460"/>
    </row>
    <row r="860" ht="25.15" customHeight="true" x14ac:dyDescent="0.2">
      <c r="C860" s="460"/>
      <c r="D860" s="460"/>
      <c r="E860" s="460"/>
      <c r="F860" s="460"/>
      <c r="G860" s="460"/>
      <c r="H860" s="460"/>
      <c r="I860" s="460"/>
      <c r="J860" s="460"/>
      <c r="K860" s="460"/>
      <c r="L860" s="460"/>
      <c r="M860" s="460"/>
      <c r="N860" s="460"/>
      <c r="O860" s="460"/>
      <c r="P860" s="460"/>
      <c r="Q860" s="460"/>
    </row>
    <row r="861" ht="25.15" customHeight="true" x14ac:dyDescent="0.2">
      <c r="C861" s="460"/>
      <c r="D861" s="460"/>
      <c r="E861" s="460"/>
      <c r="F861" s="460"/>
      <c r="G861" s="460"/>
      <c r="H861" s="460"/>
      <c r="I861" s="460"/>
      <c r="J861" s="460"/>
      <c r="K861" s="460"/>
      <c r="L861" s="460"/>
      <c r="M861" s="460"/>
      <c r="N861" s="460"/>
      <c r="O861" s="460"/>
      <c r="P861" s="460"/>
      <c r="Q861" s="460"/>
    </row>
    <row r="862" ht="25.15" customHeight="true" x14ac:dyDescent="0.2">
      <c r="C862" s="460"/>
      <c r="D862" s="460"/>
      <c r="E862" s="460"/>
      <c r="F862" s="460"/>
      <c r="G862" s="460"/>
      <c r="H862" s="460"/>
      <c r="I862" s="460"/>
      <c r="J862" s="460"/>
      <c r="K862" s="460"/>
      <c r="L862" s="460"/>
      <c r="M862" s="460"/>
      <c r="N862" s="460"/>
      <c r="O862" s="460"/>
      <c r="P862" s="460"/>
      <c r="Q862" s="460"/>
    </row>
    <row r="863" ht="25.15" customHeight="true" x14ac:dyDescent="0.2">
      <c r="C863" s="460"/>
      <c r="D863" s="460"/>
      <c r="E863" s="460"/>
      <c r="F863" s="460"/>
      <c r="G863" s="460"/>
      <c r="H863" s="460"/>
      <c r="I863" s="460"/>
      <c r="J863" s="460"/>
      <c r="K863" s="460"/>
      <c r="L863" s="460"/>
      <c r="M863" s="460"/>
      <c r="N863" s="460"/>
      <c r="O863" s="460"/>
      <c r="P863" s="460"/>
      <c r="Q863" s="460"/>
    </row>
    <row r="864" ht="25.15" customHeight="true" x14ac:dyDescent="0.2">
      <c r="C864" s="460"/>
      <c r="D864" s="460"/>
      <c r="E864" s="460"/>
      <c r="F864" s="460"/>
      <c r="G864" s="460"/>
      <c r="H864" s="460"/>
      <c r="I864" s="460"/>
      <c r="J864" s="460"/>
      <c r="K864" s="460"/>
      <c r="L864" s="460"/>
      <c r="M864" s="460"/>
      <c r="N864" s="460"/>
      <c r="O864" s="460"/>
      <c r="P864" s="460"/>
      <c r="Q864" s="460"/>
    </row>
    <row r="865" ht="25.15" customHeight="true" x14ac:dyDescent="0.2">
      <c r="C865" s="460"/>
      <c r="D865" s="460"/>
      <c r="E865" s="460"/>
      <c r="F865" s="460"/>
      <c r="G865" s="460"/>
      <c r="H865" s="460"/>
      <c r="I865" s="460"/>
      <c r="J865" s="460"/>
      <c r="K865" s="460"/>
      <c r="L865" s="460"/>
      <c r="M865" s="460"/>
      <c r="N865" s="460"/>
      <c r="O865" s="460"/>
      <c r="P865" s="460"/>
      <c r="Q865" s="460"/>
    </row>
    <row r="866" ht="25.15" customHeight="true" x14ac:dyDescent="0.2">
      <c r="C866" s="460"/>
      <c r="D866" s="460"/>
      <c r="E866" s="460"/>
      <c r="F866" s="460"/>
      <c r="G866" s="460"/>
      <c r="H866" s="460"/>
      <c r="I866" s="460"/>
      <c r="J866" s="460"/>
      <c r="K866" s="460"/>
      <c r="L866" s="460"/>
      <c r="M866" s="460"/>
      <c r="N866" s="460"/>
      <c r="O866" s="460"/>
      <c r="P866" s="460"/>
      <c r="Q866" s="460"/>
    </row>
    <row r="867" ht="25.15" customHeight="true" x14ac:dyDescent="0.2">
      <c r="C867" s="460"/>
      <c r="D867" s="460"/>
      <c r="E867" s="460"/>
      <c r="F867" s="460"/>
      <c r="G867" s="460"/>
      <c r="H867" s="460"/>
      <c r="I867" s="460"/>
      <c r="J867" s="460"/>
      <c r="K867" s="460"/>
      <c r="L867" s="460"/>
      <c r="M867" s="460"/>
      <c r="N867" s="460"/>
      <c r="O867" s="460"/>
      <c r="P867" s="460"/>
      <c r="Q867" s="460"/>
    </row>
    <row r="868" ht="25.15" customHeight="true" x14ac:dyDescent="0.2">
      <c r="C868" s="460"/>
      <c r="D868" s="460"/>
      <c r="E868" s="460"/>
      <c r="F868" s="460"/>
      <c r="G868" s="460"/>
      <c r="H868" s="460"/>
      <c r="I868" s="460"/>
      <c r="J868" s="460"/>
      <c r="K868" s="460"/>
      <c r="L868" s="460"/>
      <c r="M868" s="460"/>
      <c r="N868" s="460"/>
      <c r="O868" s="460"/>
      <c r="P868" s="460"/>
      <c r="Q868" s="460"/>
    </row>
    <row r="869" ht="25.15" customHeight="true" x14ac:dyDescent="0.2">
      <c r="C869" s="460"/>
      <c r="D869" s="460"/>
      <c r="E869" s="460"/>
      <c r="F869" s="460"/>
      <c r="G869" s="460"/>
      <c r="H869" s="460"/>
      <c r="I869" s="460"/>
      <c r="J869" s="460"/>
      <c r="K869" s="460"/>
      <c r="L869" s="460"/>
      <c r="M869" s="460"/>
      <c r="N869" s="460"/>
      <c r="O869" s="460"/>
      <c r="P869" s="460"/>
      <c r="Q869" s="460"/>
    </row>
    <row r="870" ht="25.15" customHeight="true" x14ac:dyDescent="0.2">
      <c r="C870" s="460"/>
      <c r="D870" s="460"/>
      <c r="E870" s="460"/>
      <c r="F870" s="460"/>
      <c r="G870" s="460"/>
      <c r="H870" s="460"/>
      <c r="I870" s="460"/>
      <c r="J870" s="460"/>
      <c r="K870" s="460"/>
      <c r="L870" s="460"/>
      <c r="M870" s="460"/>
      <c r="N870" s="460"/>
      <c r="O870" s="460"/>
      <c r="P870" s="460"/>
      <c r="Q870" s="460"/>
    </row>
    <row r="871" ht="25.15" customHeight="true" x14ac:dyDescent="0.2">
      <c r="C871" s="460"/>
      <c r="D871" s="460"/>
      <c r="E871" s="460"/>
      <c r="F871" s="460"/>
      <c r="G871" s="460"/>
      <c r="H871" s="460"/>
      <c r="I871" s="460"/>
      <c r="J871" s="460"/>
      <c r="K871" s="460"/>
      <c r="L871" s="460"/>
      <c r="M871" s="460"/>
      <c r="N871" s="460"/>
      <c r="O871" s="460"/>
      <c r="P871" s="460"/>
      <c r="Q871" s="460"/>
    </row>
    <row r="872" ht="25.15" customHeight="true" x14ac:dyDescent="0.2">
      <c r="C872" s="460"/>
      <c r="D872" s="460"/>
      <c r="E872" s="460"/>
      <c r="F872" s="460"/>
      <c r="G872" s="460"/>
      <c r="H872" s="460"/>
      <c r="I872" s="460"/>
      <c r="J872" s="460"/>
      <c r="K872" s="460"/>
      <c r="L872" s="460"/>
      <c r="M872" s="460"/>
      <c r="N872" s="460"/>
      <c r="O872" s="460"/>
      <c r="P872" s="460"/>
      <c r="Q872" s="460"/>
    </row>
    <row r="873" ht="25.15" customHeight="true" x14ac:dyDescent="0.2">
      <c r="C873" s="460"/>
      <c r="D873" s="460"/>
      <c r="E873" s="460"/>
      <c r="F873" s="460"/>
      <c r="G873" s="460"/>
      <c r="H873" s="460"/>
      <c r="I873" s="460"/>
      <c r="J873" s="460"/>
      <c r="K873" s="460"/>
      <c r="L873" s="460"/>
      <c r="M873" s="460"/>
      <c r="N873" s="460"/>
      <c r="O873" s="460"/>
      <c r="P873" s="460"/>
      <c r="Q873" s="460"/>
    </row>
    <row r="874" ht="25.15" customHeight="true" x14ac:dyDescent="0.2">
      <c r="C874" s="460"/>
      <c r="D874" s="460"/>
      <c r="E874" s="460"/>
      <c r="F874" s="460"/>
      <c r="G874" s="460"/>
      <c r="H874" s="460"/>
      <c r="I874" s="460"/>
      <c r="J874" s="460"/>
      <c r="K874" s="460"/>
      <c r="L874" s="460"/>
      <c r="M874" s="460"/>
      <c r="N874" s="460"/>
      <c r="O874" s="460"/>
      <c r="P874" s="460"/>
      <c r="Q874" s="460"/>
    </row>
    <row r="875" ht="25.15" customHeight="true" x14ac:dyDescent="0.2">
      <c r="C875" s="460"/>
      <c r="D875" s="460"/>
      <c r="E875" s="460"/>
      <c r="F875" s="460"/>
      <c r="G875" s="460"/>
      <c r="H875" s="460"/>
      <c r="I875" s="460"/>
      <c r="J875" s="460"/>
      <c r="K875" s="460"/>
      <c r="L875" s="460"/>
      <c r="M875" s="460"/>
      <c r="N875" s="460"/>
      <c r="O875" s="460"/>
      <c r="P875" s="460"/>
      <c r="Q875" s="460"/>
    </row>
    <row r="876" ht="25.15" customHeight="true" x14ac:dyDescent="0.2">
      <c r="C876" s="460"/>
      <c r="D876" s="460"/>
      <c r="E876" s="460"/>
      <c r="F876" s="460"/>
      <c r="G876" s="460"/>
      <c r="H876" s="460"/>
      <c r="I876" s="460"/>
      <c r="J876" s="460"/>
      <c r="K876" s="460"/>
      <c r="L876" s="460"/>
      <c r="M876" s="460"/>
      <c r="N876" s="460"/>
      <c r="O876" s="460"/>
      <c r="P876" s="460"/>
      <c r="Q876" s="460"/>
    </row>
    <row r="877" ht="25.15" customHeight="true" x14ac:dyDescent="0.2">
      <c r="C877" s="460"/>
      <c r="D877" s="460"/>
      <c r="E877" s="460"/>
      <c r="F877" s="460"/>
      <c r="G877" s="460"/>
      <c r="H877" s="460"/>
      <c r="I877" s="460"/>
      <c r="J877" s="460"/>
      <c r="K877" s="460"/>
      <c r="L877" s="460"/>
      <c r="M877" s="460"/>
      <c r="N877" s="460"/>
      <c r="O877" s="460"/>
      <c r="P877" s="460"/>
      <c r="Q877" s="460"/>
    </row>
    <row r="878" ht="25.15" customHeight="true" x14ac:dyDescent="0.2">
      <c r="C878" s="460"/>
      <c r="D878" s="460"/>
      <c r="E878" s="460"/>
      <c r="F878" s="460"/>
      <c r="G878" s="460"/>
      <c r="H878" s="460"/>
      <c r="I878" s="460"/>
      <c r="J878" s="460"/>
      <c r="K878" s="460"/>
      <c r="L878" s="460"/>
      <c r="M878" s="460"/>
      <c r="N878" s="460"/>
      <c r="O878" s="460"/>
      <c r="P878" s="460"/>
      <c r="Q878" s="460"/>
    </row>
    <row r="879" ht="25.15" customHeight="true" x14ac:dyDescent="0.2">
      <c r="C879" s="460"/>
      <c r="D879" s="460"/>
      <c r="E879" s="460"/>
      <c r="F879" s="460"/>
      <c r="G879" s="460"/>
      <c r="H879" s="460"/>
      <c r="I879" s="460"/>
      <c r="J879" s="460"/>
      <c r="K879" s="460"/>
      <c r="L879" s="460"/>
      <c r="M879" s="460"/>
      <c r="N879" s="460"/>
      <c r="O879" s="460"/>
      <c r="P879" s="460"/>
      <c r="Q879" s="460"/>
    </row>
    <row r="880" ht="25.15" customHeight="true" x14ac:dyDescent="0.2">
      <c r="C880" s="460"/>
      <c r="D880" s="460"/>
      <c r="E880" s="460"/>
      <c r="F880" s="460"/>
      <c r="G880" s="460"/>
      <c r="H880" s="460"/>
      <c r="I880" s="460"/>
      <c r="J880" s="460"/>
      <c r="K880" s="460"/>
      <c r="L880" s="460"/>
      <c r="M880" s="460"/>
      <c r="N880" s="460"/>
      <c r="O880" s="460"/>
      <c r="P880" s="460"/>
      <c r="Q880" s="460"/>
    </row>
    <row r="881" ht="25.15" customHeight="true" x14ac:dyDescent="0.2">
      <c r="C881" s="460"/>
      <c r="D881" s="460"/>
      <c r="E881" s="460"/>
      <c r="F881" s="460"/>
      <c r="G881" s="460"/>
      <c r="H881" s="460"/>
      <c r="I881" s="460"/>
      <c r="J881" s="460"/>
      <c r="K881" s="460"/>
      <c r="L881" s="460"/>
      <c r="M881" s="460"/>
      <c r="N881" s="460"/>
      <c r="O881" s="460"/>
      <c r="P881" s="460"/>
      <c r="Q881" s="460"/>
    </row>
    <row r="882" ht="25.15" customHeight="true" x14ac:dyDescent="0.2">
      <c r="C882" s="460"/>
      <c r="D882" s="460"/>
      <c r="E882" s="460"/>
      <c r="F882" s="460"/>
      <c r="G882" s="460"/>
      <c r="H882" s="460"/>
      <c r="I882" s="460"/>
      <c r="J882" s="460"/>
      <c r="K882" s="460"/>
      <c r="L882" s="460"/>
      <c r="M882" s="460"/>
      <c r="N882" s="460"/>
      <c r="O882" s="460"/>
      <c r="P882" s="460"/>
      <c r="Q882" s="460"/>
    </row>
    <row r="883" ht="25.15" customHeight="true" x14ac:dyDescent="0.2">
      <c r="C883" s="460"/>
      <c r="D883" s="460"/>
      <c r="E883" s="460"/>
      <c r="F883" s="460"/>
      <c r="G883" s="460"/>
      <c r="H883" s="460"/>
      <c r="I883" s="460"/>
      <c r="J883" s="460"/>
      <c r="K883" s="460"/>
      <c r="L883" s="460"/>
      <c r="M883" s="460"/>
      <c r="N883" s="460"/>
      <c r="O883" s="460"/>
      <c r="P883" s="460"/>
      <c r="Q883" s="460"/>
    </row>
    <row r="884" ht="25.15" customHeight="true" x14ac:dyDescent="0.2">
      <c r="C884" s="460"/>
      <c r="D884" s="460"/>
      <c r="E884" s="460"/>
      <c r="F884" s="460"/>
      <c r="G884" s="460"/>
      <c r="H884" s="460"/>
      <c r="I884" s="460"/>
      <c r="J884" s="460"/>
      <c r="K884" s="460"/>
      <c r="L884" s="460"/>
      <c r="M884" s="460"/>
      <c r="N884" s="460"/>
      <c r="O884" s="460"/>
      <c r="P884" s="460"/>
      <c r="Q884" s="460"/>
    </row>
    <row r="885" ht="25.15" customHeight="true" x14ac:dyDescent="0.2">
      <c r="C885" s="460"/>
      <c r="D885" s="460"/>
      <c r="E885" s="460"/>
      <c r="F885" s="460"/>
      <c r="G885" s="460"/>
      <c r="H885" s="460"/>
      <c r="I885" s="460"/>
      <c r="J885" s="460"/>
      <c r="K885" s="460"/>
      <c r="L885" s="460"/>
      <c r="M885" s="460"/>
      <c r="N885" s="460"/>
      <c r="O885" s="460"/>
      <c r="P885" s="460"/>
      <c r="Q885" s="460"/>
    </row>
    <row r="886" ht="25.15" customHeight="true" x14ac:dyDescent="0.2">
      <c r="C886" s="460"/>
      <c r="D886" s="460"/>
      <c r="E886" s="460"/>
      <c r="F886" s="460"/>
      <c r="G886" s="460"/>
      <c r="H886" s="460"/>
      <c r="I886" s="460"/>
      <c r="J886" s="460"/>
      <c r="K886" s="460"/>
      <c r="L886" s="460"/>
      <c r="M886" s="460"/>
      <c r="N886" s="460"/>
      <c r="O886" s="460"/>
      <c r="P886" s="460"/>
      <c r="Q886" s="460"/>
    </row>
    <row r="887" ht="25.15" customHeight="true" x14ac:dyDescent="0.2">
      <c r="C887" s="460"/>
      <c r="D887" s="460"/>
      <c r="E887" s="460"/>
      <c r="F887" s="460"/>
      <c r="G887" s="460"/>
      <c r="H887" s="460"/>
      <c r="I887" s="460"/>
      <c r="J887" s="460"/>
      <c r="K887" s="460"/>
      <c r="L887" s="460"/>
      <c r="M887" s="460"/>
      <c r="N887" s="460"/>
      <c r="O887" s="460"/>
      <c r="P887" s="460"/>
      <c r="Q887" s="460"/>
    </row>
    <row r="888" ht="25.15" customHeight="true" x14ac:dyDescent="0.2">
      <c r="C888" s="460"/>
      <c r="D888" s="460"/>
      <c r="E888" s="460"/>
      <c r="F888" s="460"/>
      <c r="G888" s="460"/>
      <c r="H888" s="460"/>
      <c r="I888" s="460"/>
      <c r="J888" s="460"/>
      <c r="K888" s="460"/>
      <c r="L888" s="460"/>
      <c r="M888" s="460"/>
      <c r="N888" s="460"/>
      <c r="O888" s="460"/>
      <c r="P888" s="460"/>
      <c r="Q888" s="460"/>
    </row>
    <row r="889" ht="25.15" customHeight="true" x14ac:dyDescent="0.2">
      <c r="C889" s="460"/>
      <c r="D889" s="460"/>
      <c r="E889" s="460"/>
      <c r="F889" s="460"/>
      <c r="G889" s="460"/>
      <c r="H889" s="460"/>
      <c r="I889" s="460"/>
      <c r="J889" s="460"/>
      <c r="K889" s="460"/>
      <c r="L889" s="460"/>
      <c r="M889" s="460"/>
      <c r="N889" s="460"/>
      <c r="O889" s="460"/>
      <c r="P889" s="460"/>
      <c r="Q889" s="460"/>
    </row>
    <row r="890" ht="25.15" customHeight="true" x14ac:dyDescent="0.2">
      <c r="C890" s="460"/>
      <c r="D890" s="460"/>
      <c r="E890" s="460"/>
      <c r="F890" s="460"/>
      <c r="G890" s="460"/>
      <c r="H890" s="460"/>
      <c r="I890" s="460"/>
      <c r="J890" s="460"/>
      <c r="K890" s="460"/>
      <c r="L890" s="460"/>
      <c r="M890" s="460"/>
      <c r="N890" s="460"/>
      <c r="O890" s="460"/>
      <c r="P890" s="460"/>
      <c r="Q890" s="460"/>
    </row>
    <row r="891" ht="25.15" customHeight="true" x14ac:dyDescent="0.2">
      <c r="C891" s="460"/>
      <c r="D891" s="460"/>
      <c r="E891" s="460"/>
      <c r="F891" s="460"/>
      <c r="G891" s="460"/>
      <c r="H891" s="460"/>
      <c r="I891" s="460"/>
      <c r="J891" s="460"/>
      <c r="K891" s="460"/>
      <c r="L891" s="460"/>
      <c r="M891" s="460"/>
      <c r="N891" s="460"/>
      <c r="O891" s="460"/>
      <c r="P891" s="460"/>
      <c r="Q891" s="460"/>
    </row>
    <row r="892" ht="25.15" customHeight="true" x14ac:dyDescent="0.2">
      <c r="C892" s="460"/>
      <c r="D892" s="460"/>
      <c r="E892" s="460"/>
      <c r="F892" s="460"/>
      <c r="G892" s="460"/>
      <c r="H892" s="460"/>
      <c r="I892" s="460"/>
      <c r="J892" s="460"/>
      <c r="K892" s="460"/>
      <c r="L892" s="460"/>
      <c r="M892" s="460"/>
      <c r="N892" s="460"/>
      <c r="O892" s="460"/>
      <c r="P892" s="460"/>
      <c r="Q892" s="460"/>
    </row>
    <row r="893" ht="25.15" customHeight="true" x14ac:dyDescent="0.2">
      <c r="C893" s="460"/>
      <c r="D893" s="460"/>
      <c r="E893" s="460"/>
      <c r="F893" s="460"/>
      <c r="G893" s="460"/>
      <c r="H893" s="460"/>
      <c r="I893" s="460"/>
      <c r="J893" s="460"/>
      <c r="K893" s="460"/>
      <c r="L893" s="460"/>
      <c r="M893" s="460"/>
      <c r="N893" s="460"/>
      <c r="O893" s="460"/>
      <c r="P893" s="460"/>
      <c r="Q893" s="460"/>
    </row>
    <row r="894" ht="25.15" customHeight="true" x14ac:dyDescent="0.2">
      <c r="C894" s="460"/>
      <c r="D894" s="460"/>
      <c r="E894" s="460"/>
      <c r="F894" s="460"/>
      <c r="G894" s="460"/>
      <c r="H894" s="460"/>
      <c r="I894" s="460"/>
      <c r="J894" s="460"/>
      <c r="K894" s="460"/>
      <c r="L894" s="460"/>
      <c r="M894" s="460"/>
      <c r="N894" s="460"/>
      <c r="O894" s="460"/>
      <c r="P894" s="460"/>
      <c r="Q894" s="460"/>
    </row>
    <row r="895" ht="25.15" customHeight="true" x14ac:dyDescent="0.2">
      <c r="C895" s="460"/>
      <c r="D895" s="460"/>
      <c r="E895" s="460"/>
      <c r="F895" s="460"/>
      <c r="G895" s="460"/>
      <c r="H895" s="460"/>
      <c r="I895" s="460"/>
      <c r="J895" s="460"/>
      <c r="K895" s="460"/>
      <c r="L895" s="460"/>
      <c r="M895" s="460"/>
      <c r="N895" s="460"/>
      <c r="O895" s="460"/>
      <c r="P895" s="460"/>
      <c r="Q895" s="460"/>
    </row>
    <row r="896" ht="25.15" customHeight="true" x14ac:dyDescent="0.2">
      <c r="C896" s="460"/>
      <c r="D896" s="460"/>
      <c r="E896" s="460"/>
      <c r="F896" s="460"/>
      <c r="G896" s="460"/>
      <c r="H896" s="460"/>
      <c r="I896" s="460"/>
      <c r="J896" s="460"/>
      <c r="K896" s="460"/>
      <c r="L896" s="460"/>
      <c r="M896" s="460"/>
      <c r="N896" s="460"/>
      <c r="O896" s="460"/>
      <c r="P896" s="460"/>
      <c r="Q896" s="460"/>
    </row>
    <row r="897" ht="25.15" customHeight="true" x14ac:dyDescent="0.2">
      <c r="C897" s="460"/>
      <c r="D897" s="460"/>
      <c r="E897" s="460"/>
      <c r="F897" s="460"/>
      <c r="G897" s="460"/>
      <c r="H897" s="460"/>
      <c r="I897" s="460"/>
      <c r="J897" s="460"/>
      <c r="K897" s="460"/>
      <c r="L897" s="460"/>
      <c r="M897" s="460"/>
      <c r="N897" s="460"/>
      <c r="O897" s="460"/>
      <c r="P897" s="460"/>
      <c r="Q897" s="460"/>
    </row>
    <row r="898" ht="25.15" customHeight="true" x14ac:dyDescent="0.2">
      <c r="C898" s="460"/>
      <c r="D898" s="460"/>
      <c r="E898" s="460"/>
      <c r="F898" s="460"/>
      <c r="G898" s="460"/>
      <c r="H898" s="460"/>
      <c r="I898" s="460"/>
      <c r="J898" s="460"/>
      <c r="K898" s="460"/>
      <c r="L898" s="460"/>
      <c r="M898" s="460"/>
      <c r="N898" s="460"/>
      <c r="O898" s="460"/>
      <c r="P898" s="460"/>
      <c r="Q898" s="460"/>
    </row>
    <row r="899" ht="25.15" customHeight="true" x14ac:dyDescent="0.2">
      <c r="C899" s="460"/>
      <c r="D899" s="460"/>
      <c r="E899" s="460"/>
      <c r="F899" s="460"/>
      <c r="G899" s="460"/>
      <c r="H899" s="460"/>
      <c r="I899" s="460"/>
      <c r="J899" s="460"/>
      <c r="K899" s="460"/>
      <c r="L899" s="460"/>
      <c r="M899" s="460"/>
      <c r="N899" s="460"/>
      <c r="O899" s="460"/>
      <c r="P899" s="460"/>
      <c r="Q899" s="460"/>
    </row>
    <row r="900" ht="25.15" customHeight="true" x14ac:dyDescent="0.2">
      <c r="C900" s="460"/>
      <c r="D900" s="460"/>
      <c r="E900" s="460"/>
      <c r="F900" s="460"/>
      <c r="G900" s="460"/>
      <c r="H900" s="460"/>
      <c r="I900" s="460"/>
      <c r="J900" s="460"/>
      <c r="K900" s="460"/>
      <c r="L900" s="460"/>
      <c r="M900" s="460"/>
      <c r="N900" s="460"/>
      <c r="O900" s="460"/>
      <c r="P900" s="460"/>
      <c r="Q900" s="460"/>
    </row>
    <row r="901" ht="25.15" customHeight="true" x14ac:dyDescent="0.2">
      <c r="C901" s="460"/>
      <c r="D901" s="460"/>
      <c r="E901" s="460"/>
      <c r="F901" s="460"/>
      <c r="G901" s="460"/>
      <c r="H901" s="460"/>
      <c r="I901" s="460"/>
      <c r="J901" s="460"/>
      <c r="K901" s="460"/>
      <c r="L901" s="460"/>
      <c r="M901" s="460"/>
      <c r="N901" s="460"/>
      <c r="O901" s="460"/>
      <c r="P901" s="460"/>
      <c r="Q901" s="460"/>
    </row>
    <row r="902" ht="25.15" customHeight="true" x14ac:dyDescent="0.2">
      <c r="C902" s="460"/>
      <c r="D902" s="460"/>
      <c r="E902" s="460"/>
      <c r="F902" s="460"/>
      <c r="G902" s="460"/>
      <c r="H902" s="460"/>
      <c r="I902" s="460"/>
      <c r="J902" s="460"/>
      <c r="K902" s="460"/>
      <c r="L902" s="460"/>
      <c r="M902" s="460"/>
      <c r="N902" s="460"/>
      <c r="O902" s="460"/>
      <c r="P902" s="460"/>
      <c r="Q902" s="460"/>
    </row>
    <row r="903" ht="25.15" customHeight="true" x14ac:dyDescent="0.2">
      <c r="C903" s="460"/>
      <c r="D903" s="460"/>
      <c r="E903" s="460"/>
      <c r="F903" s="460"/>
      <c r="G903" s="460"/>
      <c r="H903" s="460"/>
      <c r="I903" s="460"/>
      <c r="J903" s="460"/>
      <c r="K903" s="460"/>
      <c r="L903" s="460"/>
      <c r="M903" s="460"/>
      <c r="N903" s="460"/>
      <c r="O903" s="460"/>
      <c r="P903" s="460"/>
      <c r="Q903" s="460"/>
    </row>
    <row r="904" ht="25.15" customHeight="true" x14ac:dyDescent="0.2">
      <c r="C904" s="460"/>
      <c r="D904" s="460"/>
      <c r="E904" s="460"/>
      <c r="F904" s="460"/>
      <c r="G904" s="460"/>
      <c r="H904" s="460"/>
      <c r="I904" s="460"/>
      <c r="J904" s="460"/>
      <c r="K904" s="460"/>
      <c r="L904" s="460"/>
      <c r="M904" s="460"/>
      <c r="N904" s="460"/>
      <c r="O904" s="460"/>
      <c r="P904" s="460"/>
      <c r="Q904" s="460"/>
    </row>
    <row r="905" ht="25.15" customHeight="true" x14ac:dyDescent="0.2">
      <c r="C905" s="460"/>
      <c r="D905" s="460"/>
      <c r="E905" s="460"/>
      <c r="F905" s="460"/>
      <c r="G905" s="460"/>
      <c r="H905" s="460"/>
      <c r="I905" s="460"/>
      <c r="J905" s="460"/>
      <c r="K905" s="460"/>
      <c r="L905" s="460"/>
      <c r="M905" s="460"/>
      <c r="N905" s="460"/>
      <c r="O905" s="460"/>
      <c r="P905" s="460"/>
      <c r="Q905" s="460"/>
    </row>
    <row r="906" ht="25.15" customHeight="true" x14ac:dyDescent="0.2">
      <c r="C906" s="460"/>
      <c r="D906" s="460"/>
      <c r="E906" s="460"/>
      <c r="F906" s="460"/>
      <c r="G906" s="460"/>
      <c r="H906" s="460"/>
      <c r="I906" s="460"/>
      <c r="J906" s="460"/>
      <c r="K906" s="460"/>
      <c r="L906" s="460"/>
      <c r="M906" s="460"/>
      <c r="N906" s="460"/>
      <c r="O906" s="460"/>
      <c r="P906" s="460"/>
      <c r="Q906" s="460"/>
    </row>
    <row r="907" ht="25.15" customHeight="true" x14ac:dyDescent="0.2">
      <c r="C907" s="460"/>
      <c r="D907" s="460"/>
      <c r="E907" s="460"/>
      <c r="F907" s="460"/>
      <c r="G907" s="460"/>
      <c r="H907" s="460"/>
      <c r="I907" s="460"/>
      <c r="J907" s="460"/>
      <c r="K907" s="460"/>
      <c r="L907" s="460"/>
      <c r="M907" s="460"/>
      <c r="N907" s="460"/>
      <c r="O907" s="460"/>
      <c r="P907" s="460"/>
      <c r="Q907" s="460"/>
    </row>
    <row r="908" ht="25.15" customHeight="true" x14ac:dyDescent="0.2">
      <c r="C908" s="460"/>
      <c r="D908" s="460"/>
      <c r="E908" s="460"/>
      <c r="F908" s="460"/>
      <c r="G908" s="460"/>
      <c r="H908" s="460"/>
      <c r="I908" s="460"/>
      <c r="J908" s="460"/>
      <c r="K908" s="460"/>
      <c r="L908" s="460"/>
      <c r="M908" s="460"/>
      <c r="N908" s="460"/>
      <c r="O908" s="460"/>
      <c r="P908" s="460"/>
      <c r="Q908" s="460"/>
    </row>
    <row r="909" ht="25.15" customHeight="true" x14ac:dyDescent="0.2">
      <c r="C909" s="460"/>
      <c r="D909" s="460"/>
      <c r="E909" s="460"/>
      <c r="F909" s="460"/>
      <c r="G909" s="460"/>
      <c r="H909" s="460"/>
      <c r="I909" s="460"/>
      <c r="J909" s="460"/>
      <c r="K909" s="460"/>
      <c r="L909" s="460"/>
      <c r="M909" s="460"/>
      <c r="N909" s="460"/>
      <c r="O909" s="460"/>
      <c r="P909" s="460"/>
      <c r="Q909" s="460"/>
    </row>
    <row r="910" ht="25.15" customHeight="true" x14ac:dyDescent="0.2">
      <c r="C910" s="460"/>
      <c r="D910" s="460"/>
      <c r="E910" s="460"/>
      <c r="F910" s="460"/>
      <c r="G910" s="460"/>
      <c r="H910" s="460"/>
      <c r="I910" s="460"/>
      <c r="J910" s="460"/>
      <c r="K910" s="460"/>
      <c r="L910" s="460"/>
      <c r="M910" s="460"/>
      <c r="N910" s="460"/>
      <c r="O910" s="460"/>
      <c r="P910" s="460"/>
      <c r="Q910" s="460"/>
    </row>
    <row r="911" ht="25.15" customHeight="true" x14ac:dyDescent="0.2">
      <c r="C911" s="460"/>
      <c r="D911" s="460"/>
      <c r="E911" s="460"/>
      <c r="F911" s="460"/>
      <c r="G911" s="460"/>
      <c r="H911" s="460"/>
      <c r="I911" s="460"/>
      <c r="J911" s="460"/>
      <c r="K911" s="460"/>
      <c r="L911" s="460"/>
      <c r="M911" s="460"/>
      <c r="N911" s="460"/>
      <c r="O911" s="460"/>
      <c r="P911" s="460"/>
      <c r="Q911" s="460"/>
    </row>
    <row r="912" ht="25.15" customHeight="true" x14ac:dyDescent="0.2">
      <c r="C912" s="460"/>
      <c r="D912" s="460"/>
      <c r="E912" s="460"/>
      <c r="F912" s="460"/>
      <c r="G912" s="460"/>
      <c r="H912" s="460"/>
      <c r="I912" s="460"/>
      <c r="J912" s="460"/>
      <c r="K912" s="460"/>
      <c r="L912" s="460"/>
      <c r="M912" s="460"/>
      <c r="N912" s="460"/>
      <c r="O912" s="460"/>
      <c r="P912" s="460"/>
      <c r="Q912" s="460"/>
    </row>
    <row r="913" ht="25.15" customHeight="true" x14ac:dyDescent="0.2">
      <c r="C913" s="460"/>
      <c r="D913" s="460"/>
      <c r="E913" s="460"/>
      <c r="F913" s="460"/>
      <c r="G913" s="460"/>
      <c r="H913" s="460"/>
      <c r="I913" s="460"/>
      <c r="J913" s="460"/>
      <c r="K913" s="460"/>
      <c r="L913" s="460"/>
      <c r="M913" s="460"/>
      <c r="N913" s="460"/>
      <c r="O913" s="460"/>
      <c r="P913" s="460"/>
      <c r="Q913" s="460"/>
    </row>
    <row r="914" ht="25.15" customHeight="true" x14ac:dyDescent="0.2">
      <c r="C914" s="460"/>
      <c r="D914" s="460"/>
      <c r="E914" s="460"/>
      <c r="F914" s="460"/>
      <c r="G914" s="460"/>
      <c r="H914" s="460"/>
      <c r="I914" s="460"/>
      <c r="J914" s="460"/>
      <c r="K914" s="460"/>
      <c r="L914" s="460"/>
      <c r="M914" s="460"/>
      <c r="N914" s="460"/>
      <c r="O914" s="460"/>
      <c r="P914" s="460"/>
      <c r="Q914" s="460"/>
    </row>
    <row r="915" ht="25.15" customHeight="true" x14ac:dyDescent="0.2">
      <c r="C915" s="460"/>
      <c r="D915" s="460"/>
      <c r="E915" s="460"/>
      <c r="F915" s="460"/>
      <c r="G915" s="460"/>
      <c r="H915" s="460"/>
      <c r="I915" s="460"/>
      <c r="J915" s="460"/>
      <c r="K915" s="460"/>
      <c r="L915" s="460"/>
      <c r="M915" s="460"/>
      <c r="N915" s="460"/>
      <c r="O915" s="460"/>
      <c r="P915" s="460"/>
      <c r="Q915" s="460"/>
    </row>
    <row r="916" ht="25.15" customHeight="true" x14ac:dyDescent="0.2">
      <c r="C916" s="460"/>
      <c r="D916" s="460"/>
      <c r="E916" s="460"/>
      <c r="F916" s="460"/>
      <c r="G916" s="460"/>
      <c r="H916" s="460"/>
      <c r="I916" s="460"/>
      <c r="J916" s="460"/>
      <c r="K916" s="460"/>
      <c r="L916" s="460"/>
      <c r="M916" s="460"/>
      <c r="N916" s="460"/>
      <c r="O916" s="460"/>
      <c r="P916" s="460"/>
      <c r="Q916" s="460"/>
    </row>
    <row r="917" ht="25.15" customHeight="true" x14ac:dyDescent="0.2">
      <c r="C917" s="460"/>
      <c r="D917" s="460"/>
      <c r="E917" s="460"/>
      <c r="F917" s="460"/>
      <c r="G917" s="460"/>
      <c r="H917" s="460"/>
      <c r="I917" s="460"/>
      <c r="J917" s="460"/>
      <c r="K917" s="460"/>
      <c r="L917" s="460"/>
      <c r="M917" s="460"/>
      <c r="N917" s="460"/>
      <c r="O917" s="460"/>
      <c r="P917" s="460"/>
      <c r="Q917" s="460"/>
    </row>
    <row r="918" ht="25.15" customHeight="true" x14ac:dyDescent="0.2">
      <c r="C918" s="460"/>
      <c r="D918" s="460"/>
      <c r="E918" s="460"/>
      <c r="F918" s="460"/>
      <c r="G918" s="460"/>
      <c r="H918" s="460"/>
      <c r="I918" s="460"/>
      <c r="J918" s="460"/>
      <c r="K918" s="460"/>
      <c r="L918" s="460"/>
      <c r="M918" s="460"/>
      <c r="N918" s="460"/>
      <c r="O918" s="460"/>
      <c r="P918" s="460"/>
      <c r="Q918" s="460"/>
    </row>
    <row r="919" ht="25.15" customHeight="true" x14ac:dyDescent="0.2">
      <c r="C919" s="460"/>
      <c r="D919" s="460"/>
      <c r="E919" s="460"/>
      <c r="F919" s="460"/>
      <c r="G919" s="460"/>
      <c r="H919" s="460"/>
      <c r="I919" s="460"/>
      <c r="J919" s="460"/>
      <c r="K919" s="460"/>
      <c r="L919" s="460"/>
      <c r="M919" s="460"/>
      <c r="N919" s="460"/>
      <c r="O919" s="460"/>
      <c r="P919" s="460"/>
      <c r="Q919" s="460"/>
    </row>
    <row r="920" ht="25.15" customHeight="true" x14ac:dyDescent="0.2">
      <c r="C920" s="460"/>
      <c r="D920" s="460"/>
      <c r="E920" s="460"/>
      <c r="F920" s="460"/>
      <c r="G920" s="460"/>
      <c r="H920" s="460"/>
      <c r="I920" s="460"/>
      <c r="J920" s="460"/>
      <c r="K920" s="460"/>
      <c r="L920" s="460"/>
      <c r="M920" s="460"/>
      <c r="N920" s="460"/>
      <c r="O920" s="460"/>
      <c r="P920" s="460"/>
      <c r="Q920" s="460"/>
    </row>
    <row r="921" ht="25.15" customHeight="true" x14ac:dyDescent="0.2">
      <c r="C921" s="460"/>
      <c r="D921" s="460"/>
      <c r="E921" s="460"/>
      <c r="F921" s="460"/>
      <c r="G921" s="460"/>
      <c r="H921" s="460"/>
      <c r="I921" s="460"/>
      <c r="J921" s="460"/>
      <c r="K921" s="460"/>
      <c r="L921" s="460"/>
      <c r="M921" s="460"/>
      <c r="N921" s="460"/>
      <c r="O921" s="460"/>
      <c r="P921" s="460"/>
      <c r="Q921" s="460"/>
    </row>
    <row r="922" ht="25.15" customHeight="true" x14ac:dyDescent="0.2">
      <c r="C922" s="460"/>
      <c r="D922" s="460"/>
      <c r="E922" s="460"/>
      <c r="F922" s="460"/>
      <c r="G922" s="460"/>
      <c r="H922" s="460"/>
      <c r="I922" s="460"/>
      <c r="J922" s="460"/>
      <c r="K922" s="460"/>
      <c r="L922" s="460"/>
      <c r="M922" s="460"/>
      <c r="N922" s="460"/>
      <c r="O922" s="460"/>
      <c r="P922" s="460"/>
      <c r="Q922" s="460"/>
    </row>
    <row r="923" ht="25.15" customHeight="true" x14ac:dyDescent="0.2">
      <c r="C923" s="460"/>
      <c r="D923" s="460"/>
      <c r="E923" s="460"/>
      <c r="F923" s="460"/>
      <c r="G923" s="460"/>
      <c r="H923" s="460"/>
      <c r="I923" s="460"/>
      <c r="J923" s="460"/>
      <c r="K923" s="460"/>
      <c r="L923" s="460"/>
      <c r="M923" s="460"/>
      <c r="N923" s="460"/>
      <c r="O923" s="460"/>
      <c r="P923" s="460"/>
      <c r="Q923" s="460"/>
    </row>
    <row r="924" ht="25.15" customHeight="true" x14ac:dyDescent="0.2">
      <c r="C924" s="460"/>
      <c r="D924" s="460"/>
      <c r="E924" s="460"/>
      <c r="F924" s="460"/>
      <c r="G924" s="460"/>
      <c r="H924" s="460"/>
      <c r="I924" s="460"/>
      <c r="J924" s="460"/>
      <c r="K924" s="460"/>
      <c r="L924" s="460"/>
      <c r="M924" s="460"/>
      <c r="N924" s="460"/>
      <c r="O924" s="460"/>
      <c r="P924" s="460"/>
      <c r="Q924" s="460"/>
    </row>
    <row r="925" ht="25.15" customHeight="true" x14ac:dyDescent="0.2">
      <c r="C925" s="460"/>
      <c r="D925" s="460"/>
      <c r="E925" s="460"/>
      <c r="F925" s="460"/>
      <c r="G925" s="460"/>
      <c r="H925" s="460"/>
      <c r="I925" s="460"/>
      <c r="J925" s="460"/>
      <c r="K925" s="460"/>
      <c r="L925" s="460"/>
      <c r="M925" s="460"/>
      <c r="N925" s="460"/>
      <c r="O925" s="460"/>
      <c r="P925" s="460"/>
      <c r="Q925" s="460"/>
    </row>
    <row r="926" ht="25.15" customHeight="true" x14ac:dyDescent="0.2">
      <c r="C926" s="460"/>
      <c r="D926" s="460"/>
      <c r="E926" s="460"/>
      <c r="F926" s="460"/>
      <c r="G926" s="460"/>
      <c r="H926" s="460"/>
      <c r="I926" s="460"/>
      <c r="J926" s="460"/>
      <c r="K926" s="460"/>
      <c r="L926" s="460"/>
      <c r="M926" s="460"/>
      <c r="N926" s="460"/>
      <c r="O926" s="460"/>
      <c r="P926" s="460"/>
      <c r="Q926" s="460"/>
    </row>
    <row r="927" ht="25.15" customHeight="true" x14ac:dyDescent="0.2">
      <c r="C927" s="460"/>
      <c r="D927" s="460"/>
      <c r="E927" s="460"/>
      <c r="F927" s="460"/>
      <c r="G927" s="460"/>
      <c r="H927" s="460"/>
      <c r="I927" s="460"/>
      <c r="J927" s="460"/>
      <c r="K927" s="460"/>
      <c r="L927" s="460"/>
      <c r="M927" s="460"/>
      <c r="N927" s="460"/>
      <c r="O927" s="460"/>
      <c r="P927" s="460"/>
      <c r="Q927" s="460"/>
    </row>
    <row r="928" ht="25.15" customHeight="true" x14ac:dyDescent="0.2">
      <c r="C928" s="460"/>
      <c r="D928" s="460"/>
      <c r="E928" s="460"/>
      <c r="F928" s="460"/>
      <c r="G928" s="460"/>
      <c r="H928" s="460"/>
      <c r="I928" s="460"/>
      <c r="J928" s="460"/>
      <c r="K928" s="460"/>
      <c r="L928" s="460"/>
      <c r="M928" s="460"/>
      <c r="N928" s="460"/>
      <c r="O928" s="460"/>
      <c r="P928" s="460"/>
      <c r="Q928" s="460"/>
    </row>
    <row r="929" ht="25.15" customHeight="true" x14ac:dyDescent="0.2">
      <c r="C929" s="460"/>
      <c r="D929" s="460"/>
      <c r="E929" s="460"/>
      <c r="F929" s="460"/>
      <c r="G929" s="460"/>
      <c r="H929" s="460"/>
      <c r="I929" s="460"/>
      <c r="J929" s="460"/>
      <c r="K929" s="460"/>
      <c r="L929" s="460"/>
      <c r="M929" s="460"/>
      <c r="N929" s="460"/>
      <c r="O929" s="460"/>
      <c r="P929" s="460"/>
      <c r="Q929" s="460"/>
    </row>
    <row r="930" ht="25.15" customHeight="true" x14ac:dyDescent="0.2">
      <c r="C930" s="460"/>
      <c r="D930" s="460"/>
      <c r="E930" s="460"/>
      <c r="F930" s="460"/>
      <c r="G930" s="460"/>
      <c r="H930" s="460"/>
      <c r="I930" s="460"/>
      <c r="J930" s="460"/>
      <c r="K930" s="460"/>
      <c r="L930" s="460"/>
      <c r="M930" s="460"/>
      <c r="N930" s="460"/>
      <c r="O930" s="460"/>
      <c r="P930" s="460"/>
      <c r="Q930" s="460"/>
    </row>
    <row r="931" ht="25.15" customHeight="true" x14ac:dyDescent="0.2">
      <c r="C931" s="460"/>
      <c r="D931" s="460"/>
      <c r="E931" s="460"/>
      <c r="F931" s="460"/>
      <c r="G931" s="460"/>
      <c r="H931" s="460"/>
      <c r="I931" s="460"/>
      <c r="J931" s="460"/>
      <c r="K931" s="460"/>
      <c r="L931" s="460"/>
      <c r="M931" s="460"/>
      <c r="N931" s="460"/>
      <c r="O931" s="460"/>
      <c r="P931" s="460"/>
      <c r="Q931" s="460"/>
    </row>
    <row r="932" ht="25.15" customHeight="true" x14ac:dyDescent="0.2">
      <c r="C932" s="460"/>
      <c r="D932" s="460"/>
      <c r="E932" s="460"/>
      <c r="F932" s="460"/>
      <c r="G932" s="460"/>
      <c r="H932" s="460"/>
      <c r="I932" s="460"/>
      <c r="J932" s="460"/>
      <c r="K932" s="460"/>
      <c r="L932" s="460"/>
      <c r="M932" s="460"/>
      <c r="N932" s="460"/>
      <c r="O932" s="460"/>
      <c r="P932" s="460"/>
      <c r="Q932" s="460"/>
    </row>
    <row r="933" ht="25.15" customHeight="true" x14ac:dyDescent="0.2">
      <c r="C933" s="460"/>
      <c r="D933" s="460"/>
      <c r="E933" s="460"/>
      <c r="F933" s="460"/>
      <c r="G933" s="460"/>
      <c r="H933" s="460"/>
      <c r="I933" s="460"/>
      <c r="J933" s="460"/>
      <c r="K933" s="460"/>
      <c r="L933" s="460"/>
      <c r="M933" s="460"/>
      <c r="N933" s="460"/>
      <c r="O933" s="460"/>
      <c r="P933" s="460"/>
      <c r="Q933" s="460"/>
    </row>
    <row r="934" ht="25.15" customHeight="true" x14ac:dyDescent="0.2">
      <c r="C934" s="460"/>
      <c r="D934" s="460"/>
      <c r="E934" s="460"/>
      <c r="F934" s="460"/>
      <c r="G934" s="460"/>
      <c r="H934" s="460"/>
      <c r="I934" s="460"/>
      <c r="J934" s="460"/>
      <c r="K934" s="460"/>
      <c r="L934" s="460"/>
      <c r="M934" s="460"/>
      <c r="N934" s="460"/>
      <c r="O934" s="460"/>
      <c r="P934" s="460"/>
      <c r="Q934" s="460"/>
    </row>
    <row r="935" ht="25.15" customHeight="true" x14ac:dyDescent="0.2">
      <c r="C935" s="460"/>
      <c r="D935" s="460"/>
      <c r="E935" s="460"/>
      <c r="F935" s="460"/>
      <c r="G935" s="460"/>
      <c r="H935" s="460"/>
      <c r="I935" s="460"/>
      <c r="J935" s="460"/>
      <c r="K935" s="460"/>
      <c r="L935" s="460"/>
      <c r="M935" s="460"/>
      <c r="N935" s="460"/>
      <c r="O935" s="460"/>
      <c r="P935" s="460"/>
      <c r="Q935" s="460"/>
    </row>
    <row r="936" ht="25.15" customHeight="true" x14ac:dyDescent="0.2">
      <c r="C936" s="460"/>
      <c r="D936" s="460"/>
      <c r="E936" s="460"/>
      <c r="F936" s="460"/>
      <c r="G936" s="460"/>
      <c r="H936" s="460"/>
      <c r="I936" s="460"/>
      <c r="J936" s="460"/>
      <c r="K936" s="460"/>
      <c r="L936" s="460"/>
      <c r="M936" s="460"/>
      <c r="N936" s="460"/>
      <c r="O936" s="460"/>
      <c r="P936" s="460"/>
      <c r="Q936" s="460"/>
    </row>
    <row r="937" ht="25.15" customHeight="true" x14ac:dyDescent="0.2">
      <c r="C937" s="460"/>
      <c r="D937" s="460"/>
      <c r="E937" s="460"/>
      <c r="F937" s="460"/>
      <c r="G937" s="460"/>
      <c r="H937" s="460"/>
      <c r="I937" s="460"/>
      <c r="J937" s="460"/>
      <c r="K937" s="460"/>
      <c r="L937" s="460"/>
      <c r="M937" s="460"/>
      <c r="N937" s="460"/>
      <c r="O937" s="460"/>
      <c r="P937" s="460"/>
      <c r="Q937" s="460"/>
    </row>
    <row r="938" ht="25.15" customHeight="true" x14ac:dyDescent="0.2">
      <c r="C938" s="460"/>
      <c r="D938" s="460"/>
      <c r="E938" s="460"/>
      <c r="F938" s="460"/>
      <c r="G938" s="460"/>
      <c r="H938" s="460"/>
      <c r="I938" s="460"/>
      <c r="J938" s="460"/>
      <c r="K938" s="460"/>
      <c r="L938" s="460"/>
      <c r="M938" s="460"/>
      <c r="N938" s="460"/>
      <c r="O938" s="460"/>
      <c r="P938" s="460"/>
      <c r="Q938" s="460"/>
    </row>
    <row r="939" ht="25.15" customHeight="true" x14ac:dyDescent="0.2">
      <c r="C939" s="460"/>
      <c r="D939" s="460"/>
      <c r="E939" s="460"/>
      <c r="F939" s="460"/>
      <c r="G939" s="460"/>
      <c r="H939" s="460"/>
      <c r="I939" s="460"/>
      <c r="J939" s="460"/>
      <c r="K939" s="460"/>
      <c r="L939" s="460"/>
      <c r="M939" s="460"/>
      <c r="N939" s="460"/>
      <c r="O939" s="460"/>
      <c r="P939" s="460"/>
      <c r="Q939" s="460"/>
    </row>
    <row r="940" ht="25.15" customHeight="true" x14ac:dyDescent="0.2">
      <c r="C940" s="460"/>
      <c r="D940" s="460"/>
      <c r="E940" s="460"/>
      <c r="F940" s="460"/>
      <c r="G940" s="460"/>
      <c r="H940" s="460"/>
      <c r="I940" s="460"/>
      <c r="J940" s="460"/>
      <c r="K940" s="460"/>
      <c r="L940" s="460"/>
      <c r="M940" s="460"/>
      <c r="N940" s="460"/>
      <c r="O940" s="460"/>
      <c r="P940" s="460"/>
      <c r="Q940" s="460"/>
    </row>
    <row r="941" ht="25.15" customHeight="true" x14ac:dyDescent="0.2">
      <c r="C941" s="460"/>
      <c r="D941" s="460"/>
      <c r="E941" s="460"/>
      <c r="F941" s="460"/>
      <c r="G941" s="460"/>
      <c r="H941" s="460"/>
      <c r="I941" s="460"/>
      <c r="J941" s="460"/>
      <c r="K941" s="460"/>
      <c r="L941" s="460"/>
      <c r="M941" s="460"/>
      <c r="N941" s="460"/>
      <c r="O941" s="460"/>
      <c r="P941" s="460"/>
      <c r="Q941" s="460"/>
    </row>
    <row r="942" ht="25.15" customHeight="true" x14ac:dyDescent="0.2">
      <c r="C942" s="460"/>
      <c r="D942" s="460"/>
      <c r="E942" s="460"/>
      <c r="F942" s="460"/>
      <c r="G942" s="460"/>
      <c r="H942" s="460"/>
      <c r="I942" s="460"/>
      <c r="J942" s="460"/>
      <c r="K942" s="460"/>
      <c r="L942" s="460"/>
      <c r="M942" s="460"/>
      <c r="N942" s="460"/>
      <c r="O942" s="460"/>
      <c r="P942" s="460"/>
      <c r="Q942" s="460"/>
    </row>
    <row r="943" ht="25.15" customHeight="true" x14ac:dyDescent="0.2">
      <c r="C943" s="460"/>
      <c r="D943" s="460"/>
      <c r="E943" s="460"/>
      <c r="F943" s="460"/>
      <c r="G943" s="460"/>
      <c r="H943" s="460"/>
      <c r="I943" s="460"/>
      <c r="J943" s="460"/>
      <c r="K943" s="460"/>
      <c r="L943" s="460"/>
      <c r="M943" s="460"/>
      <c r="N943" s="460"/>
      <c r="O943" s="460"/>
      <c r="P943" s="460"/>
      <c r="Q943" s="460"/>
    </row>
    <row r="944" ht="25.15" customHeight="true" x14ac:dyDescent="0.2">
      <c r="C944" s="460"/>
      <c r="D944" s="460"/>
      <c r="E944" s="460"/>
      <c r="F944" s="460"/>
      <c r="G944" s="460"/>
      <c r="H944" s="460"/>
      <c r="I944" s="460"/>
      <c r="J944" s="460"/>
      <c r="K944" s="460"/>
      <c r="L944" s="460"/>
      <c r="M944" s="460"/>
      <c r="N944" s="460"/>
      <c r="O944" s="460"/>
      <c r="P944" s="460"/>
      <c r="Q944" s="460"/>
    </row>
    <row r="945" ht="25.15" customHeight="true" x14ac:dyDescent="0.2">
      <c r="C945" s="460"/>
      <c r="D945" s="460"/>
      <c r="E945" s="460"/>
      <c r="F945" s="460"/>
      <c r="G945" s="460"/>
      <c r="H945" s="460"/>
      <c r="I945" s="460"/>
      <c r="J945" s="460"/>
      <c r="K945" s="460"/>
      <c r="L945" s="460"/>
      <c r="M945" s="460"/>
      <c r="N945" s="460"/>
      <c r="O945" s="460"/>
      <c r="P945" s="460"/>
      <c r="Q945" s="460"/>
    </row>
    <row r="946" ht="25.15" customHeight="true" x14ac:dyDescent="0.2">
      <c r="C946" s="460"/>
      <c r="D946" s="460"/>
      <c r="E946" s="460"/>
      <c r="F946" s="460"/>
      <c r="G946" s="460"/>
      <c r="H946" s="460"/>
      <c r="I946" s="460"/>
      <c r="J946" s="460"/>
      <c r="K946" s="460"/>
      <c r="L946" s="460"/>
      <c r="M946" s="460"/>
      <c r="N946" s="460"/>
      <c r="O946" s="460"/>
      <c r="P946" s="460"/>
      <c r="Q946" s="460"/>
    </row>
    <row r="947" ht="25.15" customHeight="true" x14ac:dyDescent="0.2">
      <c r="C947" s="460"/>
      <c r="D947" s="460"/>
      <c r="E947" s="460"/>
      <c r="F947" s="460"/>
      <c r="G947" s="460"/>
      <c r="H947" s="460"/>
      <c r="I947" s="460"/>
      <c r="J947" s="460"/>
      <c r="K947" s="460"/>
      <c r="L947" s="460"/>
      <c r="M947" s="460"/>
      <c r="N947" s="460"/>
      <c r="O947" s="460"/>
      <c r="P947" s="460"/>
      <c r="Q947" s="460"/>
    </row>
    <row r="948" ht="25.15" customHeight="true" x14ac:dyDescent="0.2">
      <c r="C948" s="460"/>
      <c r="D948" s="460"/>
      <c r="E948" s="460"/>
      <c r="F948" s="460"/>
      <c r="G948" s="460"/>
      <c r="H948" s="460"/>
      <c r="I948" s="460"/>
      <c r="J948" s="460"/>
      <c r="K948" s="460"/>
      <c r="L948" s="460"/>
      <c r="M948" s="460"/>
      <c r="N948" s="460"/>
      <c r="O948" s="460"/>
      <c r="P948" s="460"/>
      <c r="Q948" s="460"/>
    </row>
    <row r="949" ht="25.15" customHeight="true" x14ac:dyDescent="0.2">
      <c r="C949" s="460"/>
      <c r="D949" s="460"/>
      <c r="E949" s="460"/>
      <c r="F949" s="460"/>
      <c r="G949" s="460"/>
      <c r="H949" s="460"/>
      <c r="I949" s="460"/>
      <c r="J949" s="460"/>
      <c r="K949" s="460"/>
      <c r="L949" s="460"/>
      <c r="M949" s="460"/>
      <c r="N949" s="460"/>
      <c r="O949" s="460"/>
      <c r="P949" s="460"/>
      <c r="Q949" s="460"/>
    </row>
    <row r="950" ht="25.15" customHeight="true" x14ac:dyDescent="0.2">
      <c r="C950" s="460"/>
      <c r="D950" s="460"/>
      <c r="E950" s="460"/>
      <c r="F950" s="460"/>
      <c r="G950" s="460"/>
      <c r="H950" s="460"/>
      <c r="I950" s="460"/>
      <c r="J950" s="460"/>
      <c r="K950" s="460"/>
      <c r="L950" s="460"/>
      <c r="M950" s="460"/>
      <c r="N950" s="460"/>
      <c r="O950" s="460"/>
      <c r="P950" s="460"/>
      <c r="Q950" s="460"/>
    </row>
    <row r="951" ht="25.15" customHeight="true" x14ac:dyDescent="0.2">
      <c r="C951" s="460"/>
      <c r="D951" s="460"/>
      <c r="E951" s="460"/>
      <c r="F951" s="460"/>
      <c r="G951" s="460"/>
      <c r="H951" s="460"/>
      <c r="I951" s="460"/>
      <c r="J951" s="460"/>
      <c r="K951" s="460"/>
      <c r="L951" s="460"/>
      <c r="M951" s="460"/>
      <c r="N951" s="460"/>
      <c r="O951" s="460"/>
      <c r="P951" s="460"/>
      <c r="Q951" s="460"/>
    </row>
    <row r="952" ht="25.15" customHeight="true" x14ac:dyDescent="0.2">
      <c r="C952" s="460"/>
      <c r="D952" s="460"/>
      <c r="E952" s="460"/>
      <c r="F952" s="460"/>
      <c r="G952" s="460"/>
      <c r="H952" s="460"/>
      <c r="I952" s="460"/>
      <c r="J952" s="460"/>
      <c r="K952" s="460"/>
      <c r="L952" s="460"/>
      <c r="M952" s="460"/>
      <c r="N952" s="460"/>
      <c r="O952" s="460"/>
      <c r="P952" s="460"/>
      <c r="Q952" s="460"/>
    </row>
    <row r="953" ht="25.15" customHeight="true" x14ac:dyDescent="0.2">
      <c r="C953" s="460"/>
      <c r="D953" s="460"/>
      <c r="E953" s="460"/>
      <c r="F953" s="460"/>
      <c r="G953" s="460"/>
      <c r="H953" s="460"/>
      <c r="I953" s="460"/>
      <c r="J953" s="460"/>
      <c r="K953" s="460"/>
      <c r="L953" s="460"/>
      <c r="M953" s="460"/>
      <c r="N953" s="460"/>
      <c r="O953" s="460"/>
      <c r="P953" s="460"/>
      <c r="Q953" s="460"/>
    </row>
    <row r="954" ht="25.15" customHeight="true" x14ac:dyDescent="0.2">
      <c r="C954" s="460"/>
      <c r="D954" s="460"/>
      <c r="E954" s="460"/>
      <c r="F954" s="460"/>
      <c r="G954" s="460"/>
      <c r="H954" s="460"/>
      <c r="I954" s="460"/>
      <c r="J954" s="460"/>
      <c r="K954" s="460"/>
      <c r="L954" s="460"/>
      <c r="M954" s="460"/>
      <c r="N954" s="460"/>
      <c r="O954" s="460"/>
      <c r="P954" s="460"/>
      <c r="Q954" s="460"/>
    </row>
    <row r="955" ht="25.15" customHeight="true" x14ac:dyDescent="0.2">
      <c r="C955" s="460"/>
      <c r="D955" s="460"/>
      <c r="E955" s="460"/>
      <c r="F955" s="460"/>
      <c r="G955" s="460"/>
      <c r="H955" s="460"/>
      <c r="I955" s="460"/>
      <c r="J955" s="460"/>
      <c r="K955" s="460"/>
      <c r="L955" s="460"/>
      <c r="M955" s="460"/>
      <c r="N955" s="460"/>
      <c r="O955" s="460"/>
      <c r="P955" s="460"/>
      <c r="Q955" s="460"/>
    </row>
    <row r="956" ht="25.15" customHeight="true" x14ac:dyDescent="0.2">
      <c r="C956" s="460"/>
      <c r="D956" s="460"/>
      <c r="E956" s="460"/>
      <c r="F956" s="460"/>
      <c r="G956" s="460"/>
      <c r="H956" s="460"/>
      <c r="I956" s="460"/>
      <c r="J956" s="460"/>
      <c r="K956" s="460"/>
      <c r="L956" s="460"/>
      <c r="M956" s="460"/>
      <c r="N956" s="460"/>
      <c r="O956" s="460"/>
      <c r="P956" s="460"/>
      <c r="Q956" s="460"/>
    </row>
    <row r="957" ht="25.15" customHeight="true" x14ac:dyDescent="0.2">
      <c r="C957" s="460"/>
      <c r="D957" s="460"/>
      <c r="E957" s="460"/>
      <c r="F957" s="460"/>
      <c r="G957" s="460"/>
      <c r="H957" s="460"/>
      <c r="I957" s="460"/>
      <c r="J957" s="460"/>
      <c r="K957" s="460"/>
      <c r="L957" s="460"/>
      <c r="M957" s="460"/>
      <c r="N957" s="460"/>
      <c r="O957" s="460"/>
      <c r="P957" s="460"/>
      <c r="Q957" s="460"/>
    </row>
    <row r="958" ht="25.15" customHeight="true" x14ac:dyDescent="0.2">
      <c r="C958" s="460"/>
      <c r="D958" s="460"/>
      <c r="E958" s="460"/>
      <c r="F958" s="460"/>
      <c r="G958" s="460"/>
      <c r="H958" s="460"/>
      <c r="I958" s="460"/>
      <c r="J958" s="460"/>
      <c r="K958" s="460"/>
      <c r="L958" s="460"/>
      <c r="M958" s="460"/>
      <c r="N958" s="460"/>
      <c r="O958" s="460"/>
      <c r="P958" s="460"/>
      <c r="Q958" s="460"/>
    </row>
    <row r="959" ht="25.15" customHeight="true" x14ac:dyDescent="0.2">
      <c r="C959" s="460"/>
      <c r="D959" s="460"/>
      <c r="E959" s="460"/>
      <c r="F959" s="460"/>
      <c r="G959" s="460"/>
      <c r="H959" s="460"/>
      <c r="I959" s="460"/>
      <c r="J959" s="460"/>
      <c r="K959" s="460"/>
      <c r="L959" s="460"/>
      <c r="M959" s="460"/>
      <c r="N959" s="460"/>
      <c r="O959" s="460"/>
      <c r="P959" s="460"/>
      <c r="Q959" s="460"/>
    </row>
    <row r="960" ht="25.15" customHeight="true" x14ac:dyDescent="0.2">
      <c r="C960" s="460"/>
      <c r="D960" s="460"/>
      <c r="E960" s="460"/>
      <c r="F960" s="460"/>
      <c r="G960" s="460"/>
      <c r="H960" s="460"/>
      <c r="I960" s="460"/>
      <c r="J960" s="460"/>
      <c r="K960" s="460"/>
      <c r="L960" s="460"/>
      <c r="M960" s="460"/>
      <c r="N960" s="460"/>
      <c r="O960" s="460"/>
      <c r="P960" s="460"/>
      <c r="Q960" s="460"/>
    </row>
    <row r="961" ht="25.15" customHeight="true" x14ac:dyDescent="0.2">
      <c r="C961" s="460"/>
      <c r="D961" s="460"/>
      <c r="E961" s="460"/>
      <c r="F961" s="460"/>
      <c r="G961" s="460"/>
      <c r="H961" s="460"/>
      <c r="I961" s="460"/>
      <c r="J961" s="460"/>
      <c r="K961" s="460"/>
      <c r="L961" s="460"/>
      <c r="M961" s="460"/>
      <c r="N961" s="460"/>
      <c r="O961" s="460"/>
      <c r="P961" s="460"/>
      <c r="Q961" s="460"/>
    </row>
    <row r="962" ht="25.15" customHeight="true" x14ac:dyDescent="0.2">
      <c r="C962" s="460"/>
      <c r="D962" s="460"/>
      <c r="E962" s="460"/>
      <c r="F962" s="460"/>
      <c r="G962" s="460"/>
      <c r="H962" s="460"/>
      <c r="I962" s="460"/>
      <c r="J962" s="460"/>
      <c r="K962" s="460"/>
      <c r="L962" s="460"/>
      <c r="M962" s="460"/>
      <c r="N962" s="460"/>
      <c r="O962" s="460"/>
      <c r="P962" s="460"/>
      <c r="Q962" s="460"/>
    </row>
    <row r="963" ht="25.15" customHeight="true" x14ac:dyDescent="0.2">
      <c r="C963" s="460"/>
      <c r="D963" s="460"/>
      <c r="E963" s="460"/>
      <c r="F963" s="460"/>
      <c r="G963" s="460"/>
      <c r="H963" s="460"/>
      <c r="I963" s="460"/>
      <c r="J963" s="460"/>
      <c r="K963" s="460"/>
      <c r="L963" s="460"/>
      <c r="M963" s="460"/>
      <c r="N963" s="460"/>
      <c r="O963" s="460"/>
      <c r="P963" s="460"/>
      <c r="Q963" s="460"/>
    </row>
    <row r="964" ht="25.15" customHeight="true" x14ac:dyDescent="0.2">
      <c r="C964" s="460"/>
      <c r="D964" s="460"/>
      <c r="E964" s="460"/>
      <c r="F964" s="460"/>
      <c r="G964" s="460"/>
      <c r="H964" s="460"/>
      <c r="I964" s="460"/>
      <c r="J964" s="460"/>
      <c r="K964" s="460"/>
      <c r="L964" s="460"/>
      <c r="M964" s="460"/>
      <c r="N964" s="460"/>
      <c r="O964" s="460"/>
      <c r="P964" s="460"/>
      <c r="Q964" s="460"/>
    </row>
    <row r="965" ht="25.15" customHeight="true" x14ac:dyDescent="0.2">
      <c r="C965" s="460"/>
      <c r="D965" s="460"/>
      <c r="E965" s="460"/>
      <c r="F965" s="460"/>
      <c r="G965" s="460"/>
      <c r="H965" s="460"/>
      <c r="I965" s="460"/>
      <c r="J965" s="460"/>
      <c r="K965" s="460"/>
      <c r="L965" s="460"/>
      <c r="M965" s="460"/>
      <c r="N965" s="460"/>
      <c r="O965" s="460"/>
      <c r="P965" s="460"/>
      <c r="Q965" s="460"/>
    </row>
    <row r="966" ht="25.15" customHeight="true" x14ac:dyDescent="0.2">
      <c r="C966" s="460"/>
      <c r="D966" s="460"/>
      <c r="E966" s="460"/>
      <c r="F966" s="460"/>
      <c r="G966" s="460"/>
      <c r="H966" s="460"/>
      <c r="I966" s="460"/>
      <c r="J966" s="460"/>
      <c r="K966" s="460"/>
      <c r="L966" s="460"/>
      <c r="M966" s="460"/>
      <c r="N966" s="460"/>
      <c r="O966" s="460"/>
      <c r="P966" s="460"/>
      <c r="Q966" s="460"/>
    </row>
    <row r="967" ht="25.15" customHeight="true" x14ac:dyDescent="0.2">
      <c r="C967" s="460"/>
      <c r="D967" s="460"/>
      <c r="E967" s="460"/>
      <c r="F967" s="460"/>
      <c r="G967" s="460"/>
      <c r="H967" s="460"/>
      <c r="I967" s="460"/>
      <c r="J967" s="460"/>
      <c r="K967" s="460"/>
      <c r="L967" s="460"/>
      <c r="M967" s="460"/>
      <c r="N967" s="460"/>
      <c r="O967" s="460"/>
      <c r="P967" s="460"/>
      <c r="Q967" s="460"/>
    </row>
    <row r="968" ht="25.15" customHeight="true" x14ac:dyDescent="0.2">
      <c r="C968" s="460"/>
      <c r="D968" s="460"/>
      <c r="E968" s="460"/>
      <c r="F968" s="460"/>
      <c r="G968" s="460"/>
      <c r="H968" s="460"/>
      <c r="I968" s="460"/>
      <c r="J968" s="460"/>
      <c r="K968" s="460"/>
      <c r="L968" s="460"/>
      <c r="M968" s="460"/>
      <c r="N968" s="460"/>
      <c r="O968" s="460"/>
      <c r="P968" s="460"/>
      <c r="Q968" s="460"/>
    </row>
    <row r="969" ht="25.15" customHeight="true" x14ac:dyDescent="0.2">
      <c r="C969" s="460"/>
      <c r="D969" s="460"/>
      <c r="E969" s="460"/>
      <c r="F969" s="460"/>
      <c r="G969" s="460"/>
      <c r="H969" s="460"/>
      <c r="I969" s="460"/>
      <c r="J969" s="460"/>
      <c r="K969" s="460"/>
      <c r="L969" s="460"/>
      <c r="M969" s="460"/>
      <c r="N969" s="460"/>
      <c r="O969" s="460"/>
      <c r="P969" s="460"/>
      <c r="Q969" s="460"/>
    </row>
    <row r="970" ht="25.15" customHeight="true" x14ac:dyDescent="0.2">
      <c r="C970" s="460"/>
      <c r="D970" s="460"/>
      <c r="E970" s="460"/>
      <c r="F970" s="460"/>
      <c r="G970" s="460"/>
      <c r="H970" s="460"/>
      <c r="I970" s="460"/>
      <c r="J970" s="460"/>
      <c r="K970" s="460"/>
      <c r="L970" s="460"/>
      <c r="M970" s="460"/>
      <c r="N970" s="460"/>
      <c r="O970" s="460"/>
      <c r="P970" s="460"/>
      <c r="Q970" s="460"/>
    </row>
    <row r="971" ht="25.15" customHeight="true" x14ac:dyDescent="0.2">
      <c r="C971" s="460"/>
      <c r="D971" s="460"/>
      <c r="E971" s="460"/>
      <c r="F971" s="460"/>
      <c r="G971" s="460"/>
      <c r="H971" s="460"/>
      <c r="I971" s="460"/>
      <c r="J971" s="460"/>
      <c r="K971" s="460"/>
      <c r="L971" s="460"/>
      <c r="M971" s="460"/>
      <c r="N971" s="460"/>
      <c r="O971" s="460"/>
      <c r="P971" s="460"/>
      <c r="Q971" s="460"/>
    </row>
    <row r="972" ht="25.15" customHeight="true" x14ac:dyDescent="0.2">
      <c r="C972" s="460"/>
      <c r="D972" s="460"/>
      <c r="E972" s="460"/>
      <c r="F972" s="460"/>
      <c r="G972" s="460"/>
      <c r="H972" s="460"/>
      <c r="I972" s="460"/>
      <c r="J972" s="460"/>
      <c r="K972" s="460"/>
      <c r="L972" s="460"/>
      <c r="M972" s="460"/>
      <c r="N972" s="460"/>
      <c r="O972" s="460"/>
      <c r="P972" s="460"/>
      <c r="Q972" s="460"/>
    </row>
    <row r="973" ht="25.15" customHeight="true" x14ac:dyDescent="0.2">
      <c r="C973" s="460"/>
      <c r="D973" s="460"/>
      <c r="E973" s="460"/>
      <c r="F973" s="460"/>
      <c r="G973" s="460"/>
      <c r="H973" s="460"/>
      <c r="I973" s="460"/>
      <c r="J973" s="460"/>
      <c r="K973" s="460"/>
      <c r="L973" s="460"/>
      <c r="M973" s="460"/>
      <c r="N973" s="460"/>
      <c r="O973" s="460"/>
      <c r="P973" s="460"/>
      <c r="Q973" s="460"/>
    </row>
    <row r="974" ht="25.15" customHeight="true" x14ac:dyDescent="0.2">
      <c r="C974" s="460"/>
      <c r="D974" s="460"/>
      <c r="E974" s="460"/>
      <c r="F974" s="460"/>
      <c r="G974" s="460"/>
      <c r="H974" s="460"/>
      <c r="I974" s="460"/>
      <c r="J974" s="460"/>
      <c r="K974" s="460"/>
      <c r="L974" s="460"/>
      <c r="M974" s="460"/>
      <c r="N974" s="460"/>
      <c r="O974" s="460"/>
      <c r="P974" s="460"/>
      <c r="Q974" s="460"/>
    </row>
    <row r="975" ht="25.15" customHeight="true" x14ac:dyDescent="0.2">
      <c r="C975" s="460"/>
      <c r="D975" s="460"/>
      <c r="E975" s="460"/>
      <c r="F975" s="460"/>
      <c r="G975" s="460"/>
      <c r="H975" s="460"/>
      <c r="I975" s="460"/>
      <c r="J975" s="460"/>
      <c r="K975" s="460"/>
      <c r="L975" s="460"/>
      <c r="M975" s="460"/>
      <c r="N975" s="460"/>
      <c r="O975" s="460"/>
      <c r="P975" s="460"/>
      <c r="Q975" s="460"/>
    </row>
    <row r="976" ht="25.15" customHeight="true" x14ac:dyDescent="0.2">
      <c r="C976" s="460"/>
      <c r="D976" s="460"/>
      <c r="E976" s="460"/>
      <c r="F976" s="460"/>
      <c r="G976" s="460"/>
      <c r="H976" s="460"/>
      <c r="I976" s="460"/>
      <c r="J976" s="460"/>
      <c r="K976" s="460"/>
      <c r="L976" s="460"/>
      <c r="M976" s="460"/>
      <c r="N976" s="460"/>
      <c r="O976" s="460"/>
      <c r="P976" s="460"/>
      <c r="Q976" s="460"/>
    </row>
    <row r="977" ht="25.15" customHeight="true" x14ac:dyDescent="0.2">
      <c r="C977" s="460"/>
      <c r="D977" s="460"/>
      <c r="E977" s="460"/>
      <c r="F977" s="460"/>
      <c r="G977" s="460"/>
      <c r="H977" s="460"/>
      <c r="I977" s="460"/>
      <c r="J977" s="460"/>
      <c r="K977" s="460"/>
      <c r="L977" s="460"/>
      <c r="M977" s="460"/>
      <c r="N977" s="460"/>
      <c r="O977" s="460"/>
      <c r="P977" s="460"/>
      <c r="Q977" s="460"/>
    </row>
    <row r="978" ht="25.15" customHeight="true" x14ac:dyDescent="0.2">
      <c r="C978" s="460"/>
      <c r="D978" s="460"/>
      <c r="E978" s="460"/>
      <c r="F978" s="460"/>
      <c r="G978" s="460"/>
      <c r="H978" s="460"/>
      <c r="I978" s="460"/>
      <c r="J978" s="460"/>
      <c r="K978" s="460"/>
      <c r="L978" s="460"/>
      <c r="M978" s="460"/>
      <c r="N978" s="460"/>
      <c r="O978" s="460"/>
      <c r="P978" s="460"/>
      <c r="Q978" s="460"/>
    </row>
    <row r="979" ht="25.15" customHeight="true" x14ac:dyDescent="0.2">
      <c r="C979" s="460"/>
      <c r="D979" s="460"/>
      <c r="E979" s="460"/>
      <c r="F979" s="460"/>
      <c r="G979" s="460"/>
      <c r="H979" s="460"/>
      <c r="I979" s="460"/>
      <c r="J979" s="460"/>
      <c r="K979" s="460"/>
      <c r="L979" s="460"/>
      <c r="M979" s="460"/>
      <c r="N979" s="460"/>
      <c r="O979" s="460"/>
      <c r="P979" s="460"/>
      <c r="Q979" s="460"/>
    </row>
    <row r="980" ht="25.15" customHeight="true" x14ac:dyDescent="0.2">
      <c r="C980" s="460"/>
      <c r="D980" s="460"/>
      <c r="E980" s="460"/>
      <c r="F980" s="460"/>
      <c r="G980" s="460"/>
      <c r="H980" s="460"/>
      <c r="I980" s="460"/>
      <c r="J980" s="460"/>
      <c r="K980" s="460"/>
      <c r="L980" s="460"/>
      <c r="M980" s="460"/>
      <c r="N980" s="460"/>
      <c r="O980" s="460"/>
      <c r="P980" s="460"/>
      <c r="Q980" s="460"/>
    </row>
    <row r="981" ht="25.15" customHeight="true" x14ac:dyDescent="0.2">
      <c r="C981" s="460"/>
      <c r="D981" s="460"/>
      <c r="E981" s="460"/>
      <c r="F981" s="460"/>
      <c r="G981" s="460"/>
      <c r="H981" s="460"/>
      <c r="I981" s="460"/>
      <c r="J981" s="460"/>
      <c r="K981" s="460"/>
      <c r="L981" s="460"/>
      <c r="M981" s="460"/>
      <c r="N981" s="460"/>
      <c r="O981" s="460"/>
      <c r="P981" s="460"/>
      <c r="Q981" s="460"/>
    </row>
    <row r="982" ht="25.15" customHeight="true" x14ac:dyDescent="0.2">
      <c r="C982" s="460"/>
      <c r="D982" s="460"/>
      <c r="E982" s="460"/>
      <c r="F982" s="460"/>
      <c r="G982" s="460"/>
      <c r="H982" s="460"/>
      <c r="I982" s="460"/>
      <c r="J982" s="460"/>
      <c r="K982" s="460"/>
      <c r="L982" s="460"/>
      <c r="M982" s="460"/>
      <c r="N982" s="460"/>
      <c r="O982" s="460"/>
      <c r="P982" s="460"/>
      <c r="Q982" s="460"/>
    </row>
    <row r="983" ht="25.15" customHeight="true" x14ac:dyDescent="0.2">
      <c r="C983" s="460"/>
      <c r="D983" s="460"/>
      <c r="E983" s="460"/>
      <c r="F983" s="460"/>
      <c r="G983" s="460"/>
      <c r="H983" s="460"/>
      <c r="I983" s="460"/>
      <c r="J983" s="460"/>
      <c r="K983" s="460"/>
      <c r="L983" s="460"/>
      <c r="M983" s="460"/>
      <c r="N983" s="460"/>
      <c r="O983" s="460"/>
      <c r="P983" s="460"/>
      <c r="Q983" s="460"/>
    </row>
    <row r="984" ht="25.15" customHeight="true" x14ac:dyDescent="0.2">
      <c r="C984" s="460"/>
      <c r="D984" s="460"/>
      <c r="E984" s="460"/>
      <c r="F984" s="460"/>
      <c r="G984" s="460"/>
      <c r="H984" s="460"/>
      <c r="I984" s="460"/>
      <c r="J984" s="460"/>
      <c r="K984" s="460"/>
      <c r="L984" s="460"/>
      <c r="M984" s="460"/>
      <c r="N984" s="460"/>
      <c r="O984" s="460"/>
      <c r="P984" s="460"/>
      <c r="Q984" s="460"/>
    </row>
    <row r="985" ht="25.15" customHeight="true" x14ac:dyDescent="0.2">
      <c r="C985" s="460"/>
      <c r="D985" s="460"/>
      <c r="E985" s="460"/>
      <c r="F985" s="460"/>
      <c r="G985" s="460"/>
      <c r="H985" s="460"/>
      <c r="I985" s="460"/>
      <c r="J985" s="460"/>
      <c r="K985" s="460"/>
      <c r="L985" s="460"/>
      <c r="M985" s="460"/>
      <c r="N985" s="460"/>
      <c r="O985" s="460"/>
      <c r="P985" s="460"/>
      <c r="Q985" s="460"/>
    </row>
    <row r="986" ht="25.15" customHeight="true" x14ac:dyDescent="0.2">
      <c r="C986" s="460"/>
      <c r="D986" s="460"/>
      <c r="E986" s="460"/>
      <c r="F986" s="460"/>
      <c r="G986" s="460"/>
      <c r="H986" s="460"/>
      <c r="I986" s="460"/>
      <c r="J986" s="460"/>
      <c r="K986" s="460"/>
      <c r="L986" s="460"/>
      <c r="M986" s="460"/>
      <c r="N986" s="460"/>
      <c r="O986" s="460"/>
      <c r="P986" s="460"/>
      <c r="Q986" s="460"/>
    </row>
    <row r="987" ht="25.15" customHeight="true" x14ac:dyDescent="0.2">
      <c r="C987" s="460"/>
      <c r="D987" s="460"/>
      <c r="E987" s="460"/>
      <c r="F987" s="460"/>
      <c r="G987" s="460"/>
      <c r="H987" s="460"/>
      <c r="I987" s="460"/>
      <c r="J987" s="460"/>
      <c r="K987" s="460"/>
      <c r="L987" s="460"/>
      <c r="M987" s="460"/>
      <c r="N987" s="460"/>
      <c r="O987" s="460"/>
      <c r="P987" s="460"/>
      <c r="Q987" s="460"/>
    </row>
    <row r="988" ht="25.15" customHeight="true" x14ac:dyDescent="0.2">
      <c r="C988" s="460"/>
      <c r="D988" s="460"/>
      <c r="E988" s="460"/>
      <c r="F988" s="460"/>
      <c r="G988" s="460"/>
      <c r="H988" s="460"/>
      <c r="I988" s="460"/>
      <c r="J988" s="460"/>
      <c r="K988" s="460"/>
      <c r="L988" s="460"/>
      <c r="M988" s="460"/>
      <c r="N988" s="460"/>
      <c r="O988" s="460"/>
      <c r="P988" s="460"/>
      <c r="Q988" s="460"/>
    </row>
    <row r="989" ht="25.15" customHeight="true" x14ac:dyDescent="0.2">
      <c r="C989" s="460"/>
      <c r="D989" s="460"/>
      <c r="E989" s="460"/>
      <c r="F989" s="460"/>
      <c r="G989" s="460"/>
      <c r="H989" s="460"/>
      <c r="I989" s="460"/>
      <c r="J989" s="460"/>
      <c r="K989" s="460"/>
      <c r="L989" s="460"/>
      <c r="M989" s="460"/>
      <c r="N989" s="460"/>
      <c r="O989" s="460"/>
      <c r="P989" s="460"/>
      <c r="Q989" s="460"/>
    </row>
    <row r="990" ht="25.15" customHeight="true" x14ac:dyDescent="0.2">
      <c r="C990" s="460"/>
      <c r="D990" s="460"/>
      <c r="E990" s="460"/>
      <c r="F990" s="460"/>
      <c r="G990" s="460"/>
      <c r="H990" s="460"/>
      <c r="I990" s="460"/>
      <c r="J990" s="460"/>
      <c r="K990" s="460"/>
      <c r="L990" s="460"/>
      <c r="M990" s="460"/>
      <c r="N990" s="460"/>
      <c r="O990" s="460"/>
      <c r="P990" s="460"/>
      <c r="Q990" s="460"/>
    </row>
    <row r="991" ht="25.15" customHeight="true" x14ac:dyDescent="0.2">
      <c r="C991" s="460"/>
      <c r="D991" s="460"/>
      <c r="E991" s="460"/>
      <c r="F991" s="460"/>
      <c r="G991" s="460"/>
      <c r="H991" s="460"/>
      <c r="I991" s="460"/>
      <c r="J991" s="460"/>
      <c r="K991" s="460"/>
      <c r="L991" s="460"/>
      <c r="M991" s="460"/>
      <c r="N991" s="460"/>
      <c r="O991" s="460"/>
      <c r="P991" s="460"/>
      <c r="Q991" s="460"/>
    </row>
    <row r="992" ht="25.15" customHeight="true" x14ac:dyDescent="0.2">
      <c r="C992" s="460"/>
      <c r="D992" s="460"/>
      <c r="E992" s="460"/>
      <c r="F992" s="460"/>
      <c r="G992" s="460"/>
      <c r="H992" s="460"/>
      <c r="I992" s="460"/>
      <c r="J992" s="460"/>
      <c r="K992" s="460"/>
      <c r="L992" s="460"/>
      <c r="M992" s="460"/>
      <c r="N992" s="460"/>
      <c r="O992" s="460"/>
      <c r="P992" s="460"/>
      <c r="Q992" s="460"/>
    </row>
    <row r="993" ht="25.15" customHeight="true" x14ac:dyDescent="0.2">
      <c r="C993" s="460"/>
      <c r="D993" s="460"/>
      <c r="E993" s="460"/>
      <c r="F993" s="460"/>
      <c r="G993" s="460"/>
      <c r="H993" s="460"/>
      <c r="I993" s="460"/>
      <c r="J993" s="460"/>
      <c r="K993" s="460"/>
      <c r="L993" s="460"/>
      <c r="M993" s="460"/>
      <c r="N993" s="460"/>
      <c r="O993" s="460"/>
      <c r="P993" s="460"/>
      <c r="Q993" s="460"/>
    </row>
    <row r="994" ht="25.15" customHeight="true" x14ac:dyDescent="0.2">
      <c r="C994" s="460"/>
      <c r="D994" s="460"/>
      <c r="E994" s="460"/>
      <c r="F994" s="460"/>
      <c r="G994" s="460"/>
      <c r="H994" s="460"/>
      <c r="I994" s="460"/>
      <c r="J994" s="460"/>
      <c r="K994" s="460"/>
      <c r="L994" s="460"/>
      <c r="M994" s="460"/>
      <c r="N994" s="460"/>
      <c r="O994" s="460"/>
      <c r="P994" s="460"/>
      <c r="Q994" s="460"/>
    </row>
    <row r="995" ht="25.15" customHeight="true" x14ac:dyDescent="0.2">
      <c r="C995" s="460"/>
      <c r="D995" s="460"/>
      <c r="E995" s="460"/>
      <c r="F995" s="460"/>
      <c r="G995" s="460"/>
      <c r="H995" s="460"/>
      <c r="I995" s="460"/>
      <c r="J995" s="460"/>
      <c r="K995" s="460"/>
      <c r="L995" s="460"/>
      <c r="M995" s="460"/>
      <c r="N995" s="460"/>
      <c r="O995" s="460"/>
      <c r="P995" s="460"/>
      <c r="Q995" s="460"/>
    </row>
    <row r="996" ht="25.15" customHeight="true" x14ac:dyDescent="0.2">
      <c r="C996" s="460"/>
      <c r="D996" s="460"/>
      <c r="E996" s="460"/>
      <c r="F996" s="460"/>
      <c r="G996" s="460"/>
      <c r="H996" s="460"/>
      <c r="I996" s="460"/>
      <c r="J996" s="460"/>
      <c r="K996" s="460"/>
      <c r="L996" s="460"/>
      <c r="M996" s="460"/>
      <c r="N996" s="460"/>
      <c r="O996" s="460"/>
      <c r="P996" s="460"/>
      <c r="Q996" s="460"/>
    </row>
    <row r="997" ht="25.15" customHeight="true" x14ac:dyDescent="0.2">
      <c r="C997" s="460"/>
      <c r="D997" s="460"/>
      <c r="E997" s="460"/>
      <c r="F997" s="460"/>
      <c r="G997" s="460"/>
      <c r="H997" s="460"/>
      <c r="I997" s="460"/>
      <c r="J997" s="460"/>
      <c r="K997" s="460"/>
      <c r="L997" s="460"/>
      <c r="M997" s="460"/>
      <c r="N997" s="460"/>
      <c r="O997" s="460"/>
      <c r="P997" s="460"/>
      <c r="Q997" s="460"/>
    </row>
    <row r="998" ht="25.15" customHeight="true" x14ac:dyDescent="0.2">
      <c r="C998" s="460"/>
      <c r="D998" s="460"/>
      <c r="E998" s="460"/>
      <c r="F998" s="460"/>
      <c r="G998" s="460"/>
      <c r="H998" s="460"/>
      <c r="I998" s="460"/>
      <c r="J998" s="460"/>
      <c r="K998" s="460"/>
      <c r="L998" s="460"/>
      <c r="M998" s="460"/>
      <c r="N998" s="460"/>
      <c r="O998" s="460"/>
      <c r="P998" s="460"/>
      <c r="Q998" s="460"/>
    </row>
    <row r="999" ht="25.15" customHeight="true" x14ac:dyDescent="0.2">
      <c r="C999" s="460"/>
      <c r="D999" s="460"/>
      <c r="E999" s="460"/>
      <c r="F999" s="460"/>
      <c r="G999" s="460"/>
      <c r="H999" s="460"/>
      <c r="I999" s="460"/>
      <c r="J999" s="460"/>
      <c r="K999" s="460"/>
      <c r="L999" s="460"/>
      <c r="M999" s="460"/>
      <c r="N999" s="460"/>
      <c r="O999" s="460"/>
      <c r="P999" s="460"/>
      <c r="Q999" s="460"/>
    </row>
    <row r="1000" ht="25.15" customHeight="true" x14ac:dyDescent="0.2">
      <c r="C1000" s="460"/>
      <c r="D1000" s="460"/>
      <c r="E1000" s="460"/>
      <c r="F1000" s="460"/>
      <c r="G1000" s="460"/>
      <c r="H1000" s="460"/>
      <c r="I1000" s="460"/>
      <c r="J1000" s="460"/>
      <c r="K1000" s="460"/>
      <c r="L1000" s="460"/>
      <c r="M1000" s="460"/>
      <c r="N1000" s="460"/>
      <c r="O1000" s="460"/>
      <c r="P1000" s="460"/>
      <c r="Q1000" s="460"/>
    </row>
    <row r="1001" ht="25.15" customHeight="true" x14ac:dyDescent="0.2">
      <c r="C1001" s="460"/>
      <c r="D1001" s="460"/>
      <c r="E1001" s="460"/>
      <c r="F1001" s="460"/>
      <c r="G1001" s="460"/>
      <c r="H1001" s="460"/>
      <c r="I1001" s="460"/>
      <c r="J1001" s="460"/>
      <c r="K1001" s="460"/>
      <c r="L1001" s="460"/>
      <c r="M1001" s="460"/>
      <c r="N1001" s="460"/>
      <c r="O1001" s="460"/>
      <c r="P1001" s="460"/>
      <c r="Q1001" s="460"/>
    </row>
    <row r="1002" ht="25.15" customHeight="true" x14ac:dyDescent="0.2">
      <c r="C1002" s="460"/>
      <c r="D1002" s="460"/>
      <c r="E1002" s="460"/>
      <c r="F1002" s="460"/>
      <c r="G1002" s="460"/>
      <c r="H1002" s="460"/>
      <c r="I1002" s="460"/>
      <c r="J1002" s="460"/>
      <c r="K1002" s="460"/>
      <c r="L1002" s="460"/>
      <c r="M1002" s="460"/>
      <c r="N1002" s="460"/>
      <c r="O1002" s="460"/>
      <c r="P1002" s="460"/>
      <c r="Q1002" s="460"/>
    </row>
    <row r="1003" ht="25.15" customHeight="true" x14ac:dyDescent="0.2">
      <c r="C1003" s="460"/>
      <c r="D1003" s="460"/>
      <c r="E1003" s="460"/>
      <c r="F1003" s="460"/>
      <c r="G1003" s="460"/>
      <c r="H1003" s="460"/>
      <c r="I1003" s="460"/>
      <c r="J1003" s="460"/>
      <c r="K1003" s="460"/>
      <c r="L1003" s="460"/>
      <c r="M1003" s="460"/>
      <c r="N1003" s="460"/>
      <c r="O1003" s="460"/>
      <c r="P1003" s="460"/>
      <c r="Q1003" s="460"/>
    </row>
    <row r="1004" ht="25.15" customHeight="true" x14ac:dyDescent="0.2">
      <c r="C1004" s="460"/>
      <c r="D1004" s="460"/>
      <c r="E1004" s="460"/>
      <c r="F1004" s="460"/>
      <c r="G1004" s="460"/>
      <c r="H1004" s="460"/>
      <c r="I1004" s="460"/>
      <c r="J1004" s="460"/>
      <c r="K1004" s="460"/>
      <c r="L1004" s="460"/>
      <c r="M1004" s="460"/>
      <c r="N1004" s="460"/>
      <c r="O1004" s="460"/>
      <c r="P1004" s="460"/>
      <c r="Q1004" s="460"/>
    </row>
    <row r="1005" ht="25.15" customHeight="true" x14ac:dyDescent="0.2">
      <c r="C1005" s="460"/>
      <c r="D1005" s="460"/>
      <c r="E1005" s="460"/>
      <c r="F1005" s="460"/>
      <c r="G1005" s="460"/>
      <c r="H1005" s="460"/>
      <c r="I1005" s="460"/>
      <c r="J1005" s="460"/>
      <c r="K1005" s="460"/>
      <c r="L1005" s="460"/>
      <c r="M1005" s="460"/>
      <c r="N1005" s="460"/>
      <c r="O1005" s="460"/>
      <c r="P1005" s="460"/>
      <c r="Q1005" s="460"/>
    </row>
    <row r="1006" ht="25.15" customHeight="true" x14ac:dyDescent="0.2">
      <c r="C1006" s="460"/>
      <c r="D1006" s="460"/>
      <c r="E1006" s="460"/>
      <c r="F1006" s="460"/>
      <c r="G1006" s="460"/>
      <c r="H1006" s="460"/>
      <c r="I1006" s="460"/>
      <c r="J1006" s="460"/>
      <c r="K1006" s="460"/>
      <c r="L1006" s="460"/>
      <c r="M1006" s="460"/>
      <c r="N1006" s="460"/>
      <c r="O1006" s="460"/>
      <c r="P1006" s="460"/>
      <c r="Q1006" s="460"/>
    </row>
    <row r="1007" ht="25.15" customHeight="true" x14ac:dyDescent="0.2">
      <c r="C1007" s="460"/>
      <c r="D1007" s="460"/>
      <c r="E1007" s="460"/>
      <c r="F1007" s="460"/>
      <c r="G1007" s="460"/>
      <c r="H1007" s="460"/>
      <c r="I1007" s="460"/>
      <c r="J1007" s="460"/>
      <c r="K1007" s="460"/>
      <c r="L1007" s="460"/>
      <c r="M1007" s="460"/>
      <c r="N1007" s="460"/>
      <c r="O1007" s="460"/>
      <c r="P1007" s="460"/>
      <c r="Q1007" s="460"/>
    </row>
    <row r="1008" ht="25.15" customHeight="true" x14ac:dyDescent="0.2">
      <c r="C1008" s="460"/>
      <c r="D1008" s="460"/>
      <c r="E1008" s="460"/>
      <c r="F1008" s="460"/>
      <c r="G1008" s="460"/>
      <c r="H1008" s="460"/>
      <c r="I1008" s="460"/>
      <c r="J1008" s="460"/>
      <c r="K1008" s="460"/>
      <c r="L1008" s="460"/>
      <c r="M1008" s="460"/>
      <c r="N1008" s="460"/>
      <c r="O1008" s="460"/>
      <c r="P1008" s="460"/>
      <c r="Q1008" s="460"/>
    </row>
    <row r="1009" ht="25.15" customHeight="true" x14ac:dyDescent="0.2">
      <c r="C1009" s="460"/>
      <c r="D1009" s="460"/>
      <c r="E1009" s="460"/>
      <c r="F1009" s="460"/>
      <c r="G1009" s="460"/>
      <c r="H1009" s="460"/>
      <c r="I1009" s="460"/>
      <c r="J1009" s="460"/>
      <c r="K1009" s="460"/>
      <c r="L1009" s="460"/>
      <c r="M1009" s="460"/>
      <c r="N1009" s="460"/>
      <c r="O1009" s="460"/>
      <c r="P1009" s="460"/>
      <c r="Q1009" s="460"/>
    </row>
    <row r="1010" ht="25.15" customHeight="true" x14ac:dyDescent="0.2">
      <c r="C1010" s="460"/>
      <c r="D1010" s="460"/>
      <c r="E1010" s="460"/>
      <c r="F1010" s="460"/>
      <c r="G1010" s="460"/>
      <c r="H1010" s="460"/>
      <c r="I1010" s="460"/>
      <c r="J1010" s="460"/>
      <c r="K1010" s="460"/>
      <c r="L1010" s="460"/>
      <c r="M1010" s="460"/>
      <c r="N1010" s="460"/>
      <c r="O1010" s="460"/>
      <c r="P1010" s="460"/>
      <c r="Q1010" s="460"/>
    </row>
    <row r="1011" ht="25.15" customHeight="true" x14ac:dyDescent="0.2">
      <c r="C1011" s="460"/>
      <c r="D1011" s="460"/>
      <c r="E1011" s="460"/>
      <c r="F1011" s="460"/>
      <c r="G1011" s="460"/>
      <c r="H1011" s="460"/>
      <c r="I1011" s="460"/>
      <c r="J1011" s="460"/>
      <c r="K1011" s="460"/>
      <c r="L1011" s="460"/>
      <c r="M1011" s="460"/>
      <c r="N1011" s="460"/>
      <c r="O1011" s="460"/>
      <c r="P1011" s="460"/>
      <c r="Q1011" s="460"/>
    </row>
    <row r="1012" ht="25.15" customHeight="true" x14ac:dyDescent="0.2">
      <c r="C1012" s="460"/>
      <c r="D1012" s="460"/>
      <c r="E1012" s="460"/>
      <c r="F1012" s="460"/>
      <c r="G1012" s="460"/>
      <c r="H1012" s="460"/>
      <c r="I1012" s="460"/>
      <c r="J1012" s="460"/>
      <c r="K1012" s="460"/>
      <c r="L1012" s="460"/>
      <c r="M1012" s="460"/>
      <c r="N1012" s="460"/>
      <c r="O1012" s="460"/>
      <c r="P1012" s="460"/>
      <c r="Q1012" s="460"/>
    </row>
    <row r="1013" ht="25.15" customHeight="true" x14ac:dyDescent="0.2">
      <c r="C1013" s="460"/>
      <c r="D1013" s="460"/>
      <c r="E1013" s="460"/>
      <c r="F1013" s="460"/>
      <c r="G1013" s="460"/>
      <c r="H1013" s="460"/>
      <c r="I1013" s="460"/>
      <c r="J1013" s="460"/>
      <c r="K1013" s="460"/>
      <c r="L1013" s="460"/>
      <c r="M1013" s="460"/>
      <c r="N1013" s="460"/>
      <c r="O1013" s="460"/>
      <c r="P1013" s="460"/>
      <c r="Q1013" s="460"/>
    </row>
    <row r="1014" ht="25.15" customHeight="true" x14ac:dyDescent="0.2">
      <c r="C1014" s="460"/>
      <c r="D1014" s="460"/>
      <c r="E1014" s="460"/>
      <c r="F1014" s="460"/>
      <c r="G1014" s="460"/>
      <c r="H1014" s="460"/>
      <c r="I1014" s="460"/>
      <c r="J1014" s="460"/>
      <c r="K1014" s="460"/>
      <c r="L1014" s="460"/>
      <c r="M1014" s="460"/>
      <c r="N1014" s="460"/>
      <c r="O1014" s="460"/>
      <c r="P1014" s="460"/>
      <c r="Q1014" s="460"/>
    </row>
    <row r="1015" ht="25.15" customHeight="true" x14ac:dyDescent="0.2">
      <c r="C1015" s="460"/>
      <c r="D1015" s="460"/>
      <c r="E1015" s="460"/>
      <c r="F1015" s="460"/>
      <c r="G1015" s="460"/>
      <c r="H1015" s="460"/>
      <c r="I1015" s="460"/>
      <c r="J1015" s="460"/>
      <c r="K1015" s="460"/>
      <c r="L1015" s="460"/>
      <c r="M1015" s="460"/>
      <c r="N1015" s="460"/>
      <c r="O1015" s="460"/>
      <c r="P1015" s="460"/>
      <c r="Q1015" s="460"/>
    </row>
    <row r="1016" ht="25.15" customHeight="true" x14ac:dyDescent="0.2">
      <c r="C1016" s="460"/>
      <c r="D1016" s="460"/>
      <c r="E1016" s="460"/>
      <c r="F1016" s="460"/>
      <c r="G1016" s="460"/>
      <c r="H1016" s="460"/>
      <c r="I1016" s="460"/>
      <c r="J1016" s="460"/>
      <c r="K1016" s="460"/>
      <c r="L1016" s="460"/>
      <c r="M1016" s="460"/>
      <c r="N1016" s="460"/>
      <c r="O1016" s="460"/>
      <c r="P1016" s="460"/>
      <c r="Q1016" s="460"/>
    </row>
    <row r="1017" ht="25.15" customHeight="true" x14ac:dyDescent="0.2">
      <c r="C1017" s="460"/>
      <c r="D1017" s="460"/>
      <c r="E1017" s="460"/>
      <c r="F1017" s="460"/>
      <c r="G1017" s="460"/>
      <c r="H1017" s="460"/>
      <c r="I1017" s="460"/>
      <c r="J1017" s="460"/>
      <c r="K1017" s="460"/>
      <c r="L1017" s="460"/>
      <c r="M1017" s="460"/>
      <c r="N1017" s="460"/>
      <c r="O1017" s="460"/>
      <c r="P1017" s="460"/>
      <c r="Q1017" s="460"/>
    </row>
    <row r="1018" ht="25.15" customHeight="true" x14ac:dyDescent="0.2">
      <c r="C1018" s="460"/>
      <c r="D1018" s="460"/>
      <c r="E1018" s="460"/>
      <c r="F1018" s="460"/>
      <c r="G1018" s="460"/>
      <c r="H1018" s="460"/>
      <c r="I1018" s="460"/>
      <c r="J1018" s="460"/>
      <c r="K1018" s="460"/>
      <c r="L1018" s="460"/>
      <c r="M1018" s="460"/>
      <c r="N1018" s="460"/>
      <c r="O1018" s="460"/>
      <c r="P1018" s="460"/>
      <c r="Q1018" s="460"/>
    </row>
    <row r="1019" ht="25.15" customHeight="true" x14ac:dyDescent="0.2">
      <c r="C1019" s="460"/>
      <c r="D1019" s="460"/>
      <c r="E1019" s="460"/>
      <c r="F1019" s="460"/>
      <c r="G1019" s="460"/>
      <c r="H1019" s="460"/>
      <c r="I1019" s="460"/>
      <c r="J1019" s="460"/>
      <c r="K1019" s="460"/>
      <c r="L1019" s="460"/>
      <c r="M1019" s="460"/>
      <c r="N1019" s="460"/>
      <c r="O1019" s="460"/>
      <c r="P1019" s="460"/>
      <c r="Q1019" s="460"/>
    </row>
    <row r="1020" ht="25.15" customHeight="true" x14ac:dyDescent="0.2">
      <c r="C1020" s="460"/>
      <c r="D1020" s="460"/>
      <c r="E1020" s="460"/>
      <c r="F1020" s="460"/>
      <c r="G1020" s="460"/>
      <c r="H1020" s="460"/>
      <c r="I1020" s="460"/>
      <c r="J1020" s="460"/>
      <c r="K1020" s="460"/>
      <c r="L1020" s="460"/>
      <c r="M1020" s="460"/>
      <c r="N1020" s="460"/>
      <c r="O1020" s="460"/>
      <c r="P1020" s="460"/>
      <c r="Q1020" s="460"/>
    </row>
    <row r="1021" ht="25.15" customHeight="true" x14ac:dyDescent="0.2">
      <c r="C1021" s="460"/>
      <c r="D1021" s="460"/>
      <c r="E1021" s="460"/>
      <c r="F1021" s="460"/>
      <c r="G1021" s="460"/>
      <c r="H1021" s="460"/>
      <c r="I1021" s="460"/>
      <c r="J1021" s="460"/>
      <c r="K1021" s="460"/>
      <c r="L1021" s="460"/>
      <c r="M1021" s="460"/>
      <c r="N1021" s="460"/>
      <c r="O1021" s="460"/>
      <c r="P1021" s="460"/>
      <c r="Q1021" s="460"/>
    </row>
    <row r="1022" ht="25.15" customHeight="true" x14ac:dyDescent="0.2">
      <c r="C1022" s="460"/>
      <c r="D1022" s="460"/>
      <c r="E1022" s="460"/>
      <c r="F1022" s="460"/>
      <c r="G1022" s="460"/>
      <c r="H1022" s="460"/>
      <c r="I1022" s="460"/>
      <c r="J1022" s="460"/>
      <c r="K1022" s="460"/>
      <c r="L1022" s="460"/>
      <c r="M1022" s="460"/>
      <c r="N1022" s="460"/>
      <c r="O1022" s="460"/>
      <c r="P1022" s="460"/>
      <c r="Q1022" s="460"/>
    </row>
    <row r="1023" ht="25.15" customHeight="true" x14ac:dyDescent="0.2">
      <c r="C1023" s="460"/>
      <c r="D1023" s="460"/>
      <c r="E1023" s="460"/>
      <c r="F1023" s="460"/>
      <c r="G1023" s="460"/>
      <c r="H1023" s="460"/>
      <c r="I1023" s="460"/>
      <c r="J1023" s="460"/>
      <c r="K1023" s="460"/>
      <c r="L1023" s="460"/>
      <c r="M1023" s="460"/>
      <c r="N1023" s="460"/>
      <c r="O1023" s="460"/>
      <c r="P1023" s="460"/>
      <c r="Q1023" s="460"/>
    </row>
    <row r="1024" ht="25.15" customHeight="true" x14ac:dyDescent="0.2">
      <c r="C1024" s="460"/>
      <c r="D1024" s="460"/>
      <c r="E1024" s="460"/>
      <c r="F1024" s="460"/>
      <c r="G1024" s="460"/>
      <c r="H1024" s="460"/>
      <c r="I1024" s="460"/>
      <c r="J1024" s="460"/>
      <c r="K1024" s="460"/>
      <c r="L1024" s="460"/>
      <c r="M1024" s="460"/>
      <c r="N1024" s="460"/>
      <c r="O1024" s="460"/>
      <c r="P1024" s="460"/>
      <c r="Q1024" s="460"/>
    </row>
    <row r="1025" s="397" customFormat="true" ht="21" customHeight="true" x14ac:dyDescent="0.2">
      <c r="A1025" s="1855" t="s">
        <v>289</v>
      </c>
      <c r="B1025" s="1856"/>
      <c r="C1025" s="1857"/>
      <c r="AM1025" s="532"/>
      <c r="AN1025" s="532"/>
      <c r="AO1025" s="532"/>
      <c r="AP1025" s="532"/>
      <c r="AQ1025" s="532"/>
      <c r="AR1025" s="532"/>
      <c r="AS1025" s="532"/>
      <c r="AT1025" s="532"/>
      <c r="AU1025" s="532"/>
      <c r="AV1025" s="532"/>
      <c r="AW1025" s="532"/>
      <c r="AX1025" s="532"/>
      <c r="AY1025" s="532"/>
      <c r="AZ1025" s="532"/>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7" customFormat="true" ht="15.95" customHeight="true" x14ac:dyDescent="0.2">
      <c r="A1026" s="1840" t="s">
        <v>197</v>
      </c>
      <c r="B1026" s="1841"/>
      <c r="C1026" s="423" t="s">
        <v>198</v>
      </c>
      <c r="AM1026" s="532"/>
      <c r="AN1026" s="532"/>
      <c r="AO1026" s="532"/>
      <c r="AP1026" s="532"/>
      <c r="AQ1026" s="532"/>
      <c r="AR1026" s="532"/>
      <c r="AS1026" s="532"/>
      <c r="AT1026" s="532"/>
      <c r="AU1026" s="532"/>
      <c r="AV1026" s="532"/>
      <c r="AW1026" s="532"/>
      <c r="AX1026" s="532"/>
      <c r="AY1026" s="532"/>
      <c r="AZ1026" s="532"/>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7" customFormat="true" ht="17.1" hidden="true" customHeight="true" x14ac:dyDescent="0.2">
      <c r="A1027" s="424" t="s">
        <v>199</v>
      </c>
      <c r="B1027" s="425" t="s">
        <v>200</v>
      </c>
      <c r="C1027" s="426">
        <v>17351</v>
      </c>
      <c r="AM1027" s="532"/>
      <c r="AN1027" s="532"/>
      <c r="AO1027" s="532"/>
      <c r="AP1027" s="532"/>
      <c r="AQ1027" s="532"/>
      <c r="AR1027" s="532"/>
      <c r="AS1027" s="532"/>
      <c r="AT1027" s="532"/>
      <c r="AU1027" s="532"/>
      <c r="AV1027" s="532"/>
      <c r="AW1027" s="532"/>
      <c r="AX1027" s="532"/>
      <c r="AY1027" s="532"/>
      <c r="AZ1027" s="532"/>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7" customFormat="true" ht="17.1" hidden="true" customHeight="true" x14ac:dyDescent="0.2">
      <c r="A1028" s="427" t="s">
        <v>201</v>
      </c>
      <c r="B1028" s="428" t="s">
        <v>200</v>
      </c>
      <c r="C1028" s="429">
        <v>17351</v>
      </c>
      <c r="AM1028" s="532"/>
      <c r="AN1028" s="532"/>
      <c r="AO1028" s="532"/>
      <c r="AP1028" s="532"/>
      <c r="AQ1028" s="532"/>
      <c r="AR1028" s="532"/>
      <c r="AS1028" s="532"/>
      <c r="AT1028" s="532"/>
      <c r="AU1028" s="532"/>
      <c r="AV1028" s="532"/>
      <c r="AW1028" s="532"/>
      <c r="AX1028" s="532"/>
      <c r="AY1028" s="532"/>
      <c r="AZ1028" s="532"/>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7" customFormat="true" ht="17.1" hidden="true" customHeight="true" x14ac:dyDescent="0.2">
      <c r="A1029" s="427" t="s">
        <v>202</v>
      </c>
      <c r="B1029" s="428" t="s">
        <v>290</v>
      </c>
      <c r="C1029" s="429">
        <v>17351</v>
      </c>
      <c r="AM1029" s="532"/>
      <c r="AN1029" s="532"/>
      <c r="AO1029" s="532"/>
      <c r="AP1029" s="532"/>
      <c r="AQ1029" s="532"/>
      <c r="AR1029" s="532"/>
      <c r="AS1029" s="532"/>
      <c r="AT1029" s="532"/>
      <c r="AU1029" s="532"/>
      <c r="AV1029" s="532"/>
      <c r="AW1029" s="532"/>
      <c r="AX1029" s="532"/>
      <c r="AY1029" s="532"/>
      <c r="AZ1029" s="532"/>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7" customFormat="true" ht="17.1" hidden="true" customHeight="true" x14ac:dyDescent="0.2">
      <c r="A1030" s="427" t="s">
        <v>203</v>
      </c>
      <c r="B1030" s="428" t="s">
        <v>291</v>
      </c>
      <c r="C1030" s="429">
        <v>17351</v>
      </c>
      <c r="AM1030" s="532"/>
      <c r="AN1030" s="532"/>
      <c r="AO1030" s="532"/>
      <c r="AP1030" s="532"/>
      <c r="AQ1030" s="532"/>
      <c r="AR1030" s="532"/>
      <c r="AS1030" s="532"/>
      <c r="AT1030" s="532"/>
      <c r="AU1030" s="532"/>
      <c r="AV1030" s="532"/>
      <c r="AW1030" s="532"/>
      <c r="AX1030" s="532"/>
      <c r="AY1030" s="532"/>
      <c r="AZ1030" s="532"/>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7" customFormat="true" ht="17.1" customHeight="true" x14ac:dyDescent="0.2">
      <c r="A1031" s="1842" t="s">
        <v>204</v>
      </c>
      <c r="B1031" s="428" t="s">
        <v>205</v>
      </c>
      <c r="C1031" s="429">
        <v>4693</v>
      </c>
      <c r="AM1031" s="532"/>
      <c r="AN1031" s="532"/>
      <c r="AO1031" s="532"/>
      <c r="AP1031" s="532"/>
      <c r="AQ1031" s="532"/>
      <c r="AR1031" s="532"/>
      <c r="AS1031" s="532"/>
      <c r="AT1031" s="532"/>
      <c r="AU1031" s="532"/>
      <c r="AV1031" s="532"/>
      <c r="AW1031" s="532"/>
      <c r="AX1031" s="532"/>
      <c r="AY1031" s="532"/>
      <c r="AZ1031" s="532"/>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7" customFormat="true" ht="17.1" customHeight="true" x14ac:dyDescent="0.2">
      <c r="A1032" s="1842"/>
      <c r="B1032" s="428" t="s">
        <v>206</v>
      </c>
      <c r="C1032" s="429">
        <v>12658</v>
      </c>
      <c r="AM1032" s="532"/>
      <c r="AN1032" s="532"/>
      <c r="AO1032" s="532"/>
      <c r="AP1032" s="532"/>
      <c r="AQ1032" s="532"/>
      <c r="AR1032" s="532"/>
      <c r="AS1032" s="532"/>
      <c r="AT1032" s="532"/>
      <c r="AU1032" s="532"/>
      <c r="AV1032" s="532"/>
      <c r="AW1032" s="532"/>
      <c r="AX1032" s="532"/>
      <c r="AY1032" s="532"/>
      <c r="AZ1032" s="532"/>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7" customFormat="true" ht="17.1" customHeight="true" x14ac:dyDescent="0.2">
      <c r="A1033" s="1843"/>
      <c r="B1033" s="430" t="s">
        <v>182</v>
      </c>
      <c r="C1033" s="431">
        <v>0</v>
      </c>
      <c r="AM1033" s="532"/>
      <c r="AN1033" s="532"/>
      <c r="AO1033" s="532"/>
      <c r="AP1033" s="532"/>
      <c r="AQ1033" s="532"/>
      <c r="AR1033" s="532"/>
      <c r="AS1033" s="532"/>
      <c r="AT1033" s="532"/>
      <c r="AU1033" s="532"/>
      <c r="AV1033" s="532"/>
      <c r="AW1033" s="532"/>
      <c r="AX1033" s="532"/>
      <c r="AY1033" s="532"/>
      <c r="AZ1033" s="532"/>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7" customFormat="true" ht="12.95" customHeight="true" x14ac:dyDescent="0.2">
      <c r="A1034" s="1844" t="s">
        <v>292</v>
      </c>
      <c r="B1034" s="1845"/>
      <c r="C1034" s="1846"/>
      <c r="AM1034" s="532"/>
      <c r="AN1034" s="532"/>
      <c r="AO1034" s="532"/>
      <c r="AP1034" s="532"/>
      <c r="AQ1034" s="532"/>
      <c r="AR1034" s="532"/>
      <c r="AS1034" s="532"/>
      <c r="AT1034" s="532"/>
      <c r="AU1034" s="532"/>
      <c r="AV1034" s="532"/>
      <c r="AW1034" s="532"/>
      <c r="AX1034" s="532"/>
      <c r="AY1034" s="532"/>
      <c r="AZ1034" s="532"/>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M1035" s="211"/>
      <c r="AN1035" s="211"/>
      <c r="AO1035" s="211"/>
      <c r="AP1035" s="211"/>
      <c r="AQ1035" s="211"/>
      <c r="AR1035" s="211"/>
      <c r="AS1035" s="211"/>
      <c r="AT1035" s="211"/>
      <c r="AU1035" s="211"/>
      <c r="AV1035" s="211"/>
      <c r="AW1035" s="211"/>
      <c r="AX1035" s="211"/>
      <c r="AY1035" s="211"/>
      <c r="AZ1035" s="211"/>
      <c r="BA1035" s="396"/>
      <c r="BB1035" s="238"/>
      <c r="BC1035" s="396"/>
      <c r="BD1035" s="396"/>
      <c r="BE1035" s="396"/>
      <c r="BF1035" s="396"/>
      <c r="BG1035" s="396"/>
      <c r="BH1035" s="396"/>
      <c r="BI1035" s="396"/>
      <c r="BJ1035" s="396"/>
      <c r="BK1035" s="396"/>
      <c r="BL1035" s="396"/>
      <c r="BM1035" s="396"/>
      <c r="BN1035" s="396"/>
      <c r="BO1035" s="396"/>
      <c r="BP1035" s="396"/>
      <c r="BQ1035" s="396"/>
      <c r="BR1035" s="396"/>
      <c r="BS1035" s="396"/>
      <c r="BT1035" s="396"/>
      <c r="BU1035" s="396"/>
      <c r="BV1035" s="396"/>
      <c r="BW1035" s="396"/>
      <c r="BX1035" s="396"/>
      <c r="BY1035" s="396"/>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Abyan</v>
      </c>
      <c r="B1037" s="293" t="e">
        <f>BR122+BR123</f>
        <v>#VALUE!</v>
      </c>
    </row>
    <row r="1038" ht="15" customHeight="true" x14ac:dyDescent="0.2">
      <c r="A1038" s="293" t="str">
        <f>S15</f>
        <v>Aden</v>
      </c>
      <c r="B1038" s="293" t="e">
        <f>BS122+BS123</f>
        <v>#VALUE!</v>
      </c>
    </row>
    <row r="1039" ht="15" customHeight="true" x14ac:dyDescent="0.2">
      <c r="A1039" s="293" t="str">
        <f>T15</f>
        <v>Al-Baidha</v>
      </c>
      <c r="B1039" s="293" t="e">
        <f>BT122+BT123</f>
        <v>#VALUE!</v>
      </c>
    </row>
    <row r="1040" ht="15" customHeight="true" x14ac:dyDescent="0.2">
      <c r="A1040" s="293" t="str">
        <f>U15</f>
        <v>Al-Hodiedah</v>
      </c>
      <c r="B1040" s="293" t="e">
        <f>BU122+BU123</f>
        <v>#VALUE!</v>
      </c>
    </row>
    <row r="1041" ht="15" customHeight="true" x14ac:dyDescent="0.2">
      <c r="A1041" s="293" t="str">
        <f>V15</f>
        <v>Al-Jawf</v>
      </c>
      <c r="B1041" s="293" t="e">
        <f>BV122+BV123</f>
        <v>#VALUE!</v>
      </c>
    </row>
    <row r="1042" ht="15" customHeight="true" x14ac:dyDescent="0.2">
      <c r="A1042" s="293" t="str">
        <f>W15</f>
        <v>Al-Mhrah</v>
      </c>
      <c r="B1042" s="293" t="e">
        <f>BW122+BW123</f>
        <v>#VALUE!</v>
      </c>
    </row>
    <row r="1043" ht="15" customHeight="true" x14ac:dyDescent="0.2">
      <c r="A1043" s="293" t="str">
        <f>X15</f>
        <v>Al-Mhweit</v>
      </c>
      <c r="B1043" s="293" t="e">
        <f>BX122+XR123</f>
        <v>#VALUE!</v>
      </c>
    </row>
    <row r="1044" ht="15" customHeight="true" x14ac:dyDescent="0.2">
      <c r="A1044" s="293" t="str">
        <f>Y15</f>
        <v>Aldhalae</v>
      </c>
      <c r="B1044" s="293" t="e">
        <f>BY122+BY123</f>
        <v>#VALUE!</v>
      </c>
    </row>
    <row r="1045" ht="15" customHeight="true" x14ac:dyDescent="0.2">
      <c r="A1045" s="293" t="str">
        <f>Z15</f>
        <v>Amran</v>
      </c>
      <c r="B1045" s="293" t="e">
        <f>BZ122+BZ123</f>
        <v>#VALUE!</v>
      </c>
    </row>
    <row r="1046" ht="15" customHeight="true" x14ac:dyDescent="0.2">
      <c r="A1046" s="238" t="str">
        <f>AA15</f>
        <v>Dhamar</v>
      </c>
      <c r="B1046" s="293" t="e">
        <f>CA122+CA123</f>
        <v>#VALUE!</v>
      </c>
    </row>
    <row r="1047" ht="15" customHeight="true" x14ac:dyDescent="0.2">
      <c r="A1047" s="238" t="str">
        <f>AB15</f>
        <v>Hadramout</v>
      </c>
      <c r="B1047" s="293" t="e">
        <f>CB122+CB123</f>
        <v>#VALUE!</v>
      </c>
    </row>
    <row r="1048" ht="15" customHeight="true" x14ac:dyDescent="0.2">
      <c r="A1048" s="238" t="str">
        <f>AC15</f>
        <v>Hajjah</v>
      </c>
      <c r="B1048" s="293" t="e">
        <f>CC122+CC123</f>
        <v>#VALUE!</v>
      </c>
    </row>
    <row r="1049" ht="15" customHeight="true" x14ac:dyDescent="0.2">
      <c r="A1049" s="238" t="str">
        <f>AD15</f>
        <v>Ibb</v>
      </c>
      <c r="B1049" s="293" t="e">
        <f>CD122+CD123</f>
        <v>#VALUE!</v>
      </c>
    </row>
    <row r="1050" ht="15" customHeight="true" x14ac:dyDescent="0.2">
      <c r="A1050" s="238" t="str">
        <f>AE15</f>
        <v>lahj</v>
      </c>
      <c r="B1050" s="293" t="e">
        <f>CE122+CE123</f>
        <v>#VALUE!</v>
      </c>
    </row>
    <row r="1051" ht="15" customHeight="true" x14ac:dyDescent="0.2">
      <c r="A1051" s="238" t="str">
        <f>AF15</f>
        <v>Mareb</v>
      </c>
      <c r="B1051" s="293" t="e">
        <f>CF122+CF123</f>
        <v>#VALUE!</v>
      </c>
    </row>
    <row r="1052" ht="15" customHeight="true" x14ac:dyDescent="0.2">
      <c r="A1052" s="238" t="str">
        <f>AG15</f>
        <v>Reimah</v>
      </c>
      <c r="B1052" s="293" t="e">
        <f>CG122+CG123</f>
        <v>#VALUE!</v>
      </c>
    </row>
    <row r="1053" ht="15" customHeight="true" x14ac:dyDescent="0.2">
      <c r="A1053" s="238" t="str">
        <f>AH15</f>
        <v>Sadah</v>
      </c>
      <c r="B1053" s="293" t="e">
        <f>CH122+CH123</f>
        <v>#VALUE!</v>
      </c>
    </row>
    <row r="1054" ht="15" customHeight="true" x14ac:dyDescent="0.2">
      <c r="A1054" s="238" t="str">
        <f>AI15</f>
        <v>Sanaa</v>
      </c>
      <c r="B1054" s="293" t="e">
        <f>CI122+CI123</f>
        <v>#VALUE!</v>
      </c>
    </row>
    <row r="1055" ht="15" customHeight="true" x14ac:dyDescent="0.2">
      <c r="A1055" s="238" t="str">
        <f>AJ15</f>
        <v>Sanaa City</v>
      </c>
      <c r="B1055" s="293" t="e">
        <f>CJ122+CJ123</f>
        <v>#VALUE!</v>
      </c>
    </row>
    <row r="1056" ht="15" customHeight="true" x14ac:dyDescent="0.2">
      <c r="A1056" s="238" t="str">
        <f>AK15</f>
        <v>Shabwah</v>
      </c>
      <c r="B1056" s="293" t="e">
        <f>CK122+CK123</f>
        <v>#VALUE!</v>
      </c>
    </row>
    <row r="1057" ht="15" customHeight="true" x14ac:dyDescent="0.2">
      <c r="A1057" s="238" t="str">
        <f>AL15</f>
        <v>Taiz</v>
      </c>
      <c r="B1057" s="293" t="e">
        <f>CL122+CL123</f>
        <v>#VALUE!</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21</v>
      </c>
      <c r="B1072" s="238" t="s">
        <v>137</v>
      </c>
    </row>
    <row r="1100" s="548" customFormat="true" ht="17.1" customHeight="true" x14ac:dyDescent="0.2">
      <c r="A1100" s="563"/>
      <c r="B1100" s="552"/>
      <c r="BA1100" s="396"/>
      <c r="BB1100" s="238"/>
      <c r="BC1100" s="396"/>
      <c r="BD1100" s="396"/>
      <c r="BE1100" s="396"/>
      <c r="BF1100" s="396"/>
      <c r="BG1100" s="396"/>
      <c r="BH1100" s="396"/>
      <c r="BI1100" s="396"/>
      <c r="BJ1100" s="396"/>
      <c r="BK1100" s="396"/>
      <c r="BL1100" s="396"/>
      <c r="BM1100" s="396"/>
      <c r="BN1100" s="396"/>
      <c r="BO1100" s="396"/>
      <c r="BP1100" s="396"/>
      <c r="BQ1100" s="396"/>
      <c r="BR1100" s="396"/>
      <c r="BS1100" s="396"/>
      <c r="BT1100" s="396"/>
      <c r="BU1100" s="396"/>
      <c r="BV1100" s="396"/>
      <c r="BW1100" s="396"/>
      <c r="BX1100" s="396"/>
      <c r="BY1100" s="396"/>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548" customFormat="true" ht="17.1" customHeight="true" x14ac:dyDescent="0.2">
      <c r="A1101" s="564"/>
      <c r="B1101" s="553"/>
      <c r="BA1101" s="396"/>
      <c r="BB1101" s="238"/>
      <c r="BC1101" s="396"/>
      <c r="BD1101" s="396"/>
      <c r="BE1101" s="396"/>
      <c r="BF1101" s="396"/>
      <c r="BG1101" s="396"/>
      <c r="BH1101" s="396"/>
      <c r="BI1101" s="396"/>
      <c r="BJ1101" s="396"/>
      <c r="BK1101" s="396"/>
      <c r="BL1101" s="396"/>
      <c r="BM1101" s="396"/>
      <c r="BN1101" s="396"/>
      <c r="BO1101" s="396"/>
      <c r="BP1101" s="396"/>
      <c r="BQ1101" s="396"/>
      <c r="BR1101" s="396"/>
      <c r="BS1101" s="396"/>
      <c r="BT1101" s="396"/>
      <c r="BU1101" s="396"/>
      <c r="BV1101" s="396"/>
      <c r="BW1101" s="396"/>
      <c r="BX1101" s="396"/>
      <c r="BY1101" s="396"/>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6"/>
      <c r="BB1102" s="238"/>
      <c r="BC1102" s="396"/>
      <c r="BD1102" s="396"/>
      <c r="BE1102" s="396"/>
      <c r="BF1102" s="396"/>
      <c r="BG1102" s="396"/>
      <c r="BH1102" s="396"/>
      <c r="BI1102" s="396"/>
      <c r="BJ1102" s="396"/>
      <c r="BK1102" s="396"/>
      <c r="BL1102" s="396"/>
      <c r="BM1102" s="396"/>
      <c r="BN1102" s="396"/>
      <c r="BO1102" s="396"/>
      <c r="BP1102" s="396"/>
      <c r="BQ1102" s="396"/>
      <c r="BR1102" s="396"/>
      <c r="BS1102" s="396"/>
      <c r="BT1102" s="396"/>
      <c r="BU1102" s="396"/>
      <c r="BV1102" s="396"/>
      <c r="BW1102" s="396"/>
      <c r="BX1102" s="396"/>
      <c r="BY1102" s="396"/>
    </row>
    <row r="1103" s="211" customFormat="true" ht="15" customHeight="true" x14ac:dyDescent="0.2">
      <c r="BA1103" s="396"/>
      <c r="BB1103" s="238"/>
      <c r="BC1103" s="396"/>
      <c r="BD1103" s="396"/>
      <c r="BE1103" s="396"/>
      <c r="BF1103" s="396"/>
      <c r="BG1103" s="396"/>
      <c r="BH1103" s="396"/>
      <c r="BI1103" s="396"/>
      <c r="BJ1103" s="396"/>
      <c r="BK1103" s="396"/>
      <c r="BL1103" s="396"/>
      <c r="BM1103" s="396"/>
      <c r="BN1103" s="396"/>
      <c r="BO1103" s="396"/>
      <c r="BP1103" s="396"/>
      <c r="BQ1103" s="396"/>
      <c r="BR1103" s="396"/>
      <c r="BS1103" s="396"/>
      <c r="BT1103" s="396"/>
      <c r="BU1103" s="396"/>
      <c r="BV1103" s="396"/>
      <c r="BW1103" s="396"/>
      <c r="BX1103" s="396"/>
      <c r="BY1103" s="396"/>
    </row>
    <row r="1104" s="211" customFormat="true" ht="15" customHeight="true" x14ac:dyDescent="0.2">
      <c r="BA1104" s="396"/>
      <c r="BB1104" s="238"/>
      <c r="BC1104" s="396"/>
      <c r="BD1104" s="396"/>
      <c r="BE1104" s="396"/>
      <c r="BF1104" s="396"/>
      <c r="BG1104" s="396"/>
      <c r="BH1104" s="396"/>
      <c r="BI1104" s="396"/>
      <c r="BJ1104" s="396"/>
      <c r="BK1104" s="396"/>
      <c r="BL1104" s="396"/>
      <c r="BM1104" s="396"/>
      <c r="BN1104" s="396"/>
      <c r="BO1104" s="396"/>
      <c r="BP1104" s="396"/>
      <c r="BQ1104" s="396"/>
      <c r="BR1104" s="396"/>
      <c r="BS1104" s="396"/>
      <c r="BT1104" s="396"/>
      <c r="BU1104" s="396"/>
      <c r="BV1104" s="396"/>
      <c r="BW1104" s="396"/>
      <c r="BX1104" s="396"/>
      <c r="BY1104" s="396"/>
    </row>
    <row r="1105" s="211" customFormat="true" ht="15" customHeight="true" x14ac:dyDescent="0.2">
      <c r="BA1105" s="396"/>
      <c r="BB1105" s="238"/>
      <c r="BC1105" s="396"/>
      <c r="BD1105" s="396"/>
      <c r="BE1105" s="396"/>
      <c r="BF1105" s="396"/>
      <c r="BG1105" s="396"/>
      <c r="BH1105" s="396"/>
      <c r="BI1105" s="396"/>
      <c r="BJ1105" s="396"/>
      <c r="BK1105" s="396"/>
      <c r="BL1105" s="396"/>
      <c r="BM1105" s="396"/>
      <c r="BN1105" s="396"/>
      <c r="BO1105" s="396"/>
      <c r="BP1105" s="396"/>
      <c r="BQ1105" s="396"/>
      <c r="BR1105" s="396"/>
      <c r="BS1105" s="396"/>
      <c r="BT1105" s="396"/>
      <c r="BU1105" s="396"/>
      <c r="BV1105" s="396"/>
      <c r="BW1105" s="396"/>
      <c r="BX1105" s="396"/>
      <c r="BY1105" s="396"/>
    </row>
    <row r="1106" s="211" customFormat="true" ht="15" customHeight="true" x14ac:dyDescent="0.2">
      <c r="BA1106" s="396"/>
      <c r="BB1106" s="238"/>
      <c r="BC1106" s="396"/>
      <c r="BD1106" s="396"/>
      <c r="BE1106" s="396"/>
      <c r="BF1106" s="396"/>
      <c r="BG1106" s="396"/>
      <c r="BH1106" s="396"/>
      <c r="BI1106" s="396"/>
      <c r="BJ1106" s="396"/>
      <c r="BK1106" s="396"/>
      <c r="BL1106" s="396"/>
      <c r="BM1106" s="396"/>
      <c r="BN1106" s="396"/>
      <c r="BO1106" s="396"/>
      <c r="BP1106" s="396"/>
      <c r="BQ1106" s="396"/>
      <c r="BR1106" s="396"/>
      <c r="BS1106" s="396"/>
      <c r="BT1106" s="396"/>
      <c r="BU1106" s="396"/>
      <c r="BV1106" s="396"/>
      <c r="BW1106" s="396"/>
      <c r="BX1106" s="396"/>
      <c r="BY1106" s="396"/>
    </row>
    <row r="1107" s="211" customFormat="true" ht="15" customHeight="true" x14ac:dyDescent="0.2">
      <c r="BA1107" s="396"/>
      <c r="BB1107" s="238"/>
      <c r="BC1107" s="396"/>
      <c r="BD1107" s="396"/>
      <c r="BE1107" s="396"/>
      <c r="BF1107" s="396"/>
      <c r="BG1107" s="396"/>
      <c r="BH1107" s="396"/>
      <c r="BI1107" s="396"/>
      <c r="BJ1107" s="396"/>
      <c r="BK1107" s="396"/>
      <c r="BL1107" s="396"/>
      <c r="BM1107" s="396"/>
      <c r="BN1107" s="396"/>
      <c r="BO1107" s="396"/>
      <c r="BP1107" s="396"/>
      <c r="BQ1107" s="396"/>
      <c r="BR1107" s="396"/>
      <c r="BS1107" s="396"/>
      <c r="BT1107" s="396"/>
      <c r="BU1107" s="396"/>
      <c r="BV1107" s="396"/>
      <c r="BW1107" s="396"/>
      <c r="BX1107" s="396"/>
      <c r="BY1107" s="396"/>
    </row>
    <row r="1108" s="211" customFormat="true" ht="15" customHeight="true" x14ac:dyDescent="0.2">
      <c r="BA1108" s="396"/>
      <c r="BB1108" s="238"/>
      <c r="BC1108" s="396"/>
      <c r="BD1108" s="396"/>
      <c r="BE1108" s="396"/>
      <c r="BF1108" s="396"/>
      <c r="BG1108" s="396"/>
      <c r="BH1108" s="396"/>
      <c r="BI1108" s="396"/>
      <c r="BJ1108" s="396"/>
      <c r="BK1108" s="396"/>
      <c r="BL1108" s="396"/>
      <c r="BM1108" s="396"/>
      <c r="BN1108" s="396"/>
      <c r="BO1108" s="396"/>
      <c r="BP1108" s="396"/>
      <c r="BQ1108" s="396"/>
      <c r="BR1108" s="396"/>
      <c r="BS1108" s="396"/>
      <c r="BT1108" s="396"/>
      <c r="BU1108" s="396"/>
      <c r="BV1108" s="396"/>
      <c r="BW1108" s="396"/>
      <c r="BX1108" s="396"/>
      <c r="BY1108" s="396"/>
    </row>
    <row r="1109" s="211" customFormat="true" ht="15" customHeight="true" x14ac:dyDescent="0.2">
      <c r="BA1109" s="396"/>
      <c r="BB1109" s="238"/>
      <c r="BC1109" s="396"/>
      <c r="BD1109" s="396"/>
      <c r="BE1109" s="396"/>
      <c r="BF1109" s="396"/>
      <c r="BG1109" s="396"/>
      <c r="BH1109" s="396"/>
      <c r="BI1109" s="396"/>
      <c r="BJ1109" s="396"/>
      <c r="BK1109" s="396"/>
      <c r="BL1109" s="396"/>
      <c r="BM1109" s="396"/>
      <c r="BN1109" s="396"/>
      <c r="BO1109" s="396"/>
      <c r="BP1109" s="396"/>
      <c r="BQ1109" s="396"/>
      <c r="BR1109" s="396"/>
      <c r="BS1109" s="396"/>
      <c r="BT1109" s="396"/>
      <c r="BU1109" s="396"/>
      <c r="BV1109" s="396"/>
      <c r="BW1109" s="396"/>
      <c r="BX1109" s="396"/>
      <c r="BY1109" s="396"/>
    </row>
    <row r="1110" s="211" customFormat="true" ht="15" customHeight="true" x14ac:dyDescent="0.2">
      <c r="BA1110" s="396"/>
      <c r="BB1110" s="238"/>
      <c r="BC1110" s="396"/>
      <c r="BD1110" s="396"/>
      <c r="BE1110" s="396"/>
      <c r="BF1110" s="396"/>
      <c r="BG1110" s="396"/>
      <c r="BH1110" s="396"/>
      <c r="BI1110" s="396"/>
      <c r="BJ1110" s="396"/>
      <c r="BK1110" s="396"/>
      <c r="BL1110" s="396"/>
      <c r="BM1110" s="396"/>
      <c r="BN1110" s="396"/>
      <c r="BO1110" s="396"/>
      <c r="BP1110" s="396"/>
      <c r="BQ1110" s="396"/>
      <c r="BR1110" s="396"/>
      <c r="BS1110" s="396"/>
      <c r="BT1110" s="396"/>
      <c r="BU1110" s="396"/>
      <c r="BV1110" s="396"/>
      <c r="BW1110" s="396"/>
      <c r="BX1110" s="396"/>
      <c r="BY1110" s="396"/>
    </row>
    <row r="1111" s="211" customFormat="true" ht="15" customHeight="true" x14ac:dyDescent="0.2">
      <c r="BA1111" s="396"/>
      <c r="BB1111" s="238"/>
      <c r="BC1111" s="396"/>
      <c r="BD1111" s="396"/>
      <c r="BE1111" s="396"/>
      <c r="BF1111" s="396"/>
      <c r="BG1111" s="396"/>
      <c r="BH1111" s="396"/>
      <c r="BI1111" s="396"/>
      <c r="BJ1111" s="396"/>
      <c r="BK1111" s="396"/>
      <c r="BL1111" s="396"/>
      <c r="BM1111" s="396"/>
      <c r="BN1111" s="396"/>
      <c r="BO1111" s="396"/>
      <c r="BP1111" s="396"/>
      <c r="BQ1111" s="396"/>
      <c r="BR1111" s="396"/>
      <c r="BS1111" s="396"/>
      <c r="BT1111" s="396"/>
      <c r="BU1111" s="396"/>
      <c r="BV1111" s="396"/>
      <c r="BW1111" s="396"/>
      <c r="BX1111" s="396"/>
      <c r="BY1111" s="396"/>
    </row>
    <row r="1112" s="211" customFormat="true" ht="15" customHeight="true" x14ac:dyDescent="0.2">
      <c r="BA1112" s="396"/>
      <c r="BB1112" s="238"/>
      <c r="BC1112" s="396"/>
      <c r="BD1112" s="396"/>
      <c r="BE1112" s="396"/>
      <c r="BF1112" s="396"/>
      <c r="BG1112" s="396"/>
      <c r="BH1112" s="396"/>
      <c r="BI1112" s="396"/>
      <c r="BJ1112" s="396"/>
      <c r="BK1112" s="396"/>
      <c r="BL1112" s="396"/>
      <c r="BM1112" s="396"/>
      <c r="BN1112" s="396"/>
      <c r="BO1112" s="396"/>
      <c r="BP1112" s="396"/>
      <c r="BQ1112" s="396"/>
      <c r="BR1112" s="396"/>
      <c r="BS1112" s="396"/>
      <c r="BT1112" s="396"/>
      <c r="BU1112" s="396"/>
      <c r="BV1112" s="396"/>
      <c r="BW1112" s="396"/>
      <c r="BX1112" s="396"/>
      <c r="BY1112" s="396"/>
    </row>
    <row r="1113" s="211" customFormat="true" ht="15" customHeight="true" x14ac:dyDescent="0.2">
      <c r="BA1113" s="396"/>
      <c r="BB1113" s="238"/>
      <c r="BC1113" s="396"/>
      <c r="BD1113" s="396"/>
      <c r="BE1113" s="396"/>
      <c r="BF1113" s="396"/>
      <c r="BG1113" s="396"/>
      <c r="BH1113" s="396"/>
      <c r="BI1113" s="396"/>
      <c r="BJ1113" s="396"/>
      <c r="BK1113" s="396"/>
      <c r="BL1113" s="396"/>
      <c r="BM1113" s="396"/>
      <c r="BN1113" s="396"/>
      <c r="BO1113" s="396"/>
      <c r="BP1113" s="396"/>
      <c r="BQ1113" s="396"/>
      <c r="BR1113" s="396"/>
      <c r="BS1113" s="396"/>
      <c r="BT1113" s="396"/>
      <c r="BU1113" s="396"/>
      <c r="BV1113" s="396"/>
      <c r="BW1113" s="396"/>
      <c r="BX1113" s="396"/>
      <c r="BY1113" s="396"/>
    </row>
    <row r="1114" s="548" customFormat="true" ht="17.1" customHeight="true" x14ac:dyDescent="0.2">
      <c r="A1114" s="564"/>
      <c r="B1114" s="553"/>
      <c r="C1114" s="554"/>
      <c r="D1114" s="555"/>
      <c r="E1114" s="555"/>
      <c r="F1114" s="555"/>
      <c r="G1114" s="556"/>
      <c r="H1114" s="555"/>
      <c r="I1114" s="555"/>
      <c r="J1114" s="555"/>
      <c r="K1114" s="555"/>
      <c r="L1114" s="556"/>
      <c r="M1114" s="555"/>
      <c r="N1114" s="555"/>
      <c r="O1114" s="555"/>
      <c r="P1114" s="555"/>
      <c r="Q1114" s="556"/>
      <c r="R1114" s="555"/>
      <c r="S1114" s="555"/>
      <c r="T1114" s="555"/>
      <c r="U1114" s="555"/>
      <c r="V1114" s="555"/>
      <c r="W1114" s="555"/>
      <c r="X1114" s="555"/>
      <c r="Y1114" s="555"/>
      <c r="Z1114" s="555"/>
      <c r="AA1114" s="555"/>
      <c r="AB1114" s="555"/>
      <c r="AC1114" s="555"/>
      <c r="AD1114" s="555"/>
      <c r="AE1114" s="555"/>
      <c r="AF1114" s="555"/>
      <c r="AG1114" s="555"/>
      <c r="AH1114" s="555"/>
      <c r="AI1114" s="555"/>
      <c r="AJ1114" s="555"/>
      <c r="AK1114" s="555"/>
      <c r="AL1114" s="557"/>
      <c r="BA1114" s="396"/>
      <c r="BB1114" s="238"/>
      <c r="BC1114" s="396"/>
      <c r="BD1114" s="396"/>
      <c r="BE1114" s="396"/>
      <c r="BF1114" s="396"/>
      <c r="BG1114" s="396"/>
      <c r="BH1114" s="396"/>
      <c r="BI1114" s="396"/>
      <c r="BJ1114" s="396"/>
      <c r="BK1114" s="396"/>
      <c r="BL1114" s="396"/>
      <c r="BM1114" s="396"/>
      <c r="BN1114" s="396"/>
      <c r="BO1114" s="396"/>
      <c r="BP1114" s="396"/>
      <c r="BQ1114" s="396"/>
      <c r="BR1114" s="396"/>
      <c r="BS1114" s="396"/>
      <c r="BT1114" s="396"/>
      <c r="BU1114" s="396"/>
      <c r="BV1114" s="396"/>
      <c r="BW1114" s="396"/>
      <c r="BX1114" s="396"/>
      <c r="BY1114" s="396"/>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548" customFormat="true" ht="17.1" customHeight="true" x14ac:dyDescent="0.2">
      <c r="A1115" s="564"/>
      <c r="B1115" s="553"/>
      <c r="C1115" s="554"/>
      <c r="D1115" s="555"/>
      <c r="E1115" s="555"/>
      <c r="F1115" s="555"/>
      <c r="G1115" s="556"/>
      <c r="H1115" s="555"/>
      <c r="I1115" s="555"/>
      <c r="J1115" s="555"/>
      <c r="K1115" s="555"/>
      <c r="L1115" s="556"/>
      <c r="M1115" s="555"/>
      <c r="N1115" s="555"/>
      <c r="O1115" s="555"/>
      <c r="P1115" s="555"/>
      <c r="Q1115" s="556"/>
      <c r="R1115" s="555"/>
      <c r="S1115" s="555"/>
      <c r="T1115" s="555"/>
      <c r="U1115" s="555"/>
      <c r="V1115" s="555"/>
      <c r="W1115" s="555"/>
      <c r="X1115" s="555"/>
      <c r="Y1115" s="555"/>
      <c r="Z1115" s="555"/>
      <c r="AA1115" s="555"/>
      <c r="AB1115" s="555"/>
      <c r="AC1115" s="555"/>
      <c r="AD1115" s="555"/>
      <c r="AE1115" s="555"/>
      <c r="AF1115" s="555"/>
      <c r="AG1115" s="555"/>
      <c r="AH1115" s="555"/>
      <c r="AI1115" s="555"/>
      <c r="AJ1115" s="555"/>
      <c r="AK1115" s="555"/>
      <c r="AL1115" s="557"/>
      <c r="BA1115" s="396"/>
      <c r="BB1115" s="238"/>
      <c r="BC1115" s="396"/>
      <c r="BD1115" s="396"/>
      <c r="BE1115" s="396"/>
      <c r="BF1115" s="396"/>
      <c r="BG1115" s="396"/>
      <c r="BH1115" s="396"/>
      <c r="BI1115" s="396"/>
      <c r="BJ1115" s="396"/>
      <c r="BK1115" s="396"/>
      <c r="BL1115" s="396"/>
      <c r="BM1115" s="396"/>
      <c r="BN1115" s="396"/>
      <c r="BO1115" s="396"/>
      <c r="BP1115" s="396"/>
      <c r="BQ1115" s="396"/>
      <c r="BR1115" s="396"/>
      <c r="BS1115" s="396"/>
      <c r="BT1115" s="396"/>
      <c r="BU1115" s="396"/>
      <c r="BV1115" s="396"/>
      <c r="BW1115" s="396"/>
      <c r="BX1115" s="396"/>
      <c r="BY1115" s="396"/>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548" customFormat="true" ht="17.1" customHeight="true" x14ac:dyDescent="0.2">
      <c r="A1116" s="564"/>
      <c r="B1116" s="553"/>
      <c r="C1116" s="554"/>
      <c r="D1116" s="555"/>
      <c r="E1116" s="555"/>
      <c r="F1116" s="555"/>
      <c r="G1116" s="556"/>
      <c r="H1116" s="555"/>
      <c r="I1116" s="555"/>
      <c r="J1116" s="555"/>
      <c r="K1116" s="555"/>
      <c r="L1116" s="556"/>
      <c r="M1116" s="555"/>
      <c r="N1116" s="555"/>
      <c r="O1116" s="555"/>
      <c r="P1116" s="555"/>
      <c r="Q1116" s="556"/>
      <c r="R1116" s="555"/>
      <c r="S1116" s="555"/>
      <c r="T1116" s="555"/>
      <c r="U1116" s="555"/>
      <c r="V1116" s="555"/>
      <c r="W1116" s="555"/>
      <c r="X1116" s="555"/>
      <c r="Y1116" s="555"/>
      <c r="Z1116" s="555"/>
      <c r="AA1116" s="555"/>
      <c r="AB1116" s="555"/>
      <c r="AC1116" s="555"/>
      <c r="AD1116" s="555"/>
      <c r="AE1116" s="555"/>
      <c r="AF1116" s="555"/>
      <c r="AG1116" s="555"/>
      <c r="AH1116" s="555"/>
      <c r="AI1116" s="555"/>
      <c r="AJ1116" s="555"/>
      <c r="AK1116" s="555"/>
      <c r="AL1116" s="557"/>
      <c r="BA1116" s="396"/>
      <c r="BB1116" s="238"/>
      <c r="BC1116" s="396"/>
      <c r="BD1116" s="396"/>
      <c r="BE1116" s="396"/>
      <c r="BF1116" s="396"/>
      <c r="BG1116" s="396"/>
      <c r="BH1116" s="396"/>
      <c r="BI1116" s="396"/>
      <c r="BJ1116" s="396"/>
      <c r="BK1116" s="396"/>
      <c r="BL1116" s="396"/>
      <c r="BM1116" s="396"/>
      <c r="BN1116" s="396"/>
      <c r="BO1116" s="396"/>
      <c r="BP1116" s="396"/>
      <c r="BQ1116" s="396"/>
      <c r="BR1116" s="396"/>
      <c r="BS1116" s="396"/>
      <c r="BT1116" s="396"/>
      <c r="BU1116" s="396"/>
      <c r="BV1116" s="396"/>
      <c r="BW1116" s="396"/>
      <c r="BX1116" s="396"/>
      <c r="BY1116" s="396"/>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548" customFormat="true" ht="17.1" customHeight="true" x14ac:dyDescent="0.2">
      <c r="A1117" s="565"/>
      <c r="B1117" s="558"/>
      <c r="C1117" s="559"/>
      <c r="D1117" s="560"/>
      <c r="E1117" s="560"/>
      <c r="F1117" s="560"/>
      <c r="G1117" s="561"/>
      <c r="H1117" s="560"/>
      <c r="I1117" s="560"/>
      <c r="J1117" s="560"/>
      <c r="K1117" s="560"/>
      <c r="L1117" s="561"/>
      <c r="M1117" s="560"/>
      <c r="N1117" s="560"/>
      <c r="O1117" s="560"/>
      <c r="P1117" s="560"/>
      <c r="Q1117" s="561"/>
      <c r="R1117" s="560"/>
      <c r="S1117" s="560"/>
      <c r="T1117" s="560"/>
      <c r="U1117" s="560"/>
      <c r="V1117" s="560"/>
      <c r="W1117" s="560"/>
      <c r="X1117" s="560"/>
      <c r="Y1117" s="560"/>
      <c r="Z1117" s="560"/>
      <c r="AA1117" s="560"/>
      <c r="AB1117" s="560"/>
      <c r="AC1117" s="560"/>
      <c r="AD1117" s="560"/>
      <c r="AE1117" s="560"/>
      <c r="AF1117" s="560"/>
      <c r="AG1117" s="560"/>
      <c r="AH1117" s="560"/>
      <c r="AI1117" s="560"/>
      <c r="AJ1117" s="560"/>
      <c r="AK1117" s="560"/>
      <c r="AL1117" s="562"/>
      <c r="BA1117" s="396"/>
      <c r="BB1117" s="238"/>
      <c r="BC1117" s="396"/>
      <c r="BD1117" s="396"/>
      <c r="BE1117" s="396"/>
      <c r="BF1117" s="396"/>
      <c r="BG1117" s="396"/>
      <c r="BH1117" s="396"/>
      <c r="BI1117" s="396"/>
      <c r="BJ1117" s="396"/>
      <c r="BK1117" s="396"/>
      <c r="BL1117" s="396"/>
      <c r="BM1117" s="396"/>
      <c r="BN1117" s="396"/>
      <c r="BO1117" s="396"/>
      <c r="BP1117" s="396"/>
      <c r="BQ1117" s="396"/>
      <c r="BR1117" s="396"/>
      <c r="BS1117" s="396"/>
      <c r="BT1117" s="396"/>
      <c r="BU1117" s="396"/>
      <c r="BV1117" s="396"/>
      <c r="BW1117" s="396"/>
      <c r="BX1117" s="396"/>
      <c r="BY1117" s="396"/>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6"/>
      <c r="BB1118" s="238"/>
      <c r="BC1118" s="396"/>
      <c r="BD1118" s="396"/>
      <c r="BE1118" s="396"/>
      <c r="BF1118" s="396"/>
      <c r="BG1118" s="396"/>
      <c r="BH1118" s="396"/>
      <c r="BI1118" s="396"/>
      <c r="BJ1118" s="396"/>
      <c r="BK1118" s="396"/>
      <c r="BL1118" s="396"/>
      <c r="BM1118" s="396"/>
      <c r="BN1118" s="396"/>
      <c r="BO1118" s="396"/>
      <c r="BP1118" s="396"/>
      <c r="BQ1118" s="396"/>
      <c r="BR1118" s="396"/>
      <c r="BS1118" s="396"/>
      <c r="BT1118" s="396"/>
      <c r="BU1118" s="396"/>
      <c r="BV1118" s="396"/>
      <c r="BW1118" s="396"/>
      <c r="BX1118" s="396"/>
      <c r="BY1118" s="396"/>
    </row>
    <row r="1119" s="211" customFormat="true" ht="15" customHeight="true" x14ac:dyDescent="0.2">
      <c r="BA1119" s="396"/>
      <c r="BB1119" s="238"/>
      <c r="BC1119" s="396"/>
      <c r="BD1119" s="396"/>
      <c r="BE1119" s="396"/>
      <c r="BF1119" s="396"/>
      <c r="BG1119" s="396"/>
      <c r="BH1119" s="396"/>
      <c r="BI1119" s="396"/>
      <c r="BJ1119" s="396"/>
      <c r="BK1119" s="396"/>
      <c r="BL1119" s="396"/>
      <c r="BM1119" s="396"/>
      <c r="BN1119" s="396"/>
      <c r="BO1119" s="396"/>
      <c r="BP1119" s="396"/>
      <c r="BQ1119" s="396"/>
      <c r="BR1119" s="396"/>
      <c r="BS1119" s="396"/>
      <c r="BT1119" s="396"/>
      <c r="BU1119" s="396"/>
      <c r="BV1119" s="396"/>
      <c r="BW1119" s="396"/>
      <c r="BX1119" s="396"/>
      <c r="BY1119" s="396"/>
    </row>
    <row r="1120" s="211" customFormat="true" ht="15" customHeight="true" x14ac:dyDescent="0.2">
      <c r="BA1120" s="396"/>
      <c r="BB1120" s="238"/>
      <c r="BC1120" s="396"/>
      <c r="BD1120" s="396"/>
      <c r="BE1120" s="396"/>
      <c r="BF1120" s="396"/>
      <c r="BG1120" s="396"/>
      <c r="BH1120" s="396"/>
      <c r="BI1120" s="396"/>
      <c r="BJ1120" s="396"/>
      <c r="BK1120" s="396"/>
      <c r="BL1120" s="396"/>
      <c r="BM1120" s="396"/>
      <c r="BN1120" s="396"/>
      <c r="BO1120" s="396"/>
      <c r="BP1120" s="396"/>
      <c r="BQ1120" s="396"/>
      <c r="BR1120" s="396"/>
      <c r="BS1120" s="396"/>
      <c r="BT1120" s="396"/>
      <c r="BU1120" s="396"/>
      <c r="BV1120" s="396"/>
      <c r="BW1120" s="396"/>
      <c r="BX1120" s="396"/>
      <c r="BY1120" s="396"/>
    </row>
    <row r="1121" s="211" customFormat="true" ht="15" customHeight="true" x14ac:dyDescent="0.2">
      <c r="BA1121" s="396"/>
      <c r="BB1121" s="238"/>
      <c r="BC1121" s="396"/>
      <c r="BD1121" s="396"/>
      <c r="BE1121" s="396"/>
      <c r="BF1121" s="396"/>
      <c r="BG1121" s="396"/>
      <c r="BH1121" s="396"/>
      <c r="BI1121" s="396"/>
      <c r="BJ1121" s="396"/>
      <c r="BK1121" s="396"/>
      <c r="BL1121" s="396"/>
      <c r="BM1121" s="396"/>
      <c r="BN1121" s="396"/>
      <c r="BO1121" s="396"/>
      <c r="BP1121" s="396"/>
      <c r="BQ1121" s="396"/>
      <c r="BR1121" s="396"/>
      <c r="BS1121" s="396"/>
      <c r="BT1121" s="396"/>
      <c r="BU1121" s="396"/>
      <c r="BV1121" s="396"/>
      <c r="BW1121" s="396"/>
      <c r="BX1121" s="396"/>
      <c r="BY1121" s="396"/>
    </row>
    <row r="1122" s="211" customFormat="true" ht="15" customHeight="true" x14ac:dyDescent="0.2">
      <c r="BA1122" s="396"/>
      <c r="BB1122" s="238"/>
      <c r="BC1122" s="396"/>
      <c r="BD1122" s="396"/>
      <c r="BE1122" s="396"/>
      <c r="BF1122" s="396"/>
      <c r="BG1122" s="396"/>
      <c r="BH1122" s="396"/>
      <c r="BI1122" s="396"/>
      <c r="BJ1122" s="396"/>
      <c r="BK1122" s="396"/>
      <c r="BL1122" s="396"/>
      <c r="BM1122" s="396"/>
      <c r="BN1122" s="396"/>
      <c r="BO1122" s="396"/>
      <c r="BP1122" s="396"/>
      <c r="BQ1122" s="396"/>
      <c r="BR1122" s="396"/>
      <c r="BS1122" s="396"/>
      <c r="BT1122" s="396"/>
      <c r="BU1122" s="396"/>
      <c r="BV1122" s="396"/>
      <c r="BW1122" s="396"/>
      <c r="BX1122" s="396"/>
      <c r="BY1122" s="396"/>
    </row>
    <row r="1123" s="211" customFormat="true" ht="15" customHeight="true" x14ac:dyDescent="0.2">
      <c r="BA1123" s="396"/>
      <c r="BB1123" s="238"/>
      <c r="BC1123" s="396"/>
      <c r="BD1123" s="396"/>
      <c r="BE1123" s="396"/>
      <c r="BF1123" s="396"/>
      <c r="BG1123" s="396"/>
      <c r="BH1123" s="396"/>
      <c r="BI1123" s="396"/>
      <c r="BJ1123" s="396"/>
      <c r="BK1123" s="396"/>
      <c r="BL1123" s="396"/>
      <c r="BM1123" s="396"/>
      <c r="BN1123" s="396"/>
      <c r="BO1123" s="396"/>
      <c r="BP1123" s="396"/>
      <c r="BQ1123" s="396"/>
      <c r="BR1123" s="396"/>
      <c r="BS1123" s="396"/>
      <c r="BT1123" s="396"/>
      <c r="BU1123" s="396"/>
      <c r="BV1123" s="396"/>
      <c r="BW1123" s="396"/>
      <c r="BX1123" s="396"/>
      <c r="BY1123" s="396"/>
    </row>
    <row r="1124" s="211" customFormat="true" ht="15" customHeight="true" x14ac:dyDescent="0.2">
      <c r="BA1124" s="396"/>
      <c r="BB1124" s="238"/>
      <c r="BC1124" s="396"/>
      <c r="BD1124" s="396"/>
      <c r="BE1124" s="396"/>
      <c r="BF1124" s="396"/>
      <c r="BG1124" s="396"/>
      <c r="BH1124" s="396"/>
      <c r="BI1124" s="396"/>
      <c r="BJ1124" s="396"/>
      <c r="BK1124" s="396"/>
      <c r="BL1124" s="396"/>
      <c r="BM1124" s="396"/>
      <c r="BN1124" s="396"/>
      <c r="BO1124" s="396"/>
      <c r="BP1124" s="396"/>
      <c r="BQ1124" s="396"/>
      <c r="BR1124" s="396"/>
      <c r="BS1124" s="396"/>
      <c r="BT1124" s="396"/>
      <c r="BU1124" s="396"/>
      <c r="BV1124" s="396"/>
      <c r="BW1124" s="396"/>
      <c r="BX1124" s="396"/>
      <c r="BY1124" s="396"/>
    </row>
    <row r="1125" s="211" customFormat="true" ht="15" customHeight="true" x14ac:dyDescent="0.2">
      <c r="BA1125" s="396"/>
      <c r="BB1125" s="238"/>
      <c r="BC1125" s="396"/>
      <c r="BD1125" s="396"/>
      <c r="BE1125" s="396"/>
      <c r="BF1125" s="396"/>
      <c r="BG1125" s="396"/>
      <c r="BH1125" s="396"/>
      <c r="BI1125" s="396"/>
      <c r="BJ1125" s="396"/>
      <c r="BK1125" s="396"/>
      <c r="BL1125" s="396"/>
      <c r="BM1125" s="396"/>
      <c r="BN1125" s="396"/>
      <c r="BO1125" s="396"/>
      <c r="BP1125" s="396"/>
      <c r="BQ1125" s="396"/>
      <c r="BR1125" s="396"/>
      <c r="BS1125" s="396"/>
      <c r="BT1125" s="396"/>
      <c r="BU1125" s="396"/>
      <c r="BV1125" s="396"/>
      <c r="BW1125" s="396"/>
      <c r="BX1125" s="396"/>
      <c r="BY1125" s="396"/>
    </row>
    <row r="1126" s="211" customFormat="true" ht="15" customHeight="true" x14ac:dyDescent="0.2">
      <c r="BA1126" s="396"/>
      <c r="BB1126" s="238"/>
      <c r="BC1126" s="396"/>
      <c r="BD1126" s="396"/>
      <c r="BE1126" s="396"/>
      <c r="BF1126" s="396"/>
      <c r="BG1126" s="396"/>
      <c r="BH1126" s="396"/>
      <c r="BI1126" s="396"/>
      <c r="BJ1126" s="396"/>
      <c r="BK1126" s="396"/>
      <c r="BL1126" s="396"/>
      <c r="BM1126" s="396"/>
      <c r="BN1126" s="396"/>
      <c r="BO1126" s="396"/>
      <c r="BP1126" s="396"/>
      <c r="BQ1126" s="396"/>
      <c r="BR1126" s="396"/>
      <c r="BS1126" s="396"/>
      <c r="BT1126" s="396"/>
      <c r="BU1126" s="396"/>
      <c r="BV1126" s="396"/>
      <c r="BW1126" s="396"/>
      <c r="BX1126" s="396"/>
      <c r="BY1126" s="396"/>
    </row>
    <row r="1127" s="211" customFormat="true" ht="15" customHeight="true" x14ac:dyDescent="0.2">
      <c r="BA1127" s="396"/>
      <c r="BB1127" s="238"/>
      <c r="BC1127" s="396"/>
      <c r="BD1127" s="396"/>
      <c r="BE1127" s="396"/>
      <c r="BF1127" s="396"/>
      <c r="BG1127" s="396"/>
      <c r="BH1127" s="396"/>
      <c r="BI1127" s="396"/>
      <c r="BJ1127" s="396"/>
      <c r="BK1127" s="396"/>
      <c r="BL1127" s="396"/>
      <c r="BM1127" s="396"/>
      <c r="BN1127" s="396"/>
      <c r="BO1127" s="396"/>
      <c r="BP1127" s="396"/>
      <c r="BQ1127" s="396"/>
      <c r="BR1127" s="396"/>
      <c r="BS1127" s="396"/>
      <c r="BT1127" s="396"/>
      <c r="BU1127" s="396"/>
      <c r="BV1127" s="396"/>
      <c r="BW1127" s="396"/>
      <c r="BX1127" s="396"/>
      <c r="BY1127" s="396"/>
    </row>
    <row r="1128" s="211" customFormat="true" ht="15" customHeight="true" x14ac:dyDescent="0.2">
      <c r="BA1128" s="396"/>
      <c r="BB1128" s="238"/>
      <c r="BC1128" s="396"/>
      <c r="BD1128" s="396"/>
      <c r="BE1128" s="396"/>
      <c r="BF1128" s="396"/>
      <c r="BG1128" s="396"/>
      <c r="BH1128" s="396"/>
      <c r="BI1128" s="396"/>
      <c r="BJ1128" s="396"/>
      <c r="BK1128" s="396"/>
      <c r="BL1128" s="396"/>
      <c r="BM1128" s="396"/>
      <c r="BN1128" s="396"/>
      <c r="BO1128" s="396"/>
      <c r="BP1128" s="396"/>
      <c r="BQ1128" s="396"/>
      <c r="BR1128" s="396"/>
      <c r="BS1128" s="396"/>
      <c r="BT1128" s="396"/>
      <c r="BU1128" s="396"/>
      <c r="BV1128" s="396"/>
      <c r="BW1128" s="396"/>
      <c r="BX1128" s="396"/>
      <c r="BY1128" s="396"/>
    </row>
    <row r="1129" s="211" customFormat="true" ht="15" customHeight="true" x14ac:dyDescent="0.2">
      <c r="BA1129" s="396"/>
      <c r="BB1129" s="238"/>
      <c r="BC1129" s="396"/>
      <c r="BD1129" s="396"/>
      <c r="BE1129" s="396"/>
      <c r="BF1129" s="396"/>
      <c r="BG1129" s="396"/>
      <c r="BH1129" s="396"/>
      <c r="BI1129" s="396"/>
      <c r="BJ1129" s="396"/>
      <c r="BK1129" s="396"/>
      <c r="BL1129" s="396"/>
      <c r="BM1129" s="396"/>
      <c r="BN1129" s="396"/>
      <c r="BO1129" s="396"/>
      <c r="BP1129" s="396"/>
      <c r="BQ1129" s="396"/>
      <c r="BR1129" s="396"/>
      <c r="BS1129" s="396"/>
      <c r="BT1129" s="396"/>
      <c r="BU1129" s="396"/>
      <c r="BV1129" s="396"/>
      <c r="BW1129" s="396"/>
      <c r="BX1129" s="396"/>
      <c r="BY1129" s="396"/>
    </row>
    <row r="1130" s="211" customFormat="true" ht="15" customHeight="true" x14ac:dyDescent="0.2">
      <c r="BA1130" s="396"/>
      <c r="BB1130" s="238"/>
      <c r="BC1130" s="396"/>
      <c r="BD1130" s="396"/>
      <c r="BE1130" s="396"/>
      <c r="BF1130" s="396"/>
      <c r="BG1130" s="396"/>
      <c r="BH1130" s="396"/>
      <c r="BI1130" s="396"/>
      <c r="BJ1130" s="396"/>
      <c r="BK1130" s="396"/>
      <c r="BL1130" s="396"/>
      <c r="BM1130" s="396"/>
      <c r="BN1130" s="396"/>
      <c r="BO1130" s="396"/>
      <c r="BP1130" s="396"/>
      <c r="BQ1130" s="396"/>
      <c r="BR1130" s="396"/>
      <c r="BS1130" s="396"/>
      <c r="BT1130" s="396"/>
      <c r="BU1130" s="396"/>
      <c r="BV1130" s="396"/>
      <c r="BW1130" s="396"/>
      <c r="BX1130" s="396"/>
      <c r="BY1130" s="396"/>
    </row>
    <row r="1131" s="211" customFormat="true" ht="15" customHeight="true" x14ac:dyDescent="0.2">
      <c r="BA1131" s="396"/>
      <c r="BB1131" s="238"/>
      <c r="BC1131" s="396"/>
      <c r="BD1131" s="396"/>
      <c r="BE1131" s="396"/>
      <c r="BF1131" s="396"/>
      <c r="BG1131" s="396"/>
      <c r="BH1131" s="396"/>
      <c r="BI1131" s="396"/>
      <c r="BJ1131" s="396"/>
      <c r="BK1131" s="396"/>
      <c r="BL1131" s="396"/>
      <c r="BM1131" s="396"/>
      <c r="BN1131" s="396"/>
      <c r="BO1131" s="396"/>
      <c r="BP1131" s="396"/>
      <c r="BQ1131" s="396"/>
      <c r="BR1131" s="396"/>
      <c r="BS1131" s="396"/>
      <c r="BT1131" s="396"/>
      <c r="BU1131" s="396"/>
      <c r="BV1131" s="396"/>
      <c r="BW1131" s="396"/>
      <c r="BX1131" s="396"/>
      <c r="BY1131" s="396"/>
    </row>
    <row r="1132" s="211" customFormat="true" ht="15" customHeight="true" x14ac:dyDescent="0.2">
      <c r="BA1132" s="396"/>
      <c r="BB1132" s="238"/>
      <c r="BC1132" s="396"/>
      <c r="BD1132" s="396"/>
      <c r="BE1132" s="396"/>
      <c r="BF1132" s="396"/>
      <c r="BG1132" s="396"/>
      <c r="BH1132" s="396"/>
      <c r="BI1132" s="396"/>
      <c r="BJ1132" s="396"/>
      <c r="BK1132" s="396"/>
      <c r="BL1132" s="396"/>
      <c r="BM1132" s="396"/>
      <c r="BN1132" s="396"/>
      <c r="BO1132" s="396"/>
      <c r="BP1132" s="396"/>
      <c r="BQ1132" s="396"/>
      <c r="BR1132" s="396"/>
      <c r="BS1132" s="396"/>
      <c r="BT1132" s="396"/>
      <c r="BU1132" s="396"/>
      <c r="BV1132" s="396"/>
      <c r="BW1132" s="396"/>
      <c r="BX1132" s="396"/>
      <c r="BY1132" s="396"/>
    </row>
    <row r="1133" s="211" customFormat="true" ht="15" customHeight="true" x14ac:dyDescent="0.2">
      <c r="BA1133" s="396"/>
      <c r="BB1133" s="238"/>
      <c r="BC1133" s="396"/>
      <c r="BD1133" s="396"/>
      <c r="BE1133" s="396"/>
      <c r="BF1133" s="396"/>
      <c r="BG1133" s="396"/>
      <c r="BH1133" s="396"/>
      <c r="BI1133" s="396"/>
      <c r="BJ1133" s="396"/>
      <c r="BK1133" s="396"/>
      <c r="BL1133" s="396"/>
      <c r="BM1133" s="396"/>
      <c r="BN1133" s="396"/>
      <c r="BO1133" s="396"/>
      <c r="BP1133" s="396"/>
      <c r="BQ1133" s="396"/>
      <c r="BR1133" s="396"/>
      <c r="BS1133" s="396"/>
      <c r="BT1133" s="396"/>
      <c r="BU1133" s="396"/>
      <c r="BV1133" s="396"/>
      <c r="BW1133" s="396"/>
      <c r="BX1133" s="396"/>
      <c r="BY1133" s="396"/>
    </row>
    <row r="1134" s="211" customFormat="true" ht="15" customHeight="true" x14ac:dyDescent="0.2">
      <c r="BA1134" s="396"/>
      <c r="BB1134" s="238"/>
      <c r="BC1134" s="396"/>
      <c r="BD1134" s="396"/>
      <c r="BE1134" s="396"/>
      <c r="BF1134" s="396"/>
      <c r="BG1134" s="396"/>
      <c r="BH1134" s="396"/>
      <c r="BI1134" s="396"/>
      <c r="BJ1134" s="396"/>
      <c r="BK1134" s="396"/>
      <c r="BL1134" s="396"/>
      <c r="BM1134" s="396"/>
      <c r="BN1134" s="396"/>
      <c r="BO1134" s="396"/>
      <c r="BP1134" s="396"/>
      <c r="BQ1134" s="396"/>
      <c r="BR1134" s="396"/>
      <c r="BS1134" s="396"/>
      <c r="BT1134" s="396"/>
      <c r="BU1134" s="396"/>
      <c r="BV1134" s="396"/>
      <c r="BW1134" s="396"/>
      <c r="BX1134" s="396"/>
      <c r="BY1134" s="396"/>
    </row>
    <row r="1135" s="211" customFormat="true" ht="15" customHeight="true" x14ac:dyDescent="0.2">
      <c r="BA1135" s="396"/>
      <c r="BB1135" s="238"/>
      <c r="BC1135" s="396"/>
      <c r="BD1135" s="396"/>
      <c r="BE1135" s="396"/>
      <c r="BF1135" s="396"/>
      <c r="BG1135" s="396"/>
      <c r="BH1135" s="396"/>
      <c r="BI1135" s="396"/>
      <c r="BJ1135" s="396"/>
      <c r="BK1135" s="396"/>
      <c r="BL1135" s="396"/>
      <c r="BM1135" s="396"/>
      <c r="BN1135" s="396"/>
      <c r="BO1135" s="396"/>
      <c r="BP1135" s="396"/>
      <c r="BQ1135" s="396"/>
      <c r="BR1135" s="396"/>
      <c r="BS1135" s="396"/>
      <c r="BT1135" s="396"/>
      <c r="BU1135" s="396"/>
      <c r="BV1135" s="396"/>
      <c r="BW1135" s="396"/>
      <c r="BX1135" s="396"/>
      <c r="BY1135" s="396"/>
    </row>
    <row r="1136" s="211" customFormat="true" ht="15" customHeight="true" x14ac:dyDescent="0.2">
      <c r="BA1136" s="396"/>
      <c r="BB1136" s="238"/>
      <c r="BC1136" s="396"/>
      <c r="BD1136" s="396"/>
      <c r="BE1136" s="396"/>
      <c r="BF1136" s="396"/>
      <c r="BG1136" s="396"/>
      <c r="BH1136" s="396"/>
      <c r="BI1136" s="396"/>
      <c r="BJ1136" s="396"/>
      <c r="BK1136" s="396"/>
      <c r="BL1136" s="396"/>
      <c r="BM1136" s="396"/>
      <c r="BN1136" s="396"/>
      <c r="BO1136" s="396"/>
      <c r="BP1136" s="396"/>
      <c r="BQ1136" s="396"/>
      <c r="BR1136" s="396"/>
      <c r="BS1136" s="396"/>
      <c r="BT1136" s="396"/>
      <c r="BU1136" s="396"/>
      <c r="BV1136" s="396"/>
      <c r="BW1136" s="396"/>
      <c r="BX1136" s="396"/>
      <c r="BY1136" s="396"/>
    </row>
    <row r="1137" s="211" customFormat="true" ht="15" customHeight="true" x14ac:dyDescent="0.2">
      <c r="BA1137" s="396"/>
      <c r="BB1137" s="238"/>
      <c r="BC1137" s="396"/>
      <c r="BD1137" s="396"/>
      <c r="BE1137" s="396"/>
      <c r="BF1137" s="396"/>
      <c r="BG1137" s="396"/>
      <c r="BH1137" s="396"/>
      <c r="BI1137" s="396"/>
      <c r="BJ1137" s="396"/>
      <c r="BK1137" s="396"/>
      <c r="BL1137" s="396"/>
      <c r="BM1137" s="396"/>
      <c r="BN1137" s="396"/>
      <c r="BO1137" s="396"/>
      <c r="BP1137" s="396"/>
      <c r="BQ1137" s="396"/>
      <c r="BR1137" s="396"/>
      <c r="BS1137" s="396"/>
      <c r="BT1137" s="396"/>
      <c r="BU1137" s="396"/>
      <c r="BV1137" s="396"/>
      <c r="BW1137" s="396"/>
      <c r="BX1137" s="396"/>
      <c r="BY1137" s="396"/>
    </row>
    <row r="1138" s="211" customFormat="true" ht="15" customHeight="true" x14ac:dyDescent="0.2">
      <c r="BA1138" s="396"/>
      <c r="BB1138" s="238"/>
      <c r="BC1138" s="396"/>
      <c r="BD1138" s="396"/>
      <c r="BE1138" s="396"/>
      <c r="BF1138" s="396"/>
      <c r="BG1138" s="396"/>
      <c r="BH1138" s="396"/>
      <c r="BI1138" s="396"/>
      <c r="BJ1138" s="396"/>
      <c r="BK1138" s="396"/>
      <c r="BL1138" s="396"/>
      <c r="BM1138" s="396"/>
      <c r="BN1138" s="396"/>
      <c r="BO1138" s="396"/>
      <c r="BP1138" s="396"/>
      <c r="BQ1138" s="396"/>
      <c r="BR1138" s="396"/>
      <c r="BS1138" s="396"/>
      <c r="BT1138" s="396"/>
      <c r="BU1138" s="396"/>
      <c r="BV1138" s="396"/>
      <c r="BW1138" s="396"/>
      <c r="BX1138" s="396"/>
      <c r="BY1138" s="396"/>
    </row>
    <row r="1139" s="211" customFormat="true" ht="15" customHeight="true" x14ac:dyDescent="0.2">
      <c r="BA1139" s="396"/>
      <c r="BB1139" s="238"/>
      <c r="BC1139" s="396"/>
      <c r="BD1139" s="396"/>
      <c r="BE1139" s="396"/>
      <c r="BF1139" s="396"/>
      <c r="BG1139" s="396"/>
      <c r="BH1139" s="396"/>
      <c r="BI1139" s="396"/>
      <c r="BJ1139" s="396"/>
      <c r="BK1139" s="396"/>
      <c r="BL1139" s="396"/>
      <c r="BM1139" s="396"/>
      <c r="BN1139" s="396"/>
      <c r="BO1139" s="396"/>
      <c r="BP1139" s="396"/>
      <c r="BQ1139" s="396"/>
      <c r="BR1139" s="396"/>
      <c r="BS1139" s="396"/>
      <c r="BT1139" s="396"/>
      <c r="BU1139" s="396"/>
      <c r="BV1139" s="396"/>
      <c r="BW1139" s="396"/>
      <c r="BX1139" s="396"/>
      <c r="BY1139" s="396"/>
    </row>
    <row r="1140" s="211" customFormat="true" ht="15" customHeight="true" x14ac:dyDescent="0.2">
      <c r="BA1140" s="396"/>
      <c r="BB1140" s="238"/>
      <c r="BC1140" s="396"/>
      <c r="BD1140" s="396"/>
      <c r="BE1140" s="396"/>
      <c r="BF1140" s="396"/>
      <c r="BG1140" s="396"/>
      <c r="BH1140" s="396"/>
      <c r="BI1140" s="396"/>
      <c r="BJ1140" s="396"/>
      <c r="BK1140" s="396"/>
      <c r="BL1140" s="396"/>
      <c r="BM1140" s="396"/>
      <c r="BN1140" s="396"/>
      <c r="BO1140" s="396"/>
      <c r="BP1140" s="396"/>
      <c r="BQ1140" s="396"/>
      <c r="BR1140" s="396"/>
      <c r="BS1140" s="396"/>
      <c r="BT1140" s="396"/>
      <c r="BU1140" s="396"/>
      <c r="BV1140" s="396"/>
      <c r="BW1140" s="396"/>
      <c r="BX1140" s="396"/>
      <c r="BY1140" s="396"/>
    </row>
    <row r="1141" s="211" customFormat="true" ht="15" customHeight="true" x14ac:dyDescent="0.2">
      <c r="BA1141" s="396"/>
      <c r="BB1141" s="238"/>
      <c r="BC1141" s="396"/>
      <c r="BD1141" s="396"/>
      <c r="BE1141" s="396"/>
      <c r="BF1141" s="396"/>
      <c r="BG1141" s="396"/>
      <c r="BH1141" s="396"/>
      <c r="BI1141" s="396"/>
      <c r="BJ1141" s="396"/>
      <c r="BK1141" s="396"/>
      <c r="BL1141" s="396"/>
      <c r="BM1141" s="396"/>
      <c r="BN1141" s="396"/>
      <c r="BO1141" s="396"/>
      <c r="BP1141" s="396"/>
      <c r="BQ1141" s="396"/>
      <c r="BR1141" s="396"/>
      <c r="BS1141" s="396"/>
      <c r="BT1141" s="396"/>
      <c r="BU1141" s="396"/>
      <c r="BV1141" s="396"/>
      <c r="BW1141" s="396"/>
      <c r="BX1141" s="396"/>
      <c r="BY1141" s="396"/>
    </row>
    <row r="1142" s="211" customFormat="true" ht="15" customHeight="true" x14ac:dyDescent="0.2">
      <c r="BA1142" s="396"/>
      <c r="BB1142" s="238"/>
      <c r="BC1142" s="396"/>
      <c r="BD1142" s="396"/>
      <c r="BE1142" s="396"/>
      <c r="BF1142" s="396"/>
      <c r="BG1142" s="396"/>
      <c r="BH1142" s="396"/>
      <c r="BI1142" s="396"/>
      <c r="BJ1142" s="396"/>
      <c r="BK1142" s="396"/>
      <c r="BL1142" s="396"/>
      <c r="BM1142" s="396"/>
      <c r="BN1142" s="396"/>
      <c r="BO1142" s="396"/>
      <c r="BP1142" s="396"/>
      <c r="BQ1142" s="396"/>
      <c r="BR1142" s="396"/>
      <c r="BS1142" s="396"/>
      <c r="BT1142" s="396"/>
      <c r="BU1142" s="396"/>
      <c r="BV1142" s="396"/>
      <c r="BW1142" s="396"/>
      <c r="BX1142" s="396"/>
      <c r="BY1142" s="396"/>
    </row>
    <row r="1143" s="211" customFormat="true" ht="15" customHeight="true" x14ac:dyDescent="0.2">
      <c r="BA1143" s="396"/>
      <c r="BB1143" s="238"/>
      <c r="BC1143" s="396"/>
      <c r="BD1143" s="396"/>
      <c r="BE1143" s="396"/>
      <c r="BF1143" s="396"/>
      <c r="BG1143" s="396"/>
      <c r="BH1143" s="396"/>
      <c r="BI1143" s="396"/>
      <c r="BJ1143" s="396"/>
      <c r="BK1143" s="396"/>
      <c r="BL1143" s="396"/>
      <c r="BM1143" s="396"/>
      <c r="BN1143" s="396"/>
      <c r="BO1143" s="396"/>
      <c r="BP1143" s="396"/>
      <c r="BQ1143" s="396"/>
      <c r="BR1143" s="396"/>
      <c r="BS1143" s="396"/>
      <c r="BT1143" s="396"/>
      <c r="BU1143" s="396"/>
      <c r="BV1143" s="396"/>
      <c r="BW1143" s="396"/>
      <c r="BX1143" s="396"/>
      <c r="BY1143" s="396"/>
    </row>
    <row r="1144" s="211" customFormat="true" ht="15" customHeight="true" x14ac:dyDescent="0.2">
      <c r="BA1144" s="396"/>
      <c r="BB1144" s="238"/>
      <c r="BC1144" s="396"/>
      <c r="BD1144" s="396"/>
      <c r="BE1144" s="396"/>
      <c r="BF1144" s="396"/>
      <c r="BG1144" s="396"/>
      <c r="BH1144" s="396"/>
      <c r="BI1144" s="396"/>
      <c r="BJ1144" s="396"/>
      <c r="BK1144" s="396"/>
      <c r="BL1144" s="396"/>
      <c r="BM1144" s="396"/>
      <c r="BN1144" s="396"/>
      <c r="BO1144" s="396"/>
      <c r="BP1144" s="396"/>
      <c r="BQ1144" s="396"/>
      <c r="BR1144" s="396"/>
      <c r="BS1144" s="396"/>
      <c r="BT1144" s="396"/>
      <c r="BU1144" s="396"/>
      <c r="BV1144" s="396"/>
      <c r="BW1144" s="396"/>
      <c r="BX1144" s="396"/>
      <c r="BY1144" s="396"/>
    </row>
    <row r="1145" s="211" customFormat="true" ht="15" customHeight="true" x14ac:dyDescent="0.2">
      <c r="BA1145" s="396"/>
      <c r="BB1145" s="238"/>
      <c r="BC1145" s="396"/>
      <c r="BD1145" s="396"/>
      <c r="BE1145" s="396"/>
      <c r="BF1145" s="396"/>
      <c r="BG1145" s="396"/>
      <c r="BH1145" s="396"/>
      <c r="BI1145" s="396"/>
      <c r="BJ1145" s="396"/>
      <c r="BK1145" s="396"/>
      <c r="BL1145" s="396"/>
      <c r="BM1145" s="396"/>
      <c r="BN1145" s="396"/>
      <c r="BO1145" s="396"/>
      <c r="BP1145" s="396"/>
      <c r="BQ1145" s="396"/>
      <c r="BR1145" s="396"/>
      <c r="BS1145" s="396"/>
      <c r="BT1145" s="396"/>
      <c r="BU1145" s="396"/>
      <c r="BV1145" s="396"/>
      <c r="BW1145" s="396"/>
      <c r="BX1145" s="396"/>
      <c r="BY1145" s="396"/>
    </row>
    <row r="1146" s="211" customFormat="true" ht="15" customHeight="true" x14ac:dyDescent="0.2">
      <c r="BA1146" s="396"/>
      <c r="BB1146" s="238"/>
      <c r="BC1146" s="396"/>
      <c r="BD1146" s="396"/>
      <c r="BE1146" s="396"/>
      <c r="BF1146" s="396"/>
      <c r="BG1146" s="396"/>
      <c r="BH1146" s="396"/>
      <c r="BI1146" s="396"/>
      <c r="BJ1146" s="396"/>
      <c r="BK1146" s="396"/>
      <c r="BL1146" s="396"/>
      <c r="BM1146" s="396"/>
      <c r="BN1146" s="396"/>
      <c r="BO1146" s="396"/>
      <c r="BP1146" s="396"/>
      <c r="BQ1146" s="396"/>
      <c r="BR1146" s="396"/>
      <c r="BS1146" s="396"/>
      <c r="BT1146" s="396"/>
      <c r="BU1146" s="396"/>
      <c r="BV1146" s="396"/>
      <c r="BW1146" s="396"/>
      <c r="BX1146" s="396"/>
      <c r="BY1146" s="396"/>
    </row>
    <row r="1147" s="211" customFormat="true" ht="15" customHeight="true" x14ac:dyDescent="0.2">
      <c r="BA1147" s="396"/>
      <c r="BB1147" s="238"/>
      <c r="BC1147" s="396"/>
      <c r="BD1147" s="396"/>
      <c r="BE1147" s="396"/>
      <c r="BF1147" s="396"/>
      <c r="BG1147" s="396"/>
      <c r="BH1147" s="396"/>
      <c r="BI1147" s="396"/>
      <c r="BJ1147" s="396"/>
      <c r="BK1147" s="396"/>
      <c r="BL1147" s="396"/>
      <c r="BM1147" s="396"/>
      <c r="BN1147" s="396"/>
      <c r="BO1147" s="396"/>
      <c r="BP1147" s="396"/>
      <c r="BQ1147" s="396"/>
      <c r="BR1147" s="396"/>
      <c r="BS1147" s="396"/>
      <c r="BT1147" s="396"/>
      <c r="BU1147" s="396"/>
      <c r="BV1147" s="396"/>
      <c r="BW1147" s="396"/>
      <c r="BX1147" s="396"/>
      <c r="BY1147" s="396"/>
    </row>
    <row r="1148" s="211" customFormat="true" ht="15" customHeight="true" x14ac:dyDescent="0.2">
      <c r="BA1148" s="396"/>
      <c r="BB1148" s="238"/>
      <c r="BC1148" s="396"/>
      <c r="BD1148" s="396"/>
      <c r="BE1148" s="396"/>
      <c r="BF1148" s="396"/>
      <c r="BG1148" s="396"/>
      <c r="BH1148" s="396"/>
      <c r="BI1148" s="396"/>
      <c r="BJ1148" s="396"/>
      <c r="BK1148" s="396"/>
      <c r="BL1148" s="396"/>
      <c r="BM1148" s="396"/>
      <c r="BN1148" s="396"/>
      <c r="BO1148" s="396"/>
      <c r="BP1148" s="396"/>
      <c r="BQ1148" s="396"/>
      <c r="BR1148" s="396"/>
      <c r="BS1148" s="396"/>
      <c r="BT1148" s="396"/>
      <c r="BU1148" s="396"/>
      <c r="BV1148" s="396"/>
      <c r="BW1148" s="396"/>
      <c r="BX1148" s="396"/>
      <c r="BY1148" s="396"/>
    </row>
    <row r="1149" s="211" customFormat="true" ht="15" customHeight="true" x14ac:dyDescent="0.2">
      <c r="BA1149" s="396"/>
      <c r="BB1149" s="238"/>
      <c r="BC1149" s="396"/>
      <c r="BD1149" s="396"/>
      <c r="BE1149" s="396"/>
      <c r="BF1149" s="396"/>
      <c r="BG1149" s="396"/>
      <c r="BH1149" s="396"/>
      <c r="BI1149" s="396"/>
      <c r="BJ1149" s="396"/>
      <c r="BK1149" s="396"/>
      <c r="BL1149" s="396"/>
      <c r="BM1149" s="396"/>
      <c r="BN1149" s="396"/>
      <c r="BO1149" s="396"/>
      <c r="BP1149" s="396"/>
      <c r="BQ1149" s="396"/>
      <c r="BR1149" s="396"/>
      <c r="BS1149" s="396"/>
      <c r="BT1149" s="396"/>
      <c r="BU1149" s="396"/>
      <c r="BV1149" s="396"/>
      <c r="BW1149" s="396"/>
      <c r="BX1149" s="396"/>
      <c r="BY1149" s="396"/>
    </row>
    <row r="1150" s="211" customFormat="true" ht="15" customHeight="true" x14ac:dyDescent="0.2">
      <c r="BA1150" s="396"/>
      <c r="BB1150" s="238"/>
      <c r="BC1150" s="396"/>
      <c r="BD1150" s="396"/>
      <c r="BE1150" s="396"/>
      <c r="BF1150" s="396"/>
      <c r="BG1150" s="396"/>
      <c r="BH1150" s="396"/>
      <c r="BI1150" s="396"/>
      <c r="BJ1150" s="396"/>
      <c r="BK1150" s="396"/>
      <c r="BL1150" s="396"/>
      <c r="BM1150" s="396"/>
      <c r="BN1150" s="396"/>
      <c r="BO1150" s="396"/>
      <c r="BP1150" s="396"/>
      <c r="BQ1150" s="396"/>
      <c r="BR1150" s="396"/>
      <c r="BS1150" s="396"/>
      <c r="BT1150" s="396"/>
      <c r="BU1150" s="396"/>
      <c r="BV1150" s="396"/>
      <c r="BW1150" s="396"/>
      <c r="BX1150" s="396"/>
      <c r="BY1150" s="396"/>
    </row>
    <row r="1151" s="211" customFormat="true" ht="15" customHeight="true" x14ac:dyDescent="0.2">
      <c r="BA1151" s="396"/>
      <c r="BB1151" s="238"/>
      <c r="BC1151" s="396"/>
      <c r="BD1151" s="396"/>
      <c r="BE1151" s="396"/>
      <c r="BF1151" s="396"/>
      <c r="BG1151" s="396"/>
      <c r="BH1151" s="396"/>
      <c r="BI1151" s="396"/>
      <c r="BJ1151" s="396"/>
      <c r="BK1151" s="396"/>
      <c r="BL1151" s="396"/>
      <c r="BM1151" s="396"/>
      <c r="BN1151" s="396"/>
      <c r="BO1151" s="396"/>
      <c r="BP1151" s="396"/>
      <c r="BQ1151" s="396"/>
      <c r="BR1151" s="396"/>
      <c r="BS1151" s="396"/>
      <c r="BT1151" s="396"/>
      <c r="BU1151" s="396"/>
      <c r="BV1151" s="396"/>
      <c r="BW1151" s="396"/>
      <c r="BX1151" s="396"/>
      <c r="BY1151" s="396"/>
    </row>
    <row r="1152" s="211" customFormat="true" ht="15" customHeight="true" x14ac:dyDescent="0.2">
      <c r="BA1152" s="396"/>
      <c r="BB1152" s="238"/>
      <c r="BC1152" s="396"/>
      <c r="BD1152" s="396"/>
      <c r="BE1152" s="396"/>
      <c r="BF1152" s="396"/>
      <c r="BG1152" s="396"/>
      <c r="BH1152" s="396"/>
      <c r="BI1152" s="396"/>
      <c r="BJ1152" s="396"/>
      <c r="BK1152" s="396"/>
      <c r="BL1152" s="396"/>
      <c r="BM1152" s="396"/>
      <c r="BN1152" s="396"/>
      <c r="BO1152" s="396"/>
      <c r="BP1152" s="396"/>
      <c r="BQ1152" s="396"/>
      <c r="BR1152" s="396"/>
      <c r="BS1152" s="396"/>
      <c r="BT1152" s="396"/>
      <c r="BU1152" s="396"/>
      <c r="BV1152" s="396"/>
      <c r="BW1152" s="396"/>
      <c r="BX1152" s="396"/>
      <c r="BY1152" s="396"/>
    </row>
    <row r="1153" s="211" customFormat="true" ht="15" customHeight="true" x14ac:dyDescent="0.2">
      <c r="BA1153" s="396"/>
      <c r="BB1153" s="238"/>
      <c r="BC1153" s="396"/>
      <c r="BD1153" s="396"/>
      <c r="BE1153" s="396"/>
      <c r="BF1153" s="396"/>
      <c r="BG1153" s="396"/>
      <c r="BH1153" s="396"/>
      <c r="BI1153" s="396"/>
      <c r="BJ1153" s="396"/>
      <c r="BK1153" s="396"/>
      <c r="BL1153" s="396"/>
      <c r="BM1153" s="396"/>
      <c r="BN1153" s="396"/>
      <c r="BO1153" s="396"/>
      <c r="BP1153" s="396"/>
      <c r="BQ1153" s="396"/>
      <c r="BR1153" s="396"/>
      <c r="BS1153" s="396"/>
      <c r="BT1153" s="396"/>
      <c r="BU1153" s="396"/>
      <c r="BV1153" s="396"/>
      <c r="BW1153" s="396"/>
      <c r="BX1153" s="396"/>
      <c r="BY1153" s="396"/>
    </row>
    <row r="1154" s="211" customFormat="true" ht="15" customHeight="true" x14ac:dyDescent="0.2">
      <c r="BA1154" s="396"/>
      <c r="BB1154" s="238"/>
      <c r="BC1154" s="396"/>
      <c r="BD1154" s="396"/>
      <c r="BE1154" s="396"/>
      <c r="BF1154" s="396"/>
      <c r="BG1154" s="396"/>
      <c r="BH1154" s="396"/>
      <c r="BI1154" s="396"/>
      <c r="BJ1154" s="396"/>
      <c r="BK1154" s="396"/>
      <c r="BL1154" s="396"/>
      <c r="BM1154" s="396"/>
      <c r="BN1154" s="396"/>
      <c r="BO1154" s="396"/>
      <c r="BP1154" s="396"/>
      <c r="BQ1154" s="396"/>
      <c r="BR1154" s="396"/>
      <c r="BS1154" s="396"/>
      <c r="BT1154" s="396"/>
      <c r="BU1154" s="396"/>
      <c r="BV1154" s="396"/>
      <c r="BW1154" s="396"/>
      <c r="BX1154" s="396"/>
      <c r="BY1154" s="396"/>
    </row>
    <row r="1155" s="211" customFormat="true" ht="15" customHeight="true" x14ac:dyDescent="0.2">
      <c r="BA1155" s="396"/>
      <c r="BB1155" s="238"/>
      <c r="BC1155" s="396"/>
      <c r="BD1155" s="396"/>
      <c r="BE1155" s="396"/>
      <c r="BF1155" s="396"/>
      <c r="BG1155" s="396"/>
      <c r="BH1155" s="396"/>
      <c r="BI1155" s="396"/>
      <c r="BJ1155" s="396"/>
      <c r="BK1155" s="396"/>
      <c r="BL1155" s="396"/>
      <c r="BM1155" s="396"/>
      <c r="BN1155" s="396"/>
      <c r="BO1155" s="396"/>
      <c r="BP1155" s="396"/>
      <c r="BQ1155" s="396"/>
      <c r="BR1155" s="396"/>
      <c r="BS1155" s="396"/>
      <c r="BT1155" s="396"/>
      <c r="BU1155" s="396"/>
      <c r="BV1155" s="396"/>
      <c r="BW1155" s="396"/>
      <c r="BX1155" s="396"/>
      <c r="BY1155" s="396"/>
    </row>
    <row r="1156" s="211" customFormat="true" ht="15" customHeight="true" x14ac:dyDescent="0.2">
      <c r="BA1156" s="396"/>
      <c r="BB1156" s="238"/>
      <c r="BC1156" s="396"/>
      <c r="BD1156" s="396"/>
      <c r="BE1156" s="396"/>
      <c r="BF1156" s="396"/>
      <c r="BG1156" s="396"/>
      <c r="BH1156" s="396"/>
      <c r="BI1156" s="396"/>
      <c r="BJ1156" s="396"/>
      <c r="BK1156" s="396"/>
      <c r="BL1156" s="396"/>
      <c r="BM1156" s="396"/>
      <c r="BN1156" s="396"/>
      <c r="BO1156" s="396"/>
      <c r="BP1156" s="396"/>
      <c r="BQ1156" s="396"/>
      <c r="BR1156" s="396"/>
      <c r="BS1156" s="396"/>
      <c r="BT1156" s="396"/>
      <c r="BU1156" s="396"/>
      <c r="BV1156" s="396"/>
      <c r="BW1156" s="396"/>
      <c r="BX1156" s="396"/>
      <c r="BY1156" s="396"/>
    </row>
    <row r="1157" s="211" customFormat="true" ht="15" customHeight="true" x14ac:dyDescent="0.2">
      <c r="BA1157" s="396"/>
      <c r="BB1157" s="238"/>
      <c r="BC1157" s="396"/>
      <c r="BD1157" s="396"/>
      <c r="BE1157" s="396"/>
      <c r="BF1157" s="396"/>
      <c r="BG1157" s="396"/>
      <c r="BH1157" s="396"/>
      <c r="BI1157" s="396"/>
      <c r="BJ1157" s="396"/>
      <c r="BK1157" s="396"/>
      <c r="BL1157" s="396"/>
      <c r="BM1157" s="396"/>
      <c r="BN1157" s="396"/>
      <c r="BO1157" s="396"/>
      <c r="BP1157" s="396"/>
      <c r="BQ1157" s="396"/>
      <c r="BR1157" s="396"/>
      <c r="BS1157" s="396"/>
      <c r="BT1157" s="396"/>
      <c r="BU1157" s="396"/>
      <c r="BV1157" s="396"/>
      <c r="BW1157" s="396"/>
      <c r="BX1157" s="396"/>
      <c r="BY1157" s="396"/>
    </row>
    <row r="1158" s="211" customFormat="true" ht="15" customHeight="true" x14ac:dyDescent="0.2">
      <c r="BA1158" s="396"/>
      <c r="BB1158" s="238"/>
      <c r="BC1158" s="396"/>
      <c r="BD1158" s="396"/>
      <c r="BE1158" s="396"/>
      <c r="BF1158" s="396"/>
      <c r="BG1158" s="396"/>
      <c r="BH1158" s="396"/>
      <c r="BI1158" s="396"/>
      <c r="BJ1158" s="396"/>
      <c r="BK1158" s="396"/>
      <c r="BL1158" s="396"/>
      <c r="BM1158" s="396"/>
      <c r="BN1158" s="396"/>
      <c r="BO1158" s="396"/>
      <c r="BP1158" s="396"/>
      <c r="BQ1158" s="396"/>
      <c r="BR1158" s="396"/>
      <c r="BS1158" s="396"/>
      <c r="BT1158" s="396"/>
      <c r="BU1158" s="396"/>
      <c r="BV1158" s="396"/>
      <c r="BW1158" s="396"/>
      <c r="BX1158" s="396"/>
      <c r="BY1158" s="396"/>
    </row>
    <row r="1159" s="211" customFormat="true" ht="15" customHeight="true" x14ac:dyDescent="0.2">
      <c r="BA1159" s="396"/>
      <c r="BB1159" s="238"/>
      <c r="BC1159" s="396"/>
      <c r="BD1159" s="396"/>
      <c r="BE1159" s="396"/>
      <c r="BF1159" s="396"/>
      <c r="BG1159" s="396"/>
      <c r="BH1159" s="396"/>
      <c r="BI1159" s="396"/>
      <c r="BJ1159" s="396"/>
      <c r="BK1159" s="396"/>
      <c r="BL1159" s="396"/>
      <c r="BM1159" s="396"/>
      <c r="BN1159" s="396"/>
      <c r="BO1159" s="396"/>
      <c r="BP1159" s="396"/>
      <c r="BQ1159" s="396"/>
      <c r="BR1159" s="396"/>
      <c r="BS1159" s="396"/>
      <c r="BT1159" s="396"/>
      <c r="BU1159" s="396"/>
      <c r="BV1159" s="396"/>
      <c r="BW1159" s="396"/>
      <c r="BX1159" s="396"/>
      <c r="BY1159" s="396"/>
    </row>
    <row r="1160" s="211" customFormat="true" ht="15" customHeight="true" x14ac:dyDescent="0.2">
      <c r="BA1160" s="396"/>
      <c r="BB1160" s="238"/>
      <c r="BC1160" s="396"/>
      <c r="BD1160" s="396"/>
      <c r="BE1160" s="396"/>
      <c r="BF1160" s="396"/>
      <c r="BG1160" s="396"/>
      <c r="BH1160" s="396"/>
      <c r="BI1160" s="396"/>
      <c r="BJ1160" s="396"/>
      <c r="BK1160" s="396"/>
      <c r="BL1160" s="396"/>
      <c r="BM1160" s="396"/>
      <c r="BN1160" s="396"/>
      <c r="BO1160" s="396"/>
      <c r="BP1160" s="396"/>
      <c r="BQ1160" s="396"/>
      <c r="BR1160" s="396"/>
      <c r="BS1160" s="396"/>
      <c r="BT1160" s="396"/>
      <c r="BU1160" s="396"/>
      <c r="BV1160" s="396"/>
      <c r="BW1160" s="396"/>
      <c r="BX1160" s="396"/>
      <c r="BY1160" s="396"/>
    </row>
    <row r="1161" s="211" customFormat="true" ht="15" customHeight="true" x14ac:dyDescent="0.2">
      <c r="BA1161" s="396"/>
      <c r="BB1161" s="238"/>
      <c r="BC1161" s="396"/>
      <c r="BD1161" s="396"/>
      <c r="BE1161" s="396"/>
      <c r="BF1161" s="396"/>
      <c r="BG1161" s="396"/>
      <c r="BH1161" s="396"/>
      <c r="BI1161" s="396"/>
      <c r="BJ1161" s="396"/>
      <c r="BK1161" s="396"/>
      <c r="BL1161" s="396"/>
      <c r="BM1161" s="396"/>
      <c r="BN1161" s="396"/>
      <c r="BO1161" s="396"/>
      <c r="BP1161" s="396"/>
      <c r="BQ1161" s="396"/>
      <c r="BR1161" s="396"/>
      <c r="BS1161" s="396"/>
      <c r="BT1161" s="396"/>
      <c r="BU1161" s="396"/>
      <c r="BV1161" s="396"/>
      <c r="BW1161" s="396"/>
      <c r="BX1161" s="396"/>
      <c r="BY1161" s="396"/>
    </row>
    <row r="1162" s="211" customFormat="true" ht="15" customHeight="true" x14ac:dyDescent="0.2">
      <c r="BA1162" s="396"/>
      <c r="BB1162" s="238"/>
      <c r="BC1162" s="396"/>
      <c r="BD1162" s="396"/>
      <c r="BE1162" s="396"/>
      <c r="BF1162" s="396"/>
      <c r="BG1162" s="396"/>
      <c r="BH1162" s="396"/>
      <c r="BI1162" s="396"/>
      <c r="BJ1162" s="396"/>
      <c r="BK1162" s="396"/>
      <c r="BL1162" s="396"/>
      <c r="BM1162" s="396"/>
      <c r="BN1162" s="396"/>
      <c r="BO1162" s="396"/>
      <c r="BP1162" s="396"/>
      <c r="BQ1162" s="396"/>
      <c r="BR1162" s="396"/>
      <c r="BS1162" s="396"/>
      <c r="BT1162" s="396"/>
      <c r="BU1162" s="396"/>
      <c r="BV1162" s="396"/>
      <c r="BW1162" s="396"/>
      <c r="BX1162" s="396"/>
      <c r="BY1162" s="396"/>
    </row>
    <row r="1163" s="211" customFormat="true" ht="15" customHeight="true" x14ac:dyDescent="0.2">
      <c r="BA1163" s="396"/>
      <c r="BB1163" s="238"/>
      <c r="BC1163" s="396"/>
      <c r="BD1163" s="396"/>
      <c r="BE1163" s="396"/>
      <c r="BF1163" s="396"/>
      <c r="BG1163" s="396"/>
      <c r="BH1163" s="396"/>
      <c r="BI1163" s="396"/>
      <c r="BJ1163" s="396"/>
      <c r="BK1163" s="396"/>
      <c r="BL1163" s="396"/>
      <c r="BM1163" s="396"/>
      <c r="BN1163" s="396"/>
      <c r="BO1163" s="396"/>
      <c r="BP1163" s="396"/>
      <c r="BQ1163" s="396"/>
      <c r="BR1163" s="396"/>
      <c r="BS1163" s="396"/>
      <c r="BT1163" s="396"/>
      <c r="BU1163" s="396"/>
      <c r="BV1163" s="396"/>
      <c r="BW1163" s="396"/>
      <c r="BX1163" s="396"/>
      <c r="BY1163" s="396"/>
    </row>
    <row r="1164" s="211" customFormat="true" ht="15" customHeight="true" x14ac:dyDescent="0.2">
      <c r="BA1164" s="396"/>
      <c r="BB1164" s="238"/>
      <c r="BC1164" s="396"/>
      <c r="BD1164" s="396"/>
      <c r="BE1164" s="396"/>
      <c r="BF1164" s="396"/>
      <c r="BG1164" s="396"/>
      <c r="BH1164" s="396"/>
      <c r="BI1164" s="396"/>
      <c r="BJ1164" s="396"/>
      <c r="BK1164" s="396"/>
      <c r="BL1164" s="396"/>
      <c r="BM1164" s="396"/>
      <c r="BN1164" s="396"/>
      <c r="BO1164" s="396"/>
      <c r="BP1164" s="396"/>
      <c r="BQ1164" s="396"/>
      <c r="BR1164" s="396"/>
      <c r="BS1164" s="396"/>
      <c r="BT1164" s="396"/>
      <c r="BU1164" s="396"/>
      <c r="BV1164" s="396"/>
      <c r="BW1164" s="396"/>
      <c r="BX1164" s="396"/>
      <c r="BY1164" s="396"/>
    </row>
    <row r="1165" s="211" customFormat="true" ht="15" customHeight="true" x14ac:dyDescent="0.2">
      <c r="BA1165" s="396"/>
      <c r="BB1165" s="238"/>
      <c r="BC1165" s="396"/>
      <c r="BD1165" s="396"/>
      <c r="BE1165" s="396"/>
      <c r="BF1165" s="396"/>
      <c r="BG1165" s="396"/>
      <c r="BH1165" s="396"/>
      <c r="BI1165" s="396"/>
      <c r="BJ1165" s="396"/>
      <c r="BK1165" s="396"/>
      <c r="BL1165" s="396"/>
      <c r="BM1165" s="396"/>
      <c r="BN1165" s="396"/>
      <c r="BO1165" s="396"/>
      <c r="BP1165" s="396"/>
      <c r="BQ1165" s="396"/>
      <c r="BR1165" s="396"/>
      <c r="BS1165" s="396"/>
      <c r="BT1165" s="396"/>
      <c r="BU1165" s="396"/>
      <c r="BV1165" s="396"/>
      <c r="BW1165" s="396"/>
      <c r="BX1165" s="396"/>
      <c r="BY1165" s="396"/>
    </row>
    <row r="1166" s="211" customFormat="true" ht="15" customHeight="true" x14ac:dyDescent="0.2">
      <c r="BA1166" s="396"/>
      <c r="BB1166" s="238"/>
      <c r="BC1166" s="396"/>
      <c r="BD1166" s="396"/>
      <c r="BE1166" s="396"/>
      <c r="BF1166" s="396"/>
      <c r="BG1166" s="396"/>
      <c r="BH1166" s="396"/>
      <c r="BI1166" s="396"/>
      <c r="BJ1166" s="396"/>
      <c r="BK1166" s="396"/>
      <c r="BL1166" s="396"/>
      <c r="BM1166" s="396"/>
      <c r="BN1166" s="396"/>
      <c r="BO1166" s="396"/>
      <c r="BP1166" s="396"/>
      <c r="BQ1166" s="396"/>
      <c r="BR1166" s="396"/>
      <c r="BS1166" s="396"/>
      <c r="BT1166" s="396"/>
      <c r="BU1166" s="396"/>
      <c r="BV1166" s="396"/>
      <c r="BW1166" s="396"/>
      <c r="BX1166" s="396"/>
      <c r="BY1166" s="396"/>
    </row>
    <row r="1167" s="211" customFormat="true" ht="15" customHeight="true" x14ac:dyDescent="0.2">
      <c r="BA1167" s="396"/>
      <c r="BB1167" s="238"/>
      <c r="BC1167" s="396"/>
      <c r="BD1167" s="396"/>
      <c r="BE1167" s="396"/>
      <c r="BF1167" s="396"/>
      <c r="BG1167" s="396"/>
      <c r="BH1167" s="396"/>
      <c r="BI1167" s="396"/>
      <c r="BJ1167" s="396"/>
      <c r="BK1167" s="396"/>
      <c r="BL1167" s="396"/>
      <c r="BM1167" s="396"/>
      <c r="BN1167" s="396"/>
      <c r="BO1167" s="396"/>
      <c r="BP1167" s="396"/>
      <c r="BQ1167" s="396"/>
      <c r="BR1167" s="396"/>
      <c r="BS1167" s="396"/>
      <c r="BT1167" s="396"/>
      <c r="BU1167" s="396"/>
      <c r="BV1167" s="396"/>
      <c r="BW1167" s="396"/>
      <c r="BX1167" s="396"/>
      <c r="BY1167" s="396"/>
    </row>
    <row r="1168" s="211" customFormat="true" ht="15" customHeight="true" x14ac:dyDescent="0.2">
      <c r="BA1168" s="396"/>
      <c r="BB1168" s="238"/>
      <c r="BC1168" s="396"/>
      <c r="BD1168" s="396"/>
      <c r="BE1168" s="396"/>
      <c r="BF1168" s="396"/>
      <c r="BG1168" s="396"/>
      <c r="BH1168" s="396"/>
      <c r="BI1168" s="396"/>
      <c r="BJ1168" s="396"/>
      <c r="BK1168" s="396"/>
      <c r="BL1168" s="396"/>
      <c r="BM1168" s="396"/>
      <c r="BN1168" s="396"/>
      <c r="BO1168" s="396"/>
      <c r="BP1168" s="396"/>
      <c r="BQ1168" s="396"/>
      <c r="BR1168" s="396"/>
      <c r="BS1168" s="396"/>
      <c r="BT1168" s="396"/>
      <c r="BU1168" s="396"/>
      <c r="BV1168" s="396"/>
      <c r="BW1168" s="396"/>
      <c r="BX1168" s="396"/>
      <c r="BY1168" s="396"/>
    </row>
    <row r="1169" s="211" customFormat="true" ht="15" customHeight="true" x14ac:dyDescent="0.2">
      <c r="BA1169" s="396"/>
      <c r="BB1169" s="238"/>
      <c r="BC1169" s="396"/>
      <c r="BD1169" s="396"/>
      <c r="BE1169" s="396"/>
      <c r="BF1169" s="396"/>
      <c r="BG1169" s="396"/>
      <c r="BH1169" s="396"/>
      <c r="BI1169" s="396"/>
      <c r="BJ1169" s="396"/>
      <c r="BK1169" s="396"/>
      <c r="BL1169" s="396"/>
      <c r="BM1169" s="396"/>
      <c r="BN1169" s="396"/>
      <c r="BO1169" s="396"/>
      <c r="BP1169" s="396"/>
      <c r="BQ1169" s="396"/>
      <c r="BR1169" s="396"/>
      <c r="BS1169" s="396"/>
      <c r="BT1169" s="396"/>
      <c r="BU1169" s="396"/>
      <c r="BV1169" s="396"/>
      <c r="BW1169" s="396"/>
      <c r="BX1169" s="396"/>
      <c r="BY1169" s="396"/>
    </row>
    <row r="1170" s="211" customFormat="true" ht="15" customHeight="true" x14ac:dyDescent="0.2">
      <c r="A1170" s="312"/>
      <c r="B1170" s="543"/>
      <c r="C1170" s="544"/>
      <c r="D1170" s="544"/>
      <c r="E1170" s="544"/>
      <c r="F1170" s="544"/>
      <c r="G1170" s="544"/>
      <c r="H1170" s="544"/>
      <c r="I1170" s="544"/>
      <c r="J1170" s="544"/>
      <c r="K1170" s="544"/>
      <c r="L1170" s="544"/>
      <c r="M1170" s="544"/>
      <c r="N1170" s="544"/>
      <c r="O1170" s="544"/>
      <c r="P1170" s="544"/>
      <c r="Q1170" s="544"/>
      <c r="R1170" s="544"/>
      <c r="S1170" s="544"/>
      <c r="T1170" s="544"/>
      <c r="U1170" s="544"/>
      <c r="V1170" s="544"/>
      <c r="W1170" s="544"/>
      <c r="X1170" s="544"/>
      <c r="Y1170" s="544"/>
      <c r="Z1170" s="544"/>
      <c r="AA1170" s="544"/>
      <c r="AB1170" s="544"/>
      <c r="BA1170" s="396"/>
      <c r="BB1170" s="238"/>
      <c r="BC1170" s="396"/>
      <c r="BD1170" s="396"/>
      <c r="BE1170" s="396"/>
      <c r="BF1170" s="396"/>
      <c r="BG1170" s="396"/>
      <c r="BH1170" s="396"/>
      <c r="BI1170" s="396"/>
      <c r="BJ1170" s="396"/>
      <c r="BK1170" s="396"/>
      <c r="BL1170" s="396"/>
      <c r="BM1170" s="396"/>
      <c r="BN1170" s="396"/>
      <c r="BO1170" s="396"/>
      <c r="BP1170" s="396"/>
      <c r="BQ1170" s="396"/>
      <c r="BR1170" s="396"/>
      <c r="BS1170" s="396"/>
      <c r="BT1170" s="396"/>
      <c r="BU1170" s="396"/>
      <c r="BV1170" s="396"/>
      <c r="BW1170" s="396"/>
      <c r="BX1170" s="396"/>
      <c r="BY1170" s="396"/>
    </row>
    <row r="1171" s="211" customFormat="true" ht="15" customHeight="true" x14ac:dyDescent="0.2">
      <c r="A1171" s="312"/>
      <c r="B1171" s="543"/>
      <c r="C1171" s="544"/>
      <c r="D1171" s="544"/>
      <c r="E1171" s="544"/>
      <c r="F1171" s="544"/>
      <c r="G1171" s="544"/>
      <c r="H1171" s="544"/>
      <c r="I1171" s="544"/>
      <c r="J1171" s="544"/>
      <c r="K1171" s="544"/>
      <c r="L1171" s="544"/>
      <c r="M1171" s="544"/>
      <c r="N1171" s="544"/>
      <c r="O1171" s="544"/>
      <c r="P1171" s="544"/>
      <c r="Q1171" s="544"/>
      <c r="R1171" s="544"/>
      <c r="S1171" s="544"/>
      <c r="T1171" s="544"/>
      <c r="U1171" s="544"/>
      <c r="V1171" s="544"/>
      <c r="W1171" s="544"/>
      <c r="X1171" s="544"/>
      <c r="Y1171" s="544"/>
      <c r="Z1171" s="544"/>
      <c r="AA1171" s="544"/>
      <c r="AB1171" s="544"/>
      <c r="BA1171" s="396"/>
      <c r="BB1171" s="238"/>
      <c r="BC1171" s="396"/>
      <c r="BD1171" s="396"/>
      <c r="BE1171" s="396"/>
      <c r="BF1171" s="396"/>
      <c r="BG1171" s="396"/>
      <c r="BH1171" s="396"/>
      <c r="BI1171" s="396"/>
      <c r="BJ1171" s="396"/>
      <c r="BK1171" s="396"/>
      <c r="BL1171" s="396"/>
      <c r="BM1171" s="396"/>
      <c r="BN1171" s="396"/>
      <c r="BO1171" s="396"/>
      <c r="BP1171" s="396"/>
      <c r="BQ1171" s="396"/>
      <c r="BR1171" s="396"/>
      <c r="BS1171" s="396"/>
      <c r="BT1171" s="396"/>
      <c r="BU1171" s="396"/>
      <c r="BV1171" s="396"/>
      <c r="BW1171" s="396"/>
      <c r="BX1171" s="396"/>
      <c r="BY1171" s="396"/>
    </row>
    <row r="1172" s="211" customFormat="true" ht="15" customHeight="true" x14ac:dyDescent="0.2">
      <c r="A1172" s="312"/>
      <c r="B1172" s="543"/>
      <c r="C1172" s="544"/>
      <c r="D1172" s="544"/>
      <c r="E1172" s="544"/>
      <c r="F1172" s="544"/>
      <c r="G1172" s="544"/>
      <c r="H1172" s="544"/>
      <c r="I1172" s="544"/>
      <c r="J1172" s="544"/>
      <c r="K1172" s="544"/>
      <c r="L1172" s="544"/>
      <c r="M1172" s="544"/>
      <c r="N1172" s="544"/>
      <c r="O1172" s="544"/>
      <c r="P1172" s="544"/>
      <c r="Q1172" s="544"/>
      <c r="R1172" s="544"/>
      <c r="S1172" s="544"/>
      <c r="T1172" s="544"/>
      <c r="U1172" s="544"/>
      <c r="V1172" s="544"/>
      <c r="W1172" s="544"/>
      <c r="X1172" s="544"/>
      <c r="Y1172" s="544"/>
      <c r="Z1172" s="544"/>
      <c r="AA1172" s="544"/>
      <c r="AB1172" s="544"/>
      <c r="BA1172" s="396"/>
      <c r="BB1172" s="238"/>
      <c r="BC1172" s="396"/>
      <c r="BD1172" s="396"/>
      <c r="BE1172" s="396"/>
      <c r="BF1172" s="396"/>
      <c r="BG1172" s="396"/>
      <c r="BH1172" s="396"/>
      <c r="BI1172" s="396"/>
      <c r="BJ1172" s="396"/>
      <c r="BK1172" s="396"/>
      <c r="BL1172" s="396"/>
      <c r="BM1172" s="396"/>
      <c r="BN1172" s="396"/>
      <c r="BO1172" s="396"/>
      <c r="BP1172" s="396"/>
      <c r="BQ1172" s="396"/>
      <c r="BR1172" s="396"/>
      <c r="BS1172" s="396"/>
      <c r="BT1172" s="396"/>
      <c r="BU1172" s="396"/>
      <c r="BV1172" s="396"/>
      <c r="BW1172" s="396"/>
      <c r="BX1172" s="396"/>
      <c r="BY1172" s="396"/>
    </row>
    <row r="1173" s="211" customFormat="true" ht="15" customHeight="true" x14ac:dyDescent="0.2">
      <c r="A1173" s="312"/>
      <c r="B1173" s="543"/>
      <c r="C1173" s="544"/>
      <c r="D1173" s="544"/>
      <c r="E1173" s="544"/>
      <c r="F1173" s="544"/>
      <c r="G1173" s="544"/>
      <c r="H1173" s="544"/>
      <c r="I1173" s="544"/>
      <c r="J1173" s="544"/>
      <c r="K1173" s="544"/>
      <c r="L1173" s="544"/>
      <c r="M1173" s="544"/>
      <c r="N1173" s="544"/>
      <c r="O1173" s="544"/>
      <c r="P1173" s="544"/>
      <c r="Q1173" s="544"/>
      <c r="R1173" s="544"/>
      <c r="S1173" s="544"/>
      <c r="T1173" s="544"/>
      <c r="U1173" s="544"/>
      <c r="V1173" s="544"/>
      <c r="W1173" s="544"/>
      <c r="X1173" s="544"/>
      <c r="Y1173" s="544"/>
      <c r="Z1173" s="544"/>
      <c r="AA1173" s="544"/>
      <c r="AB1173" s="544"/>
      <c r="BA1173" s="396"/>
      <c r="BB1173" s="238"/>
      <c r="BC1173" s="396"/>
      <c r="BD1173" s="396"/>
      <c r="BE1173" s="396"/>
      <c r="BF1173" s="396"/>
      <c r="BG1173" s="396"/>
      <c r="BH1173" s="396"/>
      <c r="BI1173" s="396"/>
      <c r="BJ1173" s="396"/>
      <c r="BK1173" s="396"/>
      <c r="BL1173" s="396"/>
      <c r="BM1173" s="396"/>
      <c r="BN1173" s="396"/>
      <c r="BO1173" s="396"/>
      <c r="BP1173" s="396"/>
      <c r="BQ1173" s="396"/>
      <c r="BR1173" s="396"/>
      <c r="BS1173" s="396"/>
      <c r="BT1173" s="396"/>
      <c r="BU1173" s="396"/>
      <c r="BV1173" s="396"/>
      <c r="BW1173" s="396"/>
      <c r="BX1173" s="396"/>
      <c r="BY1173" s="396"/>
    </row>
    <row r="1174" s="211" customFormat="true" ht="15" customHeight="true" x14ac:dyDescent="0.2">
      <c r="A1174" s="312"/>
      <c r="B1174" s="543"/>
      <c r="C1174" s="544"/>
      <c r="D1174" s="544"/>
      <c r="E1174" s="544"/>
      <c r="F1174" s="544"/>
      <c r="G1174" s="544"/>
      <c r="H1174" s="544"/>
      <c r="I1174" s="544"/>
      <c r="J1174" s="544"/>
      <c r="K1174" s="544"/>
      <c r="L1174" s="544"/>
      <c r="M1174" s="544"/>
      <c r="N1174" s="544"/>
      <c r="O1174" s="544"/>
      <c r="P1174" s="544"/>
      <c r="Q1174" s="544"/>
      <c r="R1174" s="544"/>
      <c r="S1174" s="544"/>
      <c r="T1174" s="544"/>
      <c r="U1174" s="544"/>
      <c r="V1174" s="544"/>
      <c r="W1174" s="544"/>
      <c r="X1174" s="544"/>
      <c r="Y1174" s="544"/>
      <c r="Z1174" s="544"/>
      <c r="AA1174" s="544"/>
      <c r="AB1174" s="544"/>
      <c r="BA1174" s="396"/>
      <c r="BB1174" s="238"/>
      <c r="BC1174" s="396"/>
      <c r="BD1174" s="396"/>
      <c r="BE1174" s="396"/>
      <c r="BF1174" s="396"/>
      <c r="BG1174" s="396"/>
      <c r="BH1174" s="396"/>
      <c r="BI1174" s="396"/>
      <c r="BJ1174" s="396"/>
      <c r="BK1174" s="396"/>
      <c r="BL1174" s="396"/>
      <c r="BM1174" s="396"/>
      <c r="BN1174" s="396"/>
      <c r="BO1174" s="396"/>
      <c r="BP1174" s="396"/>
      <c r="BQ1174" s="396"/>
      <c r="BR1174" s="396"/>
      <c r="BS1174" s="396"/>
      <c r="BT1174" s="396"/>
      <c r="BU1174" s="396"/>
      <c r="BV1174" s="396"/>
      <c r="BW1174" s="396"/>
      <c r="BX1174" s="396"/>
      <c r="BY1174" s="396"/>
    </row>
    <row r="1175" s="211" customFormat="true" ht="15" customHeight="true" x14ac:dyDescent="0.2">
      <c r="A1175" s="312"/>
      <c r="B1175" s="543"/>
      <c r="C1175" s="544"/>
      <c r="D1175" s="544"/>
      <c r="E1175" s="544"/>
      <c r="F1175" s="544"/>
      <c r="G1175" s="544"/>
      <c r="H1175" s="544"/>
      <c r="I1175" s="544"/>
      <c r="J1175" s="544"/>
      <c r="K1175" s="544"/>
      <c r="L1175" s="544"/>
      <c r="M1175" s="544"/>
      <c r="N1175" s="544"/>
      <c r="O1175" s="544"/>
      <c r="P1175" s="544"/>
      <c r="Q1175" s="544"/>
      <c r="R1175" s="544"/>
      <c r="S1175" s="544"/>
      <c r="T1175" s="544"/>
      <c r="U1175" s="544"/>
      <c r="V1175" s="544"/>
      <c r="W1175" s="544"/>
      <c r="X1175" s="544"/>
      <c r="Y1175" s="544"/>
      <c r="Z1175" s="544"/>
      <c r="AA1175" s="544"/>
      <c r="AB1175" s="544"/>
      <c r="BA1175" s="396"/>
      <c r="BB1175" s="238"/>
      <c r="BC1175" s="396"/>
      <c r="BD1175" s="396"/>
      <c r="BE1175" s="396"/>
      <c r="BF1175" s="396"/>
      <c r="BG1175" s="396"/>
      <c r="BH1175" s="396"/>
      <c r="BI1175" s="396"/>
      <c r="BJ1175" s="396"/>
      <c r="BK1175" s="396"/>
      <c r="BL1175" s="396"/>
      <c r="BM1175" s="396"/>
      <c r="BN1175" s="396"/>
      <c r="BO1175" s="396"/>
      <c r="BP1175" s="396"/>
      <c r="BQ1175" s="396"/>
      <c r="BR1175" s="396"/>
      <c r="BS1175" s="396"/>
      <c r="BT1175" s="396"/>
      <c r="BU1175" s="396"/>
      <c r="BV1175" s="396"/>
      <c r="BW1175" s="396"/>
      <c r="BX1175" s="396"/>
      <c r="BY1175" s="396"/>
    </row>
    <row r="1176" s="211" customFormat="true" ht="15" customHeight="true" x14ac:dyDescent="0.2">
      <c r="A1176" s="545"/>
      <c r="B1176" s="312"/>
      <c r="C1176" s="546"/>
      <c r="D1176" s="547"/>
      <c r="E1176" s="547"/>
      <c r="F1176" s="547"/>
      <c r="G1176" s="547"/>
      <c r="H1176" s="546"/>
      <c r="I1176" s="547"/>
      <c r="J1176" s="547"/>
      <c r="K1176" s="547"/>
      <c r="L1176" s="547"/>
      <c r="M1176" s="546"/>
      <c r="N1176" s="547"/>
      <c r="O1176" s="547"/>
      <c r="P1176" s="547"/>
      <c r="Q1176" s="547"/>
      <c r="R1176" s="546"/>
      <c r="S1176" s="547"/>
      <c r="T1176" s="547"/>
      <c r="U1176" s="547"/>
      <c r="BA1176" s="396"/>
      <c r="BB1176" s="238"/>
      <c r="BC1176" s="396"/>
      <c r="BD1176" s="396"/>
      <c r="BE1176" s="396"/>
      <c r="BF1176" s="396"/>
      <c r="BG1176" s="396"/>
      <c r="BH1176" s="396"/>
      <c r="BI1176" s="396"/>
      <c r="BJ1176" s="396"/>
      <c r="BK1176" s="396"/>
      <c r="BL1176" s="396"/>
      <c r="BM1176" s="396"/>
      <c r="BN1176" s="396"/>
      <c r="BO1176" s="396"/>
      <c r="BP1176" s="396"/>
      <c r="BQ1176" s="396"/>
      <c r="BR1176" s="396"/>
      <c r="BS1176" s="396"/>
      <c r="BT1176" s="396"/>
      <c r="BU1176" s="396"/>
      <c r="BV1176" s="396"/>
      <c r="BW1176" s="396"/>
      <c r="BX1176" s="396"/>
      <c r="BY1176" s="396"/>
    </row>
    <row r="1177" s="211" customFormat="true" ht="15" customHeight="true" x14ac:dyDescent="0.2">
      <c r="A1177" s="547"/>
      <c r="B1177" s="547"/>
      <c r="C1177" s="546"/>
      <c r="D1177" s="546"/>
      <c r="E1177" s="546"/>
      <c r="F1177" s="546"/>
      <c r="G1177" s="546"/>
      <c r="H1177" s="546"/>
      <c r="I1177" s="546"/>
      <c r="J1177" s="546"/>
      <c r="K1177" s="546"/>
      <c r="L1177" s="546"/>
      <c r="M1177" s="546"/>
      <c r="N1177" s="546"/>
      <c r="O1177" s="546"/>
      <c r="P1177" s="546"/>
      <c r="Q1177" s="546"/>
      <c r="R1177" s="546"/>
      <c r="S1177" s="546"/>
      <c r="T1177" s="546"/>
      <c r="U1177" s="546"/>
      <c r="BA1177" s="396"/>
      <c r="BB1177" s="238"/>
      <c r="BC1177" s="396"/>
      <c r="BD1177" s="396"/>
      <c r="BE1177" s="396"/>
      <c r="BF1177" s="396"/>
      <c r="BG1177" s="396"/>
      <c r="BH1177" s="396"/>
      <c r="BI1177" s="396"/>
      <c r="BJ1177" s="396"/>
      <c r="BK1177" s="396"/>
      <c r="BL1177" s="396"/>
      <c r="BM1177" s="396"/>
      <c r="BN1177" s="396"/>
      <c r="BO1177" s="396"/>
      <c r="BP1177" s="396"/>
      <c r="BQ1177" s="396"/>
      <c r="BR1177" s="396"/>
      <c r="BS1177" s="396"/>
      <c r="BT1177" s="396"/>
      <c r="BU1177" s="396"/>
      <c r="BV1177" s="396"/>
      <c r="BW1177" s="396"/>
      <c r="BX1177" s="396"/>
      <c r="BY1177" s="396"/>
    </row>
    <row r="1178" s="211" customFormat="true" ht="15" customHeight="true" x14ac:dyDescent="0.2">
      <c r="BA1178" s="396"/>
      <c r="BB1178" s="238"/>
      <c r="BC1178" s="396"/>
      <c r="BD1178" s="396"/>
      <c r="BE1178" s="396"/>
      <c r="BF1178" s="396"/>
      <c r="BG1178" s="396"/>
      <c r="BH1178" s="396"/>
      <c r="BI1178" s="396"/>
      <c r="BJ1178" s="396"/>
      <c r="BK1178" s="396"/>
      <c r="BL1178" s="396"/>
      <c r="BM1178" s="396"/>
      <c r="BN1178" s="396"/>
      <c r="BO1178" s="396"/>
      <c r="BP1178" s="396"/>
      <c r="BQ1178" s="396"/>
      <c r="BR1178" s="396"/>
      <c r="BS1178" s="396"/>
      <c r="BT1178" s="396"/>
      <c r="BU1178" s="396"/>
      <c r="BV1178" s="396"/>
      <c r="BW1178" s="396"/>
      <c r="BX1178" s="396"/>
      <c r="BY1178" s="396"/>
    </row>
    <row r="1179" s="211" customFormat="true" ht="15" customHeight="true" x14ac:dyDescent="0.2">
      <c r="BA1179" s="396"/>
      <c r="BB1179" s="238"/>
      <c r="BC1179" s="396"/>
      <c r="BD1179" s="396"/>
      <c r="BE1179" s="396"/>
      <c r="BF1179" s="396"/>
      <c r="BG1179" s="396"/>
      <c r="BH1179" s="396"/>
      <c r="BI1179" s="396"/>
      <c r="BJ1179" s="396"/>
      <c r="BK1179" s="396"/>
      <c r="BL1179" s="396"/>
      <c r="BM1179" s="396"/>
      <c r="BN1179" s="396"/>
      <c r="BO1179" s="396"/>
      <c r="BP1179" s="396"/>
      <c r="BQ1179" s="396"/>
      <c r="BR1179" s="396"/>
      <c r="BS1179" s="396"/>
      <c r="BT1179" s="396"/>
      <c r="BU1179" s="396"/>
      <c r="BV1179" s="396"/>
      <c r="BW1179" s="396"/>
      <c r="BX1179" s="396"/>
      <c r="BY1179" s="396"/>
    </row>
    <row r="1180" s="211" customFormat="true" ht="15" customHeight="true" x14ac:dyDescent="0.2">
      <c r="BA1180" s="396"/>
      <c r="BB1180" s="238"/>
      <c r="BC1180" s="396"/>
      <c r="BD1180" s="396"/>
      <c r="BE1180" s="396"/>
      <c r="BF1180" s="396"/>
      <c r="BG1180" s="396"/>
      <c r="BH1180" s="396"/>
      <c r="BI1180" s="396"/>
      <c r="BJ1180" s="396"/>
      <c r="BK1180" s="396"/>
      <c r="BL1180" s="396"/>
      <c r="BM1180" s="396"/>
      <c r="BN1180" s="396"/>
      <c r="BO1180" s="396"/>
      <c r="BP1180" s="396"/>
      <c r="BQ1180" s="396"/>
      <c r="BR1180" s="396"/>
      <c r="BS1180" s="396"/>
      <c r="BT1180" s="396"/>
      <c r="BU1180" s="396"/>
      <c r="BV1180" s="396"/>
      <c r="BW1180" s="396"/>
      <c r="BX1180" s="396"/>
      <c r="BY1180" s="396"/>
    </row>
    <row r="1181" s="211" customFormat="true" ht="15" customHeight="true" x14ac:dyDescent="0.2">
      <c r="BA1181" s="396"/>
      <c r="BB1181" s="238"/>
      <c r="BC1181" s="396"/>
      <c r="BD1181" s="396"/>
      <c r="BE1181" s="396"/>
      <c r="BF1181" s="396"/>
      <c r="BG1181" s="396"/>
      <c r="BH1181" s="396"/>
      <c r="BI1181" s="396"/>
      <c r="BJ1181" s="396"/>
      <c r="BK1181" s="396"/>
      <c r="BL1181" s="396"/>
      <c r="BM1181" s="396"/>
      <c r="BN1181" s="396"/>
      <c r="BO1181" s="396"/>
      <c r="BP1181" s="396"/>
      <c r="BQ1181" s="396"/>
      <c r="BR1181" s="396"/>
      <c r="BS1181" s="396"/>
      <c r="BT1181" s="396"/>
      <c r="BU1181" s="396"/>
      <c r="BV1181" s="396"/>
      <c r="BW1181" s="396"/>
      <c r="BX1181" s="396"/>
      <c r="BY1181" s="396"/>
    </row>
    <row r="1182" s="211" customFormat="true" ht="15" customHeight="true" x14ac:dyDescent="0.2">
      <c r="BA1182" s="396"/>
      <c r="BB1182" s="238"/>
      <c r="BC1182" s="396"/>
      <c r="BD1182" s="396"/>
      <c r="BE1182" s="396"/>
      <c r="BF1182" s="396"/>
      <c r="BG1182" s="396"/>
      <c r="BH1182" s="396"/>
      <c r="BI1182" s="396"/>
      <c r="BJ1182" s="396"/>
      <c r="BK1182" s="396"/>
      <c r="BL1182" s="396"/>
      <c r="BM1182" s="396"/>
      <c r="BN1182" s="396"/>
      <c r="BO1182" s="396"/>
      <c r="BP1182" s="396"/>
      <c r="BQ1182" s="396"/>
      <c r="BR1182" s="396"/>
      <c r="BS1182" s="396"/>
      <c r="BT1182" s="396"/>
      <c r="BU1182" s="396"/>
      <c r="BV1182" s="396"/>
      <c r="BW1182" s="396"/>
      <c r="BX1182" s="396"/>
      <c r="BY1182" s="396"/>
    </row>
    <row r="1183" s="211" customFormat="true" ht="15" customHeight="true" x14ac:dyDescent="0.2">
      <c r="BA1183" s="396"/>
      <c r="BB1183" s="238"/>
      <c r="BC1183" s="396"/>
      <c r="BD1183" s="396"/>
      <c r="BE1183" s="396"/>
      <c r="BF1183" s="396"/>
      <c r="BG1183" s="396"/>
      <c r="BH1183" s="396"/>
      <c r="BI1183" s="396"/>
      <c r="BJ1183" s="396"/>
      <c r="BK1183" s="396"/>
      <c r="BL1183" s="396"/>
      <c r="BM1183" s="396"/>
      <c r="BN1183" s="396"/>
      <c r="BO1183" s="396"/>
      <c r="BP1183" s="396"/>
      <c r="BQ1183" s="396"/>
      <c r="BR1183" s="396"/>
      <c r="BS1183" s="396"/>
      <c r="BT1183" s="396"/>
      <c r="BU1183" s="396"/>
      <c r="BV1183" s="396"/>
      <c r="BW1183" s="396"/>
      <c r="BX1183" s="396"/>
      <c r="BY1183" s="396"/>
    </row>
    <row r="1184" s="211" customFormat="true" ht="15" customHeight="true" x14ac:dyDescent="0.2">
      <c r="BA1184" s="396"/>
      <c r="BB1184" s="238"/>
      <c r="BC1184" s="396"/>
      <c r="BD1184" s="396"/>
      <c r="BE1184" s="396"/>
      <c r="BF1184" s="396"/>
      <c r="BG1184" s="396"/>
      <c r="BH1184" s="396"/>
      <c r="BI1184" s="396"/>
      <c r="BJ1184" s="396"/>
      <c r="BK1184" s="396"/>
      <c r="BL1184" s="396"/>
      <c r="BM1184" s="396"/>
      <c r="BN1184" s="396"/>
      <c r="BO1184" s="396"/>
      <c r="BP1184" s="396"/>
      <c r="BQ1184" s="396"/>
      <c r="BR1184" s="396"/>
      <c r="BS1184" s="396"/>
      <c r="BT1184" s="396"/>
      <c r="BU1184" s="396"/>
      <c r="BV1184" s="396"/>
      <c r="BW1184" s="396"/>
      <c r="BX1184" s="396"/>
      <c r="BY1184" s="396"/>
    </row>
    <row r="1185" s="211" customFormat="true" ht="15" customHeight="true" x14ac:dyDescent="0.2">
      <c r="BA1185" s="396"/>
      <c r="BB1185" s="238"/>
      <c r="BC1185" s="396"/>
      <c r="BD1185" s="396"/>
      <c r="BE1185" s="396"/>
      <c r="BF1185" s="396"/>
      <c r="BG1185" s="396"/>
      <c r="BH1185" s="396"/>
      <c r="BI1185" s="396"/>
      <c r="BJ1185" s="396"/>
      <c r="BK1185" s="396"/>
      <c r="BL1185" s="396"/>
      <c r="BM1185" s="396"/>
      <c r="BN1185" s="396"/>
      <c r="BO1185" s="396"/>
      <c r="BP1185" s="396"/>
      <c r="BQ1185" s="396"/>
      <c r="BR1185" s="396"/>
      <c r="BS1185" s="396"/>
      <c r="BT1185" s="396"/>
      <c r="BU1185" s="396"/>
      <c r="BV1185" s="396"/>
      <c r="BW1185" s="396"/>
      <c r="BX1185" s="396"/>
      <c r="BY1185" s="396"/>
    </row>
    <row r="1186" s="211" customFormat="true" ht="15" customHeight="true" x14ac:dyDescent="0.2">
      <c r="BA1186" s="396"/>
      <c r="BB1186" s="238"/>
      <c r="BC1186" s="396"/>
      <c r="BD1186" s="396"/>
      <c r="BE1186" s="396"/>
      <c r="BF1186" s="396"/>
      <c r="BG1186" s="396"/>
      <c r="BH1186" s="396"/>
      <c r="BI1186" s="396"/>
      <c r="BJ1186" s="396"/>
      <c r="BK1186" s="396"/>
      <c r="BL1186" s="396"/>
      <c r="BM1186" s="396"/>
      <c r="BN1186" s="396"/>
      <c r="BO1186" s="396"/>
      <c r="BP1186" s="396"/>
      <c r="BQ1186" s="396"/>
      <c r="BR1186" s="396"/>
      <c r="BS1186" s="396"/>
      <c r="BT1186" s="396"/>
      <c r="BU1186" s="396"/>
      <c r="BV1186" s="396"/>
      <c r="BW1186" s="396"/>
      <c r="BX1186" s="396"/>
      <c r="BY1186" s="396"/>
    </row>
    <row r="1187" s="211" customFormat="true" ht="15" customHeight="true" x14ac:dyDescent="0.2">
      <c r="BA1187" s="396"/>
      <c r="BB1187" s="238"/>
      <c r="BC1187" s="396"/>
      <c r="BD1187" s="396"/>
      <c r="BE1187" s="396"/>
      <c r="BF1187" s="396"/>
      <c r="BG1187" s="396"/>
      <c r="BH1187" s="396"/>
      <c r="BI1187" s="396"/>
      <c r="BJ1187" s="396"/>
      <c r="BK1187" s="396"/>
      <c r="BL1187" s="396"/>
      <c r="BM1187" s="396"/>
      <c r="BN1187" s="396"/>
      <c r="BO1187" s="396"/>
      <c r="BP1187" s="396"/>
      <c r="BQ1187" s="396"/>
      <c r="BR1187" s="396"/>
      <c r="BS1187" s="396"/>
      <c r="BT1187" s="396"/>
      <c r="BU1187" s="396"/>
      <c r="BV1187" s="396"/>
      <c r="BW1187" s="396"/>
      <c r="BX1187" s="396"/>
      <c r="BY1187" s="396"/>
    </row>
    <row r="1188" s="211" customFormat="true" ht="15" customHeight="true" x14ac:dyDescent="0.2">
      <c r="BA1188" s="396"/>
      <c r="BB1188" s="238"/>
      <c r="BC1188" s="396"/>
      <c r="BD1188" s="396"/>
      <c r="BE1188" s="396"/>
      <c r="BF1188" s="396"/>
      <c r="BG1188" s="396"/>
      <c r="BH1188" s="396"/>
      <c r="BI1188" s="396"/>
      <c r="BJ1188" s="396"/>
      <c r="BK1188" s="396"/>
      <c r="BL1188" s="396"/>
      <c r="BM1188" s="396"/>
      <c r="BN1188" s="396"/>
      <c r="BO1188" s="396"/>
      <c r="BP1188" s="396"/>
      <c r="BQ1188" s="396"/>
      <c r="BR1188" s="396"/>
      <c r="BS1188" s="396"/>
      <c r="BT1188" s="396"/>
      <c r="BU1188" s="396"/>
      <c r="BV1188" s="396"/>
      <c r="BW1188" s="396"/>
      <c r="BX1188" s="396"/>
      <c r="BY1188" s="396"/>
    </row>
    <row r="1189" s="211" customFormat="true" ht="15" customHeight="true" x14ac:dyDescent="0.2">
      <c r="BA1189" s="396"/>
      <c r="BB1189" s="238"/>
      <c r="BC1189" s="396"/>
      <c r="BD1189" s="396"/>
      <c r="BE1189" s="396"/>
      <c r="BF1189" s="396"/>
      <c r="BG1189" s="396"/>
      <c r="BH1189" s="396"/>
      <c r="BI1189" s="396"/>
      <c r="BJ1189" s="396"/>
      <c r="BK1189" s="396"/>
      <c r="BL1189" s="396"/>
      <c r="BM1189" s="396"/>
      <c r="BN1189" s="396"/>
      <c r="BO1189" s="396"/>
      <c r="BP1189" s="396"/>
      <c r="BQ1189" s="396"/>
      <c r="BR1189" s="396"/>
      <c r="BS1189" s="396"/>
      <c r="BT1189" s="396"/>
      <c r="BU1189" s="396"/>
      <c r="BV1189" s="396"/>
      <c r="BW1189" s="396"/>
      <c r="BX1189" s="396"/>
      <c r="BY1189" s="396"/>
    </row>
    <row r="1190" s="211" customFormat="true" ht="15" customHeight="true" x14ac:dyDescent="0.2">
      <c r="BA1190" s="396"/>
      <c r="BB1190" s="238"/>
      <c r="BC1190" s="396"/>
      <c r="BD1190" s="396"/>
      <c r="BE1190" s="396"/>
      <c r="BF1190" s="396"/>
      <c r="BG1190" s="396"/>
      <c r="BH1190" s="396"/>
      <c r="BI1190" s="396"/>
      <c r="BJ1190" s="396"/>
      <c r="BK1190" s="396"/>
      <c r="BL1190" s="396"/>
      <c r="BM1190" s="396"/>
      <c r="BN1190" s="396"/>
      <c r="BO1190" s="396"/>
      <c r="BP1190" s="396"/>
      <c r="BQ1190" s="396"/>
      <c r="BR1190" s="396"/>
      <c r="BS1190" s="396"/>
      <c r="BT1190" s="396"/>
      <c r="BU1190" s="396"/>
      <c r="BV1190" s="396"/>
      <c r="BW1190" s="396"/>
      <c r="BX1190" s="396"/>
      <c r="BY1190" s="396"/>
    </row>
    <row r="1191" s="211" customFormat="true" ht="15" customHeight="true" x14ac:dyDescent="0.2">
      <c r="BA1191" s="396"/>
      <c r="BB1191" s="238"/>
      <c r="BC1191" s="396"/>
      <c r="BD1191" s="396"/>
      <c r="BE1191" s="396"/>
      <c r="BF1191" s="396"/>
      <c r="BG1191" s="396"/>
      <c r="BH1191" s="396"/>
      <c r="BI1191" s="396"/>
      <c r="BJ1191" s="396"/>
      <c r="BK1191" s="396"/>
      <c r="BL1191" s="396"/>
      <c r="BM1191" s="396"/>
      <c r="BN1191" s="396"/>
      <c r="BO1191" s="396"/>
      <c r="BP1191" s="396"/>
      <c r="BQ1191" s="396"/>
      <c r="BR1191" s="396"/>
      <c r="BS1191" s="396"/>
      <c r="BT1191" s="396"/>
      <c r="BU1191" s="396"/>
      <c r="BV1191" s="396"/>
      <c r="BW1191" s="396"/>
      <c r="BX1191" s="396"/>
      <c r="BY1191" s="396"/>
    </row>
    <row r="1192" s="211" customFormat="true" ht="15" customHeight="true" x14ac:dyDescent="0.2">
      <c r="BA1192" s="396"/>
      <c r="BB1192" s="238"/>
      <c r="BC1192" s="396"/>
      <c r="BD1192" s="396"/>
      <c r="BE1192" s="396"/>
      <c r="BF1192" s="396"/>
      <c r="BG1192" s="396"/>
      <c r="BH1192" s="396"/>
      <c r="BI1192" s="396"/>
      <c r="BJ1192" s="396"/>
      <c r="BK1192" s="396"/>
      <c r="BL1192" s="396"/>
      <c r="BM1192" s="396"/>
      <c r="BN1192" s="396"/>
      <c r="BO1192" s="396"/>
      <c r="BP1192" s="396"/>
      <c r="BQ1192" s="396"/>
      <c r="BR1192" s="396"/>
      <c r="BS1192" s="396"/>
      <c r="BT1192" s="396"/>
      <c r="BU1192" s="396"/>
      <c r="BV1192" s="396"/>
      <c r="BW1192" s="396"/>
      <c r="BX1192" s="396"/>
      <c r="BY1192" s="396"/>
    </row>
    <row r="1193" s="211" customFormat="true" ht="15" customHeight="true" x14ac:dyDescent="0.2">
      <c r="BA1193" s="396"/>
      <c r="BB1193" s="238"/>
      <c r="BC1193" s="396"/>
      <c r="BD1193" s="396"/>
      <c r="BE1193" s="396"/>
      <c r="BF1193" s="396"/>
      <c r="BG1193" s="396"/>
      <c r="BH1193" s="396"/>
      <c r="BI1193" s="396"/>
      <c r="BJ1193" s="396"/>
      <c r="BK1193" s="396"/>
      <c r="BL1193" s="396"/>
      <c r="BM1193" s="396"/>
      <c r="BN1193" s="396"/>
      <c r="BO1193" s="396"/>
      <c r="BP1193" s="396"/>
      <c r="BQ1193" s="396"/>
      <c r="BR1193" s="396"/>
      <c r="BS1193" s="396"/>
      <c r="BT1193" s="396"/>
      <c r="BU1193" s="396"/>
      <c r="BV1193" s="396"/>
      <c r="BW1193" s="396"/>
      <c r="BX1193" s="396"/>
      <c r="BY1193" s="396"/>
    </row>
    <row r="1194" s="211" customFormat="true" ht="15" customHeight="true" x14ac:dyDescent="0.2">
      <c r="BA1194" s="396"/>
      <c r="BB1194" s="238"/>
      <c r="BC1194" s="396"/>
      <c r="BD1194" s="396"/>
      <c r="BE1194" s="396"/>
      <c r="BF1194" s="396"/>
      <c r="BG1194" s="396"/>
      <c r="BH1194" s="396"/>
      <c r="BI1194" s="396"/>
      <c r="BJ1194" s="396"/>
      <c r="BK1194" s="396"/>
      <c r="BL1194" s="396"/>
      <c r="BM1194" s="396"/>
      <c r="BN1194" s="396"/>
      <c r="BO1194" s="396"/>
      <c r="BP1194" s="396"/>
      <c r="BQ1194" s="396"/>
      <c r="BR1194" s="396"/>
      <c r="BS1194" s="396"/>
      <c r="BT1194" s="396"/>
      <c r="BU1194" s="396"/>
      <c r="BV1194" s="396"/>
      <c r="BW1194" s="396"/>
      <c r="BX1194" s="396"/>
      <c r="BY1194" s="396"/>
    </row>
    <row r="1195" s="211" customFormat="true" ht="15" customHeight="true" x14ac:dyDescent="0.2">
      <c r="BA1195" s="396"/>
      <c r="BB1195" s="238"/>
      <c r="BC1195" s="396"/>
      <c r="BD1195" s="396"/>
      <c r="BE1195" s="396"/>
      <c r="BF1195" s="396"/>
      <c r="BG1195" s="396"/>
      <c r="BH1195" s="396"/>
      <c r="BI1195" s="396"/>
      <c r="BJ1195" s="396"/>
      <c r="BK1195" s="396"/>
      <c r="BL1195" s="396"/>
      <c r="BM1195" s="396"/>
      <c r="BN1195" s="396"/>
      <c r="BO1195" s="396"/>
      <c r="BP1195" s="396"/>
      <c r="BQ1195" s="396"/>
      <c r="BR1195" s="396"/>
      <c r="BS1195" s="396"/>
      <c r="BT1195" s="396"/>
      <c r="BU1195" s="396"/>
      <c r="BV1195" s="396"/>
      <c r="BW1195" s="396"/>
      <c r="BX1195" s="396"/>
      <c r="BY1195" s="396"/>
    </row>
    <row r="1196" s="211" customFormat="true" ht="15" customHeight="true" x14ac:dyDescent="0.2">
      <c r="BA1196" s="396"/>
      <c r="BB1196" s="238"/>
      <c r="BC1196" s="396"/>
      <c r="BD1196" s="396"/>
      <c r="BE1196" s="396"/>
      <c r="BF1196" s="396"/>
      <c r="BG1196" s="396"/>
      <c r="BH1196" s="396"/>
      <c r="BI1196" s="396"/>
      <c r="BJ1196" s="396"/>
      <c r="BK1196" s="396"/>
      <c r="BL1196" s="396"/>
      <c r="BM1196" s="396"/>
      <c r="BN1196" s="396"/>
      <c r="BO1196" s="396"/>
      <c r="BP1196" s="396"/>
      <c r="BQ1196" s="396"/>
      <c r="BR1196" s="396"/>
      <c r="BS1196" s="396"/>
      <c r="BT1196" s="396"/>
      <c r="BU1196" s="396"/>
      <c r="BV1196" s="396"/>
      <c r="BW1196" s="396"/>
      <c r="BX1196" s="396"/>
      <c r="BY1196" s="396"/>
    </row>
    <row r="1197" s="211" customFormat="true" ht="15" customHeight="true" x14ac:dyDescent="0.2">
      <c r="BA1197" s="396"/>
      <c r="BB1197" s="238"/>
      <c r="BC1197" s="396"/>
      <c r="BD1197" s="396"/>
      <c r="BE1197" s="396"/>
      <c r="BF1197" s="396"/>
      <c r="BG1197" s="396"/>
      <c r="BH1197" s="396"/>
      <c r="BI1197" s="396"/>
      <c r="BJ1197" s="396"/>
      <c r="BK1197" s="396"/>
      <c r="BL1197" s="396"/>
      <c r="BM1197" s="396"/>
      <c r="BN1197" s="396"/>
      <c r="BO1197" s="396"/>
      <c r="BP1197" s="396"/>
      <c r="BQ1197" s="396"/>
      <c r="BR1197" s="396"/>
      <c r="BS1197" s="396"/>
      <c r="BT1197" s="396"/>
      <c r="BU1197" s="396"/>
      <c r="BV1197" s="396"/>
      <c r="BW1197" s="396"/>
      <c r="BX1197" s="396"/>
      <c r="BY1197" s="396"/>
    </row>
    <row r="1198" s="211" customFormat="true" ht="15" customHeight="true" x14ac:dyDescent="0.2">
      <c r="BA1198" s="396"/>
      <c r="BB1198" s="238"/>
      <c r="BC1198" s="396"/>
      <c r="BD1198" s="396"/>
      <c r="BE1198" s="396"/>
      <c r="BF1198" s="396"/>
      <c r="BG1198" s="396"/>
      <c r="BH1198" s="396"/>
      <c r="BI1198" s="396"/>
      <c r="BJ1198" s="396"/>
      <c r="BK1198" s="396"/>
      <c r="BL1198" s="396"/>
      <c r="BM1198" s="396"/>
      <c r="BN1198" s="396"/>
      <c r="BO1198" s="396"/>
      <c r="BP1198" s="396"/>
      <c r="BQ1198" s="396"/>
      <c r="BR1198" s="396"/>
      <c r="BS1198" s="396"/>
      <c r="BT1198" s="396"/>
      <c r="BU1198" s="396"/>
      <c r="BV1198" s="396"/>
      <c r="BW1198" s="396"/>
      <c r="BX1198" s="396"/>
      <c r="BY1198" s="396"/>
    </row>
    <row r="1199" s="211" customFormat="true" ht="15" customHeight="true" x14ac:dyDescent="0.2">
      <c r="BA1199" s="396"/>
      <c r="BB1199" s="238"/>
      <c r="BC1199" s="396"/>
      <c r="BD1199" s="396"/>
      <c r="BE1199" s="396"/>
      <c r="BF1199" s="396"/>
      <c r="BG1199" s="396"/>
      <c r="BH1199" s="396"/>
      <c r="BI1199" s="396"/>
      <c r="BJ1199" s="396"/>
      <c r="BK1199" s="396"/>
      <c r="BL1199" s="396"/>
      <c r="BM1199" s="396"/>
      <c r="BN1199" s="396"/>
      <c r="BO1199" s="396"/>
      <c r="BP1199" s="396"/>
      <c r="BQ1199" s="396"/>
      <c r="BR1199" s="396"/>
      <c r="BS1199" s="396"/>
      <c r="BT1199" s="396"/>
      <c r="BU1199" s="396"/>
      <c r="BV1199" s="396"/>
      <c r="BW1199" s="396"/>
      <c r="BX1199" s="396"/>
      <c r="BY1199" s="396"/>
    </row>
    <row r="1200" s="211" customFormat="true" ht="15" customHeight="true" x14ac:dyDescent="0.2">
      <c r="BA1200" s="396"/>
      <c r="BB1200" s="238"/>
      <c r="BC1200" s="396"/>
      <c r="BD1200" s="396"/>
      <c r="BE1200" s="396"/>
      <c r="BF1200" s="396"/>
      <c r="BG1200" s="396"/>
      <c r="BH1200" s="396"/>
      <c r="BI1200" s="396"/>
      <c r="BJ1200" s="396"/>
      <c r="BK1200" s="396"/>
      <c r="BL1200" s="396"/>
      <c r="BM1200" s="396"/>
      <c r="BN1200" s="396"/>
      <c r="BO1200" s="396"/>
      <c r="BP1200" s="396"/>
      <c r="BQ1200" s="396"/>
      <c r="BR1200" s="396"/>
      <c r="BS1200" s="396"/>
      <c r="BT1200" s="396"/>
      <c r="BU1200" s="396"/>
      <c r="BV1200" s="396"/>
      <c r="BW1200" s="396"/>
      <c r="BX1200" s="396"/>
      <c r="BY1200" s="396"/>
    </row>
  </sheetData>
  <mergeCells count="1017">
    <mergeCell ref="BA347:BA348"/>
    <mergeCell ref="BA349:BA350"/>
    <mergeCell ref="BA351:BA352"/>
    <mergeCell ref="BA353:BA354"/>
    <mergeCell ref="BA153:BA160"/>
    <mergeCell ref="BA231:BA237"/>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69"/>
    <mergeCell ref="A108:B108"/>
    <mergeCell ref="A122:A123"/>
    <mergeCell ref="A124:A127"/>
    <mergeCell ref="A128:A129"/>
    <mergeCell ref="A130:A132"/>
    <mergeCell ref="C133:G133"/>
    <mergeCell ref="C120:G120"/>
    <mergeCell ref="H133:L133"/>
    <mergeCell ref="M133:Q133"/>
    <mergeCell ref="A135:A139"/>
    <mergeCell ref="A153:A159"/>
    <mergeCell ref="A202:A204"/>
    <mergeCell ref="A208:B208"/>
    <mergeCell ref="C220:G220"/>
    <mergeCell ref="H220:L220"/>
    <mergeCell ref="A1026:B1026"/>
    <mergeCell ref="A1031:A1033"/>
    <mergeCell ref="A1034:C1034"/>
    <mergeCell ref="M220:Q220"/>
    <mergeCell ref="A222:A224"/>
    <mergeCell ref="A225:A230"/>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E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O480"/>
    <mergeCell ref="C477:D477"/>
    <mergeCell ref="H477:I477"/>
    <mergeCell ref="M477:N477"/>
    <mergeCell ref="C478:D478"/>
    <mergeCell ref="H478:J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G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10"/>
    <mergeCell ref="E509:G509"/>
    <mergeCell ref="H509:I509"/>
    <mergeCell ref="M509:N509"/>
    <mergeCell ref="H510:I510"/>
    <mergeCell ref="M510:N510"/>
    <mergeCell ref="C515:D516"/>
    <mergeCell ref="H515:I515"/>
    <mergeCell ref="M515:N515"/>
    <mergeCell ref="H516:I516"/>
    <mergeCell ref="M516:N516"/>
    <mergeCell ref="C517:D517"/>
    <mergeCell ref="H517:I517"/>
    <mergeCell ref="M517:N517"/>
    <mergeCell ref="C513:D513"/>
    <mergeCell ref="H513:I513"/>
    <mergeCell ref="M513:N513"/>
    <mergeCell ref="C514:E514"/>
    <mergeCell ref="H514:I514"/>
    <mergeCell ref="M514:N514"/>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4:D554"/>
    <mergeCell ref="H554:L554"/>
    <mergeCell ref="M554:N554"/>
    <mergeCell ref="C555:D555"/>
    <mergeCell ref="H555:I556"/>
    <mergeCell ref="J555:L555"/>
    <mergeCell ref="M555:N555"/>
    <mergeCell ref="C556:D556"/>
    <mergeCell ref="M556:N556"/>
    <mergeCell ref="O559:Q559"/>
    <mergeCell ref="C560:D560"/>
    <mergeCell ref="H560:J560"/>
    <mergeCell ref="C557:D557"/>
    <mergeCell ref="H557:I557"/>
    <mergeCell ref="M557:N557"/>
    <mergeCell ref="C558:D558"/>
    <mergeCell ref="H558:I558"/>
    <mergeCell ref="M558:Q558"/>
    <mergeCell ref="C561:D561"/>
    <mergeCell ref="H561:I562"/>
    <mergeCell ref="M561:N561"/>
    <mergeCell ref="C562:D562"/>
    <mergeCell ref="M562:N562"/>
    <mergeCell ref="C563:D563"/>
    <mergeCell ref="H563:I563"/>
    <mergeCell ref="M563:N563"/>
    <mergeCell ref="C559:D559"/>
    <mergeCell ref="H559:I559"/>
    <mergeCell ref="M559:N560"/>
    <mergeCell ref="C567:D567"/>
    <mergeCell ref="H567:I567"/>
    <mergeCell ref="M567:N567"/>
    <mergeCell ref="C568:E568"/>
    <mergeCell ref="H568:I568"/>
    <mergeCell ref="M568:N568"/>
    <mergeCell ref="C564:D564"/>
    <mergeCell ref="H564:I564"/>
    <mergeCell ref="M564:O564"/>
    <mergeCell ref="C565:D565"/>
    <mergeCell ref="H565:I565"/>
    <mergeCell ref="M565:N566"/>
    <mergeCell ref="C566:D566"/>
    <mergeCell ref="H566:I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J637"/>
    <mergeCell ref="M637:N637"/>
    <mergeCell ref="C638:D638"/>
    <mergeCell ref="H638:I638"/>
    <mergeCell ref="M638:N638"/>
    <mergeCell ref="C643:D643"/>
    <mergeCell ref="H643:I643"/>
    <mergeCell ref="M643:O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9:D699"/>
    <mergeCell ref="H699:I699"/>
    <mergeCell ref="M699:N699"/>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0</xdr:rowOff>
                  </from>
                  <to>
                    <xdr:col>1</xdr:col>
                    <xdr:colOff>1704975</xdr:colOff>
                    <xdr:row>400</xdr:row>
                    <xdr:rowOff>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V116"/>
  <sheetViews>
    <sheetView workbookViewId="0"/>
  </sheetViews>
  <sheetFormatPr defaultRowHeight="12.75" x14ac:dyDescent="0.2"/>
  <sheetData>
    <row r="1">
      <c r="A1" t="s">
        <v>367</v>
      </c>
      <c r="B1" t="s">
        <v>369</v>
      </c>
      <c r="C1" t="s">
        <v>370</v>
      </c>
      <c r="D1" t="s">
        <v>373</v>
      </c>
      <c r="E1" t="s">
        <v>374</v>
      </c>
      <c r="F1" t="s">
        <v>375</v>
      </c>
      <c r="G1" t="s">
        <v>376</v>
      </c>
      <c r="H1" t="s">
        <v>398</v>
      </c>
      <c r="I1" t="s">
        <v>399</v>
      </c>
      <c r="J1" t="s">
        <v>400</v>
      </c>
      <c r="K1" t="s">
        <v>401</v>
      </c>
      <c r="L1" t="s">
        <v>402</v>
      </c>
      <c r="M1" t="s">
        <v>403</v>
      </c>
      <c r="N1" t="s">
        <v>404</v>
      </c>
      <c r="O1" t="s">
        <v>405</v>
      </c>
      <c r="P1" t="s">
        <v>406</v>
      </c>
      <c r="Q1" t="s">
        <v>407</v>
      </c>
      <c r="R1" t="s">
        <v>408</v>
      </c>
      <c r="S1" t="s">
        <v>409</v>
      </c>
      <c r="T1" t="s">
        <v>410</v>
      </c>
      <c r="U1" t="s">
        <v>411</v>
      </c>
      <c r="V1" t="s">
        <v>412</v>
      </c>
      <c r="W1" t="s">
        <v>413</v>
      </c>
      <c r="X1" t="s">
        <v>414</v>
      </c>
      <c r="Y1" t="s">
        <v>415</v>
      </c>
      <c r="Z1" t="s">
        <v>416</v>
      </c>
      <c r="AA1" t="s">
        <v>417</v>
      </c>
      <c r="AB1" t="s">
        <v>418</v>
      </c>
      <c r="AC1" t="s">
        <v>419</v>
      </c>
      <c r="AD1" t="s">
        <v>420</v>
      </c>
      <c r="AE1" t="s">
        <v>421</v>
      </c>
      <c r="AF1" t="s">
        <v>422</v>
      </c>
      <c r="AG1" t="s">
        <v>423</v>
      </c>
      <c r="AH1" t="s">
        <v>424</v>
      </c>
      <c r="AI1" t="s">
        <v>425</v>
      </c>
      <c r="AJ1" t="s">
        <v>426</v>
      </c>
      <c r="AK1" t="s">
        <v>427</v>
      </c>
      <c r="AL1" t="s">
        <v>428</v>
      </c>
      <c r="AM1" t="s">
        <v>429</v>
      </c>
      <c r="AN1" t="s">
        <v>430</v>
      </c>
      <c r="AO1" t="s">
        <v>431</v>
      </c>
      <c r="AP1" t="s">
        <v>432</v>
      </c>
      <c r="AQ1" t="s">
        <v>433</v>
      </c>
      <c r="AR1" t="s">
        <v>434</v>
      </c>
      <c r="AS1" t="s">
        <v>435</v>
      </c>
      <c r="AT1" t="s">
        <v>436</v>
      </c>
      <c r="AU1" t="s">
        <v>437</v>
      </c>
      <c r="AV1" t="s">
        <v>438</v>
      </c>
      <c r="AW1" t="s">
        <v>439</v>
      </c>
      <c r="AX1" t="s">
        <v>440</v>
      </c>
      <c r="AY1" t="s">
        <v>441</v>
      </c>
      <c r="AZ1" t="s">
        <v>442</v>
      </c>
      <c r="BA1" t="s">
        <v>443</v>
      </c>
      <c r="BB1" t="s">
        <v>444</v>
      </c>
      <c r="BC1" t="s">
        <v>445</v>
      </c>
      <c r="BD1" t="s">
        <v>446</v>
      </c>
      <c r="BE1" t="s">
        <v>447</v>
      </c>
      <c r="BF1" t="s">
        <v>448</v>
      </c>
      <c r="BG1" t="s">
        <v>449</v>
      </c>
      <c r="BH1" t="s">
        <v>450</v>
      </c>
      <c r="BI1" t="s">
        <v>451</v>
      </c>
      <c r="BJ1" t="s">
        <v>452</v>
      </c>
      <c r="BK1" t="s">
        <v>453</v>
      </c>
      <c r="BL1" t="s">
        <v>454</v>
      </c>
      <c r="BM1" t="s">
        <v>455</v>
      </c>
      <c r="BN1" t="s">
        <v>456</v>
      </c>
      <c r="BO1" t="s">
        <v>457</v>
      </c>
      <c r="BP1" t="s">
        <v>458</v>
      </c>
      <c r="BQ1" t="s">
        <v>459</v>
      </c>
      <c r="BR1" t="s">
        <v>460</v>
      </c>
      <c r="BS1" t="s">
        <v>461</v>
      </c>
      <c r="BT1" t="s">
        <v>462</v>
      </c>
      <c r="BU1" t="s">
        <v>463</v>
      </c>
      <c r="BV1" t="s">
        <v>464</v>
      </c>
      <c r="BW1" t="s">
        <v>465</v>
      </c>
      <c r="BX1" t="s">
        <v>466</v>
      </c>
      <c r="BY1" t="s">
        <v>467</v>
      </c>
      <c r="BZ1" t="s">
        <v>468</v>
      </c>
      <c r="CA1" t="s">
        <v>469</v>
      </c>
      <c r="CB1" t="s">
        <v>470</v>
      </c>
      <c r="CC1" t="s">
        <v>471</v>
      </c>
      <c r="CD1" t="s">
        <v>472</v>
      </c>
      <c r="CE1" t="s">
        <v>473</v>
      </c>
      <c r="CF1" t="s">
        <v>474</v>
      </c>
      <c r="CG1" t="s">
        <v>475</v>
      </c>
      <c r="CH1" t="s">
        <v>476</v>
      </c>
      <c r="CI1" t="s">
        <v>477</v>
      </c>
      <c r="CJ1" t="s">
        <v>478</v>
      </c>
      <c r="CK1" t="s">
        <v>479</v>
      </c>
      <c r="CL1" t="s">
        <v>480</v>
      </c>
      <c r="CM1" t="s">
        <v>481</v>
      </c>
      <c r="CN1" t="s">
        <v>482</v>
      </c>
      <c r="CO1" t="s">
        <v>483</v>
      </c>
      <c r="CP1" t="s">
        <v>484</v>
      </c>
      <c r="CQ1" t="s">
        <v>485</v>
      </c>
      <c r="CR1" t="s">
        <v>486</v>
      </c>
      <c r="CS1" t="s">
        <v>487</v>
      </c>
      <c r="CT1" t="s">
        <v>488</v>
      </c>
      <c r="CU1" t="s">
        <v>489</v>
      </c>
      <c r="CV1" t="s">
        <v>490</v>
      </c>
    </row>
    <row r="2">
      <c r="A2" t="s">
        <v>368</v>
      </c>
      <c r="B2">
        <v>2006</v>
      </c>
      <c r="C2" t="s">
        <v>371</v>
      </c>
      <c r="D2">
        <v>16</v>
      </c>
      <c r="E2" t="s">
        <v>13</v>
      </c>
      <c r="F2" t="s">
        <v>14</v>
      </c>
      <c r="G2" t="s">
        <v>377</v>
      </c>
      <c r="H2">
        <v>37.470953026076693</v>
      </c>
      <c r="I2">
        <v>57.682045045979898</v>
      </c>
      <c r="J2">
        <v>74.732131802316559</v>
      </c>
      <c r="K2">
        <v>93.419767844387863</v>
      </c>
      <c r="L2">
        <v>98.503961806104485</v>
      </c>
      <c r="M2">
        <v>95.094665411921568</v>
      </c>
      <c r="N2">
        <v>96.890455270907538</v>
      </c>
      <c r="O2">
        <v>97.614137988894981</v>
      </c>
      <c r="P2">
        <v>98.307922264614191</v>
      </c>
      <c r="Q2">
        <v>100</v>
      </c>
      <c r="R2">
        <v>36.277117923002962</v>
      </c>
      <c r="S2">
        <v>43.146588746250693</v>
      </c>
      <c r="T2">
        <v>65.09360086198113</v>
      </c>
      <c r="U2">
        <v>69.456629859697799</v>
      </c>
      <c r="V2">
        <v>91.852240859110637</v>
      </c>
      <c r="W2" t="s">
        <v>147</v>
      </c>
      <c r="X2" t="s">
        <v>148</v>
      </c>
      <c r="Y2" t="s">
        <v>149</v>
      </c>
      <c r="Z2" t="s">
        <v>150</v>
      </c>
      <c r="AA2" t="s">
        <v>151</v>
      </c>
      <c r="AB2" t="s">
        <v>152</v>
      </c>
      <c r="AC2" t="s">
        <v>153</v>
      </c>
      <c r="AD2" t="s">
        <v>154</v>
      </c>
      <c r="AE2" t="s">
        <v>155</v>
      </c>
      <c r="AF2" t="s">
        <v>156</v>
      </c>
      <c r="AG2" t="s">
        <v>157</v>
      </c>
      <c r="AH2" t="s">
        <v>158</v>
      </c>
      <c r="AI2" t="s">
        <v>159</v>
      </c>
      <c r="AJ2" t="s">
        <v>160</v>
      </c>
      <c r="AK2" t="s">
        <v>161</v>
      </c>
      <c r="AL2" t="s">
        <v>162</v>
      </c>
      <c r="AM2" t="s">
        <v>163</v>
      </c>
      <c r="AN2" t="s">
        <v>164</v>
      </c>
      <c r="AO2" t="s">
        <v>165</v>
      </c>
      <c r="AP2" t="s">
        <v>166</v>
      </c>
      <c r="AQ2" t="s">
        <v>167</v>
      </c>
      <c r="AR2">
        <v>75.201447894161944</v>
      </c>
      <c r="AS2">
        <v>97.465352667600328</v>
      </c>
      <c r="AT2">
        <v>80.491682898967184</v>
      </c>
      <c r="AU2">
        <v>98.224811761297175</v>
      </c>
      <c r="AV2">
        <v>75.689175457007309</v>
      </c>
      <c r="AW2">
        <v>61.968098654874623</v>
      </c>
      <c r="AX2">
        <v>100</v>
      </c>
      <c r="AY2">
        <v>42.287000620571071</v>
      </c>
      <c r="AZ2">
        <v>65.799117920622535</v>
      </c>
      <c r="BA2">
        <v>42.858618583977453</v>
      </c>
      <c r="BB2">
        <v>95.432505952934505</v>
      </c>
      <c r="BC2">
        <v>50.114749723358209</v>
      </c>
      <c r="BD2">
        <v>65.571228178996293</v>
      </c>
      <c r="BE2">
        <v>88.333226853866137</v>
      </c>
      <c r="BF2">
        <v>69.714576211615764</v>
      </c>
      <c r="BG2">
        <v>79.267385813925102</v>
      </c>
      <c r="BH2">
        <v>82.582350556923174</v>
      </c>
      <c r="BI2">
        <v>60.849794514052981</v>
      </c>
      <c r="BJ2">
        <v>100</v>
      </c>
      <c r="BK2">
        <v>100</v>
      </c>
      <c r="BL2">
        <v>70.488436323272197</v>
      </c>
      <c r="BM2"/>
      <c r="BN2"/>
      <c r="BO2"/>
      <c r="BP2"/>
      <c r="BQ2"/>
      <c r="BR2"/>
      <c r="BS2"/>
      <c r="BT2"/>
      <c r="BU2"/>
      <c r="BV2"/>
      <c r="BW2"/>
      <c r="BX2"/>
      <c r="BY2"/>
      <c r="BZ2"/>
      <c r="CA2"/>
      <c r="CB2"/>
      <c r="CC2"/>
      <c r="CD2"/>
      <c r="CE2"/>
      <c r="CF2"/>
      <c r="CG2"/>
      <c r="CH2"/>
      <c r="CI2"/>
      <c r="CJ2"/>
      <c r="CK2"/>
      <c r="CL2"/>
      <c r="CM2"/>
      <c r="CN2"/>
      <c r="CO2"/>
      <c r="CP2"/>
      <c r="CQ2"/>
      <c r="CR2"/>
      <c r="CS2"/>
      <c r="CT2"/>
      <c r="CU2"/>
      <c r="CV2"/>
    </row>
    <row r="3">
      <c r="A3" t="s">
        <v>368</v>
      </c>
      <c r="B3">
        <v>2006</v>
      </c>
      <c r="C3" t="s">
        <v>371</v>
      </c>
      <c r="D3">
        <v>17</v>
      </c>
      <c r="E3" t="s">
        <v>13</v>
      </c>
      <c r="F3" t="s">
        <v>52</v>
      </c>
      <c r="G3" t="s">
        <v>200</v>
      </c>
      <c r="H3">
        <v>62.529046973923087</v>
      </c>
      <c r="I3">
        <v>42.317954954020067</v>
      </c>
      <c r="J3">
        <v>25.267868197683342</v>
      </c>
      <c r="K3">
        <v>6.5802321556122054</v>
      </c>
      <c r="L3">
        <v>1.4960381938955349</v>
      </c>
      <c r="M3">
        <v>4.9053345880784249</v>
      </c>
      <c r="N3">
        <v>3.109544729092458</v>
      </c>
      <c r="O3">
        <v>2.3858620111050031</v>
      </c>
      <c r="P3">
        <v>1.6920777353858041</v>
      </c>
      <c r="Q3">
        <v>0</v>
      </c>
      <c r="R3">
        <v>63.722882076997053</v>
      </c>
      <c r="S3">
        <v>56.853411253749478</v>
      </c>
      <c r="T3">
        <v>34.906399138018926</v>
      </c>
      <c r="U3">
        <v>30.543370140302219</v>
      </c>
      <c r="V3">
        <v>8.1477591408893915</v>
      </c>
      <c r="W3" t="s">
        <v>147</v>
      </c>
      <c r="X3" t="s">
        <v>148</v>
      </c>
      <c r="Y3" t="s">
        <v>149</v>
      </c>
      <c r="Z3" t="s">
        <v>150</v>
      </c>
      <c r="AA3" t="s">
        <v>151</v>
      </c>
      <c r="AB3" t="s">
        <v>152</v>
      </c>
      <c r="AC3" t="s">
        <v>153</v>
      </c>
      <c r="AD3" t="s">
        <v>154</v>
      </c>
      <c r="AE3" t="s">
        <v>155</v>
      </c>
      <c r="AF3" t="s">
        <v>156</v>
      </c>
      <c r="AG3" t="s">
        <v>157</v>
      </c>
      <c r="AH3" t="s">
        <v>158</v>
      </c>
      <c r="AI3" t="s">
        <v>159</v>
      </c>
      <c r="AJ3" t="s">
        <v>160</v>
      </c>
      <c r="AK3" t="s">
        <v>161</v>
      </c>
      <c r="AL3" t="s">
        <v>162</v>
      </c>
      <c r="AM3" t="s">
        <v>163</v>
      </c>
      <c r="AN3" t="s">
        <v>164</v>
      </c>
      <c r="AO3" t="s">
        <v>165</v>
      </c>
      <c r="AP3" t="s">
        <v>166</v>
      </c>
      <c r="AQ3" t="s">
        <v>167</v>
      </c>
      <c r="AR3">
        <v>24.79855210583808</v>
      </c>
      <c r="AS3">
        <v>2.5346473323996741</v>
      </c>
      <c r="AT3">
        <v>19.508317101032901</v>
      </c>
      <c r="AU3">
        <v>1.7751882387028071</v>
      </c>
      <c r="AV3">
        <v>24.310824542992801</v>
      </c>
      <c r="AW3">
        <v>38.031901345125377</v>
      </c>
      <c r="AX3">
        <v>0</v>
      </c>
      <c r="AY3">
        <v>57.712999379428979</v>
      </c>
      <c r="AZ3">
        <v>34.20088207937745</v>
      </c>
      <c r="BA3">
        <v>57.14138141602254</v>
      </c>
      <c r="BB3">
        <v>4.567494047065451</v>
      </c>
      <c r="BC3">
        <v>49.885250276641649</v>
      </c>
      <c r="BD3">
        <v>34.428771821003643</v>
      </c>
      <c r="BE3">
        <v>11.66677314613389</v>
      </c>
      <c r="BF3">
        <v>30.285423788384222</v>
      </c>
      <c r="BG3">
        <v>20.73261418607489</v>
      </c>
      <c r="BH3">
        <v>17.417649443076879</v>
      </c>
      <c r="BI3">
        <v>39.150205485946962</v>
      </c>
      <c r="BJ3">
        <v>0</v>
      </c>
      <c r="BK3">
        <v>0</v>
      </c>
      <c r="BL3">
        <v>29.511563676727871</v>
      </c>
      <c r="BM3"/>
      <c r="BN3"/>
      <c r="BO3"/>
      <c r="BP3"/>
      <c r="BQ3"/>
      <c r="BR3"/>
      <c r="BS3"/>
      <c r="BT3"/>
      <c r="BU3"/>
      <c r="BV3"/>
      <c r="BW3"/>
      <c r="BX3"/>
      <c r="BY3"/>
      <c r="BZ3"/>
      <c r="CA3"/>
      <c r="CB3"/>
      <c r="CC3"/>
      <c r="CD3"/>
      <c r="CE3"/>
      <c r="CF3"/>
      <c r="CG3"/>
      <c r="CH3"/>
      <c r="CI3"/>
      <c r="CJ3"/>
      <c r="CK3"/>
      <c r="CL3"/>
      <c r="CM3"/>
      <c r="CN3"/>
      <c r="CO3"/>
      <c r="CP3"/>
      <c r="CQ3"/>
      <c r="CR3"/>
      <c r="CS3"/>
      <c r="CT3"/>
      <c r="CU3"/>
      <c r="CV3"/>
    </row>
    <row r="4">
      <c r="A4" t="s">
        <v>368</v>
      </c>
      <c r="B4">
        <v>2006</v>
      </c>
      <c r="C4" t="s">
        <v>371</v>
      </c>
      <c r="D4">
        <v>18</v>
      </c>
      <c r="E4" t="s">
        <v>61</v>
      </c>
      <c r="F4" t="s">
        <v>15</v>
      </c>
      <c r="G4" t="s">
        <v>378</v>
      </c>
      <c r="H4">
        <v>21.735441162824209</v>
      </c>
      <c r="I4">
        <v>46.034283466918083</v>
      </c>
      <c r="J4">
        <v>67.689297138237905</v>
      </c>
      <c r="K4">
        <v>91.486510042657002</v>
      </c>
      <c r="L4">
        <v>95.614283421517541</v>
      </c>
      <c r="M4">
        <v>91.428619931042249</v>
      </c>
      <c r="N4">
        <v>95.292391113593055</v>
      </c>
      <c r="O4">
        <v>95.198505768621374</v>
      </c>
      <c r="P4">
        <v>96.406305166778253</v>
      </c>
      <c r="Q4">
        <v>98.630894067728306</v>
      </c>
      <c r="R4">
        <v>17.91404737920675</v>
      </c>
      <c r="S4">
        <v>31.458028606494651</v>
      </c>
      <c r="T4">
        <v>53.737240806658043</v>
      </c>
      <c r="U4">
        <v>62.687314238887403</v>
      </c>
      <c r="V4">
        <v>88.223910564806388</v>
      </c>
      <c r="W4" t="s">
        <v>147</v>
      </c>
      <c r="X4" t="s">
        <v>148</v>
      </c>
      <c r="Y4" t="s">
        <v>149</v>
      </c>
      <c r="Z4" t="s">
        <v>150</v>
      </c>
      <c r="AA4" t="s">
        <v>151</v>
      </c>
      <c r="AB4" t="s">
        <v>152</v>
      </c>
      <c r="AC4" t="s">
        <v>153</v>
      </c>
      <c r="AD4" t="s">
        <v>154</v>
      </c>
      <c r="AE4" t="s">
        <v>155</v>
      </c>
      <c r="AF4" t="s">
        <v>156</v>
      </c>
      <c r="AG4" t="s">
        <v>157</v>
      </c>
      <c r="AH4" t="s">
        <v>158</v>
      </c>
      <c r="AI4" t="s">
        <v>159</v>
      </c>
      <c r="AJ4" t="s">
        <v>160</v>
      </c>
      <c r="AK4" t="s">
        <v>161</v>
      </c>
      <c r="AL4" t="s">
        <v>162</v>
      </c>
      <c r="AM4" t="s">
        <v>163</v>
      </c>
      <c r="AN4" t="s">
        <v>164</v>
      </c>
      <c r="AO4" t="s">
        <v>165</v>
      </c>
      <c r="AP4" t="s">
        <v>166</v>
      </c>
      <c r="AQ4" t="s">
        <v>167</v>
      </c>
      <c r="AR4">
        <v>69.968477982385608</v>
      </c>
      <c r="AS4">
        <v>97.465352667600328</v>
      </c>
      <c r="AT4">
        <v>72.356101140840138</v>
      </c>
      <c r="AU4">
        <v>98.224811761297175</v>
      </c>
      <c r="AV4">
        <v>63.641965533236167</v>
      </c>
      <c r="AW4">
        <v>27.373260898519611</v>
      </c>
      <c r="AX4">
        <v>100</v>
      </c>
      <c r="AY4">
        <v>21.118043000456058</v>
      </c>
      <c r="AZ4">
        <v>64.223663980447157</v>
      </c>
      <c r="BA4">
        <v>32.808863446765507</v>
      </c>
      <c r="BB4">
        <v>94.45444166802136</v>
      </c>
      <c r="BC4">
        <v>41.995978464068713</v>
      </c>
      <c r="BD4">
        <v>60.137145238984459</v>
      </c>
      <c r="BE4">
        <v>82.993771151272909</v>
      </c>
      <c r="BF4">
        <v>59.116391553469192</v>
      </c>
      <c r="BG4">
        <v>48.199593381195363</v>
      </c>
      <c r="BH4">
        <v>81.43793846997832</v>
      </c>
      <c r="BI4">
        <v>50.578313404985963</v>
      </c>
      <c r="BJ4">
        <v>99.194979063177612</v>
      </c>
      <c r="BK4">
        <v>92.426775225353751</v>
      </c>
      <c r="BL4">
        <v>61.096866179858402</v>
      </c>
      <c r="BM4"/>
      <c r="BN4"/>
      <c r="BO4"/>
      <c r="BP4"/>
      <c r="BQ4"/>
      <c r="BR4"/>
      <c r="BS4"/>
      <c r="BT4"/>
      <c r="BU4"/>
      <c r="BV4"/>
      <c r="BW4"/>
      <c r="BX4"/>
      <c r="BY4"/>
      <c r="BZ4"/>
      <c r="CA4"/>
      <c r="CB4"/>
      <c r="CC4"/>
      <c r="CD4"/>
      <c r="CE4"/>
      <c r="CF4"/>
      <c r="CG4"/>
      <c r="CH4"/>
      <c r="CI4"/>
      <c r="CJ4"/>
      <c r="CK4"/>
      <c r="CL4"/>
      <c r="CM4"/>
      <c r="CN4"/>
      <c r="CO4"/>
      <c r="CP4"/>
      <c r="CQ4"/>
      <c r="CR4"/>
      <c r="CS4"/>
      <c r="CT4"/>
      <c r="CU4"/>
      <c r="CV4"/>
    </row>
    <row r="5">
      <c r="A5" t="s">
        <v>368</v>
      </c>
      <c r="B5">
        <v>2006</v>
      </c>
      <c r="C5" t="s">
        <v>371</v>
      </c>
      <c r="D5">
        <v>19</v>
      </c>
      <c r="E5" t="s">
        <v>61</v>
      </c>
      <c r="F5" t="s">
        <v>16</v>
      </c>
      <c r="G5" t="s">
        <v>379</v>
      </c>
      <c r="H5">
        <v>15.66515419051575</v>
      </c>
      <c r="I5">
        <v>11.60459092616534</v>
      </c>
      <c r="J5">
        <v>7.0428346640786499</v>
      </c>
      <c r="K5">
        <v>1.933257801730907</v>
      </c>
      <c r="L5">
        <v>2.8866637193316591</v>
      </c>
      <c r="M5">
        <v>3.666045480879323</v>
      </c>
      <c r="N5">
        <v>1.598064157314494</v>
      </c>
      <c r="O5">
        <v>2.4094070617358638</v>
      </c>
      <c r="P5">
        <v>1.8949278325822521</v>
      </c>
      <c r="Q5">
        <v>1.369105932271705</v>
      </c>
      <c r="R5">
        <v>18.259564637182219</v>
      </c>
      <c r="S5">
        <v>11.68856013975604</v>
      </c>
      <c r="T5">
        <v>11.304880117346359</v>
      </c>
      <c r="U5">
        <v>6.7693156208103868</v>
      </c>
      <c r="V5">
        <v>3.6283302943042322</v>
      </c>
      <c r="W5" t="s">
        <v>147</v>
      </c>
      <c r="X5" t="s">
        <v>148</v>
      </c>
      <c r="Y5" t="s">
        <v>149</v>
      </c>
      <c r="Z5" t="s">
        <v>150</v>
      </c>
      <c r="AA5" t="s">
        <v>151</v>
      </c>
      <c r="AB5" t="s">
        <v>152</v>
      </c>
      <c r="AC5" t="s">
        <v>153</v>
      </c>
      <c r="AD5" t="s">
        <v>154</v>
      </c>
      <c r="AE5" t="s">
        <v>155</v>
      </c>
      <c r="AF5" t="s">
        <v>156</v>
      </c>
      <c r="AG5" t="s">
        <v>157</v>
      </c>
      <c r="AH5" t="s">
        <v>158</v>
      </c>
      <c r="AI5" t="s">
        <v>159</v>
      </c>
      <c r="AJ5" t="s">
        <v>160</v>
      </c>
      <c r="AK5" t="s">
        <v>161</v>
      </c>
      <c r="AL5" t="s">
        <v>162</v>
      </c>
      <c r="AM5" t="s">
        <v>163</v>
      </c>
      <c r="AN5" t="s">
        <v>164</v>
      </c>
      <c r="AO5" t="s">
        <v>165</v>
      </c>
      <c r="AP5" t="s">
        <v>166</v>
      </c>
      <c r="AQ5" t="s">
        <v>167</v>
      </c>
      <c r="AR5">
        <v>5.2329699117763289</v>
      </c>
      <c r="AS5">
        <v>0</v>
      </c>
      <c r="AT5">
        <v>8.1355817581270333</v>
      </c>
      <c r="AU5">
        <v>0</v>
      </c>
      <c r="AV5">
        <v>12.04720992377111</v>
      </c>
      <c r="AW5">
        <v>34.594837756355027</v>
      </c>
      <c r="AX5">
        <v>0</v>
      </c>
      <c r="AY5">
        <v>21.168957620114998</v>
      </c>
      <c r="AZ5">
        <v>1.575453940175386</v>
      </c>
      <c r="BA5">
        <v>10.04975513721196</v>
      </c>
      <c r="BB5">
        <v>0.94357097253175637</v>
      </c>
      <c r="BC5">
        <v>7.9515328885249534</v>
      </c>
      <c r="BD5">
        <v>5.4340829400118089</v>
      </c>
      <c r="BE5">
        <v>5.3394557025932494</v>
      </c>
      <c r="BF5">
        <v>10.598184658146589</v>
      </c>
      <c r="BG5">
        <v>31.067792432729711</v>
      </c>
      <c r="BH5">
        <v>1.144412086944858</v>
      </c>
      <c r="BI5">
        <v>10.27148110906702</v>
      </c>
      <c r="BJ5">
        <v>0.80502093682240838</v>
      </c>
      <c r="BK5">
        <v>7.573224774646234</v>
      </c>
      <c r="BL5">
        <v>9.3426362981627395</v>
      </c>
      <c r="BM5"/>
      <c r="BN5"/>
      <c r="BO5"/>
      <c r="BP5"/>
      <c r="BQ5"/>
      <c r="BR5"/>
      <c r="BS5"/>
      <c r="BT5"/>
      <c r="BU5"/>
      <c r="BV5"/>
      <c r="BW5"/>
      <c r="BX5"/>
      <c r="BY5"/>
      <c r="BZ5"/>
      <c r="CA5"/>
      <c r="CB5"/>
      <c r="CC5"/>
      <c r="CD5"/>
      <c r="CE5"/>
      <c r="CF5"/>
      <c r="CG5"/>
      <c r="CH5"/>
      <c r="CI5"/>
      <c r="CJ5"/>
      <c r="CK5"/>
      <c r="CL5"/>
      <c r="CM5"/>
      <c r="CN5"/>
      <c r="CO5"/>
      <c r="CP5"/>
      <c r="CQ5"/>
      <c r="CR5"/>
      <c r="CS5"/>
      <c r="CT5"/>
      <c r="CU5"/>
      <c r="CV5"/>
    </row>
    <row r="6">
      <c r="A6" t="s">
        <v>368</v>
      </c>
      <c r="B6">
        <v>2006</v>
      </c>
      <c r="C6" t="s">
        <v>371</v>
      </c>
      <c r="D6">
        <v>20</v>
      </c>
      <c r="E6" t="s">
        <v>61</v>
      </c>
      <c r="F6" t="s">
        <v>22</v>
      </c>
      <c r="G6" t="s">
        <v>380</v>
      </c>
      <c r="H6">
        <v>53.756291717692868</v>
      </c>
      <c r="I6">
        <v>35.846161152178418</v>
      </c>
      <c r="J6">
        <v>20.03146860914071</v>
      </c>
      <c r="K6">
        <v>5.5607634041046392</v>
      </c>
      <c r="L6">
        <v>1.1482064460790959</v>
      </c>
      <c r="M6">
        <v>4.9053345880784249</v>
      </c>
      <c r="N6">
        <v>3.109544729092458</v>
      </c>
      <c r="O6">
        <v>2.3920871696427422</v>
      </c>
      <c r="P6">
        <v>1.698767000639495</v>
      </c>
      <c r="Q6">
        <v>0</v>
      </c>
      <c r="R6">
        <v>54.187431541937912</v>
      </c>
      <c r="S6">
        <v>49.279863817345692</v>
      </c>
      <c r="T6">
        <v>28.283395297400372</v>
      </c>
      <c r="U6">
        <v>24.692903763691319</v>
      </c>
      <c r="V6">
        <v>6.1693097370056114</v>
      </c>
      <c r="W6" t="s">
        <v>147</v>
      </c>
      <c r="X6" t="s">
        <v>148</v>
      </c>
      <c r="Y6" t="s">
        <v>149</v>
      </c>
      <c r="Z6" t="s">
        <v>150</v>
      </c>
      <c r="AA6" t="s">
        <v>151</v>
      </c>
      <c r="AB6" t="s">
        <v>152</v>
      </c>
      <c r="AC6" t="s">
        <v>153</v>
      </c>
      <c r="AD6" t="s">
        <v>154</v>
      </c>
      <c r="AE6" t="s">
        <v>155</v>
      </c>
      <c r="AF6" t="s">
        <v>156</v>
      </c>
      <c r="AG6" t="s">
        <v>157</v>
      </c>
      <c r="AH6" t="s">
        <v>158</v>
      </c>
      <c r="AI6" t="s">
        <v>159</v>
      </c>
      <c r="AJ6" t="s">
        <v>160</v>
      </c>
      <c r="AK6" t="s">
        <v>161</v>
      </c>
      <c r="AL6" t="s">
        <v>162</v>
      </c>
      <c r="AM6" t="s">
        <v>163</v>
      </c>
      <c r="AN6" t="s">
        <v>164</v>
      </c>
      <c r="AO6" t="s">
        <v>165</v>
      </c>
      <c r="AP6" t="s">
        <v>166</v>
      </c>
      <c r="AQ6" t="s">
        <v>167</v>
      </c>
      <c r="AR6">
        <v>24.79855210583808</v>
      </c>
      <c r="AS6">
        <v>2.5346473323996741</v>
      </c>
      <c r="AT6">
        <v>19.508317101032901</v>
      </c>
      <c r="AU6">
        <v>1.7751882387028071</v>
      </c>
      <c r="AV6">
        <v>22.70637922844541</v>
      </c>
      <c r="AW6">
        <v>38.031901345125377</v>
      </c>
      <c r="AX6">
        <v>0</v>
      </c>
      <c r="AY6">
        <v>54.480303193632253</v>
      </c>
      <c r="AZ6">
        <v>34.20088207937745</v>
      </c>
      <c r="BA6">
        <v>48.603442539921701</v>
      </c>
      <c r="BB6">
        <v>3.7999520327948431</v>
      </c>
      <c r="BC6">
        <v>36.667751957531827</v>
      </c>
      <c r="BD6">
        <v>30.40912941448055</v>
      </c>
      <c r="BE6">
        <v>5.8949160737431594</v>
      </c>
      <c r="BF6">
        <v>30.285423788384222</v>
      </c>
      <c r="BG6">
        <v>6.3382933699041386</v>
      </c>
      <c r="BH6">
        <v>17.417649443076879</v>
      </c>
      <c r="BI6">
        <v>16.588555806226729</v>
      </c>
      <c r="BJ6">
        <v>0</v>
      </c>
      <c r="BK6">
        <v>0</v>
      </c>
      <c r="BL6">
        <v>26.493015814732281</v>
      </c>
      <c r="BM6"/>
      <c r="BN6"/>
      <c r="BO6"/>
      <c r="BP6"/>
      <c r="BQ6"/>
      <c r="BR6"/>
      <c r="BS6"/>
      <c r="BT6"/>
      <c r="BU6"/>
      <c r="BV6"/>
      <c r="BW6"/>
      <c r="BX6"/>
      <c r="BY6"/>
      <c r="BZ6"/>
      <c r="CA6"/>
      <c r="CB6"/>
      <c r="CC6"/>
      <c r="CD6"/>
      <c r="CE6"/>
      <c r="CF6"/>
      <c r="CG6"/>
      <c r="CH6"/>
      <c r="CI6"/>
      <c r="CJ6"/>
      <c r="CK6"/>
      <c r="CL6"/>
      <c r="CM6"/>
      <c r="CN6"/>
      <c r="CO6"/>
      <c r="CP6"/>
      <c r="CQ6"/>
      <c r="CR6"/>
      <c r="CS6"/>
      <c r="CT6"/>
      <c r="CU6"/>
      <c r="CV6"/>
    </row>
    <row r="7">
      <c r="A7" t="s">
        <v>368</v>
      </c>
      <c r="B7">
        <v>2006</v>
      </c>
      <c r="C7" t="s">
        <v>371</v>
      </c>
      <c r="D7">
        <v>21</v>
      </c>
      <c r="E7" t="s">
        <v>61</v>
      </c>
      <c r="F7" t="s">
        <v>17</v>
      </c>
      <c r="G7" t="s">
        <v>381</v>
      </c>
      <c r="H7">
        <v>8.8431129289669492</v>
      </c>
      <c r="I7">
        <v>6.5149644547381342</v>
      </c>
      <c r="J7">
        <v>5.236399588542624</v>
      </c>
      <c r="K7">
        <v>1.0194687515075651</v>
      </c>
      <c r="L7">
        <v>0.35084641307170339</v>
      </c>
      <c r="M7">
        <v>0</v>
      </c>
      <c r="N7">
        <v>0</v>
      </c>
      <c r="O7">
        <v>0</v>
      </c>
      <c r="P7">
        <v>0</v>
      </c>
      <c r="Q7">
        <v>0</v>
      </c>
      <c r="R7">
        <v>9.6389564416732458</v>
      </c>
      <c r="S7">
        <v>7.573547436403774</v>
      </c>
      <c r="T7">
        <v>6.6744837785953246</v>
      </c>
      <c r="U7">
        <v>5.850466376610906</v>
      </c>
      <c r="V7">
        <v>1.978449403883777</v>
      </c>
      <c r="W7" t="s">
        <v>147</v>
      </c>
      <c r="X7" t="s">
        <v>148</v>
      </c>
      <c r="Y7" t="s">
        <v>149</v>
      </c>
      <c r="Z7" t="s">
        <v>150</v>
      </c>
      <c r="AA7" t="s">
        <v>151</v>
      </c>
      <c r="AB7" t="s">
        <v>152</v>
      </c>
      <c r="AC7" t="s">
        <v>153</v>
      </c>
      <c r="AD7" t="s">
        <v>154</v>
      </c>
      <c r="AE7" t="s">
        <v>155</v>
      </c>
      <c r="AF7" t="s">
        <v>156</v>
      </c>
      <c r="AG7" t="s">
        <v>157</v>
      </c>
      <c r="AH7" t="s">
        <v>158</v>
      </c>
      <c r="AI7" t="s">
        <v>159</v>
      </c>
      <c r="AJ7" t="s">
        <v>160</v>
      </c>
      <c r="AK7" t="s">
        <v>161</v>
      </c>
      <c r="AL7" t="s">
        <v>162</v>
      </c>
      <c r="AM7" t="s">
        <v>163</v>
      </c>
      <c r="AN7" t="s">
        <v>164</v>
      </c>
      <c r="AO7" t="s">
        <v>165</v>
      </c>
      <c r="AP7" t="s">
        <v>166</v>
      </c>
      <c r="AQ7" t="s">
        <v>167</v>
      </c>
      <c r="AR7">
        <v>0</v>
      </c>
      <c r="AS7">
        <v>0</v>
      </c>
      <c r="AT7">
        <v>0</v>
      </c>
      <c r="AU7">
        <v>0</v>
      </c>
      <c r="AV7">
        <v>1.604445314547396</v>
      </c>
      <c r="AW7">
        <v>0</v>
      </c>
      <c r="AX7">
        <v>0</v>
      </c>
      <c r="AY7">
        <v>3.2326961857967138</v>
      </c>
      <c r="AZ7">
        <v>0</v>
      </c>
      <c r="BA7">
        <v>8.5379388761008528</v>
      </c>
      <c r="BB7">
        <v>0.80203532665199273</v>
      </c>
      <c r="BC7">
        <v>13.384736689874369</v>
      </c>
      <c r="BD7">
        <v>4.0196424065231007</v>
      </c>
      <c r="BE7">
        <v>5.7718570723907359</v>
      </c>
      <c r="BF7">
        <v>0</v>
      </c>
      <c r="BG7">
        <v>14.394320816170749</v>
      </c>
      <c r="BH7">
        <v>0</v>
      </c>
      <c r="BI7">
        <v>22.561649679720229</v>
      </c>
      <c r="BJ7">
        <v>0</v>
      </c>
      <c r="BK7">
        <v>0</v>
      </c>
      <c r="BL7">
        <v>3.0674817072466469</v>
      </c>
      <c r="BM7"/>
      <c r="BN7"/>
      <c r="BO7"/>
      <c r="BP7"/>
      <c r="BQ7"/>
      <c r="BR7"/>
      <c r="BS7"/>
      <c r="BT7"/>
      <c r="BU7"/>
      <c r="BV7"/>
      <c r="BW7"/>
      <c r="BX7"/>
      <c r="BY7"/>
      <c r="BZ7"/>
      <c r="CA7"/>
      <c r="CB7"/>
      <c r="CC7"/>
      <c r="CD7"/>
      <c r="CE7"/>
      <c r="CF7"/>
      <c r="CG7"/>
      <c r="CH7"/>
      <c r="CI7"/>
      <c r="CJ7"/>
      <c r="CK7"/>
      <c r="CL7"/>
      <c r="CM7"/>
      <c r="CN7"/>
      <c r="CO7"/>
      <c r="CP7"/>
      <c r="CQ7"/>
      <c r="CR7"/>
      <c r="CS7"/>
      <c r="CT7"/>
      <c r="CU7"/>
      <c r="CV7"/>
    </row>
    <row r="8">
      <c r="A8" t="s">
        <v>368</v>
      </c>
      <c r="B8">
        <v>2006</v>
      </c>
      <c r="C8" t="s">
        <v>371</v>
      </c>
      <c r="D8">
        <v>22</v>
      </c>
      <c r="E8" t="s">
        <v>55</v>
      </c>
      <c r="F8" t="s">
        <v>50</v>
      </c>
      <c r="G8" t="s">
        <v>200</v>
      </c>
      <c r="H8">
        <v>41.884772267714212</v>
      </c>
      <c r="I8">
        <v>20.133271248541021</v>
      </c>
      <c r="J8">
        <v>9.424105126170554</v>
      </c>
      <c r="K8">
        <v>2.0694311775118011</v>
      </c>
      <c r="L8">
        <v>2.9305948857567219</v>
      </c>
      <c r="M8">
        <v>3.8551536671369671</v>
      </c>
      <c r="N8">
        <v>1.649351479303381</v>
      </c>
      <c r="O8">
        <v>2.4684546486752761</v>
      </c>
      <c r="P8">
        <v>1.927674531401431</v>
      </c>
      <c r="Q8">
        <v>1.369105932271705</v>
      </c>
      <c r="R8">
        <v>50.477581914986693</v>
      </c>
      <c r="S8">
        <v>27.090345910073221</v>
      </c>
      <c r="T8">
        <v>17.38086021296116</v>
      </c>
      <c r="U8">
        <v>9.7461043452358478</v>
      </c>
      <c r="V8">
        <v>3.950181574633131</v>
      </c>
      <c r="W8" t="s">
        <v>147</v>
      </c>
      <c r="X8" t="s">
        <v>148</v>
      </c>
      <c r="Y8" t="s">
        <v>149</v>
      </c>
      <c r="Z8" t="s">
        <v>150</v>
      </c>
      <c r="AA8" t="s">
        <v>151</v>
      </c>
      <c r="AB8" t="s">
        <v>152</v>
      </c>
      <c r="AC8" t="s">
        <v>153</v>
      </c>
      <c r="AD8" t="s">
        <v>154</v>
      </c>
      <c r="AE8" t="s">
        <v>155</v>
      </c>
      <c r="AF8" t="s">
        <v>156</v>
      </c>
      <c r="AG8" t="s">
        <v>157</v>
      </c>
      <c r="AH8" t="s">
        <v>158</v>
      </c>
      <c r="AI8" t="s">
        <v>159</v>
      </c>
      <c r="AJ8" t="s">
        <v>160</v>
      </c>
      <c r="AK8" t="s">
        <v>161</v>
      </c>
      <c r="AL8" t="s">
        <v>162</v>
      </c>
      <c r="AM8" t="s">
        <v>163</v>
      </c>
      <c r="AN8" t="s">
        <v>164</v>
      </c>
      <c r="AO8" t="s">
        <v>165</v>
      </c>
      <c r="AP8" t="s">
        <v>166</v>
      </c>
      <c r="AQ8" t="s">
        <v>167</v>
      </c>
      <c r="AR8">
        <v>6.9586026044886502</v>
      </c>
      <c r="AS8">
        <v>0</v>
      </c>
      <c r="AT8">
        <v>10.107357015182281</v>
      </c>
      <c r="AU8">
        <v>0</v>
      </c>
      <c r="AV8">
        <v>15.916688021808509</v>
      </c>
      <c r="AW8">
        <v>55.826850439655509</v>
      </c>
      <c r="AX8">
        <v>0</v>
      </c>
      <c r="AY8">
        <v>50.060201266242267</v>
      </c>
      <c r="AZ8">
        <v>2.3943389971822291</v>
      </c>
      <c r="BA8">
        <v>23.448621232437539</v>
      </c>
      <c r="BB8">
        <v>0.98908870993676223</v>
      </c>
      <c r="BC8">
        <v>15.919777929260229</v>
      </c>
      <c r="BD8">
        <v>8.2872977842932176</v>
      </c>
      <c r="BE8">
        <v>6.0446741195434468</v>
      </c>
      <c r="BF8">
        <v>15.202250711495729</v>
      </c>
      <c r="BG8">
        <v>39.193663464138048</v>
      </c>
      <c r="BH8">
        <v>1.385782893350834</v>
      </c>
      <c r="BI8">
        <v>16.880058825334029</v>
      </c>
      <c r="BJ8">
        <v>0.80502093682240838</v>
      </c>
      <c r="BK8">
        <v>7.573224774646234</v>
      </c>
      <c r="BL8">
        <v>13.26334793616391</v>
      </c>
      <c r="BM8"/>
      <c r="BN8"/>
      <c r="BO8"/>
      <c r="BP8"/>
      <c r="BQ8"/>
      <c r="BR8"/>
      <c r="BS8"/>
      <c r="BT8"/>
      <c r="BU8"/>
      <c r="BV8"/>
      <c r="BW8"/>
      <c r="BX8"/>
      <c r="BY8"/>
      <c r="BZ8"/>
      <c r="CA8"/>
      <c r="CB8"/>
      <c r="CC8"/>
      <c r="CD8"/>
      <c r="CE8"/>
      <c r="CF8"/>
      <c r="CG8"/>
      <c r="CH8"/>
      <c r="CI8"/>
      <c r="CJ8"/>
      <c r="CK8"/>
      <c r="CL8"/>
      <c r="CM8"/>
      <c r="CN8"/>
      <c r="CO8"/>
      <c r="CP8"/>
      <c r="CQ8"/>
      <c r="CR8"/>
      <c r="CS8"/>
      <c r="CT8"/>
      <c r="CU8"/>
      <c r="CV8"/>
    </row>
    <row r="9">
      <c r="A9" t="s">
        <v>368</v>
      </c>
      <c r="B9">
        <v>2006</v>
      </c>
      <c r="C9" t="s">
        <v>371</v>
      </c>
      <c r="D9">
        <v>23</v>
      </c>
      <c r="E9" t="s">
        <v>55</v>
      </c>
      <c r="F9" t="s">
        <v>49</v>
      </c>
      <c r="G9" t="s">
        <v>200</v>
      </c>
      <c r="H9">
        <v>58.11522773228576</v>
      </c>
      <c r="I9">
        <v>79.866728751458965</v>
      </c>
      <c r="J9">
        <v>90.575894873829441</v>
      </c>
      <c r="K9">
        <v>97.930568822488226</v>
      </c>
      <c r="L9">
        <v>97.069405114243295</v>
      </c>
      <c r="M9">
        <v>96.144846332863025</v>
      </c>
      <c r="N9">
        <v>98.350648520696623</v>
      </c>
      <c r="O9">
        <v>97.531545351324738</v>
      </c>
      <c r="P9">
        <v>98.072325468598549</v>
      </c>
      <c r="Q9">
        <v>98.630894067728306</v>
      </c>
      <c r="R9">
        <v>49.522418085013257</v>
      </c>
      <c r="S9">
        <v>72.909654089926761</v>
      </c>
      <c r="T9">
        <v>82.619139787038904</v>
      </c>
      <c r="U9">
        <v>90.253895654764136</v>
      </c>
      <c r="V9">
        <v>96.049818425366851</v>
      </c>
      <c r="W9" t="s">
        <v>147</v>
      </c>
      <c r="X9" t="s">
        <v>148</v>
      </c>
      <c r="Y9" t="s">
        <v>149</v>
      </c>
      <c r="Z9" t="s">
        <v>150</v>
      </c>
      <c r="AA9" t="s">
        <v>151</v>
      </c>
      <c r="AB9" t="s">
        <v>152</v>
      </c>
      <c r="AC9" t="s">
        <v>153</v>
      </c>
      <c r="AD9" t="s">
        <v>154</v>
      </c>
      <c r="AE9" t="s">
        <v>155</v>
      </c>
      <c r="AF9" t="s">
        <v>156</v>
      </c>
      <c r="AG9" t="s">
        <v>157</v>
      </c>
      <c r="AH9" t="s">
        <v>158</v>
      </c>
      <c r="AI9" t="s">
        <v>159</v>
      </c>
      <c r="AJ9" t="s">
        <v>160</v>
      </c>
      <c r="AK9" t="s">
        <v>161</v>
      </c>
      <c r="AL9" t="s">
        <v>162</v>
      </c>
      <c r="AM9" t="s">
        <v>163</v>
      </c>
      <c r="AN9" t="s">
        <v>164</v>
      </c>
      <c r="AO9" t="s">
        <v>165</v>
      </c>
      <c r="AP9" t="s">
        <v>166</v>
      </c>
      <c r="AQ9" t="s">
        <v>167</v>
      </c>
      <c r="AR9">
        <v>93.041397395511353</v>
      </c>
      <c r="AS9">
        <v>100</v>
      </c>
      <c r="AT9">
        <v>89.892642984817712</v>
      </c>
      <c r="AU9">
        <v>100</v>
      </c>
      <c r="AV9">
        <v>84.083311978191446</v>
      </c>
      <c r="AW9">
        <v>44.173149560344513</v>
      </c>
      <c r="AX9">
        <v>100</v>
      </c>
      <c r="AY9">
        <v>49.939798733757698</v>
      </c>
      <c r="AZ9">
        <v>97.605661002817769</v>
      </c>
      <c r="BA9">
        <v>76.551378767562497</v>
      </c>
      <c r="BB9">
        <v>99.010911290063234</v>
      </c>
      <c r="BC9">
        <v>84.080222070739765</v>
      </c>
      <c r="BD9">
        <v>91.712702215706727</v>
      </c>
      <c r="BE9">
        <v>93.95532588045657</v>
      </c>
      <c r="BF9">
        <v>84.797749288504292</v>
      </c>
      <c r="BG9">
        <v>60.806336535861902</v>
      </c>
      <c r="BH9">
        <v>98.614217106649178</v>
      </c>
      <c r="BI9">
        <v>83.119941174665982</v>
      </c>
      <c r="BJ9">
        <v>99.194979063177612</v>
      </c>
      <c r="BK9">
        <v>92.426775225353751</v>
      </c>
      <c r="BL9">
        <v>86.736652063836118</v>
      </c>
      <c r="BM9"/>
      <c r="BN9"/>
      <c r="BO9"/>
      <c r="BP9"/>
      <c r="BQ9"/>
      <c r="BR9"/>
      <c r="BS9"/>
      <c r="BT9"/>
      <c r="BU9"/>
      <c r="BV9"/>
      <c r="BW9"/>
      <c r="BX9"/>
      <c r="BY9"/>
      <c r="BZ9"/>
      <c r="CA9"/>
      <c r="CB9"/>
      <c r="CC9"/>
      <c r="CD9"/>
      <c r="CE9"/>
      <c r="CF9"/>
      <c r="CG9"/>
      <c r="CH9"/>
      <c r="CI9"/>
      <c r="CJ9"/>
      <c r="CK9"/>
      <c r="CL9"/>
      <c r="CM9"/>
      <c r="CN9"/>
      <c r="CO9"/>
      <c r="CP9"/>
      <c r="CQ9"/>
      <c r="CR9"/>
      <c r="CS9"/>
      <c r="CT9"/>
      <c r="CU9"/>
      <c r="CV9"/>
    </row>
    <row r="10">
      <c r="A10" t="s">
        <v>368</v>
      </c>
      <c r="B10">
        <v>2006</v>
      </c>
      <c r="C10" t="s">
        <v>371</v>
      </c>
      <c r="D10">
        <v>24</v>
      </c>
      <c r="E10" t="s">
        <v>48</v>
      </c>
      <c r="F10" t="s">
        <v>60</v>
      </c>
      <c r="G10" t="s">
        <v>200</v>
      </c>
      <c r="H10">
        <v>30.103553973949179</v>
      </c>
      <c r="I10">
        <v>33.72087888435987</v>
      </c>
      <c r="J10">
        <v>32.188805136642991</v>
      </c>
      <c r="K10">
        <v>37.55224799335118</v>
      </c>
      <c r="L10">
        <v>83.156909727553739</v>
      </c>
      <c r="M10">
        <v>100</v>
      </c>
      <c r="N10">
        <v>100</v>
      </c>
      <c r="O10">
        <v>100</v>
      </c>
      <c r="P10">
        <v>100</v>
      </c>
      <c r="Q10">
        <v>100</v>
      </c>
      <c r="R10">
        <v>35.971211041714021</v>
      </c>
      <c r="S10">
        <v>22.33385948718848</v>
      </c>
      <c r="T10">
        <v>39.513743986318069</v>
      </c>
      <c r="U10">
        <v>26.717504683522812</v>
      </c>
      <c r="V10">
        <v>43.682212691038671</v>
      </c>
      <c r="W10" t="s">
        <v>147</v>
      </c>
      <c r="X10" t="s">
        <v>148</v>
      </c>
      <c r="Y10" t="s">
        <v>149</v>
      </c>
      <c r="Z10" t="s">
        <v>150</v>
      </c>
      <c r="AA10" t="s">
        <v>151</v>
      </c>
      <c r="AB10" t="s">
        <v>152</v>
      </c>
      <c r="AC10" t="s">
        <v>153</v>
      </c>
      <c r="AD10" t="s">
        <v>154</v>
      </c>
      <c r="AE10" t="s">
        <v>155</v>
      </c>
      <c r="AF10" t="s">
        <v>156</v>
      </c>
      <c r="AG10" t="s">
        <v>157</v>
      </c>
      <c r="AH10" t="s">
        <v>158</v>
      </c>
      <c r="AI10" t="s">
        <v>159</v>
      </c>
      <c r="AJ10" t="s">
        <v>160</v>
      </c>
      <c r="AK10" t="s">
        <v>161</v>
      </c>
      <c r="AL10" t="s">
        <v>162</v>
      </c>
      <c r="AM10" t="s">
        <v>163</v>
      </c>
      <c r="AN10" t="s">
        <v>164</v>
      </c>
      <c r="AO10" t="s">
        <v>165</v>
      </c>
      <c r="AP10" t="s">
        <v>166</v>
      </c>
      <c r="AQ10" t="s">
        <v>167</v>
      </c>
      <c r="AR10">
        <v>3.1345335235784448</v>
      </c>
      <c r="AS10">
        <v>50</v>
      </c>
      <c r="AT10">
        <v>13.40250881553847</v>
      </c>
      <c r="AU10">
        <v>0</v>
      </c>
      <c r="AV10">
        <v>40.534054122003653</v>
      </c>
      <c r="AW10">
        <v>55.744908384144573</v>
      </c>
      <c r="AX10">
        <v>50</v>
      </c>
      <c r="AY10">
        <v>45.626874444260253</v>
      </c>
      <c r="AZ10">
        <v>15.72557447591468</v>
      </c>
      <c r="BA10">
        <v>46.842128373326041</v>
      </c>
      <c r="BB10">
        <v>100</v>
      </c>
      <c r="BC10">
        <v>17.692761669812182</v>
      </c>
      <c r="BD10">
        <v>14.75472601064541</v>
      </c>
      <c r="BE10">
        <v>47.661974983844978</v>
      </c>
      <c r="BF10">
        <v>43.400887880298043</v>
      </c>
      <c r="BG10">
        <v>95.46753453733038</v>
      </c>
      <c r="BH10">
        <v>23.3026312434197</v>
      </c>
      <c r="BI10">
        <v>27.793200605267131</v>
      </c>
      <c r="BJ10">
        <v>100</v>
      </c>
      <c r="BK10">
        <v>50</v>
      </c>
      <c r="BL10">
        <v>30.643755832674781</v>
      </c>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row>
    <row r="11">
      <c r="A11" t="s">
        <v>368</v>
      </c>
      <c r="B11">
        <v>2006</v>
      </c>
      <c r="C11" t="s">
        <v>371</v>
      </c>
      <c r="D11">
        <v>25</v>
      </c>
      <c r="E11" t="s">
        <v>48</v>
      </c>
      <c r="F11" t="s">
        <v>59</v>
      </c>
      <c r="G11" t="s">
        <v>200</v>
      </c>
      <c r="H11">
        <v>20.10531081951342</v>
      </c>
      <c r="I11">
        <v>24.303315822835831</v>
      </c>
      <c r="J11">
        <v>25.765675999828449</v>
      </c>
      <c r="K11">
        <v>31.920222845260639</v>
      </c>
      <c r="L11">
        <v>0</v>
      </c>
      <c r="M11">
        <v>50</v>
      </c>
      <c r="N11">
        <v>50</v>
      </c>
      <c r="O11">
        <v>50</v>
      </c>
      <c r="P11">
        <v>50</v>
      </c>
      <c r="Q11">
        <v>50</v>
      </c>
      <c r="R11">
        <v>17.873038091779559</v>
      </c>
      <c r="S11">
        <v>25.595653247022401</v>
      </c>
      <c r="T11">
        <v>31.3982517574503</v>
      </c>
      <c r="U11">
        <v>20.34508686894798</v>
      </c>
      <c r="V11">
        <v>28.91503726914214</v>
      </c>
      <c r="W11" t="s">
        <v>147</v>
      </c>
      <c r="X11" t="s">
        <v>148</v>
      </c>
      <c r="Y11" t="s">
        <v>149</v>
      </c>
      <c r="Z11" t="s">
        <v>150</v>
      </c>
      <c r="AA11" t="s">
        <v>151</v>
      </c>
      <c r="AB11" t="s">
        <v>152</v>
      </c>
      <c r="AC11" t="s">
        <v>153</v>
      </c>
      <c r="AD11" t="s">
        <v>154</v>
      </c>
      <c r="AE11" t="s">
        <v>155</v>
      </c>
      <c r="AF11" t="s">
        <v>156</v>
      </c>
      <c r="AG11" t="s">
        <v>157</v>
      </c>
      <c r="AH11" t="s">
        <v>158</v>
      </c>
      <c r="AI11" t="s">
        <v>159</v>
      </c>
      <c r="AJ11" t="s">
        <v>160</v>
      </c>
      <c r="AK11" t="s">
        <v>161</v>
      </c>
      <c r="AL11" t="s">
        <v>162</v>
      </c>
      <c r="AM11" t="s">
        <v>163</v>
      </c>
      <c r="AN11" t="s">
        <v>164</v>
      </c>
      <c r="AO11" t="s">
        <v>165</v>
      </c>
      <c r="AP11" t="s">
        <v>166</v>
      </c>
      <c r="AQ11" t="s">
        <v>167</v>
      </c>
      <c r="AR11">
        <v>0</v>
      </c>
      <c r="AS11">
        <v>50</v>
      </c>
      <c r="AT11">
        <v>0</v>
      </c>
      <c r="AU11">
        <v>50</v>
      </c>
      <c r="AV11">
        <v>17.288167082362389</v>
      </c>
      <c r="AW11">
        <v>0</v>
      </c>
      <c r="AX11">
        <v>50</v>
      </c>
      <c r="AY11">
        <v>35.105008171962332</v>
      </c>
      <c r="AZ11">
        <v>49.211524337334417</v>
      </c>
      <c r="BA11">
        <v>4.4321599818229229</v>
      </c>
      <c r="BB11">
        <v>50</v>
      </c>
      <c r="BC11">
        <v>0</v>
      </c>
      <c r="BD11">
        <v>12.851275087007551</v>
      </c>
      <c r="BE11">
        <v>0</v>
      </c>
      <c r="BF11">
        <v>50</v>
      </c>
      <c r="BG11">
        <v>87.648694326108654</v>
      </c>
      <c r="BH11">
        <v>50</v>
      </c>
      <c r="BI11">
        <v>18.818241653217449</v>
      </c>
      <c r="BJ11">
        <v>50</v>
      </c>
      <c r="BK11">
        <v>50</v>
      </c>
      <c r="BL11">
        <v>39.674900301163603</v>
      </c>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row>
    <row r="12">
      <c r="A12" t="s">
        <v>368</v>
      </c>
      <c r="B12">
        <v>2006</v>
      </c>
      <c r="C12" t="s">
        <v>371</v>
      </c>
      <c r="D12">
        <v>29</v>
      </c>
      <c r="E12" t="s">
        <v>58</v>
      </c>
      <c r="F12" t="s">
        <v>50</v>
      </c>
      <c r="G12" t="s">
        <v>382</v>
      </c>
      <c r="H12">
        <v>8.6612974103887233</v>
      </c>
      <c r="I12">
        <v>25.179588801285831</v>
      </c>
      <c r="J12">
        <v>42.181671905907827</v>
      </c>
      <c r="K12">
        <v>62.488320277801691</v>
      </c>
      <c r="L12">
        <v>70.254718528566784</v>
      </c>
      <c r="M12">
        <v>71.345694406095134</v>
      </c>
      <c r="N12">
        <v>70.136650076126088</v>
      </c>
      <c r="O12">
        <v>71.357669418863878</v>
      </c>
      <c r="P12">
        <v>71.987354074467873</v>
      </c>
      <c r="Q12">
        <v>76.925619441368923</v>
      </c>
      <c r="R12">
        <v>4.4786587029094651</v>
      </c>
      <c r="S12">
        <v>15.056833599486319</v>
      </c>
      <c r="T12">
        <v>27.88209068268533</v>
      </c>
      <c r="U12">
        <v>38.04196335975147</v>
      </c>
      <c r="V12">
        <v>55.383471982080358</v>
      </c>
      <c r="W12" t="s">
        <v>147</v>
      </c>
      <c r="X12" t="s">
        <v>148</v>
      </c>
      <c r="Y12" t="s">
        <v>149</v>
      </c>
      <c r="Z12" t="s">
        <v>150</v>
      </c>
      <c r="AA12" t="s">
        <v>151</v>
      </c>
      <c r="AB12" t="s">
        <v>152</v>
      </c>
      <c r="AC12" t="s">
        <v>153</v>
      </c>
      <c r="AD12" t="s">
        <v>154</v>
      </c>
      <c r="AE12" t="s">
        <v>155</v>
      </c>
      <c r="AF12" t="s">
        <v>156</v>
      </c>
      <c r="AG12" t="s">
        <v>157</v>
      </c>
      <c r="AH12" t="s">
        <v>158</v>
      </c>
      <c r="AI12" t="s">
        <v>159</v>
      </c>
      <c r="AJ12" t="s">
        <v>160</v>
      </c>
      <c r="AK12" t="s">
        <v>161</v>
      </c>
      <c r="AL12" t="s">
        <v>162</v>
      </c>
      <c r="AM12" t="s">
        <v>163</v>
      </c>
      <c r="AN12" t="s">
        <v>164</v>
      </c>
      <c r="AO12" t="s">
        <v>165</v>
      </c>
      <c r="AP12" t="s">
        <v>166</v>
      </c>
      <c r="AQ12" t="s">
        <v>167</v>
      </c>
      <c r="AR12">
        <v>29.86639841425691</v>
      </c>
      <c r="AS12">
        <v>97.465352667600328</v>
      </c>
      <c r="AT12">
        <v>64.952761490658261</v>
      </c>
      <c r="AU12">
        <v>80.942307397627545</v>
      </c>
      <c r="AV12">
        <v>54.72265453785424</v>
      </c>
      <c r="AW12">
        <v>0</v>
      </c>
      <c r="AX12">
        <v>0</v>
      </c>
      <c r="AY12">
        <v>2.7275874067659771</v>
      </c>
      <c r="AZ12">
        <v>13.517011925719119</v>
      </c>
      <c r="BA12">
        <v>24.010324408761949</v>
      </c>
      <c r="BB12">
        <v>77.699317395556264</v>
      </c>
      <c r="BC12">
        <v>15.953635829284449</v>
      </c>
      <c r="BD12">
        <v>47.477270669380758</v>
      </c>
      <c r="BE12">
        <v>49.90736904483483</v>
      </c>
      <c r="BF12">
        <v>44.469378764109443</v>
      </c>
      <c r="BG12">
        <v>17.07767163423506</v>
      </c>
      <c r="BH12">
        <v>0</v>
      </c>
      <c r="BI12">
        <v>11.969061535741661</v>
      </c>
      <c r="BJ12">
        <v>62.272328856358008</v>
      </c>
      <c r="BK12">
        <v>24.2579558432694</v>
      </c>
      <c r="BL12">
        <v>44.760893565302808</v>
      </c>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row>
    <row r="13">
      <c r="A13" t="s">
        <v>368</v>
      </c>
      <c r="B13">
        <v>2006</v>
      </c>
      <c r="C13" t="s">
        <v>371</v>
      </c>
      <c r="D13">
        <v>30</v>
      </c>
      <c r="E13" t="s">
        <v>58</v>
      </c>
      <c r="F13" t="s">
        <v>49</v>
      </c>
      <c r="G13" t="s">
        <v>200</v>
      </c>
      <c r="H13">
        <v>91.338702589611273</v>
      </c>
      <c r="I13">
        <v>74.820411198714083</v>
      </c>
      <c r="J13">
        <v>57.818328094092109</v>
      </c>
      <c r="K13">
        <v>37.51167972219838</v>
      </c>
      <c r="L13">
        <v>29.74528147143328</v>
      </c>
      <c r="M13">
        <v>28.654305593904901</v>
      </c>
      <c r="N13">
        <v>29.863349923873901</v>
      </c>
      <c r="O13">
        <v>28.642330581136061</v>
      </c>
      <c r="P13">
        <v>28.012645925532151</v>
      </c>
      <c r="Q13">
        <v>23.07438055863107</v>
      </c>
      <c r="R13">
        <v>95.521341297090487</v>
      </c>
      <c r="S13">
        <v>84.943166400513647</v>
      </c>
      <c r="T13">
        <v>72.117909317314783</v>
      </c>
      <c r="U13">
        <v>61.958036640248579</v>
      </c>
      <c r="V13">
        <v>44.616528017919499</v>
      </c>
      <c r="W13" t="s">
        <v>147</v>
      </c>
      <c r="X13" t="s">
        <v>148</v>
      </c>
      <c r="Y13" t="s">
        <v>149</v>
      </c>
      <c r="Z13" t="s">
        <v>150</v>
      </c>
      <c r="AA13" t="s">
        <v>151</v>
      </c>
      <c r="AB13" t="s">
        <v>152</v>
      </c>
      <c r="AC13" t="s">
        <v>153</v>
      </c>
      <c r="AD13" t="s">
        <v>154</v>
      </c>
      <c r="AE13" t="s">
        <v>155</v>
      </c>
      <c r="AF13" t="s">
        <v>156</v>
      </c>
      <c r="AG13" t="s">
        <v>157</v>
      </c>
      <c r="AH13" t="s">
        <v>158</v>
      </c>
      <c r="AI13" t="s">
        <v>159</v>
      </c>
      <c r="AJ13" t="s">
        <v>160</v>
      </c>
      <c r="AK13" t="s">
        <v>161</v>
      </c>
      <c r="AL13" t="s">
        <v>162</v>
      </c>
      <c r="AM13" t="s">
        <v>163</v>
      </c>
      <c r="AN13" t="s">
        <v>164</v>
      </c>
      <c r="AO13" t="s">
        <v>165</v>
      </c>
      <c r="AP13" t="s">
        <v>166</v>
      </c>
      <c r="AQ13" t="s">
        <v>167</v>
      </c>
      <c r="AR13">
        <v>70.133601585743094</v>
      </c>
      <c r="AS13">
        <v>2.5346473323996741</v>
      </c>
      <c r="AT13">
        <v>35.047238509341803</v>
      </c>
      <c r="AU13">
        <v>19.05769260237243</v>
      </c>
      <c r="AV13">
        <v>45.277345462145753</v>
      </c>
      <c r="AW13">
        <v>100</v>
      </c>
      <c r="AX13">
        <v>100</v>
      </c>
      <c r="AY13">
        <v>97.272412593234023</v>
      </c>
      <c r="AZ13">
        <v>86.482988074280897</v>
      </c>
      <c r="BA13">
        <v>75.989675591238068</v>
      </c>
      <c r="BB13">
        <v>22.300682604443651</v>
      </c>
      <c r="BC13">
        <v>84.046364170715535</v>
      </c>
      <c r="BD13">
        <v>52.522729330619121</v>
      </c>
      <c r="BE13">
        <v>50.092630955165227</v>
      </c>
      <c r="BF13">
        <v>55.530621235890557</v>
      </c>
      <c r="BG13">
        <v>82.922328365764912</v>
      </c>
      <c r="BH13">
        <v>100</v>
      </c>
      <c r="BI13">
        <v>88.030938464258313</v>
      </c>
      <c r="BJ13">
        <v>37.727671143642013</v>
      </c>
      <c r="BK13">
        <v>75.7420441567306</v>
      </c>
      <c r="BL13">
        <v>55.23910643469727</v>
      </c>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row>
    <row r="14">
      <c r="A14" t="s">
        <v>368</v>
      </c>
      <c r="B14">
        <v>2006</v>
      </c>
      <c r="C14" t="s">
        <v>371</v>
      </c>
      <c r="D14">
        <v>31</v>
      </c>
      <c r="E14" t="s">
        <v>104</v>
      </c>
      <c r="F14" t="s">
        <v>50</v>
      </c>
      <c r="G14" t="s">
        <v>383</v>
      </c>
      <c r="H14">
        <v>7.2966574358242999</v>
      </c>
      <c r="I14">
        <v>21.454826515506809</v>
      </c>
      <c r="J14">
        <v>39.198729660463833</v>
      </c>
      <c r="K14">
        <v>61.538925337314673</v>
      </c>
      <c r="L14">
        <v>68.43120348174368</v>
      </c>
      <c r="M14">
        <v>67.56398846585239</v>
      </c>
      <c r="N14">
        <v>69.43493930251276</v>
      </c>
      <c r="O14">
        <v>71.357669418863878</v>
      </c>
      <c r="P14">
        <v>71.642704044419673</v>
      </c>
      <c r="Q14">
        <v>76.925619441368923</v>
      </c>
      <c r="R14">
        <v>3.9723883373900719</v>
      </c>
      <c r="S14">
        <v>12.521812083950779</v>
      </c>
      <c r="T14">
        <v>23.75821914010432</v>
      </c>
      <c r="U14">
        <v>35.226429952219974</v>
      </c>
      <c r="V14">
        <v>51.844379405822991</v>
      </c>
      <c r="W14" t="s">
        <v>147</v>
      </c>
      <c r="X14" t="s">
        <v>148</v>
      </c>
      <c r="Y14" t="s">
        <v>149</v>
      </c>
      <c r="Z14" t="s">
        <v>150</v>
      </c>
      <c r="AA14" t="s">
        <v>151</v>
      </c>
      <c r="AB14" t="s">
        <v>152</v>
      </c>
      <c r="AC14" t="s">
        <v>153</v>
      </c>
      <c r="AD14" t="s">
        <v>154</v>
      </c>
      <c r="AE14" t="s">
        <v>155</v>
      </c>
      <c r="AF14" t="s">
        <v>156</v>
      </c>
      <c r="AG14" t="s">
        <v>157</v>
      </c>
      <c r="AH14" t="s">
        <v>158</v>
      </c>
      <c r="AI14" t="s">
        <v>159</v>
      </c>
      <c r="AJ14" t="s">
        <v>160</v>
      </c>
      <c r="AK14" t="s">
        <v>161</v>
      </c>
      <c r="AL14" t="s">
        <v>162</v>
      </c>
      <c r="AM14" t="s">
        <v>163</v>
      </c>
      <c r="AN14" t="s">
        <v>164</v>
      </c>
      <c r="AO14" t="s">
        <v>165</v>
      </c>
      <c r="AP14" t="s">
        <v>166</v>
      </c>
      <c r="AQ14" t="s">
        <v>167</v>
      </c>
      <c r="AR14">
        <v>29.86639841425691</v>
      </c>
      <c r="AS14">
        <v>97.465352667600328</v>
      </c>
      <c r="AT14">
        <v>64.952761490658261</v>
      </c>
      <c r="AU14">
        <v>80.942307397627545</v>
      </c>
      <c r="AV14">
        <v>52.587352032827738</v>
      </c>
      <c r="AW14">
        <v>0</v>
      </c>
      <c r="AX14">
        <v>0</v>
      </c>
      <c r="AY14">
        <v>1.9194133603167991</v>
      </c>
      <c r="AZ14">
        <v>13.517011925719119</v>
      </c>
      <c r="BA14">
        <v>23.764264367781799</v>
      </c>
      <c r="BB14">
        <v>77.699317395556264</v>
      </c>
      <c r="BC14">
        <v>15.953635829284449</v>
      </c>
      <c r="BD14">
        <v>41.801666754412203</v>
      </c>
      <c r="BE14">
        <v>46.341644500007703</v>
      </c>
      <c r="BF14">
        <v>40.930938318767623</v>
      </c>
      <c r="BG14">
        <v>0</v>
      </c>
      <c r="BH14">
        <v>0</v>
      </c>
      <c r="BI14">
        <v>9.0963727012547491</v>
      </c>
      <c r="BJ14">
        <v>61.600832379910067</v>
      </c>
      <c r="BK14">
        <v>18.865695093168839</v>
      </c>
      <c r="BL14">
        <v>41.403421958675963</v>
      </c>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row>
    <row r="15">
      <c r="A15" t="s">
        <v>368</v>
      </c>
      <c r="B15">
        <v>2006</v>
      </c>
      <c r="C15" t="s">
        <v>371</v>
      </c>
      <c r="D15">
        <v>32</v>
      </c>
      <c r="E15" t="s">
        <v>104</v>
      </c>
      <c r="F15" t="s">
        <v>49</v>
      </c>
      <c r="G15" t="s">
        <v>200</v>
      </c>
      <c r="H15">
        <v>92.703342564175685</v>
      </c>
      <c r="I15">
        <v>78.54517348449312</v>
      </c>
      <c r="J15">
        <v>60.801270339536082</v>
      </c>
      <c r="K15">
        <v>38.461074662685412</v>
      </c>
      <c r="L15">
        <v>31.56879651825642</v>
      </c>
      <c r="M15">
        <v>32.436011534147653</v>
      </c>
      <c r="N15">
        <v>30.56506069748724</v>
      </c>
      <c r="O15">
        <v>28.642330581136061</v>
      </c>
      <c r="P15">
        <v>28.357295955580351</v>
      </c>
      <c r="Q15">
        <v>23.07438055863107</v>
      </c>
      <c r="R15">
        <v>96.027611662609885</v>
      </c>
      <c r="S15">
        <v>87.478187916049194</v>
      </c>
      <c r="T15">
        <v>76.241780859895741</v>
      </c>
      <c r="U15">
        <v>64.773570047780083</v>
      </c>
      <c r="V15">
        <v>48.155620594176867</v>
      </c>
      <c r="W15" t="s">
        <v>147</v>
      </c>
      <c r="X15" t="s">
        <v>148</v>
      </c>
      <c r="Y15" t="s">
        <v>149</v>
      </c>
      <c r="Z15" t="s">
        <v>150</v>
      </c>
      <c r="AA15" t="s">
        <v>151</v>
      </c>
      <c r="AB15" t="s">
        <v>152</v>
      </c>
      <c r="AC15" t="s">
        <v>153</v>
      </c>
      <c r="AD15" t="s">
        <v>154</v>
      </c>
      <c r="AE15" t="s">
        <v>155</v>
      </c>
      <c r="AF15" t="s">
        <v>156</v>
      </c>
      <c r="AG15" t="s">
        <v>157</v>
      </c>
      <c r="AH15" t="s">
        <v>158</v>
      </c>
      <c r="AI15" t="s">
        <v>159</v>
      </c>
      <c r="AJ15" t="s">
        <v>160</v>
      </c>
      <c r="AK15" t="s">
        <v>161</v>
      </c>
      <c r="AL15" t="s">
        <v>162</v>
      </c>
      <c r="AM15" t="s">
        <v>163</v>
      </c>
      <c r="AN15" t="s">
        <v>164</v>
      </c>
      <c r="AO15" t="s">
        <v>165</v>
      </c>
      <c r="AP15" t="s">
        <v>166</v>
      </c>
      <c r="AQ15" t="s">
        <v>167</v>
      </c>
      <c r="AR15">
        <v>70.133601585743094</v>
      </c>
      <c r="AS15">
        <v>2.5346473323996741</v>
      </c>
      <c r="AT15">
        <v>35.047238509341803</v>
      </c>
      <c r="AU15">
        <v>19.05769260237243</v>
      </c>
      <c r="AV15">
        <v>47.412647967172269</v>
      </c>
      <c r="AW15">
        <v>100</v>
      </c>
      <c r="AX15">
        <v>100</v>
      </c>
      <c r="AY15">
        <v>98.080586639683204</v>
      </c>
      <c r="AZ15">
        <v>86.482988074280897</v>
      </c>
      <c r="BA15">
        <v>76.235735632218223</v>
      </c>
      <c r="BB15">
        <v>22.300682604443651</v>
      </c>
      <c r="BC15">
        <v>84.046364170715535</v>
      </c>
      <c r="BD15">
        <v>58.198333245587662</v>
      </c>
      <c r="BE15">
        <v>53.658355499992368</v>
      </c>
      <c r="BF15">
        <v>59.069061681232377</v>
      </c>
      <c r="BG15">
        <v>100</v>
      </c>
      <c r="BH15">
        <v>100</v>
      </c>
      <c r="BI15">
        <v>90.903627298745207</v>
      </c>
      <c r="BJ15">
        <v>38.399167620089948</v>
      </c>
      <c r="BK15">
        <v>81.134304906831161</v>
      </c>
      <c r="BL15">
        <v>58.596578041324122</v>
      </c>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row>
    <row r="16">
      <c r="A16" t="s">
        <v>368</v>
      </c>
      <c r="B16">
        <v>2006</v>
      </c>
      <c r="C16" t="s">
        <v>371</v>
      </c>
      <c r="D16">
        <v>35</v>
      </c>
      <c r="E16" t="s">
        <v>56</v>
      </c>
      <c r="F16" t="s">
        <v>50</v>
      </c>
      <c r="G16" t="s">
        <v>200</v>
      </c>
      <c r="H16">
        <v>14.078252187495639</v>
      </c>
      <c r="I16">
        <v>31.007622132555969</v>
      </c>
      <c r="J16">
        <v>55.087637148287172</v>
      </c>
      <c r="K16">
        <v>83.715753804429966</v>
      </c>
      <c r="L16">
        <v>87.733002516552759</v>
      </c>
      <c r="M16">
        <v>87.508163452708644</v>
      </c>
      <c r="N16">
        <v>89.394756900259281</v>
      </c>
      <c r="O16">
        <v>92.11038002866178</v>
      </c>
      <c r="P16">
        <v>93.065904355235091</v>
      </c>
      <c r="Q16">
        <v>97.25770598640932</v>
      </c>
      <c r="R16">
        <v>10.31135762081392</v>
      </c>
      <c r="S16">
        <v>20.47530948300809</v>
      </c>
      <c r="T16">
        <v>36.08418367915516</v>
      </c>
      <c r="U16">
        <v>49.221716838897187</v>
      </c>
      <c r="V16">
        <v>72.19059098212459</v>
      </c>
      <c r="W16" t="s">
        <v>147</v>
      </c>
      <c r="X16" t="s">
        <v>148</v>
      </c>
      <c r="Y16" t="s">
        <v>149</v>
      </c>
      <c r="Z16" t="s">
        <v>150</v>
      </c>
      <c r="AA16" t="s">
        <v>151</v>
      </c>
      <c r="AB16" t="s">
        <v>152</v>
      </c>
      <c r="AC16" t="s">
        <v>153</v>
      </c>
      <c r="AD16" t="s">
        <v>154</v>
      </c>
      <c r="AE16" t="s">
        <v>155</v>
      </c>
      <c r="AF16" t="s">
        <v>156</v>
      </c>
      <c r="AG16" t="s">
        <v>157</v>
      </c>
      <c r="AH16" t="s">
        <v>158</v>
      </c>
      <c r="AI16" t="s">
        <v>159</v>
      </c>
      <c r="AJ16" t="s">
        <v>160</v>
      </c>
      <c r="AK16" t="s">
        <v>161</v>
      </c>
      <c r="AL16" t="s">
        <v>162</v>
      </c>
      <c r="AM16" t="s">
        <v>163</v>
      </c>
      <c r="AN16" t="s">
        <v>164</v>
      </c>
      <c r="AO16" t="s">
        <v>165</v>
      </c>
      <c r="AP16" t="s">
        <v>166</v>
      </c>
      <c r="AQ16" t="s">
        <v>167</v>
      </c>
      <c r="AR16">
        <v>69.192567334840021</v>
      </c>
      <c r="AS16">
        <v>98.36324587491319</v>
      </c>
      <c r="AT16">
        <v>67.245691486165697</v>
      </c>
      <c r="AU16">
        <v>98.224811761297175</v>
      </c>
      <c r="AV16">
        <v>55.992117463975319</v>
      </c>
      <c r="AW16">
        <v>12.27051836265078</v>
      </c>
      <c r="AX16">
        <v>17.874396135265702</v>
      </c>
      <c r="AY16">
        <v>1.9194133603167991</v>
      </c>
      <c r="AZ16">
        <v>58.371880107407478</v>
      </c>
      <c r="BA16">
        <v>24.568022025494919</v>
      </c>
      <c r="BB16">
        <v>91.548203337488843</v>
      </c>
      <c r="BC16">
        <v>37.456166433680679</v>
      </c>
      <c r="BD16">
        <v>54.407035478802527</v>
      </c>
      <c r="BE16">
        <v>61.404048529208332</v>
      </c>
      <c r="BF16">
        <v>40.930938318767623</v>
      </c>
      <c r="BG16">
        <v>3.1352818051378599</v>
      </c>
      <c r="BH16">
        <v>70.135367860940406</v>
      </c>
      <c r="BI16">
        <v>26.857645484134359</v>
      </c>
      <c r="BJ16">
        <v>96.67151720270067</v>
      </c>
      <c r="BK16">
        <v>88.482387321892176</v>
      </c>
      <c r="BL16">
        <v>41.525293029778268</v>
      </c>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row>
    <row r="17">
      <c r="A17" t="s">
        <v>368</v>
      </c>
      <c r="B17">
        <v>2006</v>
      </c>
      <c r="C17" t="s">
        <v>371</v>
      </c>
      <c r="D17">
        <v>36</v>
      </c>
      <c r="E17" t="s">
        <v>56</v>
      </c>
      <c r="F17" t="s">
        <v>49</v>
      </c>
      <c r="G17" t="s">
        <v>200</v>
      </c>
      <c r="H17">
        <v>85.921747812504321</v>
      </c>
      <c r="I17">
        <v>68.992377867443906</v>
      </c>
      <c r="J17">
        <v>44.912362851712707</v>
      </c>
      <c r="K17">
        <v>16.284246195570091</v>
      </c>
      <c r="L17">
        <v>12.266997483447319</v>
      </c>
      <c r="M17">
        <v>12.491836547291371</v>
      </c>
      <c r="N17">
        <v>10.60524309974072</v>
      </c>
      <c r="O17">
        <v>7.8896199713381909</v>
      </c>
      <c r="P17">
        <v>6.9340956447648869</v>
      </c>
      <c r="Q17">
        <v>2.7422940135907048</v>
      </c>
      <c r="R17">
        <v>89.688642379186007</v>
      </c>
      <c r="S17">
        <v>79.524690516991953</v>
      </c>
      <c r="T17">
        <v>63.915816320844911</v>
      </c>
      <c r="U17">
        <v>50.778283161102841</v>
      </c>
      <c r="V17">
        <v>27.809409017875371</v>
      </c>
      <c r="W17" t="s">
        <v>147</v>
      </c>
      <c r="X17" t="s">
        <v>148</v>
      </c>
      <c r="Y17" t="s">
        <v>149</v>
      </c>
      <c r="Z17" t="s">
        <v>150</v>
      </c>
      <c r="AA17" t="s">
        <v>151</v>
      </c>
      <c r="AB17" t="s">
        <v>152</v>
      </c>
      <c r="AC17" t="s">
        <v>153</v>
      </c>
      <c r="AD17" t="s">
        <v>154</v>
      </c>
      <c r="AE17" t="s">
        <v>155</v>
      </c>
      <c r="AF17" t="s">
        <v>156</v>
      </c>
      <c r="AG17" t="s">
        <v>157</v>
      </c>
      <c r="AH17" t="s">
        <v>158</v>
      </c>
      <c r="AI17" t="s">
        <v>159</v>
      </c>
      <c r="AJ17" t="s">
        <v>160</v>
      </c>
      <c r="AK17" t="s">
        <v>161</v>
      </c>
      <c r="AL17" t="s">
        <v>162</v>
      </c>
      <c r="AM17" t="s">
        <v>163</v>
      </c>
      <c r="AN17" t="s">
        <v>164</v>
      </c>
      <c r="AO17" t="s">
        <v>165</v>
      </c>
      <c r="AP17" t="s">
        <v>166</v>
      </c>
      <c r="AQ17" t="s">
        <v>167</v>
      </c>
      <c r="AR17">
        <v>30.807432665160011</v>
      </c>
      <c r="AS17">
        <v>1.6367541250868241</v>
      </c>
      <c r="AT17">
        <v>32.754308513834367</v>
      </c>
      <c r="AU17">
        <v>1.7751882387028071</v>
      </c>
      <c r="AV17">
        <v>44.007882536024717</v>
      </c>
      <c r="AW17">
        <v>87.729481637349267</v>
      </c>
      <c r="AX17">
        <v>82.125603864734288</v>
      </c>
      <c r="AY17">
        <v>98.080586639683204</v>
      </c>
      <c r="AZ17">
        <v>41.628119892592522</v>
      </c>
      <c r="BA17">
        <v>75.431977974505088</v>
      </c>
      <c r="BB17">
        <v>8.4517966625111054</v>
      </c>
      <c r="BC17">
        <v>62.543833566319208</v>
      </c>
      <c r="BD17">
        <v>45.592964521197338</v>
      </c>
      <c r="BE17">
        <v>38.595951470791753</v>
      </c>
      <c r="BF17">
        <v>59.069061681232377</v>
      </c>
      <c r="BG17">
        <v>96.864718194862135</v>
      </c>
      <c r="BH17">
        <v>29.864632139059619</v>
      </c>
      <c r="BI17">
        <v>73.142354515865591</v>
      </c>
      <c r="BJ17">
        <v>3.3284827972993631</v>
      </c>
      <c r="BK17">
        <v>11.51761267810781</v>
      </c>
      <c r="BL17">
        <v>58.474706970221817</v>
      </c>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row>
    <row r="18">
      <c r="A18" t="s">
        <v>368</v>
      </c>
      <c r="B18">
        <v>2006</v>
      </c>
      <c r="C18" t="s">
        <v>371</v>
      </c>
      <c r="D18">
        <v>37</v>
      </c>
      <c r="E18" t="s">
        <v>168</v>
      </c>
      <c r="F18" t="s">
        <v>50</v>
      </c>
      <c r="G18" t="s">
        <v>384</v>
      </c>
      <c r="H18">
        <v>33.097264740127201</v>
      </c>
      <c r="I18">
        <v>52.257984799894999</v>
      </c>
      <c r="J18">
        <v>73.12663317534286</v>
      </c>
      <c r="K18">
        <v>88.695446380405812</v>
      </c>
      <c r="L18">
        <v>88.637290713081612</v>
      </c>
      <c r="M18">
        <v>92.008628069324701</v>
      </c>
      <c r="N18">
        <v>90.194362357359154</v>
      </c>
      <c r="O18">
        <v>93.565412939410038</v>
      </c>
      <c r="P18">
        <v>94.181069007955841</v>
      </c>
      <c r="Q18">
        <v>97.25770598640932</v>
      </c>
      <c r="R18">
        <v>24.013050758366049</v>
      </c>
      <c r="S18">
        <v>45.55378096484889</v>
      </c>
      <c r="T18">
        <v>53.524758504793347</v>
      </c>
      <c r="U18">
        <v>69.956454147092842</v>
      </c>
      <c r="V18">
        <v>78.162421028891856</v>
      </c>
      <c r="W18" t="s">
        <v>147</v>
      </c>
      <c r="X18" t="s">
        <v>148</v>
      </c>
      <c r="Y18" t="s">
        <v>149</v>
      </c>
      <c r="Z18" t="s">
        <v>150</v>
      </c>
      <c r="AA18" t="s">
        <v>151</v>
      </c>
      <c r="AB18" t="s">
        <v>152</v>
      </c>
      <c r="AC18" t="s">
        <v>153</v>
      </c>
      <c r="AD18" t="s">
        <v>154</v>
      </c>
      <c r="AE18" t="s">
        <v>155</v>
      </c>
      <c r="AF18" t="s">
        <v>156</v>
      </c>
      <c r="AG18" t="s">
        <v>157</v>
      </c>
      <c r="AH18" t="s">
        <v>158</v>
      </c>
      <c r="AI18" t="s">
        <v>159</v>
      </c>
      <c r="AJ18" t="s">
        <v>160</v>
      </c>
      <c r="AK18" t="s">
        <v>161</v>
      </c>
      <c r="AL18" t="s">
        <v>162</v>
      </c>
      <c r="AM18" t="s">
        <v>163</v>
      </c>
      <c r="AN18" t="s">
        <v>164</v>
      </c>
      <c r="AO18" t="s">
        <v>165</v>
      </c>
      <c r="AP18" t="s">
        <v>166</v>
      </c>
      <c r="AQ18" t="s">
        <v>167</v>
      </c>
      <c r="AR18">
        <v>92.009621187375558</v>
      </c>
      <c r="AS18">
        <v>100</v>
      </c>
      <c r="AT18">
        <v>83.543652044860579</v>
      </c>
      <c r="AU18">
        <v>100</v>
      </c>
      <c r="AV18">
        <v>71.451480698498543</v>
      </c>
      <c r="AW18">
        <v>19.801347191544881</v>
      </c>
      <c r="AX18">
        <v>17.874396135265702</v>
      </c>
      <c r="AY18">
        <v>4.5390151397568621</v>
      </c>
      <c r="AZ18">
        <v>70.55608955882046</v>
      </c>
      <c r="BA18">
        <v>57.32341087325571</v>
      </c>
      <c r="BB18">
        <v>95.929790822676992</v>
      </c>
      <c r="BC18">
        <v>74.439271451644601</v>
      </c>
      <c r="BD18">
        <v>82.973946027489745</v>
      </c>
      <c r="BE18">
        <v>66.549718534165009</v>
      </c>
      <c r="BF18">
        <v>58.712166870990387</v>
      </c>
      <c r="BG18">
        <v>3.9553238358304448</v>
      </c>
      <c r="BH18">
        <v>77.973704832780172</v>
      </c>
      <c r="BI18">
        <v>44.137610814662168</v>
      </c>
      <c r="BJ18">
        <v>96.67151720270067</v>
      </c>
      <c r="BK18">
        <v>88.482387321892176</v>
      </c>
      <c r="BL18">
        <v>58.910787635203121</v>
      </c>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row>
    <row r="19">
      <c r="A19" t="s">
        <v>368</v>
      </c>
      <c r="B19">
        <v>2006</v>
      </c>
      <c r="C19" t="s">
        <v>371</v>
      </c>
      <c r="D19">
        <v>38</v>
      </c>
      <c r="E19" t="s">
        <v>168</v>
      </c>
      <c r="F19" t="s">
        <v>49</v>
      </c>
      <c r="G19" t="s">
        <v>200</v>
      </c>
      <c r="H19">
        <v>66.902735259872827</v>
      </c>
      <c r="I19">
        <v>47.742015200105058</v>
      </c>
      <c r="J19">
        <v>26.87336682465719</v>
      </c>
      <c r="K19">
        <v>11.304553619594151</v>
      </c>
      <c r="L19">
        <v>11.362709286918459</v>
      </c>
      <c r="M19">
        <v>7.9913719306753128</v>
      </c>
      <c r="N19">
        <v>9.8056376426408374</v>
      </c>
      <c r="O19">
        <v>6.4345870605899584</v>
      </c>
      <c r="P19">
        <v>5.8189309920441517</v>
      </c>
      <c r="Q19">
        <v>2.7422940135907048</v>
      </c>
      <c r="R19">
        <v>75.98694924163388</v>
      </c>
      <c r="S19">
        <v>54.446219035151103</v>
      </c>
      <c r="T19">
        <v>46.475241495206767</v>
      </c>
      <c r="U19">
        <v>30.043545852907211</v>
      </c>
      <c r="V19">
        <v>21.837578971108069</v>
      </c>
      <c r="W19" t="s">
        <v>147</v>
      </c>
      <c r="X19" t="s">
        <v>148</v>
      </c>
      <c r="Y19" t="s">
        <v>149</v>
      </c>
      <c r="Z19" t="s">
        <v>150</v>
      </c>
      <c r="AA19" t="s">
        <v>151</v>
      </c>
      <c r="AB19" t="s">
        <v>152</v>
      </c>
      <c r="AC19" t="s">
        <v>153</v>
      </c>
      <c r="AD19" t="s">
        <v>154</v>
      </c>
      <c r="AE19" t="s">
        <v>155</v>
      </c>
      <c r="AF19" t="s">
        <v>156</v>
      </c>
      <c r="AG19" t="s">
        <v>157</v>
      </c>
      <c r="AH19" t="s">
        <v>158</v>
      </c>
      <c r="AI19" t="s">
        <v>159</v>
      </c>
      <c r="AJ19" t="s">
        <v>160</v>
      </c>
      <c r="AK19" t="s">
        <v>161</v>
      </c>
      <c r="AL19" t="s">
        <v>162</v>
      </c>
      <c r="AM19" t="s">
        <v>163</v>
      </c>
      <c r="AN19" t="s">
        <v>164</v>
      </c>
      <c r="AO19" t="s">
        <v>165</v>
      </c>
      <c r="AP19" t="s">
        <v>166</v>
      </c>
      <c r="AQ19" t="s">
        <v>167</v>
      </c>
      <c r="AR19">
        <v>7.9903788126244519</v>
      </c>
      <c r="AS19">
        <v>0</v>
      </c>
      <c r="AT19">
        <v>16.456347955139421</v>
      </c>
      <c r="AU19">
        <v>0</v>
      </c>
      <c r="AV19">
        <v>28.548519301501369</v>
      </c>
      <c r="AW19">
        <v>80.198652808455151</v>
      </c>
      <c r="AX19">
        <v>82.125603864734288</v>
      </c>
      <c r="AY19">
        <v>95.46098486024313</v>
      </c>
      <c r="AZ19">
        <v>29.44391044117954</v>
      </c>
      <c r="BA19">
        <v>42.676589126744332</v>
      </c>
      <c r="BB19">
        <v>4.0702091773229956</v>
      </c>
      <c r="BC19">
        <v>25.560728548355421</v>
      </c>
      <c r="BD19">
        <v>17.026053972510191</v>
      </c>
      <c r="BE19">
        <v>33.450281465835033</v>
      </c>
      <c r="BF19">
        <v>41.287833129009641</v>
      </c>
      <c r="BG19">
        <v>96.044676164169545</v>
      </c>
      <c r="BH19">
        <v>22.026295167219789</v>
      </c>
      <c r="BI19">
        <v>55.862389185337861</v>
      </c>
      <c r="BJ19">
        <v>3.3284827972993631</v>
      </c>
      <c r="BK19">
        <v>11.51761267810781</v>
      </c>
      <c r="BL19">
        <v>41.089212364796943</v>
      </c>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row>
    <row r="20">
      <c r="A20" t="s">
        <v>368</v>
      </c>
      <c r="B20">
        <v>2006</v>
      </c>
      <c r="C20" t="s">
        <v>371</v>
      </c>
      <c r="D20">
        <v>41</v>
      </c>
      <c r="E20" t="s">
        <v>57</v>
      </c>
      <c r="F20" t="s">
        <v>50</v>
      </c>
      <c r="G20" t="s">
        <v>200</v>
      </c>
      <c r="H20">
        <v>59.568074513322522</v>
      </c>
      <c r="I20">
        <v>37.0752146720817</v>
      </c>
      <c r="J20">
        <v>20.56230979167842</v>
      </c>
      <c r="K20">
        <v>4.8360118729526409</v>
      </c>
      <c r="L20">
        <v>3.6976402227468048</v>
      </c>
      <c r="M20">
        <v>4.1283744543092711</v>
      </c>
      <c r="N20">
        <v>2.0349617727877769</v>
      </c>
      <c r="O20">
        <v>3.8739845809461828</v>
      </c>
      <c r="P20">
        <v>2.629724151442157</v>
      </c>
      <c r="Q20">
        <v>1.369105932271705</v>
      </c>
      <c r="R20">
        <v>62.090753124113661</v>
      </c>
      <c r="S20">
        <v>52.868522011235193</v>
      </c>
      <c r="T20">
        <v>28.469350899402421</v>
      </c>
      <c r="U20">
        <v>24.14809290526351</v>
      </c>
      <c r="V20">
        <v>7.8224347013100379</v>
      </c>
      <c r="W20" t="s">
        <v>147</v>
      </c>
      <c r="X20" t="s">
        <v>148</v>
      </c>
      <c r="Y20" t="s">
        <v>149</v>
      </c>
      <c r="Z20" t="s">
        <v>150</v>
      </c>
      <c r="AA20" t="s">
        <v>151</v>
      </c>
      <c r="AB20" t="s">
        <v>152</v>
      </c>
      <c r="AC20" t="s">
        <v>153</v>
      </c>
      <c r="AD20" t="s">
        <v>154</v>
      </c>
      <c r="AE20" t="s">
        <v>155</v>
      </c>
      <c r="AF20" t="s">
        <v>156</v>
      </c>
      <c r="AG20" t="s">
        <v>157</v>
      </c>
      <c r="AH20" t="s">
        <v>158</v>
      </c>
      <c r="AI20" t="s">
        <v>159</v>
      </c>
      <c r="AJ20" t="s">
        <v>160</v>
      </c>
      <c r="AK20" t="s">
        <v>161</v>
      </c>
      <c r="AL20" t="s">
        <v>162</v>
      </c>
      <c r="AM20" t="s">
        <v>163</v>
      </c>
      <c r="AN20" t="s">
        <v>164</v>
      </c>
      <c r="AO20" t="s">
        <v>165</v>
      </c>
      <c r="AP20" t="s">
        <v>166</v>
      </c>
      <c r="AQ20" t="s">
        <v>167</v>
      </c>
      <c r="AR20">
        <v>17.818877657412401</v>
      </c>
      <c r="AS20">
        <v>0</v>
      </c>
      <c r="AT20">
        <v>24.221346264061651</v>
      </c>
      <c r="AU20">
        <v>1.7751882387028071</v>
      </c>
      <c r="AV20">
        <v>24.193021836169461</v>
      </c>
      <c r="AW20">
        <v>58.548166857497783</v>
      </c>
      <c r="AX20">
        <v>0</v>
      </c>
      <c r="AY20">
        <v>52.839867470422227</v>
      </c>
      <c r="AZ20">
        <v>19.66446981854984</v>
      </c>
      <c r="BA20">
        <v>55.6826163573675</v>
      </c>
      <c r="BB20">
        <v>3.476872327728318</v>
      </c>
      <c r="BC20">
        <v>40.568871272781159</v>
      </c>
      <c r="BD20">
        <v>26.853120005311759</v>
      </c>
      <c r="BE20">
        <v>11.23437177633641</v>
      </c>
      <c r="BF20">
        <v>37.850659493380689</v>
      </c>
      <c r="BG20">
        <v>46.340491826463968</v>
      </c>
      <c r="BH20">
        <v>5.942333668203716</v>
      </c>
      <c r="BI20">
        <v>35.77666621794986</v>
      </c>
      <c r="BJ20">
        <v>0.80502093682240838</v>
      </c>
      <c r="BK20">
        <v>7.573224774646234</v>
      </c>
      <c r="BL20">
        <v>24.606165936207699</v>
      </c>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row>
    <row r="21">
      <c r="A21" t="s">
        <v>368</v>
      </c>
      <c r="B21">
        <v>2006</v>
      </c>
      <c r="C21" t="s">
        <v>371</v>
      </c>
      <c r="D21">
        <v>42</v>
      </c>
      <c r="E21" t="s">
        <v>57</v>
      </c>
      <c r="F21" t="s">
        <v>49</v>
      </c>
      <c r="G21" t="s">
        <v>385</v>
      </c>
      <c r="H21">
        <v>40.431925486677258</v>
      </c>
      <c r="I21">
        <v>62.924785327918293</v>
      </c>
      <c r="J21">
        <v>79.437690208321484</v>
      </c>
      <c r="K21">
        <v>95.163988127047475</v>
      </c>
      <c r="L21">
        <v>96.302359777253216</v>
      </c>
      <c r="M21">
        <v>95.871625545690748</v>
      </c>
      <c r="N21">
        <v>97.965038227212219</v>
      </c>
      <c r="O21">
        <v>96.1260154190538</v>
      </c>
      <c r="P21">
        <v>97.370275848557839</v>
      </c>
      <c r="Q21">
        <v>98.630894067728306</v>
      </c>
      <c r="R21">
        <v>37.909246875886367</v>
      </c>
      <c r="S21">
        <v>47.131477988764964</v>
      </c>
      <c r="T21">
        <v>71.530649100597614</v>
      </c>
      <c r="U21">
        <v>75.851907094736518</v>
      </c>
      <c r="V21">
        <v>92.177565298689956</v>
      </c>
      <c r="W21" t="s">
        <v>147</v>
      </c>
      <c r="X21" t="s">
        <v>148</v>
      </c>
      <c r="Y21" t="s">
        <v>149</v>
      </c>
      <c r="Z21" t="s">
        <v>150</v>
      </c>
      <c r="AA21" t="s">
        <v>151</v>
      </c>
      <c r="AB21" t="s">
        <v>152</v>
      </c>
      <c r="AC21" t="s">
        <v>153</v>
      </c>
      <c r="AD21" t="s">
        <v>154</v>
      </c>
      <c r="AE21" t="s">
        <v>155</v>
      </c>
      <c r="AF21" t="s">
        <v>156</v>
      </c>
      <c r="AG21" t="s">
        <v>157</v>
      </c>
      <c r="AH21" t="s">
        <v>158</v>
      </c>
      <c r="AI21" t="s">
        <v>159</v>
      </c>
      <c r="AJ21" t="s">
        <v>160</v>
      </c>
      <c r="AK21" t="s">
        <v>161</v>
      </c>
      <c r="AL21" t="s">
        <v>162</v>
      </c>
      <c r="AM21" t="s">
        <v>163</v>
      </c>
      <c r="AN21" t="s">
        <v>164</v>
      </c>
      <c r="AO21" t="s">
        <v>165</v>
      </c>
      <c r="AP21" t="s">
        <v>166</v>
      </c>
      <c r="AQ21" t="s">
        <v>167</v>
      </c>
      <c r="AR21">
        <v>82.181122342587614</v>
      </c>
      <c r="AS21">
        <v>100</v>
      </c>
      <c r="AT21">
        <v>75.778653735938434</v>
      </c>
      <c r="AU21">
        <v>98.224811761297175</v>
      </c>
      <c r="AV21">
        <v>75.806978163830635</v>
      </c>
      <c r="AW21">
        <v>41.451833142502267</v>
      </c>
      <c r="AX21">
        <v>100</v>
      </c>
      <c r="AY21">
        <v>47.160132529577801</v>
      </c>
      <c r="AZ21">
        <v>80.33553018145011</v>
      </c>
      <c r="BA21">
        <v>44.3173836426325</v>
      </c>
      <c r="BB21">
        <v>96.523127672271642</v>
      </c>
      <c r="BC21">
        <v>59.43112872721872</v>
      </c>
      <c r="BD21">
        <v>73.146879994688149</v>
      </c>
      <c r="BE21">
        <v>88.765628223663612</v>
      </c>
      <c r="BF21">
        <v>62.149340506619311</v>
      </c>
      <c r="BG21">
        <v>53.659508173535983</v>
      </c>
      <c r="BH21">
        <v>94.057666331796284</v>
      </c>
      <c r="BI21">
        <v>64.223333782050076</v>
      </c>
      <c r="BJ21">
        <v>99.194979063177612</v>
      </c>
      <c r="BK21">
        <v>92.426775225353751</v>
      </c>
      <c r="BL21">
        <v>75.393834063792369</v>
      </c>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row>
    <row r="22">
      <c r="A22" t="s">
        <v>368</v>
      </c>
      <c r="B22">
        <v>2006</v>
      </c>
      <c r="C22" t="s">
        <v>371</v>
      </c>
      <c r="D22">
        <v>58</v>
      </c>
      <c r="E22" t="s">
        <v>169</v>
      </c>
      <c r="F22" t="s">
        <v>170</v>
      </c>
      <c r="G22" t="s">
        <v>200</v>
      </c>
      <c r="H22">
        <v>2.5343515285069671</v>
      </c>
      <c r="I22">
        <v>14.86926944934998</v>
      </c>
      <c r="J22">
        <v>28.617103308353521</v>
      </c>
      <c r="K22">
        <v>47.524305575165222</v>
      </c>
      <c r="L22">
        <v>47.930427808416717</v>
      </c>
      <c r="M22">
        <v>45.622310769159803</v>
      </c>
      <c r="N22">
        <v>54.910802825283973</v>
      </c>
      <c r="O22">
        <v>52.053388024453078</v>
      </c>
      <c r="P22">
        <v>46.020472003856533</v>
      </c>
      <c r="Q22">
        <v>46.601514837206267</v>
      </c>
      <c r="R22">
        <v>0.44927509352245332</v>
      </c>
      <c r="S22">
        <v>7.9735891965033456</v>
      </c>
      <c r="T22">
        <v>16.06075893109314</v>
      </c>
      <c r="U22">
        <v>26.59760186823782</v>
      </c>
      <c r="V22">
        <v>44.325446934044443</v>
      </c>
      <c r="W22" t="s">
        <v>147</v>
      </c>
      <c r="X22" t="s">
        <v>148</v>
      </c>
      <c r="Y22" t="s">
        <v>149</v>
      </c>
      <c r="Z22" t="s">
        <v>150</v>
      </c>
      <c r="AA22" t="s">
        <v>151</v>
      </c>
      <c r="AB22" t="s">
        <v>152</v>
      </c>
      <c r="AC22" t="s">
        <v>153</v>
      </c>
      <c r="AD22" t="s">
        <v>154</v>
      </c>
      <c r="AE22" t="s">
        <v>155</v>
      </c>
      <c r="AF22" t="s">
        <v>156</v>
      </c>
      <c r="AG22" t="s">
        <v>157</v>
      </c>
      <c r="AH22" t="s">
        <v>158</v>
      </c>
      <c r="AI22" t="s">
        <v>159</v>
      </c>
      <c r="AJ22" t="s">
        <v>160</v>
      </c>
      <c r="AK22" t="s">
        <v>161</v>
      </c>
      <c r="AL22" t="s">
        <v>162</v>
      </c>
      <c r="AM22" t="s">
        <v>163</v>
      </c>
      <c r="AN22" t="s">
        <v>164</v>
      </c>
      <c r="AO22" t="s">
        <v>165</v>
      </c>
      <c r="AP22" t="s">
        <v>166</v>
      </c>
      <c r="AQ22" t="s">
        <v>167</v>
      </c>
      <c r="AR22">
        <v>26.747211753312111</v>
      </c>
      <c r="AS22">
        <v>96.192032723216073</v>
      </c>
      <c r="AT22">
        <v>55.102371198969543</v>
      </c>
      <c r="AU22">
        <v>42.855665888882328</v>
      </c>
      <c r="AV22">
        <v>27.231186915219691</v>
      </c>
      <c r="AW22">
        <v>0</v>
      </c>
      <c r="AX22">
        <v>0</v>
      </c>
      <c r="AY22">
        <v>0</v>
      </c>
      <c r="AZ22">
        <v>11.19921009857989</v>
      </c>
      <c r="BA22">
        <v>20.03571719500572</v>
      </c>
      <c r="BB22">
        <v>68.510651470680472</v>
      </c>
      <c r="BC22">
        <v>13.159104593298441</v>
      </c>
      <c r="BD22">
        <v>34.693039663001016</v>
      </c>
      <c r="BE22">
        <v>40.275751102577459</v>
      </c>
      <c r="BF22">
        <v>17.67832967795</v>
      </c>
      <c r="BG22">
        <v>0</v>
      </c>
      <c r="BH22">
        <v>0</v>
      </c>
      <c r="BI22">
        <v>9.0963727012547491</v>
      </c>
      <c r="BJ22">
        <v>27.062045018115281</v>
      </c>
      <c r="BK22">
        <v>16.269421398675981</v>
      </c>
      <c r="BL22">
        <v>27.077821222297739</v>
      </c>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row>
    <row r="23">
      <c r="A23" t="s">
        <v>368</v>
      </c>
      <c r="B23">
        <v>2006</v>
      </c>
      <c r="C23" t="s">
        <v>371</v>
      </c>
      <c r="D23">
        <v>59</v>
      </c>
      <c r="E23" t="s">
        <v>169</v>
      </c>
      <c r="F23" t="s">
        <v>171</v>
      </c>
      <c r="G23" t="s">
        <v>200</v>
      </c>
      <c r="H23">
        <v>4.7623059073173337</v>
      </c>
      <c r="I23">
        <v>6.5218699353862197</v>
      </c>
      <c r="J23">
        <v>9.7305159039320639</v>
      </c>
      <c r="K23">
        <v>5.20305389562236</v>
      </c>
      <c r="L23">
        <v>2.3188374690240909</v>
      </c>
      <c r="M23">
        <v>18.597110864650599</v>
      </c>
      <c r="N23">
        <v>3.4761694247762658</v>
      </c>
      <c r="O23">
        <v>1.1128817564895681</v>
      </c>
      <c r="P23">
        <v>2.47697378452771</v>
      </c>
      <c r="Q23">
        <v>0</v>
      </c>
      <c r="R23">
        <v>3.5231132438676189</v>
      </c>
      <c r="S23">
        <v>4.5482228874474329</v>
      </c>
      <c r="T23">
        <v>7.6974602090111848</v>
      </c>
      <c r="U23">
        <v>8.0349193765941838</v>
      </c>
      <c r="V23">
        <v>6.0162515745381233</v>
      </c>
      <c r="W23" t="s">
        <v>147</v>
      </c>
      <c r="X23" t="s">
        <v>148</v>
      </c>
      <c r="Y23" t="s">
        <v>149</v>
      </c>
      <c r="Z23" t="s">
        <v>150</v>
      </c>
      <c r="AA23" t="s">
        <v>151</v>
      </c>
      <c r="AB23" t="s">
        <v>152</v>
      </c>
      <c r="AC23" t="s">
        <v>153</v>
      </c>
      <c r="AD23" t="s">
        <v>154</v>
      </c>
      <c r="AE23" t="s">
        <v>155</v>
      </c>
      <c r="AF23" t="s">
        <v>156</v>
      </c>
      <c r="AG23" t="s">
        <v>157</v>
      </c>
      <c r="AH23" t="s">
        <v>158</v>
      </c>
      <c r="AI23" t="s">
        <v>159</v>
      </c>
      <c r="AJ23" t="s">
        <v>160</v>
      </c>
      <c r="AK23" t="s">
        <v>161</v>
      </c>
      <c r="AL23" t="s">
        <v>162</v>
      </c>
      <c r="AM23" t="s">
        <v>163</v>
      </c>
      <c r="AN23" t="s">
        <v>164</v>
      </c>
      <c r="AO23" t="s">
        <v>165</v>
      </c>
      <c r="AP23" t="s">
        <v>166</v>
      </c>
      <c r="AQ23" t="s">
        <v>167</v>
      </c>
      <c r="AR23">
        <v>3.1191866609448051</v>
      </c>
      <c r="AS23">
        <v>0</v>
      </c>
      <c r="AT23">
        <v>4.2010887566688808</v>
      </c>
      <c r="AU23">
        <v>37.702138818059908</v>
      </c>
      <c r="AV23">
        <v>21.614539079190578</v>
      </c>
      <c r="AW23">
        <v>0</v>
      </c>
      <c r="AX23">
        <v>0</v>
      </c>
      <c r="AY23">
        <v>1.9194133603167991</v>
      </c>
      <c r="AZ23">
        <v>2.3178018271392271</v>
      </c>
      <c r="BA23">
        <v>3.7285471727760808</v>
      </c>
      <c r="BB23">
        <v>0.82771342458652764</v>
      </c>
      <c r="BC23">
        <v>2.7945312359860099</v>
      </c>
      <c r="BD23">
        <v>6.3331416482972598</v>
      </c>
      <c r="BE23">
        <v>4.5320792639104841</v>
      </c>
      <c r="BF23">
        <v>23.25260864081762</v>
      </c>
      <c r="BG23">
        <v>0</v>
      </c>
      <c r="BH23">
        <v>0</v>
      </c>
      <c r="BI23">
        <v>0</v>
      </c>
      <c r="BJ23">
        <v>3.2193946892216641</v>
      </c>
      <c r="BK23">
        <v>2.5962736944928659</v>
      </c>
      <c r="BL23">
        <v>2.5568066570819572</v>
      </c>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row>
    <row r="24">
      <c r="A24" t="s">
        <v>368</v>
      </c>
      <c r="B24">
        <v>2006</v>
      </c>
      <c r="C24" t="s">
        <v>371</v>
      </c>
      <c r="D24">
        <v>60</v>
      </c>
      <c r="E24" t="s">
        <v>169</v>
      </c>
      <c r="F24" t="s">
        <v>172</v>
      </c>
      <c r="G24" t="s">
        <v>200</v>
      </c>
      <c r="H24">
        <v>1.3646399745644231</v>
      </c>
      <c r="I24">
        <v>3.7247622857790281</v>
      </c>
      <c r="J24">
        <v>2.982942245444002</v>
      </c>
      <c r="K24">
        <v>0.94939494048703488</v>
      </c>
      <c r="L24">
        <v>1.823515046823132</v>
      </c>
      <c r="M24">
        <v>3.781705940242746</v>
      </c>
      <c r="N24">
        <v>0.70171077361333989</v>
      </c>
      <c r="O24">
        <v>0</v>
      </c>
      <c r="P24">
        <v>0.34465003004820238</v>
      </c>
      <c r="Q24">
        <v>0</v>
      </c>
      <c r="R24">
        <v>0.50627036551939264</v>
      </c>
      <c r="S24">
        <v>2.5350215155355378</v>
      </c>
      <c r="T24">
        <v>4.1238715425810053</v>
      </c>
      <c r="U24">
        <v>2.815533407531511</v>
      </c>
      <c r="V24">
        <v>3.5390925762573548</v>
      </c>
      <c r="W24" t="s">
        <v>147</v>
      </c>
      <c r="X24" t="s">
        <v>148</v>
      </c>
      <c r="Y24" t="s">
        <v>149</v>
      </c>
      <c r="Z24" t="s">
        <v>150</v>
      </c>
      <c r="AA24" t="s">
        <v>151</v>
      </c>
      <c r="AB24" t="s">
        <v>152</v>
      </c>
      <c r="AC24" t="s">
        <v>153</v>
      </c>
      <c r="AD24" t="s">
        <v>154</v>
      </c>
      <c r="AE24" t="s">
        <v>155</v>
      </c>
      <c r="AF24" t="s">
        <v>156</v>
      </c>
      <c r="AG24" t="s">
        <v>157</v>
      </c>
      <c r="AH24" t="s">
        <v>158</v>
      </c>
      <c r="AI24" t="s">
        <v>159</v>
      </c>
      <c r="AJ24" t="s">
        <v>160</v>
      </c>
      <c r="AK24" t="s">
        <v>161</v>
      </c>
      <c r="AL24" t="s">
        <v>162</v>
      </c>
      <c r="AM24" t="s">
        <v>163</v>
      </c>
      <c r="AN24" t="s">
        <v>164</v>
      </c>
      <c r="AO24" t="s">
        <v>165</v>
      </c>
      <c r="AP24" t="s">
        <v>166</v>
      </c>
      <c r="AQ24" t="s">
        <v>167</v>
      </c>
      <c r="AR24">
        <v>0</v>
      </c>
      <c r="AS24">
        <v>0</v>
      </c>
      <c r="AT24">
        <v>0</v>
      </c>
      <c r="AU24">
        <v>0</v>
      </c>
      <c r="AV24">
        <v>2.135302505026516</v>
      </c>
      <c r="AW24">
        <v>0</v>
      </c>
      <c r="AX24">
        <v>0</v>
      </c>
      <c r="AY24">
        <v>0.80817404644917845</v>
      </c>
      <c r="AZ24">
        <v>0</v>
      </c>
      <c r="BA24">
        <v>0.2460600409801465</v>
      </c>
      <c r="BB24">
        <v>0</v>
      </c>
      <c r="BC24">
        <v>0</v>
      </c>
      <c r="BD24">
        <v>5.6756039149685522</v>
      </c>
      <c r="BE24">
        <v>3.565724544827134</v>
      </c>
      <c r="BF24">
        <v>3.5384404453418119</v>
      </c>
      <c r="BG24">
        <v>17.07767163423506</v>
      </c>
      <c r="BH24">
        <v>0</v>
      </c>
      <c r="BI24">
        <v>2.872688834486905</v>
      </c>
      <c r="BJ24">
        <v>0.67149647644794375</v>
      </c>
      <c r="BK24">
        <v>5.3922607501005677</v>
      </c>
      <c r="BL24">
        <v>3.3574716066268611</v>
      </c>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row>
    <row r="25">
      <c r="A25" t="s">
        <v>368</v>
      </c>
      <c r="B25">
        <v>2006</v>
      </c>
      <c r="C25" t="s">
        <v>371</v>
      </c>
      <c r="D25">
        <v>61</v>
      </c>
      <c r="E25" t="s">
        <v>169</v>
      </c>
      <c r="F25" t="s">
        <v>173</v>
      </c>
      <c r="G25" t="s">
        <v>200</v>
      </c>
      <c r="H25">
        <v>1.369668822345556</v>
      </c>
      <c r="I25">
        <v>5.697811909597748</v>
      </c>
      <c r="J25">
        <v>9.3064960297911767</v>
      </c>
      <c r="K25">
        <v>4.0700498764686346</v>
      </c>
      <c r="L25">
        <v>4.1827614878213861</v>
      </c>
      <c r="M25">
        <v>0.54798929846438771</v>
      </c>
      <c r="N25">
        <v>0.26090024722663818</v>
      </c>
      <c r="O25">
        <v>0.26122164377013363</v>
      </c>
      <c r="P25">
        <v>0.87838703944588625</v>
      </c>
      <c r="Q25">
        <v>0</v>
      </c>
      <c r="R25">
        <v>1.510935950482855</v>
      </c>
      <c r="S25">
        <v>3.4494182997769651</v>
      </c>
      <c r="T25">
        <v>7.2791241996173097</v>
      </c>
      <c r="U25">
        <v>11.1537970000954</v>
      </c>
      <c r="V25">
        <v>11.297183232387169</v>
      </c>
      <c r="W25" t="s">
        <v>147</v>
      </c>
      <c r="X25" t="s">
        <v>148</v>
      </c>
      <c r="Y25" t="s">
        <v>149</v>
      </c>
      <c r="Z25" t="s">
        <v>150</v>
      </c>
      <c r="AA25" t="s">
        <v>151</v>
      </c>
      <c r="AB25" t="s">
        <v>152</v>
      </c>
      <c r="AC25" t="s">
        <v>153</v>
      </c>
      <c r="AD25" t="s">
        <v>154</v>
      </c>
      <c r="AE25" t="s">
        <v>155</v>
      </c>
      <c r="AF25" t="s">
        <v>156</v>
      </c>
      <c r="AG25" t="s">
        <v>157</v>
      </c>
      <c r="AH25" t="s">
        <v>158</v>
      </c>
      <c r="AI25" t="s">
        <v>159</v>
      </c>
      <c r="AJ25" t="s">
        <v>160</v>
      </c>
      <c r="AK25" t="s">
        <v>161</v>
      </c>
      <c r="AL25" t="s">
        <v>162</v>
      </c>
      <c r="AM25" t="s">
        <v>163</v>
      </c>
      <c r="AN25" t="s">
        <v>164</v>
      </c>
      <c r="AO25" t="s">
        <v>165</v>
      </c>
      <c r="AP25" t="s">
        <v>166</v>
      </c>
      <c r="AQ25" t="s">
        <v>167</v>
      </c>
      <c r="AR25">
        <v>0</v>
      </c>
      <c r="AS25">
        <v>0</v>
      </c>
      <c r="AT25">
        <v>5.9212496207130263</v>
      </c>
      <c r="AU25">
        <v>0</v>
      </c>
      <c r="AV25">
        <v>4.9953172020534193</v>
      </c>
      <c r="AW25">
        <v>1.8120123767103311</v>
      </c>
      <c r="AX25">
        <v>0</v>
      </c>
      <c r="AY25">
        <v>0</v>
      </c>
      <c r="AZ25">
        <v>22.717967125559941</v>
      </c>
      <c r="BA25">
        <v>2.7873893936155021</v>
      </c>
      <c r="BB25">
        <v>1.526310395544372</v>
      </c>
      <c r="BC25">
        <v>0</v>
      </c>
      <c r="BD25">
        <v>0.24942235597387069</v>
      </c>
      <c r="BE25">
        <v>0.63001929626419617</v>
      </c>
      <c r="BF25">
        <v>0</v>
      </c>
      <c r="BG25">
        <v>0</v>
      </c>
      <c r="BH25">
        <v>59.676232935073713</v>
      </c>
      <c r="BI25">
        <v>11.62758266292577</v>
      </c>
      <c r="BJ25">
        <v>0.60229958918913162</v>
      </c>
      <c r="BK25">
        <v>42.293634735376394</v>
      </c>
      <c r="BL25">
        <v>0.2368681325113168</v>
      </c>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row>
    <row r="26">
      <c r="A26" t="s">
        <v>368</v>
      </c>
      <c r="B26">
        <v>2006</v>
      </c>
      <c r="C26" t="s">
        <v>371</v>
      </c>
      <c r="D26">
        <v>62</v>
      </c>
      <c r="E26" t="s">
        <v>169</v>
      </c>
      <c r="F26" t="s">
        <v>174</v>
      </c>
      <c r="G26" t="s">
        <v>200</v>
      </c>
      <c r="H26">
        <v>14.285022207529339</v>
      </c>
      <c r="I26">
        <v>11.73378982323583</v>
      </c>
      <c r="J26">
        <v>4.9365106742117071</v>
      </c>
      <c r="K26">
        <v>1.45347611064559</v>
      </c>
      <c r="L26">
        <v>1.9941685338047881</v>
      </c>
      <c r="M26">
        <v>0</v>
      </c>
      <c r="N26">
        <v>1.193324283340869</v>
      </c>
      <c r="O26">
        <v>0</v>
      </c>
      <c r="P26">
        <v>0.72531769389861156</v>
      </c>
      <c r="Q26">
        <v>2.1756574914708899</v>
      </c>
      <c r="R26">
        <v>17.89033306922936</v>
      </c>
      <c r="S26">
        <v>9.0927262426479452</v>
      </c>
      <c r="T26">
        <v>13.065052827404759</v>
      </c>
      <c r="U26">
        <v>4.650279616063373</v>
      </c>
      <c r="V26">
        <v>3.1610209697963412</v>
      </c>
      <c r="W26" t="s">
        <v>147</v>
      </c>
      <c r="X26" t="s">
        <v>148</v>
      </c>
      <c r="Y26" t="s">
        <v>149</v>
      </c>
      <c r="Z26" t="s">
        <v>150</v>
      </c>
      <c r="AA26" t="s">
        <v>151</v>
      </c>
      <c r="AB26" t="s">
        <v>152</v>
      </c>
      <c r="AC26" t="s">
        <v>153</v>
      </c>
      <c r="AD26" t="s">
        <v>154</v>
      </c>
      <c r="AE26" t="s">
        <v>155</v>
      </c>
      <c r="AF26" t="s">
        <v>156</v>
      </c>
      <c r="AG26" t="s">
        <v>157</v>
      </c>
      <c r="AH26" t="s">
        <v>158</v>
      </c>
      <c r="AI26" t="s">
        <v>159</v>
      </c>
      <c r="AJ26" t="s">
        <v>160</v>
      </c>
      <c r="AK26" t="s">
        <v>161</v>
      </c>
      <c r="AL26" t="s">
        <v>162</v>
      </c>
      <c r="AM26" t="s">
        <v>163</v>
      </c>
      <c r="AN26" t="s">
        <v>164</v>
      </c>
      <c r="AO26" t="s">
        <v>165</v>
      </c>
      <c r="AP26" t="s">
        <v>166</v>
      </c>
      <c r="AQ26" t="s">
        <v>167</v>
      </c>
      <c r="AR26">
        <v>0.77591064754560457</v>
      </c>
      <c r="AS26">
        <v>0</v>
      </c>
      <c r="AT26">
        <v>2.740287729167</v>
      </c>
      <c r="AU26">
        <v>0</v>
      </c>
      <c r="AV26">
        <v>8.5532199400801581</v>
      </c>
      <c r="AW26">
        <v>45.710955897288898</v>
      </c>
      <c r="AX26">
        <v>0</v>
      </c>
      <c r="AY26">
        <v>11.434402280922169</v>
      </c>
      <c r="AZ26">
        <v>4.5188953241168726</v>
      </c>
      <c r="BA26">
        <v>11.403451059366009</v>
      </c>
      <c r="BB26">
        <v>0.58145157925499891</v>
      </c>
      <c r="BC26">
        <v>7.5176006314080546</v>
      </c>
      <c r="BD26">
        <v>2.720001968552848</v>
      </c>
      <c r="BE26">
        <v>4.9145905163228161</v>
      </c>
      <c r="BF26">
        <v>23.22323147873961</v>
      </c>
      <c r="BG26">
        <v>23.523227112141932</v>
      </c>
      <c r="BH26">
        <v>5.2919294192129946</v>
      </c>
      <c r="BI26">
        <v>4.8533247282400103</v>
      </c>
      <c r="BJ26">
        <v>2.575314023922616</v>
      </c>
      <c r="BK26">
        <v>0</v>
      </c>
      <c r="BL26">
        <v>9.5132320605663416</v>
      </c>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row>
    <row r="27">
      <c r="A27" t="s">
        <v>368</v>
      </c>
      <c r="B27">
        <v>2006</v>
      </c>
      <c r="C27" t="s">
        <v>371</v>
      </c>
      <c r="D27">
        <v>63</v>
      </c>
      <c r="E27" t="s">
        <v>169</v>
      </c>
      <c r="F27" t="s">
        <v>175</v>
      </c>
      <c r="G27" t="s">
        <v>200</v>
      </c>
      <c r="H27">
        <v>33.167920457948682</v>
      </c>
      <c r="I27">
        <v>23.063019190772689</v>
      </c>
      <c r="J27">
        <v>10.399599669915659</v>
      </c>
      <c r="K27">
        <v>2.4170674341854279</v>
      </c>
      <c r="L27">
        <v>0.40391064005853239</v>
      </c>
      <c r="M27">
        <v>0</v>
      </c>
      <c r="N27">
        <v>0</v>
      </c>
      <c r="O27">
        <v>0</v>
      </c>
      <c r="P27">
        <v>0</v>
      </c>
      <c r="Q27">
        <v>0</v>
      </c>
      <c r="R27">
        <v>31.844809427037539</v>
      </c>
      <c r="S27">
        <v>31.6200141946413</v>
      </c>
      <c r="T27">
        <v>19.999525492302521</v>
      </c>
      <c r="U27">
        <v>12.755086907297949</v>
      </c>
      <c r="V27">
        <v>4.0753820763451802</v>
      </c>
      <c r="W27" t="s">
        <v>147</v>
      </c>
      <c r="X27" t="s">
        <v>148</v>
      </c>
      <c r="Y27" t="s">
        <v>149</v>
      </c>
      <c r="Z27" t="s">
        <v>150</v>
      </c>
      <c r="AA27" t="s">
        <v>151</v>
      </c>
      <c r="AB27" t="s">
        <v>152</v>
      </c>
      <c r="AC27" t="s">
        <v>153</v>
      </c>
      <c r="AD27" t="s">
        <v>154</v>
      </c>
      <c r="AE27" t="s">
        <v>155</v>
      </c>
      <c r="AF27" t="s">
        <v>156</v>
      </c>
      <c r="AG27" t="s">
        <v>157</v>
      </c>
      <c r="AH27" t="s">
        <v>158</v>
      </c>
      <c r="AI27" t="s">
        <v>159</v>
      </c>
      <c r="AJ27" t="s">
        <v>160</v>
      </c>
      <c r="AK27" t="s">
        <v>161</v>
      </c>
      <c r="AL27" t="s">
        <v>162</v>
      </c>
      <c r="AM27" t="s">
        <v>163</v>
      </c>
      <c r="AN27" t="s">
        <v>164</v>
      </c>
      <c r="AO27" t="s">
        <v>165</v>
      </c>
      <c r="AP27" t="s">
        <v>166</v>
      </c>
      <c r="AQ27" t="s">
        <v>167</v>
      </c>
      <c r="AR27">
        <v>23.977713510852599</v>
      </c>
      <c r="AS27">
        <v>0</v>
      </c>
      <c r="AT27">
        <v>17.705792679226331</v>
      </c>
      <c r="AU27">
        <v>1.7751882387028071</v>
      </c>
      <c r="AV27">
        <v>12.54809875440764</v>
      </c>
      <c r="AW27">
        <v>36.289279141738241</v>
      </c>
      <c r="AX27">
        <v>0</v>
      </c>
      <c r="AY27">
        <v>13.626271763036121</v>
      </c>
      <c r="AZ27">
        <v>24.21706806493464</v>
      </c>
      <c r="BA27">
        <v>12.940983011780149</v>
      </c>
      <c r="BB27">
        <v>0</v>
      </c>
      <c r="BC27">
        <v>34.972095277596182</v>
      </c>
      <c r="BD27">
        <v>15.71478270037553</v>
      </c>
      <c r="BE27">
        <v>5.3967541520183842</v>
      </c>
      <c r="BF27">
        <v>30.285423788384222</v>
      </c>
      <c r="BG27">
        <v>1.1168007529787649</v>
      </c>
      <c r="BH27">
        <v>17.417649443076879</v>
      </c>
      <c r="BI27">
        <v>12.608948858632351</v>
      </c>
      <c r="BJ27">
        <v>0</v>
      </c>
      <c r="BK27">
        <v>0</v>
      </c>
      <c r="BL27">
        <v>21.53137001925635</v>
      </c>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row>
    <row r="28">
      <c r="A28" t="s">
        <v>368</v>
      </c>
      <c r="B28">
        <v>2006</v>
      </c>
      <c r="C28" t="s">
        <v>371</v>
      </c>
      <c r="D28">
        <v>64</v>
      </c>
      <c r="E28" t="s">
        <v>169</v>
      </c>
      <c r="F28" t="s">
        <v>176</v>
      </c>
      <c r="G28" t="s">
        <v>200</v>
      </c>
      <c r="H28">
        <v>4.6842001088304173</v>
      </c>
      <c r="I28">
        <v>3.7770680959941281</v>
      </c>
      <c r="J28">
        <v>2.6683548068507141</v>
      </c>
      <c r="K28">
        <v>0.55410596713202198</v>
      </c>
      <c r="L28">
        <v>0</v>
      </c>
      <c r="M28">
        <v>0</v>
      </c>
      <c r="N28">
        <v>0</v>
      </c>
      <c r="O28">
        <v>0</v>
      </c>
      <c r="P28">
        <v>0</v>
      </c>
      <c r="Q28">
        <v>0</v>
      </c>
      <c r="R28">
        <v>4.84323224137946</v>
      </c>
      <c r="S28">
        <v>4.9732326472523631</v>
      </c>
      <c r="T28">
        <v>3.6111856198186651</v>
      </c>
      <c r="U28">
        <v>2.6443064311509459</v>
      </c>
      <c r="V28">
        <v>0.80059514753396022</v>
      </c>
      <c r="W28" t="s">
        <v>147</v>
      </c>
      <c r="X28" t="s">
        <v>148</v>
      </c>
      <c r="Y28" t="s">
        <v>149</v>
      </c>
      <c r="Z28" t="s">
        <v>150</v>
      </c>
      <c r="AA28" t="s">
        <v>151</v>
      </c>
      <c r="AB28" t="s">
        <v>152</v>
      </c>
      <c r="AC28" t="s">
        <v>153</v>
      </c>
      <c r="AD28" t="s">
        <v>154</v>
      </c>
      <c r="AE28" t="s">
        <v>155</v>
      </c>
      <c r="AF28" t="s">
        <v>156</v>
      </c>
      <c r="AG28" t="s">
        <v>157</v>
      </c>
      <c r="AH28" t="s">
        <v>158</v>
      </c>
      <c r="AI28" t="s">
        <v>159</v>
      </c>
      <c r="AJ28" t="s">
        <v>160</v>
      </c>
      <c r="AK28" t="s">
        <v>161</v>
      </c>
      <c r="AL28" t="s">
        <v>162</v>
      </c>
      <c r="AM28" t="s">
        <v>163</v>
      </c>
      <c r="AN28" t="s">
        <v>164</v>
      </c>
      <c r="AO28" t="s">
        <v>165</v>
      </c>
      <c r="AP28" t="s">
        <v>166</v>
      </c>
      <c r="AQ28" t="s">
        <v>167</v>
      </c>
      <c r="AR28">
        <v>0</v>
      </c>
      <c r="AS28">
        <v>0</v>
      </c>
      <c r="AT28">
        <v>0</v>
      </c>
      <c r="AU28">
        <v>0</v>
      </c>
      <c r="AV28">
        <v>1.1684612967436709</v>
      </c>
      <c r="AW28">
        <v>0</v>
      </c>
      <c r="AX28">
        <v>0</v>
      </c>
      <c r="AY28">
        <v>22.100027549568932</v>
      </c>
      <c r="AZ28">
        <v>5.0954360150769977</v>
      </c>
      <c r="BA28">
        <v>1.498370984721928</v>
      </c>
      <c r="BB28">
        <v>0</v>
      </c>
      <c r="BC28">
        <v>0</v>
      </c>
      <c r="BD28">
        <v>2.1154340018147799</v>
      </c>
      <c r="BE28">
        <v>0</v>
      </c>
      <c r="BF28">
        <v>0</v>
      </c>
      <c r="BG28">
        <v>37.053330424356517</v>
      </c>
      <c r="BH28">
        <v>0</v>
      </c>
      <c r="BI28">
        <v>0.92248809030165746</v>
      </c>
      <c r="BJ28">
        <v>0</v>
      </c>
      <c r="BK28">
        <v>0</v>
      </c>
      <c r="BL28">
        <v>2.475159283194392</v>
      </c>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row>
    <row r="29">
      <c r="A29" t="s">
        <v>368</v>
      </c>
      <c r="B29">
        <v>2006</v>
      </c>
      <c r="C29" t="s">
        <v>371</v>
      </c>
      <c r="D29">
        <v>65</v>
      </c>
      <c r="E29" t="s">
        <v>169</v>
      </c>
      <c r="F29" t="s">
        <v>177</v>
      </c>
      <c r="G29" t="s">
        <v>200</v>
      </c>
      <c r="H29">
        <v>18.61412216472587</v>
      </c>
      <c r="I29">
        <v>11.76430133494223</v>
      </c>
      <c r="J29">
        <v>7.6878834958760631</v>
      </c>
      <c r="K29">
        <v>1.181802863511662</v>
      </c>
      <c r="L29">
        <v>0.18056530496488921</v>
      </c>
      <c r="M29">
        <v>0</v>
      </c>
      <c r="N29">
        <v>0</v>
      </c>
      <c r="O29">
        <v>0</v>
      </c>
      <c r="P29">
        <v>0</v>
      </c>
      <c r="Q29">
        <v>0</v>
      </c>
      <c r="R29">
        <v>22.2547475005595</v>
      </c>
      <c r="S29">
        <v>14.45675649682588</v>
      </c>
      <c r="T29">
        <v>7.8900458745806619</v>
      </c>
      <c r="U29">
        <v>10.352966316732291</v>
      </c>
      <c r="V29">
        <v>1.9681896203430229</v>
      </c>
      <c r="W29" t="s">
        <v>147</v>
      </c>
      <c r="X29" t="s">
        <v>148</v>
      </c>
      <c r="Y29" t="s">
        <v>149</v>
      </c>
      <c r="Z29" t="s">
        <v>150</v>
      </c>
      <c r="AA29" t="s">
        <v>151</v>
      </c>
      <c r="AB29" t="s">
        <v>152</v>
      </c>
      <c r="AC29" t="s">
        <v>153</v>
      </c>
      <c r="AD29" t="s">
        <v>154</v>
      </c>
      <c r="AE29" t="s">
        <v>155</v>
      </c>
      <c r="AF29" t="s">
        <v>156</v>
      </c>
      <c r="AG29" t="s">
        <v>157</v>
      </c>
      <c r="AH29" t="s">
        <v>158</v>
      </c>
      <c r="AI29" t="s">
        <v>159</v>
      </c>
      <c r="AJ29" t="s">
        <v>160</v>
      </c>
      <c r="AK29" t="s">
        <v>161</v>
      </c>
      <c r="AL29" t="s">
        <v>162</v>
      </c>
      <c r="AM29" t="s">
        <v>163</v>
      </c>
      <c r="AN29" t="s">
        <v>164</v>
      </c>
      <c r="AO29" t="s">
        <v>165</v>
      </c>
      <c r="AP29" t="s">
        <v>166</v>
      </c>
      <c r="AQ29" t="s">
        <v>167</v>
      </c>
      <c r="AR29">
        <v>0.82083859498547507</v>
      </c>
      <c r="AS29">
        <v>0</v>
      </c>
      <c r="AT29">
        <v>0.54811664196730481</v>
      </c>
      <c r="AU29">
        <v>0</v>
      </c>
      <c r="AV29">
        <v>5.5902731091480344</v>
      </c>
      <c r="AW29">
        <v>1.312146893479895</v>
      </c>
      <c r="AX29">
        <v>0</v>
      </c>
      <c r="AY29">
        <v>40.85403143059613</v>
      </c>
      <c r="AZ29">
        <v>5.2587159517445938</v>
      </c>
      <c r="BA29">
        <v>32.308418275300582</v>
      </c>
      <c r="BB29">
        <v>0</v>
      </c>
      <c r="BC29">
        <v>1.573140192490363</v>
      </c>
      <c r="BD29">
        <v>14.34545402285643</v>
      </c>
      <c r="BE29">
        <v>0.49816192172477392</v>
      </c>
      <c r="BF29">
        <v>0</v>
      </c>
      <c r="BG29">
        <v>5.2214926169253726</v>
      </c>
      <c r="BH29">
        <v>0</v>
      </c>
      <c r="BI29">
        <v>3.9796069475943789</v>
      </c>
      <c r="BJ29">
        <v>0</v>
      </c>
      <c r="BK29">
        <v>0</v>
      </c>
      <c r="BL29">
        <v>3.7634431188431492</v>
      </c>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row>
    <row r="30">
      <c r="A30" t="s">
        <v>368</v>
      </c>
      <c r="B30">
        <v>2006</v>
      </c>
      <c r="C30" t="s">
        <v>371</v>
      </c>
      <c r="D30">
        <v>66</v>
      </c>
      <c r="E30" t="s">
        <v>169</v>
      </c>
      <c r="F30" t="s">
        <v>178</v>
      </c>
      <c r="G30" t="s">
        <v>200</v>
      </c>
      <c r="H30">
        <v>2.4276288061118669</v>
      </c>
      <c r="I30">
        <v>4.0887398594437458</v>
      </c>
      <c r="J30">
        <v>3.311153032470314</v>
      </c>
      <c r="K30">
        <v>1.77156126373939</v>
      </c>
      <c r="L30">
        <v>2.8545021887241231</v>
      </c>
      <c r="M30">
        <v>0</v>
      </c>
      <c r="N30">
        <v>0</v>
      </c>
      <c r="O30">
        <v>0</v>
      </c>
      <c r="P30">
        <v>0</v>
      </c>
      <c r="Q30">
        <v>1.3511811012536821</v>
      </c>
      <c r="R30">
        <v>2.1396826072077779</v>
      </c>
      <c r="S30">
        <v>3.111643358914765</v>
      </c>
      <c r="T30">
        <v>5.5358263065694846</v>
      </c>
      <c r="U30">
        <v>3.4053783554550439</v>
      </c>
      <c r="V30">
        <v>6.0811202700145106</v>
      </c>
      <c r="W30" t="s">
        <v>147</v>
      </c>
      <c r="X30" t="s">
        <v>148</v>
      </c>
      <c r="Y30" t="s">
        <v>149</v>
      </c>
      <c r="Z30" t="s">
        <v>150</v>
      </c>
      <c r="AA30" t="s">
        <v>151</v>
      </c>
      <c r="AB30" t="s">
        <v>152</v>
      </c>
      <c r="AC30" t="s">
        <v>153</v>
      </c>
      <c r="AD30" t="s">
        <v>154</v>
      </c>
      <c r="AE30" t="s">
        <v>155</v>
      </c>
      <c r="AF30" t="s">
        <v>156</v>
      </c>
      <c r="AG30" t="s">
        <v>157</v>
      </c>
      <c r="AH30" t="s">
        <v>158</v>
      </c>
      <c r="AI30" t="s">
        <v>159</v>
      </c>
      <c r="AJ30" t="s">
        <v>160</v>
      </c>
      <c r="AK30" t="s">
        <v>161</v>
      </c>
      <c r="AL30" t="s">
        <v>162</v>
      </c>
      <c r="AM30" t="s">
        <v>163</v>
      </c>
      <c r="AN30" t="s">
        <v>164</v>
      </c>
      <c r="AO30" t="s">
        <v>165</v>
      </c>
      <c r="AP30" t="s">
        <v>166</v>
      </c>
      <c r="AQ30" t="s">
        <v>167</v>
      </c>
      <c r="AR30">
        <v>0</v>
      </c>
      <c r="AS30">
        <v>0</v>
      </c>
      <c r="AT30">
        <v>2.41584995402948</v>
      </c>
      <c r="AU30">
        <v>0</v>
      </c>
      <c r="AV30">
        <v>0</v>
      </c>
      <c r="AW30">
        <v>0</v>
      </c>
      <c r="AX30">
        <v>0</v>
      </c>
      <c r="AY30">
        <v>6.0249833833139892</v>
      </c>
      <c r="AZ30">
        <v>9.7247051755194427</v>
      </c>
      <c r="BA30">
        <v>1.576509101237719</v>
      </c>
      <c r="BB30">
        <v>9.8408542099278939</v>
      </c>
      <c r="BC30">
        <v>2.696258854405539</v>
      </c>
      <c r="BD30">
        <v>0.074078397542207394</v>
      </c>
      <c r="BE30">
        <v>18.238359688486732</v>
      </c>
      <c r="BF30">
        <v>0</v>
      </c>
      <c r="BG30">
        <v>1.6131566431915501</v>
      </c>
      <c r="BH30">
        <v>0</v>
      </c>
      <c r="BI30">
        <v>2.8721739043252699</v>
      </c>
      <c r="BJ30">
        <v>0.92661475259866399</v>
      </c>
      <c r="BK30">
        <v>5.36436754870775</v>
      </c>
      <c r="BL30">
        <v>4.0492980818979332</v>
      </c>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row>
    <row r="31">
      <c r="A31" t="s">
        <v>368</v>
      </c>
      <c r="B31">
        <v>2006</v>
      </c>
      <c r="C31" t="s">
        <v>371</v>
      </c>
      <c r="D31">
        <v>67</v>
      </c>
      <c r="E31" t="s">
        <v>169</v>
      </c>
      <c r="F31" t="s">
        <v>179</v>
      </c>
      <c r="G31" t="s">
        <v>200</v>
      </c>
      <c r="H31">
        <v>2.5459340895607472</v>
      </c>
      <c r="I31">
        <v>3.1977242092794702</v>
      </c>
      <c r="J31">
        <v>8.1185611049282738</v>
      </c>
      <c r="K31">
        <v>14.59915977843748</v>
      </c>
      <c r="L31">
        <v>10.82033649527739</v>
      </c>
      <c r="M31">
        <v>14.409047535683889</v>
      </c>
      <c r="N31">
        <v>15.791421996056529</v>
      </c>
      <c r="O31">
        <v>16.525533250832659</v>
      </c>
      <c r="P31">
        <v>15.545538652852571</v>
      </c>
      <c r="Q31">
        <v>11.224632593136439</v>
      </c>
      <c r="R31">
        <v>2.6144641148425398</v>
      </c>
      <c r="S31">
        <v>2.5202884420049321</v>
      </c>
      <c r="T31">
        <v>3.9212850714921781</v>
      </c>
      <c r="U31">
        <v>6.7521789347584011</v>
      </c>
      <c r="V31">
        <v>8.2809519255401991</v>
      </c>
      <c r="W31" t="s">
        <v>147</v>
      </c>
      <c r="X31" t="s">
        <v>148</v>
      </c>
      <c r="Y31" t="s">
        <v>149</v>
      </c>
      <c r="Z31" t="s">
        <v>150</v>
      </c>
      <c r="AA31" t="s">
        <v>151</v>
      </c>
      <c r="AB31" t="s">
        <v>152</v>
      </c>
      <c r="AC31" t="s">
        <v>153</v>
      </c>
      <c r="AD31" t="s">
        <v>154</v>
      </c>
      <c r="AE31" t="s">
        <v>155</v>
      </c>
      <c r="AF31" t="s">
        <v>156</v>
      </c>
      <c r="AG31" t="s">
        <v>157</v>
      </c>
      <c r="AH31" t="s">
        <v>158</v>
      </c>
      <c r="AI31" t="s">
        <v>159</v>
      </c>
      <c r="AJ31" t="s">
        <v>160</v>
      </c>
      <c r="AK31" t="s">
        <v>161</v>
      </c>
      <c r="AL31" t="s">
        <v>162</v>
      </c>
      <c r="AM31" t="s">
        <v>163</v>
      </c>
      <c r="AN31" t="s">
        <v>164</v>
      </c>
      <c r="AO31" t="s">
        <v>165</v>
      </c>
      <c r="AP31" t="s">
        <v>166</v>
      </c>
      <c r="AQ31" t="s">
        <v>167</v>
      </c>
      <c r="AR31">
        <v>8.9549975458352389</v>
      </c>
      <c r="AS31">
        <v>0</v>
      </c>
      <c r="AT31">
        <v>1.487745171054113</v>
      </c>
      <c r="AU31">
        <v>15.15178464760077</v>
      </c>
      <c r="AV31">
        <v>1.9796629891045829</v>
      </c>
      <c r="AW31">
        <v>14.109197116203889</v>
      </c>
      <c r="AX31">
        <v>0</v>
      </c>
      <c r="AY31">
        <v>0</v>
      </c>
      <c r="AZ31">
        <v>5.7885478646250714</v>
      </c>
      <c r="BA31">
        <v>0.8585539343010693</v>
      </c>
      <c r="BB31">
        <v>3.8175933761558549</v>
      </c>
      <c r="BC31">
        <v>10.056698676659821</v>
      </c>
      <c r="BD31">
        <v>9.9529870764746047</v>
      </c>
      <c r="BE31">
        <v>11.94407225189282</v>
      </c>
      <c r="BF31">
        <v>0</v>
      </c>
      <c r="BG31">
        <v>0</v>
      </c>
      <c r="BH31">
        <v>16.306470509246239</v>
      </c>
      <c r="BI31">
        <v>20.981133464977571</v>
      </c>
      <c r="BJ31">
        <v>15.02848821637099</v>
      </c>
      <c r="BK31">
        <v>19.248612968892509</v>
      </c>
      <c r="BL31">
        <v>7.405686110966661</v>
      </c>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row>
    <row r="32">
      <c r="A32" t="s">
        <v>368</v>
      </c>
      <c r="B32">
        <v>2006</v>
      </c>
      <c r="C32" t="s">
        <v>371</v>
      </c>
      <c r="D32">
        <v>68</v>
      </c>
      <c r="E32" t="s">
        <v>169</v>
      </c>
      <c r="F32" t="s">
        <v>180</v>
      </c>
      <c r="G32" t="s">
        <v>200</v>
      </c>
      <c r="H32">
        <v>3.2357963582444098</v>
      </c>
      <c r="I32">
        <v>3.7525143402712549</v>
      </c>
      <c r="J32">
        <v>3.3881956282276611</v>
      </c>
      <c r="K32">
        <v>4.5061748064198897</v>
      </c>
      <c r="L32">
        <v>2.8630785388969442</v>
      </c>
      <c r="M32">
        <v>4.8896646766240597</v>
      </c>
      <c r="N32">
        <v>5.1790400887431352</v>
      </c>
      <c r="O32">
        <v>4.0056597329747028</v>
      </c>
      <c r="P32">
        <v>1.6313061317278119</v>
      </c>
      <c r="Q32">
        <v>1.2730537396795569</v>
      </c>
      <c r="R32">
        <v>2.5121830967010088</v>
      </c>
      <c r="S32">
        <v>4.7330730355797472</v>
      </c>
      <c r="T32">
        <v>3.7715184413557208</v>
      </c>
      <c r="U32">
        <v>2.1646495225970468</v>
      </c>
      <c r="V32">
        <v>4.9079516088622146</v>
      </c>
      <c r="W32" t="s">
        <v>147</v>
      </c>
      <c r="X32" t="s">
        <v>148</v>
      </c>
      <c r="Y32" t="s">
        <v>149</v>
      </c>
      <c r="Z32" t="s">
        <v>150</v>
      </c>
      <c r="AA32" t="s">
        <v>151</v>
      </c>
      <c r="AB32" t="s">
        <v>152</v>
      </c>
      <c r="AC32" t="s">
        <v>153</v>
      </c>
      <c r="AD32" t="s">
        <v>154</v>
      </c>
      <c r="AE32" t="s">
        <v>155</v>
      </c>
      <c r="AF32" t="s">
        <v>156</v>
      </c>
      <c r="AG32" t="s">
        <v>157</v>
      </c>
      <c r="AH32" t="s">
        <v>158</v>
      </c>
      <c r="AI32" t="s">
        <v>159</v>
      </c>
      <c r="AJ32" t="s">
        <v>160</v>
      </c>
      <c r="AK32" t="s">
        <v>161</v>
      </c>
      <c r="AL32" t="s">
        <v>162</v>
      </c>
      <c r="AM32" t="s">
        <v>163</v>
      </c>
      <c r="AN32" t="s">
        <v>164</v>
      </c>
      <c r="AO32" t="s">
        <v>165</v>
      </c>
      <c r="AP32" t="s">
        <v>166</v>
      </c>
      <c r="AQ32" t="s">
        <v>167</v>
      </c>
      <c r="AR32">
        <v>35.604141286524182</v>
      </c>
      <c r="AS32">
        <v>0</v>
      </c>
      <c r="AT32">
        <v>2.868821820410008</v>
      </c>
      <c r="AU32">
        <v>0</v>
      </c>
      <c r="AV32">
        <v>4.2698594911711627</v>
      </c>
      <c r="AW32">
        <v>0</v>
      </c>
      <c r="AX32">
        <v>0</v>
      </c>
      <c r="AY32">
        <v>0</v>
      </c>
      <c r="AZ32">
        <v>4.4365544900050624</v>
      </c>
      <c r="BA32">
        <v>0.3290734346158089</v>
      </c>
      <c r="BB32">
        <v>1.217448202791841</v>
      </c>
      <c r="BC32">
        <v>13.89055573160034</v>
      </c>
      <c r="BD32">
        <v>2.9820337092571898</v>
      </c>
      <c r="BE32">
        <v>1.888791246582245</v>
      </c>
      <c r="BF32">
        <v>2.0219659687667502</v>
      </c>
      <c r="BG32">
        <v>0</v>
      </c>
      <c r="BH32">
        <v>1.1805607948407919</v>
      </c>
      <c r="BI32">
        <v>6.4466903756026097</v>
      </c>
      <c r="BJ32">
        <v>2.908583169593244</v>
      </c>
      <c r="BK32">
        <v>8.8354289037539413</v>
      </c>
      <c r="BL32">
        <v>0.40420473838121568</v>
      </c>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row>
    <row r="33">
      <c r="A33" t="s">
        <v>368</v>
      </c>
      <c r="B33">
        <v>2006</v>
      </c>
      <c r="C33" t="s">
        <v>371</v>
      </c>
      <c r="D33">
        <v>69</v>
      </c>
      <c r="E33" t="s">
        <v>169</v>
      </c>
      <c r="F33" t="s">
        <v>17</v>
      </c>
      <c r="G33" t="s">
        <v>200</v>
      </c>
      <c r="H33">
        <v>8.83317384330085</v>
      </c>
      <c r="I33">
        <v>6.5083249883623333</v>
      </c>
      <c r="J33">
        <v>5.236399588542624</v>
      </c>
      <c r="K33">
        <v>1.0194687515075651</v>
      </c>
      <c r="L33">
        <v>0.35014084456225097</v>
      </c>
      <c r="M33">
        <v>0</v>
      </c>
      <c r="N33">
        <v>0</v>
      </c>
      <c r="O33">
        <v>0</v>
      </c>
      <c r="P33">
        <v>0</v>
      </c>
      <c r="Q33">
        <v>0</v>
      </c>
      <c r="R33">
        <v>9.6233251494001486</v>
      </c>
      <c r="S33">
        <v>7.573547436403774</v>
      </c>
      <c r="T33">
        <v>6.6646547494885482</v>
      </c>
      <c r="U33">
        <v>5.850466376610906</v>
      </c>
      <c r="V33">
        <v>1.978449403883777</v>
      </c>
      <c r="W33" t="s">
        <v>147</v>
      </c>
      <c r="X33" t="s">
        <v>148</v>
      </c>
      <c r="Y33" t="s">
        <v>149</v>
      </c>
      <c r="Z33" t="s">
        <v>150</v>
      </c>
      <c r="AA33" t="s">
        <v>151</v>
      </c>
      <c r="AB33" t="s">
        <v>152</v>
      </c>
      <c r="AC33" t="s">
        <v>153</v>
      </c>
      <c r="AD33" t="s">
        <v>154</v>
      </c>
      <c r="AE33" t="s">
        <v>155</v>
      </c>
      <c r="AF33" t="s">
        <v>156</v>
      </c>
      <c r="AG33" t="s">
        <v>157</v>
      </c>
      <c r="AH33" t="s">
        <v>158</v>
      </c>
      <c r="AI33" t="s">
        <v>159</v>
      </c>
      <c r="AJ33" t="s">
        <v>160</v>
      </c>
      <c r="AK33" t="s">
        <v>161</v>
      </c>
      <c r="AL33" t="s">
        <v>162</v>
      </c>
      <c r="AM33" t="s">
        <v>163</v>
      </c>
      <c r="AN33" t="s">
        <v>164</v>
      </c>
      <c r="AO33" t="s">
        <v>165</v>
      </c>
      <c r="AP33" t="s">
        <v>166</v>
      </c>
      <c r="AQ33" t="s">
        <v>167</v>
      </c>
      <c r="AR33">
        <v>0</v>
      </c>
      <c r="AS33">
        <v>0</v>
      </c>
      <c r="AT33">
        <v>0</v>
      </c>
      <c r="AU33">
        <v>0</v>
      </c>
      <c r="AV33">
        <v>1.604445314547396</v>
      </c>
      <c r="AW33">
        <v>0</v>
      </c>
      <c r="AX33">
        <v>0</v>
      </c>
      <c r="AY33">
        <v>3.2326961857967138</v>
      </c>
      <c r="AZ33">
        <v>0</v>
      </c>
      <c r="BA33">
        <v>8.5379388761008528</v>
      </c>
      <c r="BB33">
        <v>0.79602382490235779</v>
      </c>
      <c r="BC33">
        <v>13.34001480655512</v>
      </c>
      <c r="BD33">
        <v>4.0196424065231007</v>
      </c>
      <c r="BE33">
        <v>5.7718570723907359</v>
      </c>
      <c r="BF33">
        <v>0</v>
      </c>
      <c r="BG33">
        <v>14.394320816170749</v>
      </c>
      <c r="BH33">
        <v>0</v>
      </c>
      <c r="BI33">
        <v>22.561649679720229</v>
      </c>
      <c r="BJ33">
        <v>0</v>
      </c>
      <c r="BK33">
        <v>0</v>
      </c>
      <c r="BL33">
        <v>3.0624038605337738</v>
      </c>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row>
    <row r="34">
      <c r="A34" t="s">
        <v>368</v>
      </c>
      <c r="B34">
        <v>2006</v>
      </c>
      <c r="C34" t="s">
        <v>371</v>
      </c>
      <c r="D34">
        <v>70</v>
      </c>
      <c r="E34" t="s">
        <v>169</v>
      </c>
      <c r="F34" t="s">
        <v>181</v>
      </c>
      <c r="G34" t="s">
        <v>200</v>
      </c>
      <c r="H34">
        <v>0.26140522306562708</v>
      </c>
      <c r="I34">
        <v>0.31849513764254128</v>
      </c>
      <c r="J34">
        <v>1.672299068107173</v>
      </c>
      <c r="K34">
        <v>12.788485630270319</v>
      </c>
      <c r="L34">
        <v>23.71633423731592</v>
      </c>
      <c r="M34">
        <v>7.2468363270961076</v>
      </c>
      <c r="N34">
        <v>15.377085631866739</v>
      </c>
      <c r="O34">
        <v>23.655453580374779</v>
      </c>
      <c r="P34">
        <v>30.68527692825683</v>
      </c>
      <c r="Q34">
        <v>37.3739602372532</v>
      </c>
      <c r="R34">
        <v>0.28762814025046363</v>
      </c>
      <c r="S34">
        <v>0.2093731205876328</v>
      </c>
      <c r="T34">
        <v>0.027517713037749501</v>
      </c>
      <c r="U34">
        <v>1.237985347214084</v>
      </c>
      <c r="V34">
        <v>3.442626620136191</v>
      </c>
      <c r="W34" t="s">
        <v>147</v>
      </c>
      <c r="X34" t="s">
        <v>148</v>
      </c>
      <c r="Y34" t="s">
        <v>149</v>
      </c>
      <c r="Z34" t="s">
        <v>150</v>
      </c>
      <c r="AA34" t="s">
        <v>151</v>
      </c>
      <c r="AB34" t="s">
        <v>152</v>
      </c>
      <c r="AC34" t="s">
        <v>153</v>
      </c>
      <c r="AD34" t="s">
        <v>154</v>
      </c>
      <c r="AE34" t="s">
        <v>155</v>
      </c>
      <c r="AF34" t="s">
        <v>156</v>
      </c>
      <c r="AG34" t="s">
        <v>157</v>
      </c>
      <c r="AH34" t="s">
        <v>158</v>
      </c>
      <c r="AI34" t="s">
        <v>159</v>
      </c>
      <c r="AJ34" t="s">
        <v>160</v>
      </c>
      <c r="AK34" t="s">
        <v>161</v>
      </c>
      <c r="AL34" t="s">
        <v>162</v>
      </c>
      <c r="AM34" t="s">
        <v>163</v>
      </c>
      <c r="AN34" t="s">
        <v>164</v>
      </c>
      <c r="AO34" t="s">
        <v>165</v>
      </c>
      <c r="AP34" t="s">
        <v>166</v>
      </c>
      <c r="AQ34" t="s">
        <v>167</v>
      </c>
      <c r="AR34">
        <v>0</v>
      </c>
      <c r="AS34">
        <v>1.273319944384258</v>
      </c>
      <c r="AT34">
        <v>5.7542686479551373</v>
      </c>
      <c r="AU34">
        <v>2.515222406754186</v>
      </c>
      <c r="AV34">
        <v>3.7416260384174711</v>
      </c>
      <c r="AW34">
        <v>0.33593326467152113</v>
      </c>
      <c r="AX34">
        <v>100</v>
      </c>
      <c r="AY34">
        <v>0</v>
      </c>
      <c r="AZ34">
        <v>0</v>
      </c>
      <c r="BA34">
        <v>0.39494626735748689</v>
      </c>
      <c r="BB34">
        <v>9.1104832939925391</v>
      </c>
      <c r="BC34">
        <v>0</v>
      </c>
      <c r="BD34">
        <v>0.7754854431139161</v>
      </c>
      <c r="BE34">
        <v>2.343838943002301</v>
      </c>
      <c r="BF34">
        <v>0</v>
      </c>
      <c r="BG34">
        <v>0</v>
      </c>
      <c r="BH34">
        <v>0.12715689854942869</v>
      </c>
      <c r="BI34">
        <v>1.177339751938463</v>
      </c>
      <c r="BJ34">
        <v>47.005764064540422</v>
      </c>
      <c r="BK34">
        <v>0</v>
      </c>
      <c r="BL34">
        <v>13.41188842974781</v>
      </c>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row>
    <row r="35">
      <c r="A35" t="s">
        <v>368</v>
      </c>
      <c r="B35">
        <v>2006</v>
      </c>
      <c r="C35" t="s">
        <v>371</v>
      </c>
      <c r="D35">
        <v>71</v>
      </c>
      <c r="E35" t="s">
        <v>169</v>
      </c>
      <c r="F35" t="s">
        <v>47</v>
      </c>
      <c r="G35" t="s">
        <v>200</v>
      </c>
      <c r="H35">
        <v>1.913830507947784</v>
      </c>
      <c r="I35">
        <v>0.9630426566736483</v>
      </c>
      <c r="J35">
        <v>1.9439854433489749</v>
      </c>
      <c r="K35">
        <v>1.96189310640755</v>
      </c>
      <c r="L35">
        <v>0.56142140430986298</v>
      </c>
      <c r="M35">
        <v>4.9053345880784249</v>
      </c>
      <c r="N35">
        <v>3.109544729092458</v>
      </c>
      <c r="O35">
        <v>2.3858620111050031</v>
      </c>
      <c r="P35">
        <v>1.6920777353858041</v>
      </c>
      <c r="Q35">
        <v>0</v>
      </c>
      <c r="R35">
        <v>0</v>
      </c>
      <c r="S35">
        <v>3.2030931258784872</v>
      </c>
      <c r="T35">
        <v>0.32433226552529282</v>
      </c>
      <c r="U35">
        <v>1.584850539661067</v>
      </c>
      <c r="V35">
        <v>0.12573804031740859</v>
      </c>
      <c r="W35" t="s">
        <v>147</v>
      </c>
      <c r="X35" t="s">
        <v>148</v>
      </c>
      <c r="Y35" t="s">
        <v>149</v>
      </c>
      <c r="Z35" t="s">
        <v>150</v>
      </c>
      <c r="AA35" t="s">
        <v>151</v>
      </c>
      <c r="AB35" t="s">
        <v>152</v>
      </c>
      <c r="AC35" t="s">
        <v>153</v>
      </c>
      <c r="AD35" t="s">
        <v>154</v>
      </c>
      <c r="AE35" t="s">
        <v>155</v>
      </c>
      <c r="AF35" t="s">
        <v>156</v>
      </c>
      <c r="AG35" t="s">
        <v>157</v>
      </c>
      <c r="AH35" t="s">
        <v>158</v>
      </c>
      <c r="AI35" t="s">
        <v>159</v>
      </c>
      <c r="AJ35" t="s">
        <v>160</v>
      </c>
      <c r="AK35" t="s">
        <v>161</v>
      </c>
      <c r="AL35" t="s">
        <v>162</v>
      </c>
      <c r="AM35" t="s">
        <v>163</v>
      </c>
      <c r="AN35" t="s">
        <v>164</v>
      </c>
      <c r="AO35" t="s">
        <v>165</v>
      </c>
      <c r="AP35" t="s">
        <v>166</v>
      </c>
      <c r="AQ35" t="s">
        <v>167</v>
      </c>
      <c r="AR35">
        <v>0</v>
      </c>
      <c r="AS35">
        <v>2.5346473323996741</v>
      </c>
      <c r="AT35">
        <v>1.254407779839259</v>
      </c>
      <c r="AU35">
        <v>0</v>
      </c>
      <c r="AV35">
        <v>4.5303775508141273</v>
      </c>
      <c r="AW35">
        <v>0.43047530990725269</v>
      </c>
      <c r="AX35">
        <v>0</v>
      </c>
      <c r="AY35">
        <v>0</v>
      </c>
      <c r="AZ35">
        <v>4.7250980626982129</v>
      </c>
      <c r="BA35">
        <v>3.3540412528409518</v>
      </c>
      <c r="BB35">
        <v>3.7714702221630931</v>
      </c>
      <c r="BC35">
        <v>0</v>
      </c>
      <c r="BD35">
        <v>0.34889269124856193</v>
      </c>
      <c r="BE35">
        <v>0</v>
      </c>
      <c r="BF35">
        <v>0</v>
      </c>
      <c r="BG35">
        <v>0</v>
      </c>
      <c r="BH35">
        <v>0</v>
      </c>
      <c r="BI35">
        <v>0</v>
      </c>
      <c r="BJ35">
        <v>0</v>
      </c>
      <c r="BK35">
        <v>0</v>
      </c>
      <c r="BL35">
        <v>1.1543466780946079</v>
      </c>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row>
    <row r="36">
      <c r="A36" t="s">
        <v>368</v>
      </c>
      <c r="B36">
        <v>2006</v>
      </c>
      <c r="C36" t="s">
        <v>371</v>
      </c>
      <c r="D36">
        <v>72</v>
      </c>
      <c r="E36" t="s">
        <v>169</v>
      </c>
      <c r="F36" t="s">
        <v>182</v>
      </c>
      <c r="G36" t="s">
        <v>200</v>
      </c>
      <c r="H36">
        <v>0</v>
      </c>
      <c r="I36">
        <v>0.0192667832691788</v>
      </c>
      <c r="J36">
        <v>0</v>
      </c>
      <c r="K36">
        <v>0</v>
      </c>
      <c r="L36">
        <v>0</v>
      </c>
      <c r="M36">
        <v>0</v>
      </c>
      <c r="N36">
        <v>0</v>
      </c>
      <c r="O36">
        <v>0</v>
      </c>
      <c r="P36">
        <v>0</v>
      </c>
      <c r="Q36">
        <v>0</v>
      </c>
      <c r="R36">
        <v>0</v>
      </c>
      <c r="S36">
        <v>0</v>
      </c>
      <c r="T36">
        <v>0.027840756121883699</v>
      </c>
      <c r="U36">
        <v>0</v>
      </c>
      <c r="V36">
        <v>0</v>
      </c>
      <c r="W36" t="s">
        <v>147</v>
      </c>
      <c r="X36" t="s">
        <v>148</v>
      </c>
      <c r="Y36" t="s">
        <v>149</v>
      </c>
      <c r="Z36" t="s">
        <v>150</v>
      </c>
      <c r="AA36" t="s">
        <v>151</v>
      </c>
      <c r="AB36" t="s">
        <v>152</v>
      </c>
      <c r="AC36" t="s">
        <v>153</v>
      </c>
      <c r="AD36" t="s">
        <v>154</v>
      </c>
      <c r="AE36" t="s">
        <v>155</v>
      </c>
      <c r="AF36" t="s">
        <v>156</v>
      </c>
      <c r="AG36" t="s">
        <v>157</v>
      </c>
      <c r="AH36" t="s">
        <v>158</v>
      </c>
      <c r="AI36" t="s">
        <v>159</v>
      </c>
      <c r="AJ36" t="s">
        <v>160</v>
      </c>
      <c r="AK36" t="s">
        <v>161</v>
      </c>
      <c r="AL36" t="s">
        <v>162</v>
      </c>
      <c r="AM36" t="s">
        <v>163</v>
      </c>
      <c r="AN36" t="s">
        <v>164</v>
      </c>
      <c r="AO36" t="s">
        <v>165</v>
      </c>
      <c r="AP36" t="s">
        <v>166</v>
      </c>
      <c r="AQ36" t="s">
        <v>167</v>
      </c>
      <c r="AR36">
        <v>0</v>
      </c>
      <c r="AS36">
        <v>0</v>
      </c>
      <c r="AT36">
        <v>0</v>
      </c>
      <c r="AU36">
        <v>0</v>
      </c>
      <c r="AV36">
        <v>0.037629814075597602</v>
      </c>
      <c r="AW36">
        <v>0</v>
      </c>
      <c r="AX36">
        <v>0</v>
      </c>
      <c r="AY36">
        <v>0</v>
      </c>
      <c r="AZ36">
        <v>0</v>
      </c>
      <c r="BA36">
        <v>0</v>
      </c>
      <c r="BB36">
        <v>0</v>
      </c>
      <c r="BC36">
        <v>0</v>
      </c>
      <c r="BD36">
        <v>0</v>
      </c>
      <c r="BE36">
        <v>0</v>
      </c>
      <c r="BF36">
        <v>0</v>
      </c>
      <c r="BG36">
        <v>0</v>
      </c>
      <c r="BH36">
        <v>0</v>
      </c>
      <c r="BI36">
        <v>0</v>
      </c>
      <c r="BJ36">
        <v>0</v>
      </c>
      <c r="BK36">
        <v>0</v>
      </c>
      <c r="BL36">
        <v>0</v>
      </c>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row>
    <row r="37">
      <c r="A37" t="s">
        <v>368</v>
      </c>
      <c r="B37">
        <v>2006</v>
      </c>
      <c r="C37" t="s">
        <v>371</v>
      </c>
      <c r="D37">
        <v>122</v>
      </c>
      <c r="E37" t="s">
        <v>18</v>
      </c>
      <c r="F37" t="s">
        <v>14</v>
      </c>
      <c r="G37" t="s">
        <v>386</v>
      </c>
      <c r="H37">
        <v>9.0343888725650494</v>
      </c>
      <c r="I37">
        <v>28.89174324696798</v>
      </c>
      <c r="J37">
        <v>49.692229489861482</v>
      </c>
      <c r="K37">
        <v>82.622587759865098</v>
      </c>
      <c r="L37">
        <v>90.596425003257337</v>
      </c>
      <c r="M37">
        <v>79.504882634450297</v>
      </c>
      <c r="N37">
        <v>93.772105591445907</v>
      </c>
      <c r="O37">
        <v>92.738798234473308</v>
      </c>
      <c r="P37">
        <v>96.945136108031164</v>
      </c>
      <c r="Q37">
        <v>100</v>
      </c>
      <c r="R37">
        <v>6.0785042741396209</v>
      </c>
      <c r="S37">
        <v>18.821465166808832</v>
      </c>
      <c r="T37">
        <v>33.264461631247769</v>
      </c>
      <c r="U37">
        <v>42.373228450318088</v>
      </c>
      <c r="V37">
        <v>70.564540513171963</v>
      </c>
      <c r="W37" t="s">
        <v>147</v>
      </c>
      <c r="X37" t="s">
        <v>148</v>
      </c>
      <c r="Y37" t="s">
        <v>149</v>
      </c>
      <c r="Z37" t="s">
        <v>150</v>
      </c>
      <c r="AA37" t="s">
        <v>151</v>
      </c>
      <c r="AB37" t="s">
        <v>152</v>
      </c>
      <c r="AC37" t="s">
        <v>153</v>
      </c>
      <c r="AD37" t="s">
        <v>154</v>
      </c>
      <c r="AE37" t="s">
        <v>155</v>
      </c>
      <c r="AF37" t="s">
        <v>156</v>
      </c>
      <c r="AG37" t="s">
        <v>157</v>
      </c>
      <c r="AH37" t="s">
        <v>158</v>
      </c>
      <c r="AI37" t="s">
        <v>159</v>
      </c>
      <c r="AJ37" t="s">
        <v>160</v>
      </c>
      <c r="AK37" t="s">
        <v>161</v>
      </c>
      <c r="AL37" t="s">
        <v>162</v>
      </c>
      <c r="AM37" t="s">
        <v>163</v>
      </c>
      <c r="AN37" t="s">
        <v>164</v>
      </c>
      <c r="AO37" t="s">
        <v>165</v>
      </c>
      <c r="AP37" t="s">
        <v>166</v>
      </c>
      <c r="AQ37" t="s">
        <v>167</v>
      </c>
      <c r="AR37">
        <v>75.093138924728748</v>
      </c>
      <c r="AS37">
        <v>85.89251695118304</v>
      </c>
      <c r="AT37">
        <v>37.239951838536442</v>
      </c>
      <c r="AU37">
        <v>72.956587231233001</v>
      </c>
      <c r="AV37">
        <v>55.847721410572753</v>
      </c>
      <c r="AW37">
        <v>14.09822756284859</v>
      </c>
      <c r="AX37">
        <v>97.584541062801947</v>
      </c>
      <c r="AY37">
        <v>14.85194720947387</v>
      </c>
      <c r="AZ37">
        <v>39.94528161935208</v>
      </c>
      <c r="BA37">
        <v>26.732848530963789</v>
      </c>
      <c r="BB37">
        <v>67.125438098670557</v>
      </c>
      <c r="BC37">
        <v>21.552225579309621</v>
      </c>
      <c r="BD37">
        <v>46.490592539182657</v>
      </c>
      <c r="BE37">
        <v>45.846604516434041</v>
      </c>
      <c r="BF37">
        <v>45.999725789443552</v>
      </c>
      <c r="BG37">
        <v>9.0037837545801036</v>
      </c>
      <c r="BH37">
        <v>43.401637259560118</v>
      </c>
      <c r="BI37">
        <v>52.071539735394559</v>
      </c>
      <c r="BJ37">
        <v>98.835124954659065</v>
      </c>
      <c r="BK37">
        <v>65.980339319779475</v>
      </c>
      <c r="BL37">
        <v>60.800527859154457</v>
      </c>
      <c r="BM37">
        <v>471.34238064945242</v>
      </c>
      <c r="BN37">
        <v>1506.495375259085</v>
      </c>
      <c r="BO37">
        <v>2593.62226090078</v>
      </c>
      <c r="BP37">
        <v>4313.4756294732042</v>
      </c>
      <c r="BQ37">
        <v>4725.8481415458073</v>
      </c>
      <c r="BR37">
        <v>1274.0748096808461</v>
      </c>
      <c r="BS37">
        <v>1507.846687336126</v>
      </c>
      <c r="BT37">
        <v>1489.396451135093</v>
      </c>
      <c r="BU37">
        <v>1553.7176424689569</v>
      </c>
      <c r="BV37">
        <v>1602.8949948259999</v>
      </c>
      <c r="BW37">
        <v>219.79147020711099</v>
      </c>
      <c r="BX37">
        <v>679.12942470539338</v>
      </c>
      <c r="BY37">
        <v>1200.3357501181231</v>
      </c>
      <c r="BZ37">
        <v>1533.8621349841731</v>
      </c>
      <c r="CA37">
        <v>2549.7344223665082</v>
      </c>
      <c r="CB37">
        <v>387.54386348925868</v>
      </c>
      <c r="CC37">
        <v>733.52566558647106</v>
      </c>
      <c r="CD37">
        <v>253.3306087842804</v>
      </c>
      <c r="CE37">
        <v>399.2962905008435</v>
      </c>
      <c r="CF37">
        <v>1490.9966035573229</v>
      </c>
      <c r="CG37">
        <v>64.544314591555889</v>
      </c>
      <c r="CH37">
        <v>81.962576707595815</v>
      </c>
      <c r="CI37">
        <v>108.56878755822299</v>
      </c>
      <c r="CJ37">
        <v>310.64345266899772</v>
      </c>
      <c r="CK37">
        <v>703.96765449772067</v>
      </c>
      <c r="CL37">
        <v>939.48208564409833</v>
      </c>
      <c r="CM37">
        <v>342.76546072192332</v>
      </c>
      <c r="CN37">
        <v>1518.251130651922</v>
      </c>
      <c r="CO37">
        <v>407.77857356891582</v>
      </c>
      <c r="CP37">
        <v>99.163957964149418</v>
      </c>
      <c r="CQ37">
        <v>41.251239865683807</v>
      </c>
      <c r="CR37">
        <v>338.92278447889407</v>
      </c>
      <c r="CS37">
        <v>630.92539587717579</v>
      </c>
      <c r="CT37">
        <v>2310.0997884789681</v>
      </c>
      <c r="CU37">
        <v>294.0461449875495</v>
      </c>
      <c r="CV37">
        <v>2153.71740764678</v>
      </c>
    </row>
    <row r="38">
      <c r="A38" t="s">
        <v>368</v>
      </c>
      <c r="B38">
        <v>2006</v>
      </c>
      <c r="C38" t="s">
        <v>371</v>
      </c>
      <c r="D38">
        <v>123</v>
      </c>
      <c r="E38" t="s">
        <v>18</v>
      </c>
      <c r="F38" t="s">
        <v>52</v>
      </c>
      <c r="G38" t="s">
        <v>200</v>
      </c>
      <c r="H38">
        <v>90.965611127434983</v>
      </c>
      <c r="I38">
        <v>71.108256753031924</v>
      </c>
      <c r="J38">
        <v>50.307770510138447</v>
      </c>
      <c r="K38">
        <v>17.377412240134891</v>
      </c>
      <c r="L38">
        <v>9.4035749967427282</v>
      </c>
      <c r="M38">
        <v>20.495117365549699</v>
      </c>
      <c r="N38">
        <v>6.2278944085540768</v>
      </c>
      <c r="O38">
        <v>7.2612017655266579</v>
      </c>
      <c r="P38">
        <v>3.0548638919688371</v>
      </c>
      <c r="Q38">
        <v>0</v>
      </c>
      <c r="R38">
        <v>93.921495725860368</v>
      </c>
      <c r="S38">
        <v>81.178534833191122</v>
      </c>
      <c r="T38">
        <v>66.735538368752316</v>
      </c>
      <c r="U38">
        <v>57.626771549681962</v>
      </c>
      <c r="V38">
        <v>29.435459486827909</v>
      </c>
      <c r="W38" t="s">
        <v>147</v>
      </c>
      <c r="X38" t="s">
        <v>148</v>
      </c>
      <c r="Y38" t="s">
        <v>149</v>
      </c>
      <c r="Z38" t="s">
        <v>150</v>
      </c>
      <c r="AA38" t="s">
        <v>151</v>
      </c>
      <c r="AB38" t="s">
        <v>152</v>
      </c>
      <c r="AC38" t="s">
        <v>153</v>
      </c>
      <c r="AD38" t="s">
        <v>154</v>
      </c>
      <c r="AE38" t="s">
        <v>155</v>
      </c>
      <c r="AF38" t="s">
        <v>156</v>
      </c>
      <c r="AG38" t="s">
        <v>157</v>
      </c>
      <c r="AH38" t="s">
        <v>158</v>
      </c>
      <c r="AI38" t="s">
        <v>159</v>
      </c>
      <c r="AJ38" t="s">
        <v>160</v>
      </c>
      <c r="AK38" t="s">
        <v>161</v>
      </c>
      <c r="AL38" t="s">
        <v>162</v>
      </c>
      <c r="AM38" t="s">
        <v>163</v>
      </c>
      <c r="AN38" t="s">
        <v>164</v>
      </c>
      <c r="AO38" t="s">
        <v>165</v>
      </c>
      <c r="AP38" t="s">
        <v>166</v>
      </c>
      <c r="AQ38" t="s">
        <v>167</v>
      </c>
      <c r="AR38">
        <v>24.90686107527128</v>
      </c>
      <c r="AS38">
        <v>14.10748304881697</v>
      </c>
      <c r="AT38">
        <v>62.760048161463637</v>
      </c>
      <c r="AU38">
        <v>27.043412768766981</v>
      </c>
      <c r="AV38">
        <v>44.152278589427297</v>
      </c>
      <c r="AW38">
        <v>85.901772437151408</v>
      </c>
      <c r="AX38">
        <v>2.4154589371980668</v>
      </c>
      <c r="AY38">
        <v>85.148052790526137</v>
      </c>
      <c r="AZ38">
        <v>60.054718380647913</v>
      </c>
      <c r="BA38">
        <v>73.267151469036236</v>
      </c>
      <c r="BB38">
        <v>32.874561901329422</v>
      </c>
      <c r="BC38">
        <v>78.447774420690322</v>
      </c>
      <c r="BD38">
        <v>53.509407460817251</v>
      </c>
      <c r="BE38">
        <v>54.153395483566037</v>
      </c>
      <c r="BF38">
        <v>54.000274210556427</v>
      </c>
      <c r="BG38">
        <v>90.996216245419888</v>
      </c>
      <c r="BH38">
        <v>56.598362740439903</v>
      </c>
      <c r="BI38">
        <v>47.928460264605377</v>
      </c>
      <c r="BJ38">
        <v>1.1648750453409309</v>
      </c>
      <c r="BK38">
        <v>34.01966068022049</v>
      </c>
      <c r="BL38">
        <v>39.199472140845607</v>
      </c>
      <c r="BM38">
        <v>4745.8603244586866</v>
      </c>
      <c r="BN38">
        <v>3707.7811132916058</v>
      </c>
      <c r="BO38">
        <v>2625.749635926561</v>
      </c>
      <c r="BP38">
        <v>907.22218019831269</v>
      </c>
      <c r="BQ38">
        <v>490.52561865046488</v>
      </c>
      <c r="BR38">
        <v>328.43659271794968</v>
      </c>
      <c r="BS38">
        <v>100.14395958998369</v>
      </c>
      <c r="BT38">
        <v>116.61578914585439</v>
      </c>
      <c r="BU38">
        <v>48.959608649207539</v>
      </c>
      <c r="BV38">
        <v>0</v>
      </c>
      <c r="BW38">
        <v>3396.0893500497982</v>
      </c>
      <c r="BX38">
        <v>2929.1413378865659</v>
      </c>
      <c r="BY38">
        <v>2408.1271296495129</v>
      </c>
      <c r="BZ38">
        <v>2086.022851553028</v>
      </c>
      <c r="CA38">
        <v>1063.602253283718</v>
      </c>
      <c r="CB38">
        <v>128.54038740045559</v>
      </c>
      <c r="CC38">
        <v>120.4784917295499</v>
      </c>
      <c r="CD38">
        <v>426.93506363834177</v>
      </c>
      <c r="CE38">
        <v>148.01041017484701</v>
      </c>
      <c r="CF38">
        <v>1178.757087190492</v>
      </c>
      <c r="CG38">
        <v>393.27433178667371</v>
      </c>
      <c r="CH38">
        <v>2.0287766511781138</v>
      </c>
      <c r="CI38">
        <v>622.43830549802169</v>
      </c>
      <c r="CJ38">
        <v>467.02900344031627</v>
      </c>
      <c r="CK38">
        <v>1929.375566230658</v>
      </c>
      <c r="CL38">
        <v>460.10965223493531</v>
      </c>
      <c r="CM38">
        <v>1247.6292735044201</v>
      </c>
      <c r="CN38">
        <v>1747.4657546992939</v>
      </c>
      <c r="CO38">
        <v>481.66259196548049</v>
      </c>
      <c r="CP38">
        <v>116.4111487616095</v>
      </c>
      <c r="CQ38">
        <v>416.90325373485229</v>
      </c>
      <c r="CR38">
        <v>441.97583105487672</v>
      </c>
      <c r="CS38">
        <v>580.7257269497469</v>
      </c>
      <c r="CT38">
        <v>27.22693573849385</v>
      </c>
      <c r="CU38">
        <v>151.61107353997139</v>
      </c>
      <c r="CV38">
        <v>1388.550206601418</v>
      </c>
    </row>
    <row r="39">
      <c r="A39" t="s">
        <v>368</v>
      </c>
      <c r="B39">
        <v>2006</v>
      </c>
      <c r="C39" t="s">
        <v>371</v>
      </c>
      <c r="D39">
        <v>124</v>
      </c>
      <c r="E39" t="s">
        <v>51</v>
      </c>
      <c r="F39" t="s">
        <v>15</v>
      </c>
      <c r="G39" t="s">
        <v>387</v>
      </c>
      <c r="H39">
        <v>7.884066995293491</v>
      </c>
      <c r="I39">
        <v>26.04080340027927</v>
      </c>
      <c r="J39">
        <v>47.520540464470749</v>
      </c>
      <c r="K39">
        <v>79.625054880474494</v>
      </c>
      <c r="L39">
        <v>89.255065267043392</v>
      </c>
      <c r="M39">
        <v>77.322047859473074</v>
      </c>
      <c r="N39">
        <v>89.81918369853328</v>
      </c>
      <c r="O39">
        <v>89.919947306482044</v>
      </c>
      <c r="P39">
        <v>96.945136108031164</v>
      </c>
      <c r="Q39">
        <v>99.728042813566148</v>
      </c>
      <c r="R39">
        <v>5.3908871239152054</v>
      </c>
      <c r="S39">
        <v>16.687585663561119</v>
      </c>
      <c r="T39">
        <v>30.787658577072929</v>
      </c>
      <c r="U39">
        <v>39.71245362681077</v>
      </c>
      <c r="V39">
        <v>67.429776513321499</v>
      </c>
      <c r="W39" t="s">
        <v>147</v>
      </c>
      <c r="X39" t="s">
        <v>148</v>
      </c>
      <c r="Y39" t="s">
        <v>149</v>
      </c>
      <c r="Z39" t="s">
        <v>150</v>
      </c>
      <c r="AA39" t="s">
        <v>151</v>
      </c>
      <c r="AB39" t="s">
        <v>152</v>
      </c>
      <c r="AC39" t="s">
        <v>153</v>
      </c>
      <c r="AD39" t="s">
        <v>154</v>
      </c>
      <c r="AE39" t="s">
        <v>155</v>
      </c>
      <c r="AF39" t="s">
        <v>156</v>
      </c>
      <c r="AG39" t="s">
        <v>157</v>
      </c>
      <c r="AH39" t="s">
        <v>158</v>
      </c>
      <c r="AI39" t="s">
        <v>159</v>
      </c>
      <c r="AJ39" t="s">
        <v>160</v>
      </c>
      <c r="AK39" t="s">
        <v>161</v>
      </c>
      <c r="AL39" t="s">
        <v>162</v>
      </c>
      <c r="AM39" t="s">
        <v>163</v>
      </c>
      <c r="AN39" t="s">
        <v>164</v>
      </c>
      <c r="AO39" t="s">
        <v>165</v>
      </c>
      <c r="AP39" t="s">
        <v>166</v>
      </c>
      <c r="AQ39" t="s">
        <v>167</v>
      </c>
      <c r="AR39">
        <v>69.606412648595779</v>
      </c>
      <c r="AS39">
        <v>85.094123641736871</v>
      </c>
      <c r="AT39">
        <v>37.239951838536442</v>
      </c>
      <c r="AU39">
        <v>68.283680785119799</v>
      </c>
      <c r="AV39">
        <v>52.076000121930143</v>
      </c>
      <c r="AW39">
        <v>13.036013410983919</v>
      </c>
      <c r="AX39">
        <v>95.652173913043484</v>
      </c>
      <c r="AY39">
        <v>13.94387944171266</v>
      </c>
      <c r="AZ39">
        <v>33.232618481182683</v>
      </c>
      <c r="BA39">
        <v>26.437576481787609</v>
      </c>
      <c r="BB39">
        <v>63.828693545710848</v>
      </c>
      <c r="BC39">
        <v>18.644714486935861</v>
      </c>
      <c r="BD39">
        <v>44.906572918518258</v>
      </c>
      <c r="BE39">
        <v>41.858127389059533</v>
      </c>
      <c r="BF39">
        <v>41.955793851910059</v>
      </c>
      <c r="BG39">
        <v>9.0037837545801036</v>
      </c>
      <c r="BH39">
        <v>41.054911601705207</v>
      </c>
      <c r="BI39">
        <v>50.515940156148318</v>
      </c>
      <c r="BJ39">
        <v>98.041028843256413</v>
      </c>
      <c r="BK39">
        <v>64.875910706810231</v>
      </c>
      <c r="BL39">
        <v>58.960330828944542</v>
      </c>
      <c r="BM39">
        <v>411.32775655098987</v>
      </c>
      <c r="BN39">
        <v>1357.839489130472</v>
      </c>
      <c r="BO39">
        <v>2477.156369629452</v>
      </c>
      <c r="BP39">
        <v>4156.9834960946764</v>
      </c>
      <c r="BQ39">
        <v>4655.8778042361064</v>
      </c>
      <c r="BR39">
        <v>1239.0946335163101</v>
      </c>
      <c r="BS39">
        <v>1444.2840730177959</v>
      </c>
      <c r="BT39">
        <v>1444.1253601962801</v>
      </c>
      <c r="BU39">
        <v>1553.7176424689569</v>
      </c>
      <c r="BV39">
        <v>1598.5358066965821</v>
      </c>
      <c r="BW39">
        <v>194.92805355534921</v>
      </c>
      <c r="BX39">
        <v>602.13327448076359</v>
      </c>
      <c r="BY39">
        <v>1110.9612313032731</v>
      </c>
      <c r="BZ39">
        <v>1434.9399953415459</v>
      </c>
      <c r="CA39">
        <v>2436.464845064831</v>
      </c>
      <c r="CB39">
        <v>359.22773328870881</v>
      </c>
      <c r="CC39">
        <v>726.70735353206783</v>
      </c>
      <c r="CD39">
        <v>253.3306087842804</v>
      </c>
      <c r="CE39">
        <v>373.72116040495962</v>
      </c>
      <c r="CF39">
        <v>1390.300935249066</v>
      </c>
      <c r="CG39">
        <v>59.681300139851032</v>
      </c>
      <c r="CH39">
        <v>80.339555386653316</v>
      </c>
      <c r="CI39">
        <v>101.93074776613101</v>
      </c>
      <c r="CJ39">
        <v>258.44092037205121</v>
      </c>
      <c r="CK39">
        <v>696.19212800803405</v>
      </c>
      <c r="CL39">
        <v>893.34112126189711</v>
      </c>
      <c r="CM39">
        <v>296.52455741176419</v>
      </c>
      <c r="CN39">
        <v>1463.5756470527961</v>
      </c>
      <c r="CO39">
        <v>372.30341612012319</v>
      </c>
      <c r="CP39">
        <v>90.446247373894536</v>
      </c>
      <c r="CQ39">
        <v>41.251239865683807</v>
      </c>
      <c r="CR39">
        <v>320.59723630632942</v>
      </c>
      <c r="CS39">
        <v>612.07695610854785</v>
      </c>
      <c r="CT39">
        <v>2291.5391678511819</v>
      </c>
      <c r="CU39">
        <v>289.12417915036872</v>
      </c>
      <c r="CV39">
        <v>2088.5327042072968</v>
      </c>
    </row>
    <row r="40">
      <c r="A40" t="s">
        <v>368</v>
      </c>
      <c r="B40">
        <v>2006</v>
      </c>
      <c r="C40" t="s">
        <v>371</v>
      </c>
      <c r="D40">
        <v>125</v>
      </c>
      <c r="E40" t="s">
        <v>51</v>
      </c>
      <c r="F40" t="s">
        <v>16</v>
      </c>
      <c r="G40" t="s">
        <v>388</v>
      </c>
      <c r="H40">
        <v>1.1503218772715611</v>
      </c>
      <c r="I40">
        <v>2.8509398466886999</v>
      </c>
      <c r="J40">
        <v>2.108379472350804</v>
      </c>
      <c r="K40">
        <v>2.9975328793907061</v>
      </c>
      <c r="L40">
        <v>1.3413597362139651</v>
      </c>
      <c r="M40">
        <v>2.1828347749772039</v>
      </c>
      <c r="N40">
        <v>3.952921892912634</v>
      </c>
      <c r="O40">
        <v>2.8188509279912388</v>
      </c>
      <c r="P40">
        <v>0</v>
      </c>
      <c r="Q40">
        <v>0.27195718643386119</v>
      </c>
      <c r="R40">
        <v>0.68761715022441428</v>
      </c>
      <c r="S40">
        <v>2.133879503247714</v>
      </c>
      <c r="T40">
        <v>2.4768030541748312</v>
      </c>
      <c r="U40">
        <v>2.5561527081536548</v>
      </c>
      <c r="V40">
        <v>3.1347639998504708</v>
      </c>
      <c r="W40" t="s">
        <v>147</v>
      </c>
      <c r="X40" t="s">
        <v>148</v>
      </c>
      <c r="Y40" t="s">
        <v>149</v>
      </c>
      <c r="Z40" t="s">
        <v>150</v>
      </c>
      <c r="AA40" t="s">
        <v>151</v>
      </c>
      <c r="AB40" t="s">
        <v>152</v>
      </c>
      <c r="AC40" t="s">
        <v>153</v>
      </c>
      <c r="AD40" t="s">
        <v>154</v>
      </c>
      <c r="AE40" t="s">
        <v>155</v>
      </c>
      <c r="AF40" t="s">
        <v>156</v>
      </c>
      <c r="AG40" t="s">
        <v>157</v>
      </c>
      <c r="AH40" t="s">
        <v>158</v>
      </c>
      <c r="AI40" t="s">
        <v>159</v>
      </c>
      <c r="AJ40" t="s">
        <v>160</v>
      </c>
      <c r="AK40" t="s">
        <v>161</v>
      </c>
      <c r="AL40" t="s">
        <v>162</v>
      </c>
      <c r="AM40" t="s">
        <v>163</v>
      </c>
      <c r="AN40" t="s">
        <v>164</v>
      </c>
      <c r="AO40" t="s">
        <v>165</v>
      </c>
      <c r="AP40" t="s">
        <v>166</v>
      </c>
      <c r="AQ40" t="s">
        <v>167</v>
      </c>
      <c r="AR40">
        <v>5.4867262761329538</v>
      </c>
      <c r="AS40">
        <v>0.79839330944616349</v>
      </c>
      <c r="AT40">
        <v>0</v>
      </c>
      <c r="AU40">
        <v>4.6729064461132106</v>
      </c>
      <c r="AV40">
        <v>3.771721288642591</v>
      </c>
      <c r="AW40">
        <v>1.062214151864677</v>
      </c>
      <c r="AX40">
        <v>1.932367149758454</v>
      </c>
      <c r="AY40">
        <v>0.90806776776121212</v>
      </c>
      <c r="AZ40">
        <v>6.7126631381693844</v>
      </c>
      <c r="BA40">
        <v>0.29527204917617578</v>
      </c>
      <c r="BB40">
        <v>3.2967445529597161</v>
      </c>
      <c r="BC40">
        <v>2.9075110923737539</v>
      </c>
      <c r="BD40">
        <v>1.4763158006004939</v>
      </c>
      <c r="BE40">
        <v>3.9884771273745172</v>
      </c>
      <c r="BF40">
        <v>4.0439319375334994</v>
      </c>
      <c r="BG40">
        <v>0</v>
      </c>
      <c r="BH40">
        <v>2.346725657854897</v>
      </c>
      <c r="BI40">
        <v>1.5555995792462509</v>
      </c>
      <c r="BJ40">
        <v>0.79409611140265446</v>
      </c>
      <c r="BK40">
        <v>1.1044286129692431</v>
      </c>
      <c r="BL40">
        <v>1.8401970302099191</v>
      </c>
      <c r="BM40">
        <v>60.01462409846259</v>
      </c>
      <c r="BN40">
        <v>148.65588612861211</v>
      </c>
      <c r="BO40">
        <v>109.9058552045436</v>
      </c>
      <c r="BP40">
        <v>156.49213337853411</v>
      </c>
      <c r="BQ40">
        <v>69.97033730970314</v>
      </c>
      <c r="BR40">
        <v>34.980176164535798</v>
      </c>
      <c r="BS40">
        <v>63.562614318329693</v>
      </c>
      <c r="BT40">
        <v>45.271090938812392</v>
      </c>
      <c r="BU40">
        <v>0</v>
      </c>
      <c r="BV40">
        <v>4.3591881294179746</v>
      </c>
      <c r="BW40">
        <v>24.863416651761739</v>
      </c>
      <c r="BX40">
        <v>76.996150224629844</v>
      </c>
      <c r="BY40">
        <v>89.374518814849779</v>
      </c>
      <c r="BZ40">
        <v>92.362103575841161</v>
      </c>
      <c r="CA40">
        <v>113.2695773016772</v>
      </c>
      <c r="CB40">
        <v>28.316130200549871</v>
      </c>
      <c r="CC40">
        <v>6.818312054403199</v>
      </c>
      <c r="CD40">
        <v>0</v>
      </c>
      <c r="CE40">
        <v>25.575130095883889</v>
      </c>
      <c r="CF40">
        <v>100.6956683082566</v>
      </c>
      <c r="CG40">
        <v>4.8630144517048546</v>
      </c>
      <c r="CH40">
        <v>1.6230213209424911</v>
      </c>
      <c r="CI40">
        <v>6.6380397920919672</v>
      </c>
      <c r="CJ40">
        <v>52.202532296946401</v>
      </c>
      <c r="CK40">
        <v>7.7755264896865874</v>
      </c>
      <c r="CL40">
        <v>46.140964382201282</v>
      </c>
      <c r="CM40">
        <v>46.240903310159041</v>
      </c>
      <c r="CN40">
        <v>48.115447532339317</v>
      </c>
      <c r="CO40">
        <v>35.475157448792693</v>
      </c>
      <c r="CP40">
        <v>8.7177105902548941</v>
      </c>
      <c r="CQ40">
        <v>0</v>
      </c>
      <c r="CR40">
        <v>18.325548172564659</v>
      </c>
      <c r="CS40">
        <v>18.848439768628101</v>
      </c>
      <c r="CT40">
        <v>18.560620627785909</v>
      </c>
      <c r="CU40">
        <v>4.9219658371808066</v>
      </c>
      <c r="CV40">
        <v>65.184703439483044</v>
      </c>
    </row>
    <row r="41">
      <c r="A41" t="s">
        <v>368</v>
      </c>
      <c r="B41">
        <v>2006</v>
      </c>
      <c r="C41" t="s">
        <v>371</v>
      </c>
      <c r="D41">
        <v>126</v>
      </c>
      <c r="E41" t="s">
        <v>51</v>
      </c>
      <c r="F41" t="s">
        <v>22</v>
      </c>
      <c r="G41" t="s">
        <v>389</v>
      </c>
      <c r="H41">
        <v>26.162454353356338</v>
      </c>
      <c r="I41">
        <v>39.927578146096749</v>
      </c>
      <c r="J41">
        <v>40.682741488663019</v>
      </c>
      <c r="K41">
        <v>16.89386502695589</v>
      </c>
      <c r="L41">
        <v>8.4020011356256195</v>
      </c>
      <c r="M41">
        <v>17.21968204000077</v>
      </c>
      <c r="N41">
        <v>6.1834877300701621</v>
      </c>
      <c r="O41">
        <v>7.2612017655266579</v>
      </c>
      <c r="P41">
        <v>3.0548638919688371</v>
      </c>
      <c r="Q41">
        <v>0</v>
      </c>
      <c r="R41">
        <v>20.821814051648921</v>
      </c>
      <c r="S41">
        <v>35.542531617205647</v>
      </c>
      <c r="T41">
        <v>44.501973596486529</v>
      </c>
      <c r="U41">
        <v>47.570485849401088</v>
      </c>
      <c r="V41">
        <v>27.31065555897322</v>
      </c>
      <c r="W41" t="s">
        <v>147</v>
      </c>
      <c r="X41" t="s">
        <v>148</v>
      </c>
      <c r="Y41" t="s">
        <v>149</v>
      </c>
      <c r="Z41" t="s">
        <v>150</v>
      </c>
      <c r="AA41" t="s">
        <v>151</v>
      </c>
      <c r="AB41" t="s">
        <v>152</v>
      </c>
      <c r="AC41" t="s">
        <v>153</v>
      </c>
      <c r="AD41" t="s">
        <v>154</v>
      </c>
      <c r="AE41" t="s">
        <v>155</v>
      </c>
      <c r="AF41" t="s">
        <v>156</v>
      </c>
      <c r="AG41" t="s">
        <v>157</v>
      </c>
      <c r="AH41" t="s">
        <v>158</v>
      </c>
      <c r="AI41" t="s">
        <v>159</v>
      </c>
      <c r="AJ41" t="s">
        <v>160</v>
      </c>
      <c r="AK41" t="s">
        <v>161</v>
      </c>
      <c r="AL41" t="s">
        <v>162</v>
      </c>
      <c r="AM41" t="s">
        <v>163</v>
      </c>
      <c r="AN41" t="s">
        <v>164</v>
      </c>
      <c r="AO41" t="s">
        <v>165</v>
      </c>
      <c r="AP41" t="s">
        <v>166</v>
      </c>
      <c r="AQ41" t="s">
        <v>167</v>
      </c>
      <c r="AR41">
        <v>24.777542634013681</v>
      </c>
      <c r="AS41">
        <v>14.10748304881697</v>
      </c>
      <c r="AT41">
        <v>33.953903666655201</v>
      </c>
      <c r="AU41">
        <v>25.761737133149229</v>
      </c>
      <c r="AV41">
        <v>17.88145644661299</v>
      </c>
      <c r="AW41">
        <v>24.834591263479489</v>
      </c>
      <c r="AX41">
        <v>2.4154589371980668</v>
      </c>
      <c r="AY41">
        <v>22.17443160166173</v>
      </c>
      <c r="AZ41">
        <v>60.054718380647913</v>
      </c>
      <c r="BA41">
        <v>26.787504754471431</v>
      </c>
      <c r="BB41">
        <v>29.830641544194279</v>
      </c>
      <c r="BC41">
        <v>13.097686268550341</v>
      </c>
      <c r="BD41">
        <v>34.176050654010083</v>
      </c>
      <c r="BE41">
        <v>41.639920590195281</v>
      </c>
      <c r="BF41">
        <v>19.17766747664621</v>
      </c>
      <c r="BG41">
        <v>57.392460553923478</v>
      </c>
      <c r="BH41">
        <v>56.598362740439903</v>
      </c>
      <c r="BI41">
        <v>15.86463583419037</v>
      </c>
      <c r="BJ41">
        <v>1.117610556638319</v>
      </c>
      <c r="BK41">
        <v>33.388558615666639</v>
      </c>
      <c r="BL41">
        <v>31.517844753043072</v>
      </c>
      <c r="BM41">
        <v>1364.9482762459891</v>
      </c>
      <c r="BN41">
        <v>2081.934319719629</v>
      </c>
      <c r="BO41">
        <v>2120.7147736035831</v>
      </c>
      <c r="BP41">
        <v>881.97764143114853</v>
      </c>
      <c r="BQ41">
        <v>438.27978257016741</v>
      </c>
      <c r="BR41">
        <v>275.94736814782999</v>
      </c>
      <c r="BS41">
        <v>99.429904353351816</v>
      </c>
      <c r="BT41">
        <v>116.61578914585439</v>
      </c>
      <c r="BU41">
        <v>48.959608649207539</v>
      </c>
      <c r="BV41">
        <v>0</v>
      </c>
      <c r="BW41">
        <v>752.89198072313127</v>
      </c>
      <c r="BX41">
        <v>1282.4707766286349</v>
      </c>
      <c r="BY41">
        <v>1605.837197993209</v>
      </c>
      <c r="BZ41">
        <v>1718.8762342564071</v>
      </c>
      <c r="CA41">
        <v>986.8259336728878</v>
      </c>
      <c r="CB41">
        <v>127.8729952916291</v>
      </c>
      <c r="CC41">
        <v>120.4784917295499</v>
      </c>
      <c r="CD41">
        <v>230.9767510917012</v>
      </c>
      <c r="CE41">
        <v>140.99571354018329</v>
      </c>
      <c r="CF41">
        <v>477.39084344291308</v>
      </c>
      <c r="CG41">
        <v>113.6973895560279</v>
      </c>
      <c r="CH41">
        <v>2.0287766511781138</v>
      </c>
      <c r="CI41">
        <v>162.09666785305271</v>
      </c>
      <c r="CJ41">
        <v>467.02900344031627</v>
      </c>
      <c r="CK41">
        <v>705.40694045416558</v>
      </c>
      <c r="CL41">
        <v>417.50719440885382</v>
      </c>
      <c r="CM41">
        <v>208.30491272051151</v>
      </c>
      <c r="CN41">
        <v>1113.8510957050869</v>
      </c>
      <c r="CO41">
        <v>370.36259502502969</v>
      </c>
      <c r="CP41">
        <v>41.342277130291237</v>
      </c>
      <c r="CQ41">
        <v>262.94613701571558</v>
      </c>
      <c r="CR41">
        <v>441.97583105487672</v>
      </c>
      <c r="CS41">
        <v>192.22403821737009</v>
      </c>
      <c r="CT41">
        <v>26.12221021298296</v>
      </c>
      <c r="CU41">
        <v>148.79852163301089</v>
      </c>
      <c r="CV41">
        <v>1116.4464073960689</v>
      </c>
    </row>
    <row r="42">
      <c r="A42" t="s">
        <v>368</v>
      </c>
      <c r="B42">
        <v>2006</v>
      </c>
      <c r="C42" t="s">
        <v>371</v>
      </c>
      <c r="D42">
        <v>127</v>
      </c>
      <c r="E42" t="s">
        <v>51</v>
      </c>
      <c r="F42" t="s">
        <v>19</v>
      </c>
      <c r="G42" t="s">
        <v>390</v>
      </c>
      <c r="H42">
        <v>64.803156774078374</v>
      </c>
      <c r="I42">
        <v>31.180678606935292</v>
      </c>
      <c r="J42">
        <v>9.6883385745153934</v>
      </c>
      <c r="K42">
        <v>0.48354721317900973</v>
      </c>
      <c r="L42">
        <v>1.001573861117111</v>
      </c>
      <c r="M42">
        <v>3.2754353255489268</v>
      </c>
      <c r="N42">
        <v>0.044406678483915697</v>
      </c>
      <c r="O42">
        <v>0</v>
      </c>
      <c r="P42">
        <v>0</v>
      </c>
      <c r="Q42">
        <v>0</v>
      </c>
      <c r="R42">
        <v>73.099681674211411</v>
      </c>
      <c r="S42">
        <v>45.636003215985632</v>
      </c>
      <c r="T42">
        <v>22.233564772265819</v>
      </c>
      <c r="U42">
        <v>10.16090781563453</v>
      </c>
      <c r="V42">
        <v>2.1248039278546829</v>
      </c>
      <c r="W42" t="s">
        <v>147</v>
      </c>
      <c r="X42" t="s">
        <v>148</v>
      </c>
      <c r="Y42" t="s">
        <v>149</v>
      </c>
      <c r="Z42" t="s">
        <v>150</v>
      </c>
      <c r="AA42" t="s">
        <v>151</v>
      </c>
      <c r="AB42" t="s">
        <v>152</v>
      </c>
      <c r="AC42" t="s">
        <v>153</v>
      </c>
      <c r="AD42" t="s">
        <v>154</v>
      </c>
      <c r="AE42" t="s">
        <v>155</v>
      </c>
      <c r="AF42" t="s">
        <v>156</v>
      </c>
      <c r="AG42" t="s">
        <v>157</v>
      </c>
      <c r="AH42" t="s">
        <v>158</v>
      </c>
      <c r="AI42" t="s">
        <v>159</v>
      </c>
      <c r="AJ42" t="s">
        <v>160</v>
      </c>
      <c r="AK42" t="s">
        <v>161</v>
      </c>
      <c r="AL42" t="s">
        <v>162</v>
      </c>
      <c r="AM42" t="s">
        <v>163</v>
      </c>
      <c r="AN42" t="s">
        <v>164</v>
      </c>
      <c r="AO42" t="s">
        <v>165</v>
      </c>
      <c r="AP42" t="s">
        <v>166</v>
      </c>
      <c r="AQ42" t="s">
        <v>167</v>
      </c>
      <c r="AR42">
        <v>0.12931844125760081</v>
      </c>
      <c r="AS42">
        <v>0</v>
      </c>
      <c r="AT42">
        <v>28.806144494808429</v>
      </c>
      <c r="AU42">
        <v>1.2816756356177601</v>
      </c>
      <c r="AV42">
        <v>26.27082214281431</v>
      </c>
      <c r="AW42">
        <v>61.067181173671933</v>
      </c>
      <c r="AX42">
        <v>0</v>
      </c>
      <c r="AY42">
        <v>62.973621188864428</v>
      </c>
      <c r="AZ42">
        <v>0</v>
      </c>
      <c r="BA42">
        <v>46.479646714564772</v>
      </c>
      <c r="BB42">
        <v>3.0439203571351401</v>
      </c>
      <c r="BC42">
        <v>65.350088152139946</v>
      </c>
      <c r="BD42">
        <v>19.441060626871032</v>
      </c>
      <c r="BE42">
        <v>12.513474893370759</v>
      </c>
      <c r="BF42">
        <v>34.822606733910227</v>
      </c>
      <c r="BG42">
        <v>33.603755691496353</v>
      </c>
      <c r="BH42">
        <v>0</v>
      </c>
      <c r="BI42">
        <v>32.063824430415011</v>
      </c>
      <c r="BJ42">
        <v>0.0472644887026119</v>
      </c>
      <c r="BK42">
        <v>0.63110206455385287</v>
      </c>
      <c r="BL42">
        <v>7.6816273878025729</v>
      </c>
      <c r="BM42">
        <v>3380.912048212685</v>
      </c>
      <c r="BN42">
        <v>1625.8467935719841</v>
      </c>
      <c r="BO42">
        <v>505.034862322979</v>
      </c>
      <c r="BP42">
        <v>25.244538767164219</v>
      </c>
      <c r="BQ42">
        <v>52.245836080297593</v>
      </c>
      <c r="BR42">
        <v>52.489224570119667</v>
      </c>
      <c r="BS42">
        <v>0.71405523663191406</v>
      </c>
      <c r="BT42">
        <v>0</v>
      </c>
      <c r="BU42">
        <v>0</v>
      </c>
      <c r="BV42">
        <v>0</v>
      </c>
      <c r="BW42">
        <v>2643.197369326665</v>
      </c>
      <c r="BX42">
        <v>1646.6705612579369</v>
      </c>
      <c r="BY42">
        <v>802.28993165630527</v>
      </c>
      <c r="BZ42">
        <v>367.14661729662078</v>
      </c>
      <c r="CA42">
        <v>76.776319610829901</v>
      </c>
      <c r="CB42">
        <v>0.66739210882654398</v>
      </c>
      <c r="CC42">
        <v>0</v>
      </c>
      <c r="CD42">
        <v>195.9583125466406</v>
      </c>
      <c r="CE42">
        <v>7.0146966346637463</v>
      </c>
      <c r="CF42">
        <v>701.36624374757901</v>
      </c>
      <c r="CG42">
        <v>279.5769422306459</v>
      </c>
      <c r="CH42">
        <v>0</v>
      </c>
      <c r="CI42">
        <v>460.34163764496918</v>
      </c>
      <c r="CJ42">
        <v>0</v>
      </c>
      <c r="CK42">
        <v>1223.968625776492</v>
      </c>
      <c r="CL42">
        <v>42.602457826081398</v>
      </c>
      <c r="CM42">
        <v>1039.324360783907</v>
      </c>
      <c r="CN42">
        <v>633.61465899420625</v>
      </c>
      <c r="CO42">
        <v>111.2999969404509</v>
      </c>
      <c r="CP42">
        <v>75.068871631318316</v>
      </c>
      <c r="CQ42">
        <v>153.95711671913651</v>
      </c>
      <c r="CR42">
        <v>0</v>
      </c>
      <c r="CS42">
        <v>388.50168873237692</v>
      </c>
      <c r="CT42">
        <v>1.1047255255108921</v>
      </c>
      <c r="CU42">
        <v>2.812551906960461</v>
      </c>
      <c r="CV42">
        <v>272.10379920535019</v>
      </c>
    </row>
    <row r="43">
      <c r="A43" t="s">
        <v>368</v>
      </c>
      <c r="B43">
        <v>2006</v>
      </c>
      <c r="C43" t="s">
        <v>371</v>
      </c>
      <c r="D43">
        <v>128</v>
      </c>
      <c r="E43" t="s">
        <v>184</v>
      </c>
      <c r="F43" t="s">
        <v>50</v>
      </c>
      <c r="G43" t="s">
        <v>391</v>
      </c>
      <c r="H43">
        <v>12.732702715119689</v>
      </c>
      <c r="I43">
        <v>9.867662959340084</v>
      </c>
      <c r="J43">
        <v>4.2482880446215789</v>
      </c>
      <c r="K43">
        <v>3.6279823237959539</v>
      </c>
      <c r="L43">
        <v>1.4805879328745439</v>
      </c>
      <c r="M43">
        <v>2.7455354975033428</v>
      </c>
      <c r="N43">
        <v>4.2154560441833873</v>
      </c>
      <c r="O43">
        <v>3.039559474195777</v>
      </c>
      <c r="P43">
        <v>0</v>
      </c>
      <c r="Q43">
        <v>0.27195718643386119</v>
      </c>
      <c r="R43">
        <v>11.31227550747659</v>
      </c>
      <c r="S43">
        <v>11.33747816302184</v>
      </c>
      <c r="T43">
        <v>7.4457932962552027</v>
      </c>
      <c r="U43">
        <v>6.0474023862935251</v>
      </c>
      <c r="V43">
        <v>4.4424068761070146</v>
      </c>
      <c r="W43" t="s">
        <v>147</v>
      </c>
      <c r="X43" t="s">
        <v>148</v>
      </c>
      <c r="Y43" t="s">
        <v>149</v>
      </c>
      <c r="Z43" t="s">
        <v>150</v>
      </c>
      <c r="AA43" t="s">
        <v>151</v>
      </c>
      <c r="AB43" t="s">
        <v>152</v>
      </c>
      <c r="AC43" t="s">
        <v>153</v>
      </c>
      <c r="AD43" t="s">
        <v>154</v>
      </c>
      <c r="AE43" t="s">
        <v>155</v>
      </c>
      <c r="AF43" t="s">
        <v>156</v>
      </c>
      <c r="AG43" t="s">
        <v>157</v>
      </c>
      <c r="AH43" t="s">
        <v>158</v>
      </c>
      <c r="AI43" t="s">
        <v>159</v>
      </c>
      <c r="AJ43" t="s">
        <v>160</v>
      </c>
      <c r="AK43" t="s">
        <v>161</v>
      </c>
      <c r="AL43" t="s">
        <v>162</v>
      </c>
      <c r="AM43" t="s">
        <v>163</v>
      </c>
      <c r="AN43" t="s">
        <v>164</v>
      </c>
      <c r="AO43" t="s">
        <v>165</v>
      </c>
      <c r="AP43" t="s">
        <v>166</v>
      </c>
      <c r="AQ43" t="s">
        <v>167</v>
      </c>
      <c r="AR43">
        <v>7.3065613645911034</v>
      </c>
      <c r="AS43">
        <v>0.92952603764065944</v>
      </c>
      <c r="AT43">
        <v>0</v>
      </c>
      <c r="AU43">
        <v>6.4050507616298171</v>
      </c>
      <c r="AV43">
        <v>6.753581333988949</v>
      </c>
      <c r="AW43">
        <v>7.5343808087181481</v>
      </c>
      <c r="AX43">
        <v>1.98019801980198</v>
      </c>
      <c r="AY43">
        <v>6.1141327460547874</v>
      </c>
      <c r="AZ43">
        <v>16.804645920727051</v>
      </c>
      <c r="BA43">
        <v>1.1045289424887581</v>
      </c>
      <c r="BB43">
        <v>4.9113192350621091</v>
      </c>
      <c r="BC43">
        <v>13.490537585895529</v>
      </c>
      <c r="BD43">
        <v>3.1828888656345491</v>
      </c>
      <c r="BE43">
        <v>8.6996129145067194</v>
      </c>
      <c r="BF43">
        <v>8.791208791208792</v>
      </c>
      <c r="BG43">
        <v>0</v>
      </c>
      <c r="BH43">
        <v>5.4069979983024314</v>
      </c>
      <c r="BI43">
        <v>2.9874276565493298</v>
      </c>
      <c r="BJ43">
        <v>0.80345536241993798</v>
      </c>
      <c r="BK43">
        <v>1.6738753155186621</v>
      </c>
      <c r="BL43">
        <v>3.0266135755807402</v>
      </c>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row>
    <row r="44">
      <c r="A44" t="s">
        <v>368</v>
      </c>
      <c r="B44">
        <v>2006</v>
      </c>
      <c r="C44" t="s">
        <v>371</v>
      </c>
      <c r="D44">
        <v>129</v>
      </c>
      <c r="E44" t="s">
        <v>184</v>
      </c>
      <c r="F44" t="s">
        <v>49</v>
      </c>
      <c r="G44" t="s">
        <v>200</v>
      </c>
      <c r="H44">
        <v>87.267297284880328</v>
      </c>
      <c r="I44">
        <v>90.132337040659877</v>
      </c>
      <c r="J44">
        <v>95.751711955378497</v>
      </c>
      <c r="K44">
        <v>96.372017676204166</v>
      </c>
      <c r="L44">
        <v>98.519412067125501</v>
      </c>
      <c r="M44">
        <v>97.254464502496646</v>
      </c>
      <c r="N44">
        <v>95.784543955816616</v>
      </c>
      <c r="O44">
        <v>96.960440525804188</v>
      </c>
      <c r="P44">
        <v>100</v>
      </c>
      <c r="Q44">
        <v>99.728042813566148</v>
      </c>
      <c r="R44">
        <v>88.687724492523387</v>
      </c>
      <c r="S44">
        <v>88.662521836978172</v>
      </c>
      <c r="T44">
        <v>92.554206703744782</v>
      </c>
      <c r="U44">
        <v>93.952597613706473</v>
      </c>
      <c r="V44">
        <v>95.557593123893</v>
      </c>
      <c r="W44" t="s">
        <v>147</v>
      </c>
      <c r="X44" t="s">
        <v>148</v>
      </c>
      <c r="Y44" t="s">
        <v>149</v>
      </c>
      <c r="Z44" t="s">
        <v>150</v>
      </c>
      <c r="AA44" t="s">
        <v>151</v>
      </c>
      <c r="AB44" t="s">
        <v>152</v>
      </c>
      <c r="AC44" t="s">
        <v>153</v>
      </c>
      <c r="AD44" t="s">
        <v>154</v>
      </c>
      <c r="AE44" t="s">
        <v>155</v>
      </c>
      <c r="AF44" t="s">
        <v>156</v>
      </c>
      <c r="AG44" t="s">
        <v>157</v>
      </c>
      <c r="AH44" t="s">
        <v>158</v>
      </c>
      <c r="AI44" t="s">
        <v>159</v>
      </c>
      <c r="AJ44" t="s">
        <v>160</v>
      </c>
      <c r="AK44" t="s">
        <v>161</v>
      </c>
      <c r="AL44" t="s">
        <v>162</v>
      </c>
      <c r="AM44" t="s">
        <v>163</v>
      </c>
      <c r="AN44" t="s">
        <v>164</v>
      </c>
      <c r="AO44" t="s">
        <v>165</v>
      </c>
      <c r="AP44" t="s">
        <v>166</v>
      </c>
      <c r="AQ44" t="s">
        <v>167</v>
      </c>
      <c r="AR44">
        <v>92.693438635408882</v>
      </c>
      <c r="AS44">
        <v>99.070473962359344</v>
      </c>
      <c r="AT44">
        <v>100</v>
      </c>
      <c r="AU44">
        <v>93.594949238370191</v>
      </c>
      <c r="AV44">
        <v>93.246418666011024</v>
      </c>
      <c r="AW44">
        <v>92.465619191281846</v>
      </c>
      <c r="AX44">
        <v>98.019801980198011</v>
      </c>
      <c r="AY44">
        <v>93.885867253945207</v>
      </c>
      <c r="AZ44">
        <v>83.195354079272889</v>
      </c>
      <c r="BA44">
        <v>98.895471057511244</v>
      </c>
      <c r="BB44">
        <v>95.088680764937891</v>
      </c>
      <c r="BC44">
        <v>86.509462414104448</v>
      </c>
      <c r="BD44">
        <v>96.817111134365447</v>
      </c>
      <c r="BE44">
        <v>91.300387085493298</v>
      </c>
      <c r="BF44">
        <v>91.208791208791212</v>
      </c>
      <c r="BG44">
        <v>100</v>
      </c>
      <c r="BH44">
        <v>94.593002001697556</v>
      </c>
      <c r="BI44">
        <v>97.012572343450699</v>
      </c>
      <c r="BJ44">
        <v>99.196544637580061</v>
      </c>
      <c r="BK44">
        <v>98.326124684481357</v>
      </c>
      <c r="BL44">
        <v>96.973386424419246</v>
      </c>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row>
    <row r="45">
      <c r="A45" t="s">
        <v>368</v>
      </c>
      <c r="B45">
        <v>2006</v>
      </c>
      <c r="C45" t="s">
        <v>371</v>
      </c>
      <c r="D45">
        <v>130</v>
      </c>
      <c r="E45" t="s">
        <v>48</v>
      </c>
      <c r="F45" t="s">
        <v>43</v>
      </c>
      <c r="G45" t="s">
        <v>200</v>
      </c>
      <c r="H45">
        <v>15.75368425551498</v>
      </c>
      <c r="I45">
        <v>36.695200307977252</v>
      </c>
      <c r="J45">
        <v>51.14122022365509</v>
      </c>
      <c r="K45">
        <v>60.743174948857977</v>
      </c>
      <c r="L45">
        <v>91.784434300784255</v>
      </c>
      <c r="M45">
        <v>26.120989536329201</v>
      </c>
      <c r="N45">
        <v>67.396309817249829</v>
      </c>
      <c r="O45">
        <v>100</v>
      </c>
      <c r="P45">
        <v>68.589299330128057</v>
      </c>
      <c r="Q45">
        <v>100</v>
      </c>
      <c r="R45">
        <v>19.012702265827961</v>
      </c>
      <c r="S45">
        <v>27.296855258288829</v>
      </c>
      <c r="T45">
        <v>42.952846618028723</v>
      </c>
      <c r="U45">
        <v>49.3775276515141</v>
      </c>
      <c r="V45">
        <v>77.615640728376775</v>
      </c>
      <c r="W45" t="s">
        <v>147</v>
      </c>
      <c r="X45" t="s">
        <v>148</v>
      </c>
      <c r="Y45" t="s">
        <v>149</v>
      </c>
      <c r="Z45" t="s">
        <v>150</v>
      </c>
      <c r="AA45" t="s">
        <v>151</v>
      </c>
      <c r="AB45" t="s">
        <v>152</v>
      </c>
      <c r="AC45" t="s">
        <v>153</v>
      </c>
      <c r="AD45" t="s">
        <v>154</v>
      </c>
      <c r="AE45" t="s">
        <v>155</v>
      </c>
      <c r="AF45" t="s">
        <v>156</v>
      </c>
      <c r="AG45" t="s">
        <v>157</v>
      </c>
      <c r="AH45" t="s">
        <v>158</v>
      </c>
      <c r="AI45" t="s">
        <v>159</v>
      </c>
      <c r="AJ45" t="s">
        <v>160</v>
      </c>
      <c r="AK45" t="s">
        <v>161</v>
      </c>
      <c r="AL45" t="s">
        <v>162</v>
      </c>
      <c r="AM45" t="s">
        <v>163</v>
      </c>
      <c r="AN45" t="s">
        <v>164</v>
      </c>
      <c r="AO45" t="s">
        <v>165</v>
      </c>
      <c r="AP45" t="s">
        <v>166</v>
      </c>
      <c r="AQ45" t="s">
        <v>167</v>
      </c>
      <c r="AR45">
        <v>12.752971461654109</v>
      </c>
      <c r="AS45">
        <v>50</v>
      </c>
      <c r="AT45">
        <v>77.064440225175943</v>
      </c>
      <c r="AU45">
        <v>100</v>
      </c>
      <c r="AV45">
        <v>25.466623529301419</v>
      </c>
      <c r="AW45">
        <v>0</v>
      </c>
      <c r="AX45">
        <v>0</v>
      </c>
      <c r="AY45">
        <v>67.981051610102412</v>
      </c>
      <c r="AZ45">
        <v>27.258949687800332</v>
      </c>
      <c r="BA45">
        <v>70.512056374296122</v>
      </c>
      <c r="BB45">
        <v>100</v>
      </c>
      <c r="BC45">
        <v>57.245452833316989</v>
      </c>
      <c r="BD45">
        <v>21.931129986420501</v>
      </c>
      <c r="BE45">
        <v>95.557193941250077</v>
      </c>
      <c r="BF45">
        <v>0</v>
      </c>
      <c r="BG45">
        <v>70.270270270270274</v>
      </c>
      <c r="BH45">
        <v>58.057218479211691</v>
      </c>
      <c r="BI45">
        <v>0</v>
      </c>
      <c r="BJ45">
        <v>16.666666666666661</v>
      </c>
      <c r="BK45">
        <v>50</v>
      </c>
      <c r="BL45">
        <v>34.883381649572677</v>
      </c>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row>
    <row r="46">
      <c r="A46" t="s">
        <v>368</v>
      </c>
      <c r="B46">
        <v>2006</v>
      </c>
      <c r="C46" t="s">
        <v>371</v>
      </c>
      <c r="D46">
        <v>135</v>
      </c>
      <c r="E46" t="s">
        <v>46</v>
      </c>
      <c r="F46" t="s">
        <v>45</v>
      </c>
      <c r="G46" t="s">
        <v>392</v>
      </c>
      <c r="H46">
        <v>0</v>
      </c>
      <c r="I46">
        <v>0.33155094627356752</v>
      </c>
      <c r="J46">
        <v>4.1686452947901511</v>
      </c>
      <c r="K46">
        <v>24.177453587535471</v>
      </c>
      <c r="L46">
        <v>36.833379267188967</v>
      </c>
      <c r="M46">
        <v>20.65290023757489</v>
      </c>
      <c r="N46">
        <v>37.809007972728779</v>
      </c>
      <c r="O46">
        <v>41.662442720105439</v>
      </c>
      <c r="P46">
        <v>53.174531418971348</v>
      </c>
      <c r="Q46">
        <v>55.815814697721102</v>
      </c>
      <c r="R46">
        <v>0</v>
      </c>
      <c r="S46">
        <v>0</v>
      </c>
      <c r="T46">
        <v>0.090897929192621199</v>
      </c>
      <c r="U46">
        <v>0.27069030930950222</v>
      </c>
      <c r="V46">
        <v>1.3966472616019689</v>
      </c>
      <c r="W46" t="s">
        <v>147</v>
      </c>
      <c r="X46" t="s">
        <v>148</v>
      </c>
      <c r="Y46" t="s">
        <v>149</v>
      </c>
      <c r="Z46" t="s">
        <v>150</v>
      </c>
      <c r="AA46" t="s">
        <v>151</v>
      </c>
      <c r="AB46" t="s">
        <v>152</v>
      </c>
      <c r="AC46" t="s">
        <v>153</v>
      </c>
      <c r="AD46" t="s">
        <v>154</v>
      </c>
      <c r="AE46" t="s">
        <v>155</v>
      </c>
      <c r="AF46" t="s">
        <v>156</v>
      </c>
      <c r="AG46" t="s">
        <v>157</v>
      </c>
      <c r="AH46" t="s">
        <v>158</v>
      </c>
      <c r="AI46" t="s">
        <v>159</v>
      </c>
      <c r="AJ46" t="s">
        <v>160</v>
      </c>
      <c r="AK46" t="s">
        <v>161</v>
      </c>
      <c r="AL46" t="s">
        <v>162</v>
      </c>
      <c r="AM46" t="s">
        <v>163</v>
      </c>
      <c r="AN46" t="s">
        <v>164</v>
      </c>
      <c r="AO46" t="s">
        <v>165</v>
      </c>
      <c r="AP46" t="s">
        <v>166</v>
      </c>
      <c r="AQ46" t="s">
        <v>167</v>
      </c>
      <c r="AR46">
        <v>23.34709652946362</v>
      </c>
      <c r="AS46">
        <v>80.512388387454862</v>
      </c>
      <c r="AT46">
        <v>12.59605355223569</v>
      </c>
      <c r="AU46">
        <v>7.1393206456677847</v>
      </c>
      <c r="AV46">
        <v>8.971754791496112</v>
      </c>
      <c r="AW46">
        <v>0</v>
      </c>
      <c r="AX46">
        <v>0</v>
      </c>
      <c r="AY46">
        <v>0</v>
      </c>
      <c r="AZ46">
        <v>0</v>
      </c>
      <c r="BA46">
        <v>3.4061379964959269</v>
      </c>
      <c r="BB46">
        <v>11.993331950103061</v>
      </c>
      <c r="BC46">
        <v>3.881181825778659</v>
      </c>
      <c r="BD46">
        <v>3.067961231585278</v>
      </c>
      <c r="BE46">
        <v>1.1078415978447851</v>
      </c>
      <c r="BF46">
        <v>0</v>
      </c>
      <c r="BG46">
        <v>0</v>
      </c>
      <c r="BH46">
        <v>0</v>
      </c>
      <c r="BI46">
        <v>0.48385678981220859</v>
      </c>
      <c r="BJ46">
        <v>54.378252635108133</v>
      </c>
      <c r="BK46">
        <v>0</v>
      </c>
      <c r="BL46">
        <v>15.242374527976949</v>
      </c>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row>
    <row r="47">
      <c r="A47" t="s">
        <v>368</v>
      </c>
      <c r="B47">
        <v>2006</v>
      </c>
      <c r="C47" t="s">
        <v>371</v>
      </c>
      <c r="D47">
        <v>136</v>
      </c>
      <c r="E47" t="s">
        <v>46</v>
      </c>
      <c r="F47" t="s">
        <v>44</v>
      </c>
      <c r="G47" t="s">
        <v>393</v>
      </c>
      <c r="H47">
        <v>0</v>
      </c>
      <c r="I47">
        <v>0.63361047505812762</v>
      </c>
      <c r="J47">
        <v>0.77525335566119979</v>
      </c>
      <c r="K47">
        <v>3.2186227070772349</v>
      </c>
      <c r="L47">
        <v>2.0170146356837271</v>
      </c>
      <c r="M47">
        <v>1.4174747380528641</v>
      </c>
      <c r="N47">
        <v>3.3167165269042309</v>
      </c>
      <c r="O47">
        <v>2.8140162930268842</v>
      </c>
      <c r="P47">
        <v>2.5937835262188891</v>
      </c>
      <c r="Q47">
        <v>1.2605568563692211</v>
      </c>
      <c r="R47">
        <v>0</v>
      </c>
      <c r="S47">
        <v>0.31360951237327228</v>
      </c>
      <c r="T47">
        <v>0.43989932024843559</v>
      </c>
      <c r="U47">
        <v>0.98824219350420117</v>
      </c>
      <c r="V47">
        <v>2.7888881156857299</v>
      </c>
      <c r="W47" t="s">
        <v>147</v>
      </c>
      <c r="X47" t="s">
        <v>148</v>
      </c>
      <c r="Y47" t="s">
        <v>149</v>
      </c>
      <c r="Z47" t="s">
        <v>150</v>
      </c>
      <c r="AA47" t="s">
        <v>151</v>
      </c>
      <c r="AB47" t="s">
        <v>152</v>
      </c>
      <c r="AC47" t="s">
        <v>153</v>
      </c>
      <c r="AD47" t="s">
        <v>154</v>
      </c>
      <c r="AE47" t="s">
        <v>155</v>
      </c>
      <c r="AF47" t="s">
        <v>156</v>
      </c>
      <c r="AG47" t="s">
        <v>157</v>
      </c>
      <c r="AH47" t="s">
        <v>158</v>
      </c>
      <c r="AI47" t="s">
        <v>159</v>
      </c>
      <c r="AJ47" t="s">
        <v>160</v>
      </c>
      <c r="AK47" t="s">
        <v>161</v>
      </c>
      <c r="AL47" t="s">
        <v>162</v>
      </c>
      <c r="AM47" t="s">
        <v>163</v>
      </c>
      <c r="AN47" t="s">
        <v>164</v>
      </c>
      <c r="AO47" t="s">
        <v>165</v>
      </c>
      <c r="AP47" t="s">
        <v>166</v>
      </c>
      <c r="AQ47" t="s">
        <v>167</v>
      </c>
      <c r="AR47">
        <v>0</v>
      </c>
      <c r="AS47">
        <v>0</v>
      </c>
      <c r="AT47">
        <v>1.049671129352975</v>
      </c>
      <c r="AU47">
        <v>4.0031885844686501</v>
      </c>
      <c r="AV47">
        <v>0.63592998161490999</v>
      </c>
      <c r="AW47">
        <v>1.062214151864677</v>
      </c>
      <c r="AX47">
        <v>94.20289855072464</v>
      </c>
      <c r="AY47">
        <v>0</v>
      </c>
      <c r="AZ47">
        <v>0</v>
      </c>
      <c r="BA47">
        <v>0</v>
      </c>
      <c r="BB47">
        <v>10.559901967079769</v>
      </c>
      <c r="BC47">
        <v>0.66265580244122213</v>
      </c>
      <c r="BD47">
        <v>0.89339122164953155</v>
      </c>
      <c r="BE47">
        <v>0</v>
      </c>
      <c r="BF47">
        <v>0</v>
      </c>
      <c r="BG47">
        <v>0</v>
      </c>
      <c r="BH47">
        <v>1.229291755797546</v>
      </c>
      <c r="BI47">
        <v>1.1914383055061</v>
      </c>
      <c r="BJ47">
        <v>0</v>
      </c>
      <c r="BK47">
        <v>0</v>
      </c>
      <c r="BL47">
        <v>0.14657901856758571</v>
      </c>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row>
    <row r="48">
      <c r="A48" t="s">
        <v>368</v>
      </c>
      <c r="B48">
        <v>2006</v>
      </c>
      <c r="C48" t="s">
        <v>371</v>
      </c>
      <c r="D48">
        <v>137</v>
      </c>
      <c r="E48" t="s">
        <v>46</v>
      </c>
      <c r="F48" t="s">
        <v>43</v>
      </c>
      <c r="G48" t="s">
        <v>394</v>
      </c>
      <c r="H48">
        <v>9.0343888725650494</v>
      </c>
      <c r="I48">
        <v>27.926581825636291</v>
      </c>
      <c r="J48">
        <v>44.748330839410158</v>
      </c>
      <c r="K48">
        <v>55.226511465252443</v>
      </c>
      <c r="L48">
        <v>51.746031100384627</v>
      </c>
      <c r="M48">
        <v>57.434507658822589</v>
      </c>
      <c r="N48">
        <v>52.646381091812863</v>
      </c>
      <c r="O48">
        <v>48.262339221340952</v>
      </c>
      <c r="P48">
        <v>41.176821162840902</v>
      </c>
      <c r="Q48">
        <v>42.923628445909721</v>
      </c>
      <c r="R48">
        <v>6.0785042741396209</v>
      </c>
      <c r="S48">
        <v>18.507855654435559</v>
      </c>
      <c r="T48">
        <v>32.733664381806719</v>
      </c>
      <c r="U48">
        <v>41.114295947504367</v>
      </c>
      <c r="V48">
        <v>66.379005135884213</v>
      </c>
      <c r="W48" t="s">
        <v>147</v>
      </c>
      <c r="X48" t="s">
        <v>148</v>
      </c>
      <c r="Y48" t="s">
        <v>149</v>
      </c>
      <c r="Z48" t="s">
        <v>150</v>
      </c>
      <c r="AA48" t="s">
        <v>151</v>
      </c>
      <c r="AB48" t="s">
        <v>152</v>
      </c>
      <c r="AC48" t="s">
        <v>153</v>
      </c>
      <c r="AD48" t="s">
        <v>154</v>
      </c>
      <c r="AE48" t="s">
        <v>155</v>
      </c>
      <c r="AF48" t="s">
        <v>156</v>
      </c>
      <c r="AG48" t="s">
        <v>157</v>
      </c>
      <c r="AH48" t="s">
        <v>158</v>
      </c>
      <c r="AI48" t="s">
        <v>159</v>
      </c>
      <c r="AJ48" t="s">
        <v>160</v>
      </c>
      <c r="AK48" t="s">
        <v>161</v>
      </c>
      <c r="AL48" t="s">
        <v>162</v>
      </c>
      <c r="AM48" t="s">
        <v>163</v>
      </c>
      <c r="AN48" t="s">
        <v>164</v>
      </c>
      <c r="AO48" t="s">
        <v>165</v>
      </c>
      <c r="AP48" t="s">
        <v>166</v>
      </c>
      <c r="AQ48" t="s">
        <v>167</v>
      </c>
      <c r="AR48">
        <v>51.746042395265121</v>
      </c>
      <c r="AS48">
        <v>5.3801285637281833</v>
      </c>
      <c r="AT48">
        <v>23.59422715694777</v>
      </c>
      <c r="AU48">
        <v>61.814078001096597</v>
      </c>
      <c r="AV48">
        <v>46.240036637461706</v>
      </c>
      <c r="AW48">
        <v>13.036013410983919</v>
      </c>
      <c r="AX48">
        <v>3.381642512077295</v>
      </c>
      <c r="AY48">
        <v>14.85194720947387</v>
      </c>
      <c r="AZ48">
        <v>39.94528161935208</v>
      </c>
      <c r="BA48">
        <v>23.32671053446785</v>
      </c>
      <c r="BB48">
        <v>44.57220418148772</v>
      </c>
      <c r="BC48">
        <v>17.008387951089741</v>
      </c>
      <c r="BD48">
        <v>42.529240085947833</v>
      </c>
      <c r="BE48">
        <v>44.738762918589259</v>
      </c>
      <c r="BF48">
        <v>45.999725789443552</v>
      </c>
      <c r="BG48">
        <v>9.0037837545801036</v>
      </c>
      <c r="BH48">
        <v>42.172345503762557</v>
      </c>
      <c r="BI48">
        <v>50.396244640076262</v>
      </c>
      <c r="BJ48">
        <v>44.456872319550918</v>
      </c>
      <c r="BK48">
        <v>65.980339319779475</v>
      </c>
      <c r="BL48">
        <v>45.411574312609908</v>
      </c>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row>
    <row r="49">
      <c r="A49" t="s">
        <v>368</v>
      </c>
      <c r="B49">
        <v>2006</v>
      </c>
      <c r="C49" t="s">
        <v>371</v>
      </c>
      <c r="D49">
        <v>138</v>
      </c>
      <c r="E49" t="s">
        <v>46</v>
      </c>
      <c r="F49" t="s">
        <v>42</v>
      </c>
      <c r="G49" t="s">
        <v>200</v>
      </c>
      <c r="H49">
        <v>26.162454353356338</v>
      </c>
      <c r="I49">
        <v>39.927578146096749</v>
      </c>
      <c r="J49">
        <v>40.631608851108759</v>
      </c>
      <c r="K49">
        <v>16.89386502695589</v>
      </c>
      <c r="L49">
        <v>8.4020011356256195</v>
      </c>
      <c r="M49">
        <v>17.21968204000077</v>
      </c>
      <c r="N49">
        <v>6.1834877300701621</v>
      </c>
      <c r="O49">
        <v>7.2612017655266579</v>
      </c>
      <c r="P49">
        <v>3.0548638919688371</v>
      </c>
      <c r="Q49">
        <v>0</v>
      </c>
      <c r="R49">
        <v>20.821814051648921</v>
      </c>
      <c r="S49">
        <v>35.542531617205647</v>
      </c>
      <c r="T49">
        <v>44.501973596486529</v>
      </c>
      <c r="U49">
        <v>47.48427755713567</v>
      </c>
      <c r="V49">
        <v>27.31065555897322</v>
      </c>
      <c r="W49" t="s">
        <v>147</v>
      </c>
      <c r="X49" t="s">
        <v>148</v>
      </c>
      <c r="Y49" t="s">
        <v>149</v>
      </c>
      <c r="Z49" t="s">
        <v>150</v>
      </c>
      <c r="AA49" t="s">
        <v>151</v>
      </c>
      <c r="AB49" t="s">
        <v>152</v>
      </c>
      <c r="AC49" t="s">
        <v>153</v>
      </c>
      <c r="AD49" t="s">
        <v>154</v>
      </c>
      <c r="AE49" t="s">
        <v>155</v>
      </c>
      <c r="AF49" t="s">
        <v>156</v>
      </c>
      <c r="AG49" t="s">
        <v>157</v>
      </c>
      <c r="AH49" t="s">
        <v>158</v>
      </c>
      <c r="AI49" t="s">
        <v>159</v>
      </c>
      <c r="AJ49" t="s">
        <v>160</v>
      </c>
      <c r="AK49" t="s">
        <v>161</v>
      </c>
      <c r="AL49" t="s">
        <v>162</v>
      </c>
      <c r="AM49" t="s">
        <v>163</v>
      </c>
      <c r="AN49" t="s">
        <v>164</v>
      </c>
      <c r="AO49" t="s">
        <v>165</v>
      </c>
      <c r="AP49" t="s">
        <v>166</v>
      </c>
      <c r="AQ49" t="s">
        <v>167</v>
      </c>
      <c r="AR49">
        <v>24.777542634013681</v>
      </c>
      <c r="AS49">
        <v>14.10748304881697</v>
      </c>
      <c r="AT49">
        <v>33.953903666655201</v>
      </c>
      <c r="AU49">
        <v>25.761737133149229</v>
      </c>
      <c r="AV49">
        <v>17.88145644661299</v>
      </c>
      <c r="AW49">
        <v>24.834591263479489</v>
      </c>
      <c r="AX49">
        <v>2.4154589371980668</v>
      </c>
      <c r="AY49">
        <v>22.17443160166173</v>
      </c>
      <c r="AZ49">
        <v>60.054718380647913</v>
      </c>
      <c r="BA49">
        <v>26.787504754471431</v>
      </c>
      <c r="BB49">
        <v>29.830641544194279</v>
      </c>
      <c r="BC49">
        <v>13.097686268550341</v>
      </c>
      <c r="BD49">
        <v>34.10739922684067</v>
      </c>
      <c r="BE49">
        <v>41.639920590195281</v>
      </c>
      <c r="BF49">
        <v>19.17766747664621</v>
      </c>
      <c r="BG49">
        <v>57.392460553923478</v>
      </c>
      <c r="BH49">
        <v>56.598362740439903</v>
      </c>
      <c r="BI49">
        <v>15.86463583419037</v>
      </c>
      <c r="BJ49">
        <v>1.117610556638319</v>
      </c>
      <c r="BK49">
        <v>33.388558615666639</v>
      </c>
      <c r="BL49">
        <v>31.517844753043072</v>
      </c>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row>
    <row r="50">
      <c r="A50" t="s">
        <v>368</v>
      </c>
      <c r="B50">
        <v>2006</v>
      </c>
      <c r="C50" t="s">
        <v>371</v>
      </c>
      <c r="D50">
        <v>139</v>
      </c>
      <c r="E50" t="s">
        <v>46</v>
      </c>
      <c r="F50" t="s">
        <v>19</v>
      </c>
      <c r="G50" t="s">
        <v>200</v>
      </c>
      <c r="H50">
        <v>64.803156774078374</v>
      </c>
      <c r="I50">
        <v>31.180678606935292</v>
      </c>
      <c r="J50">
        <v>9.6761616590297024</v>
      </c>
      <c r="K50">
        <v>0.48354721317900973</v>
      </c>
      <c r="L50">
        <v>1.001573861117111</v>
      </c>
      <c r="M50">
        <v>3.2754353255489268</v>
      </c>
      <c r="N50">
        <v>0.044406678483915697</v>
      </c>
      <c r="O50">
        <v>0</v>
      </c>
      <c r="P50">
        <v>0</v>
      </c>
      <c r="Q50">
        <v>0</v>
      </c>
      <c r="R50">
        <v>73.099681674211411</v>
      </c>
      <c r="S50">
        <v>45.636003215985632</v>
      </c>
      <c r="T50">
        <v>22.233564772265819</v>
      </c>
      <c r="U50">
        <v>10.142493992546299</v>
      </c>
      <c r="V50">
        <v>2.1248039278546829</v>
      </c>
      <c r="W50" t="s">
        <v>147</v>
      </c>
      <c r="X50" t="s">
        <v>148</v>
      </c>
      <c r="Y50" t="s">
        <v>149</v>
      </c>
      <c r="Z50" t="s">
        <v>150</v>
      </c>
      <c r="AA50" t="s">
        <v>151</v>
      </c>
      <c r="AB50" t="s">
        <v>152</v>
      </c>
      <c r="AC50" t="s">
        <v>153</v>
      </c>
      <c r="AD50" t="s">
        <v>154</v>
      </c>
      <c r="AE50" t="s">
        <v>155</v>
      </c>
      <c r="AF50" t="s">
        <v>156</v>
      </c>
      <c r="AG50" t="s">
        <v>157</v>
      </c>
      <c r="AH50" t="s">
        <v>158</v>
      </c>
      <c r="AI50" t="s">
        <v>159</v>
      </c>
      <c r="AJ50" t="s">
        <v>160</v>
      </c>
      <c r="AK50" t="s">
        <v>161</v>
      </c>
      <c r="AL50" t="s">
        <v>162</v>
      </c>
      <c r="AM50" t="s">
        <v>163</v>
      </c>
      <c r="AN50" t="s">
        <v>164</v>
      </c>
      <c r="AO50" t="s">
        <v>165</v>
      </c>
      <c r="AP50" t="s">
        <v>166</v>
      </c>
      <c r="AQ50" t="s">
        <v>167</v>
      </c>
      <c r="AR50">
        <v>0.12931844125760081</v>
      </c>
      <c r="AS50">
        <v>0</v>
      </c>
      <c r="AT50">
        <v>28.806144494808429</v>
      </c>
      <c r="AU50">
        <v>1.2816756356177601</v>
      </c>
      <c r="AV50">
        <v>26.27082214281431</v>
      </c>
      <c r="AW50">
        <v>61.067181173671933</v>
      </c>
      <c r="AX50">
        <v>0</v>
      </c>
      <c r="AY50">
        <v>62.973621188864428</v>
      </c>
      <c r="AZ50">
        <v>0</v>
      </c>
      <c r="BA50">
        <v>46.479646714564772</v>
      </c>
      <c r="BB50">
        <v>3.0439203571351401</v>
      </c>
      <c r="BC50">
        <v>65.350088152139946</v>
      </c>
      <c r="BD50">
        <v>19.402008233976549</v>
      </c>
      <c r="BE50">
        <v>12.513474893370759</v>
      </c>
      <c r="BF50">
        <v>34.822606733910227</v>
      </c>
      <c r="BG50">
        <v>33.603755691496353</v>
      </c>
      <c r="BH50">
        <v>0</v>
      </c>
      <c r="BI50">
        <v>32.063824430415011</v>
      </c>
      <c r="BJ50">
        <v>0.0472644887026119</v>
      </c>
      <c r="BK50">
        <v>0.63110206455385287</v>
      </c>
      <c r="BL50">
        <v>7.6816273878025729</v>
      </c>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row>
    <row r="51">
      <c r="A51" t="s">
        <v>368</v>
      </c>
      <c r="B51">
        <v>2006</v>
      </c>
      <c r="C51" t="s">
        <v>371</v>
      </c>
      <c r="D51">
        <v>148</v>
      </c>
      <c r="E51" t="s">
        <v>109</v>
      </c>
      <c r="F51" t="s">
        <v>50</v>
      </c>
      <c r="G51" t="s">
        <v>200</v>
      </c>
      <c r="H51">
        <v>1.1503218772715611</v>
      </c>
      <c r="I51">
        <v>2.8509398466886999</v>
      </c>
      <c r="J51">
        <v>2.1057295279409209</v>
      </c>
      <c r="K51">
        <v>2.9975328793907061</v>
      </c>
      <c r="L51">
        <v>1.3413597362139651</v>
      </c>
      <c r="M51">
        <v>2.1828347749772039</v>
      </c>
      <c r="N51">
        <v>3.952921892912634</v>
      </c>
      <c r="O51">
        <v>2.8188509279912388</v>
      </c>
      <c r="P51">
        <v>0</v>
      </c>
      <c r="Q51">
        <v>0.27195718643386119</v>
      </c>
      <c r="R51">
        <v>0.68761715022441428</v>
      </c>
      <c r="S51">
        <v>2.133879503247714</v>
      </c>
      <c r="T51">
        <v>2.4768030541748312</v>
      </c>
      <c r="U51">
        <v>2.5515203913756181</v>
      </c>
      <c r="V51">
        <v>3.1347639998504708</v>
      </c>
      <c r="W51" t="s">
        <v>147</v>
      </c>
      <c r="X51" t="s">
        <v>148</v>
      </c>
      <c r="Y51" t="s">
        <v>149</v>
      </c>
      <c r="Z51" t="s">
        <v>150</v>
      </c>
      <c r="AA51" t="s">
        <v>151</v>
      </c>
      <c r="AB51" t="s">
        <v>152</v>
      </c>
      <c r="AC51" t="s">
        <v>153</v>
      </c>
      <c r="AD51" t="s">
        <v>154</v>
      </c>
      <c r="AE51" t="s">
        <v>155</v>
      </c>
      <c r="AF51" t="s">
        <v>156</v>
      </c>
      <c r="AG51" t="s">
        <v>157</v>
      </c>
      <c r="AH51" t="s">
        <v>158</v>
      </c>
      <c r="AI51" t="s">
        <v>159</v>
      </c>
      <c r="AJ51" t="s">
        <v>160</v>
      </c>
      <c r="AK51" t="s">
        <v>161</v>
      </c>
      <c r="AL51" t="s">
        <v>162</v>
      </c>
      <c r="AM51" t="s">
        <v>163</v>
      </c>
      <c r="AN51" t="s">
        <v>164</v>
      </c>
      <c r="AO51" t="s">
        <v>165</v>
      </c>
      <c r="AP51" t="s">
        <v>166</v>
      </c>
      <c r="AQ51" t="s">
        <v>167</v>
      </c>
      <c r="AR51">
        <v>5.4867262761329538</v>
      </c>
      <c r="AS51">
        <v>0.79839330944616349</v>
      </c>
      <c r="AT51">
        <v>0</v>
      </c>
      <c r="AU51">
        <v>4.6729064461132106</v>
      </c>
      <c r="AV51">
        <v>3.771721288642591</v>
      </c>
      <c r="AW51">
        <v>1.062214151864677</v>
      </c>
      <c r="AX51">
        <v>1.932367149758454</v>
      </c>
      <c r="AY51">
        <v>0.90806776776121212</v>
      </c>
      <c r="AZ51">
        <v>6.7126631381693844</v>
      </c>
      <c r="BA51">
        <v>0.29527204917617578</v>
      </c>
      <c r="BB51">
        <v>3.2967445529597161</v>
      </c>
      <c r="BC51">
        <v>2.9075110923737539</v>
      </c>
      <c r="BD51">
        <v>1.473350238906721</v>
      </c>
      <c r="BE51">
        <v>3.9884771273745172</v>
      </c>
      <c r="BF51">
        <v>4.0439319375334994</v>
      </c>
      <c r="BG51">
        <v>0</v>
      </c>
      <c r="BH51">
        <v>2.346725657854897</v>
      </c>
      <c r="BI51">
        <v>1.5555995792462509</v>
      </c>
      <c r="BJ51">
        <v>0.79409611140265446</v>
      </c>
      <c r="BK51">
        <v>1.1044286129692431</v>
      </c>
      <c r="BL51">
        <v>1.8401970302099191</v>
      </c>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row>
    <row r="52">
      <c r="A52" t="s">
        <v>368</v>
      </c>
      <c r="B52">
        <v>2006</v>
      </c>
      <c r="C52" t="s">
        <v>371</v>
      </c>
      <c r="D52">
        <v>149</v>
      </c>
      <c r="E52" t="s">
        <v>109</v>
      </c>
      <c r="F52" t="s">
        <v>49</v>
      </c>
      <c r="G52" t="s">
        <v>200</v>
      </c>
      <c r="H52">
        <v>7.884066995293491</v>
      </c>
      <c r="I52">
        <v>26.04080340027927</v>
      </c>
      <c r="J52">
        <v>47.460813649535488</v>
      </c>
      <c r="K52">
        <v>79.625054880474494</v>
      </c>
      <c r="L52">
        <v>89.255065267043392</v>
      </c>
      <c r="M52">
        <v>77.322047859473074</v>
      </c>
      <c r="N52">
        <v>89.81918369853328</v>
      </c>
      <c r="O52">
        <v>89.919947306482044</v>
      </c>
      <c r="P52">
        <v>96.945136108031164</v>
      </c>
      <c r="Q52">
        <v>99.728042813566148</v>
      </c>
      <c r="R52">
        <v>5.3908871239152054</v>
      </c>
      <c r="S52">
        <v>16.687585663561119</v>
      </c>
      <c r="T52">
        <v>30.787658577072929</v>
      </c>
      <c r="U52">
        <v>39.640485835275577</v>
      </c>
      <c r="V52">
        <v>67.429776513321499</v>
      </c>
      <c r="W52" t="s">
        <v>147</v>
      </c>
      <c r="X52" t="s">
        <v>148</v>
      </c>
      <c r="Y52" t="s">
        <v>149</v>
      </c>
      <c r="Z52" t="s">
        <v>150</v>
      </c>
      <c r="AA52" t="s">
        <v>151</v>
      </c>
      <c r="AB52" t="s">
        <v>152</v>
      </c>
      <c r="AC52" t="s">
        <v>153</v>
      </c>
      <c r="AD52" t="s">
        <v>154</v>
      </c>
      <c r="AE52" t="s">
        <v>155</v>
      </c>
      <c r="AF52" t="s">
        <v>156</v>
      </c>
      <c r="AG52" t="s">
        <v>157</v>
      </c>
      <c r="AH52" t="s">
        <v>158</v>
      </c>
      <c r="AI52" t="s">
        <v>159</v>
      </c>
      <c r="AJ52" t="s">
        <v>160</v>
      </c>
      <c r="AK52" t="s">
        <v>161</v>
      </c>
      <c r="AL52" t="s">
        <v>162</v>
      </c>
      <c r="AM52" t="s">
        <v>163</v>
      </c>
      <c r="AN52" t="s">
        <v>164</v>
      </c>
      <c r="AO52" t="s">
        <v>165</v>
      </c>
      <c r="AP52" t="s">
        <v>166</v>
      </c>
      <c r="AQ52" t="s">
        <v>167</v>
      </c>
      <c r="AR52">
        <v>69.606412648595779</v>
      </c>
      <c r="AS52">
        <v>85.094123641736871</v>
      </c>
      <c r="AT52">
        <v>37.239951838536442</v>
      </c>
      <c r="AU52">
        <v>68.283680785119799</v>
      </c>
      <c r="AV52">
        <v>52.076000121930143</v>
      </c>
      <c r="AW52">
        <v>13.036013410983919</v>
      </c>
      <c r="AX52">
        <v>95.652173913043484</v>
      </c>
      <c r="AY52">
        <v>13.94387944171266</v>
      </c>
      <c r="AZ52">
        <v>33.232618481182683</v>
      </c>
      <c r="BA52">
        <v>26.437576481787609</v>
      </c>
      <c r="BB52">
        <v>63.828693545710848</v>
      </c>
      <c r="BC52">
        <v>18.644714486935861</v>
      </c>
      <c r="BD52">
        <v>44.81636646513504</v>
      </c>
      <c r="BE52">
        <v>41.858127389059533</v>
      </c>
      <c r="BF52">
        <v>41.955793851910059</v>
      </c>
      <c r="BG52">
        <v>9.0037837545801036</v>
      </c>
      <c r="BH52">
        <v>41.054911601705207</v>
      </c>
      <c r="BI52">
        <v>50.515940156148318</v>
      </c>
      <c r="BJ52">
        <v>98.041028843256413</v>
      </c>
      <c r="BK52">
        <v>64.875910706810231</v>
      </c>
      <c r="BL52">
        <v>58.960330828944542</v>
      </c>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row>
    <row r="53">
      <c r="A53" t="s">
        <v>368</v>
      </c>
      <c r="B53">
        <v>2006</v>
      </c>
      <c r="C53" t="s">
        <v>371</v>
      </c>
      <c r="D53">
        <v>150</v>
      </c>
      <c r="E53" t="s">
        <v>109</v>
      </c>
      <c r="F53" t="s">
        <v>111</v>
      </c>
      <c r="G53" t="s">
        <v>200</v>
      </c>
      <c r="H53">
        <v>90.965611127434983</v>
      </c>
      <c r="I53">
        <v>71.108256753031924</v>
      </c>
      <c r="J53">
        <v>50.43345682252356</v>
      </c>
      <c r="K53">
        <v>17.377412240134891</v>
      </c>
      <c r="L53">
        <v>9.4035749967427282</v>
      </c>
      <c r="M53">
        <v>20.495117365549699</v>
      </c>
      <c r="N53">
        <v>6.2278944085540768</v>
      </c>
      <c r="O53">
        <v>7.2612017655266579</v>
      </c>
      <c r="P53">
        <v>3.0548638919688371</v>
      </c>
      <c r="Q53">
        <v>0</v>
      </c>
      <c r="R53">
        <v>93.921495725860368</v>
      </c>
      <c r="S53">
        <v>81.178534833191122</v>
      </c>
      <c r="T53">
        <v>66.735538368752316</v>
      </c>
      <c r="U53">
        <v>57.807993773348848</v>
      </c>
      <c r="V53">
        <v>29.435459486827909</v>
      </c>
      <c r="W53" t="s">
        <v>147</v>
      </c>
      <c r="X53" t="s">
        <v>148</v>
      </c>
      <c r="Y53" t="s">
        <v>149</v>
      </c>
      <c r="Z53" t="s">
        <v>150</v>
      </c>
      <c r="AA53" t="s">
        <v>151</v>
      </c>
      <c r="AB53" t="s">
        <v>152</v>
      </c>
      <c r="AC53" t="s">
        <v>153</v>
      </c>
      <c r="AD53" t="s">
        <v>154</v>
      </c>
      <c r="AE53" t="s">
        <v>155</v>
      </c>
      <c r="AF53" t="s">
        <v>156</v>
      </c>
      <c r="AG53" t="s">
        <v>157</v>
      </c>
      <c r="AH53" t="s">
        <v>158</v>
      </c>
      <c r="AI53" t="s">
        <v>159</v>
      </c>
      <c r="AJ53" t="s">
        <v>160</v>
      </c>
      <c r="AK53" t="s">
        <v>161</v>
      </c>
      <c r="AL53" t="s">
        <v>162</v>
      </c>
      <c r="AM53" t="s">
        <v>163</v>
      </c>
      <c r="AN53" t="s">
        <v>164</v>
      </c>
      <c r="AO53" t="s">
        <v>165</v>
      </c>
      <c r="AP53" t="s">
        <v>166</v>
      </c>
      <c r="AQ53" t="s">
        <v>167</v>
      </c>
      <c r="AR53">
        <v>24.90686107527128</v>
      </c>
      <c r="AS53">
        <v>14.10748304881697</v>
      </c>
      <c r="AT53">
        <v>62.760048161463637</v>
      </c>
      <c r="AU53">
        <v>27.043412768766981</v>
      </c>
      <c r="AV53">
        <v>44.152278589427297</v>
      </c>
      <c r="AW53">
        <v>85.901772437151408</v>
      </c>
      <c r="AX53">
        <v>2.4154589371980668</v>
      </c>
      <c r="AY53">
        <v>85.148052790526137</v>
      </c>
      <c r="AZ53">
        <v>60.054718380647913</v>
      </c>
      <c r="BA53">
        <v>73.267151469036236</v>
      </c>
      <c r="BB53">
        <v>32.874561901329422</v>
      </c>
      <c r="BC53">
        <v>78.447774420690322</v>
      </c>
      <c r="BD53">
        <v>53.710283295958142</v>
      </c>
      <c r="BE53">
        <v>54.153395483566037</v>
      </c>
      <c r="BF53">
        <v>54.000274210556427</v>
      </c>
      <c r="BG53">
        <v>90.996216245419888</v>
      </c>
      <c r="BH53">
        <v>56.598362740439903</v>
      </c>
      <c r="BI53">
        <v>47.928460264605377</v>
      </c>
      <c r="BJ53">
        <v>1.1648750453409309</v>
      </c>
      <c r="BK53">
        <v>34.01966068022049</v>
      </c>
      <c r="BL53">
        <v>39.199472140845607</v>
      </c>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row>
    <row r="54">
      <c r="A54" t="s">
        <v>368</v>
      </c>
      <c r="B54">
        <v>2006</v>
      </c>
      <c r="C54" t="s">
        <v>371</v>
      </c>
      <c r="D54">
        <v>151</v>
      </c>
      <c r="E54" t="s">
        <v>110</v>
      </c>
      <c r="F54" t="s">
        <v>50</v>
      </c>
      <c r="G54" t="s">
        <v>200</v>
      </c>
      <c r="H54">
        <v>8.1964785089890864</v>
      </c>
      <c r="I54">
        <v>9.0918562912349419</v>
      </c>
      <c r="J54">
        <v>6.5481971265947472</v>
      </c>
      <c r="K54">
        <v>4.0482683800137611</v>
      </c>
      <c r="L54">
        <v>1.6508649833603131</v>
      </c>
      <c r="M54">
        <v>3.0423130813485102</v>
      </c>
      <c r="N54">
        <v>4.0738954282946658</v>
      </c>
      <c r="O54">
        <v>2.8188509279912388</v>
      </c>
      <c r="P54">
        <v>0</v>
      </c>
      <c r="Q54">
        <v>0.27195718643386119</v>
      </c>
      <c r="R54">
        <v>6.8516423861025393</v>
      </c>
      <c r="S54">
        <v>9.1190879261247098</v>
      </c>
      <c r="T54">
        <v>8.3030817090649425</v>
      </c>
      <c r="U54">
        <v>7.9868066161760911</v>
      </c>
      <c r="V54">
        <v>5.1029703082620044</v>
      </c>
      <c r="W54" t="s">
        <v>147</v>
      </c>
      <c r="X54" t="s">
        <v>148</v>
      </c>
      <c r="Y54" t="s">
        <v>149</v>
      </c>
      <c r="Z54" t="s">
        <v>150</v>
      </c>
      <c r="AA54" t="s">
        <v>151</v>
      </c>
      <c r="AB54" t="s">
        <v>152</v>
      </c>
      <c r="AC54" t="s">
        <v>153</v>
      </c>
      <c r="AD54" t="s">
        <v>154</v>
      </c>
      <c r="AE54" t="s">
        <v>155</v>
      </c>
      <c r="AF54" t="s">
        <v>156</v>
      </c>
      <c r="AG54" t="s">
        <v>157</v>
      </c>
      <c r="AH54" t="s">
        <v>158</v>
      </c>
      <c r="AI54" t="s">
        <v>159</v>
      </c>
      <c r="AJ54" t="s">
        <v>160</v>
      </c>
      <c r="AK54" t="s">
        <v>161</v>
      </c>
      <c r="AL54" t="s">
        <v>162</v>
      </c>
      <c r="AM54" t="s">
        <v>163</v>
      </c>
      <c r="AN54" t="s">
        <v>164</v>
      </c>
      <c r="AO54" t="s">
        <v>165</v>
      </c>
      <c r="AP54" t="s">
        <v>166</v>
      </c>
      <c r="AQ54" t="s">
        <v>167</v>
      </c>
      <c r="AR54">
        <v>5.4938308125050144</v>
      </c>
      <c r="AS54">
        <v>0.79839330944616349</v>
      </c>
      <c r="AT54">
        <v>0</v>
      </c>
      <c r="AU54">
        <v>10.575436560041689</v>
      </c>
      <c r="AV54">
        <v>7.021564123370533</v>
      </c>
      <c r="AW54">
        <v>2.72832582866145</v>
      </c>
      <c r="AX54">
        <v>1.932367149758454</v>
      </c>
      <c r="AY54">
        <v>2.4524887307859351</v>
      </c>
      <c r="AZ54">
        <v>18.268967776080611</v>
      </c>
      <c r="BA54">
        <v>3.702889856935009</v>
      </c>
      <c r="BB54">
        <v>6.3532939289630566</v>
      </c>
      <c r="BC54">
        <v>13.144195463580431</v>
      </c>
      <c r="BD54">
        <v>4.6631415094805462</v>
      </c>
      <c r="BE54">
        <v>6.307082325438544</v>
      </c>
      <c r="BF54">
        <v>16.270538579368939</v>
      </c>
      <c r="BG54">
        <v>17.18117095150896</v>
      </c>
      <c r="BH54">
        <v>5.4691913487013082</v>
      </c>
      <c r="BI54">
        <v>2.289795629800941</v>
      </c>
      <c r="BJ54">
        <v>0.79447161434906388</v>
      </c>
      <c r="BK54">
        <v>6.8321597739459072</v>
      </c>
      <c r="BL54">
        <v>3.8902223603379218</v>
      </c>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row>
    <row r="55">
      <c r="A55" t="s">
        <v>368</v>
      </c>
      <c r="B55">
        <v>2006</v>
      </c>
      <c r="C55" t="s">
        <v>371</v>
      </c>
      <c r="D55">
        <v>152</v>
      </c>
      <c r="E55" t="s">
        <v>110</v>
      </c>
      <c r="F55" t="s">
        <v>49</v>
      </c>
      <c r="G55" t="s">
        <v>200</v>
      </c>
      <c r="H55">
        <v>79.347912220441458</v>
      </c>
      <c r="I55">
        <v>89.165822083096842</v>
      </c>
      <c r="J55">
        <v>92.648546034630215</v>
      </c>
      <c r="K55">
        <v>95.951731619986333</v>
      </c>
      <c r="L55">
        <v>98.310573229289517</v>
      </c>
      <c r="M55">
        <v>96.572264040758753</v>
      </c>
      <c r="N55">
        <v>95.926104571705338</v>
      </c>
      <c r="O55">
        <v>97.181149072008736</v>
      </c>
      <c r="P55">
        <v>99.875746659085706</v>
      </c>
      <c r="Q55">
        <v>99.728042813566148</v>
      </c>
      <c r="R55">
        <v>72.601203570089979</v>
      </c>
      <c r="S55">
        <v>88.482062122455801</v>
      </c>
      <c r="T55">
        <v>90.330130711629593</v>
      </c>
      <c r="U55">
        <v>90.848997855814019</v>
      </c>
      <c r="V55">
        <v>94.897029691737984</v>
      </c>
      <c r="W55" t="s">
        <v>147</v>
      </c>
      <c r="X55" t="s">
        <v>148</v>
      </c>
      <c r="Y55" t="s">
        <v>149</v>
      </c>
      <c r="Z55" t="s">
        <v>150</v>
      </c>
      <c r="AA55" t="s">
        <v>151</v>
      </c>
      <c r="AB55" t="s">
        <v>152</v>
      </c>
      <c r="AC55" t="s">
        <v>153</v>
      </c>
      <c r="AD55" t="s">
        <v>154</v>
      </c>
      <c r="AE55" t="s">
        <v>155</v>
      </c>
      <c r="AF55" t="s">
        <v>156</v>
      </c>
      <c r="AG55" t="s">
        <v>157</v>
      </c>
      <c r="AH55" t="s">
        <v>158</v>
      </c>
      <c r="AI55" t="s">
        <v>159</v>
      </c>
      <c r="AJ55" t="s">
        <v>160</v>
      </c>
      <c r="AK55" t="s">
        <v>161</v>
      </c>
      <c r="AL55" t="s">
        <v>162</v>
      </c>
      <c r="AM55" t="s">
        <v>163</v>
      </c>
      <c r="AN55" t="s">
        <v>164</v>
      </c>
      <c r="AO55" t="s">
        <v>165</v>
      </c>
      <c r="AP55" t="s">
        <v>166</v>
      </c>
      <c r="AQ55" t="s">
        <v>167</v>
      </c>
      <c r="AR55">
        <v>94.506169187494976</v>
      </c>
      <c r="AS55">
        <v>98.268880538565952</v>
      </c>
      <c r="AT55">
        <v>100</v>
      </c>
      <c r="AU55">
        <v>89.424563439958305</v>
      </c>
      <c r="AV55">
        <v>89.659609600440703</v>
      </c>
      <c r="AW55">
        <v>97.271674171338546</v>
      </c>
      <c r="AX55">
        <v>98.067632850241552</v>
      </c>
      <c r="AY55">
        <v>97.547511269214056</v>
      </c>
      <c r="AZ55">
        <v>54.250317317033947</v>
      </c>
      <c r="BA55">
        <v>94.766485700252474</v>
      </c>
      <c r="BB55">
        <v>93.646706071036917</v>
      </c>
      <c r="BC55">
        <v>86.855804536419569</v>
      </c>
      <c r="BD55">
        <v>94.941589308352064</v>
      </c>
      <c r="BE55">
        <v>93.692917674561471</v>
      </c>
      <c r="BF55">
        <v>83.729461420631068</v>
      </c>
      <c r="BG55">
        <v>82.818829048491011</v>
      </c>
      <c r="BH55">
        <v>94.530808651298699</v>
      </c>
      <c r="BI55">
        <v>97.710204370199051</v>
      </c>
      <c r="BJ55">
        <v>99.205528385650936</v>
      </c>
      <c r="BK55">
        <v>93.167840226054096</v>
      </c>
      <c r="BL55">
        <v>95.739036607749938</v>
      </c>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c r="A56" t="s">
        <v>368</v>
      </c>
      <c r="B56">
        <v>2006</v>
      </c>
      <c r="C56" t="s">
        <v>371</v>
      </c>
      <c r="D56">
        <v>153</v>
      </c>
      <c r="E56" t="s">
        <v>185</v>
      </c>
      <c r="F56" t="s">
        <v>186</v>
      </c>
      <c r="G56" t="s">
        <v>200</v>
      </c>
      <c r="H56">
        <v>0</v>
      </c>
      <c r="I56">
        <v>0.33155094627356752</v>
      </c>
      <c r="J56">
        <v>4.1686452947901511</v>
      </c>
      <c r="K56">
        <v>24.177453587535471</v>
      </c>
      <c r="L56">
        <v>36.833379267188967</v>
      </c>
      <c r="M56">
        <v>20.65290023757489</v>
      </c>
      <c r="N56">
        <v>37.809007972728779</v>
      </c>
      <c r="O56">
        <v>41.662442720105439</v>
      </c>
      <c r="P56">
        <v>53.174531418971348</v>
      </c>
      <c r="Q56">
        <v>55.815814697721102</v>
      </c>
      <c r="R56">
        <v>0</v>
      </c>
      <c r="S56">
        <v>0</v>
      </c>
      <c r="T56">
        <v>0.090897929192621199</v>
      </c>
      <c r="U56">
        <v>0.27069030930950222</v>
      </c>
      <c r="V56">
        <v>1.3966472616019689</v>
      </c>
      <c r="W56" t="s">
        <v>147</v>
      </c>
      <c r="X56" t="s">
        <v>148</v>
      </c>
      <c r="Y56" t="s">
        <v>149</v>
      </c>
      <c r="Z56" t="s">
        <v>150</v>
      </c>
      <c r="AA56" t="s">
        <v>151</v>
      </c>
      <c r="AB56" t="s">
        <v>152</v>
      </c>
      <c r="AC56" t="s">
        <v>153</v>
      </c>
      <c r="AD56" t="s">
        <v>154</v>
      </c>
      <c r="AE56" t="s">
        <v>155</v>
      </c>
      <c r="AF56" t="s">
        <v>156</v>
      </c>
      <c r="AG56" t="s">
        <v>157</v>
      </c>
      <c r="AH56" t="s">
        <v>158</v>
      </c>
      <c r="AI56" t="s">
        <v>159</v>
      </c>
      <c r="AJ56" t="s">
        <v>160</v>
      </c>
      <c r="AK56" t="s">
        <v>161</v>
      </c>
      <c r="AL56" t="s">
        <v>162</v>
      </c>
      <c r="AM56" t="s">
        <v>163</v>
      </c>
      <c r="AN56" t="s">
        <v>164</v>
      </c>
      <c r="AO56" t="s">
        <v>165</v>
      </c>
      <c r="AP56" t="s">
        <v>166</v>
      </c>
      <c r="AQ56" t="s">
        <v>167</v>
      </c>
      <c r="AR56">
        <v>23.34709652946362</v>
      </c>
      <c r="AS56">
        <v>80.512388387454862</v>
      </c>
      <c r="AT56">
        <v>12.59605355223569</v>
      </c>
      <c r="AU56">
        <v>7.1393206456677847</v>
      </c>
      <c r="AV56">
        <v>8.971754791496112</v>
      </c>
      <c r="AW56">
        <v>0</v>
      </c>
      <c r="AX56">
        <v>0</v>
      </c>
      <c r="AY56">
        <v>0</v>
      </c>
      <c r="AZ56">
        <v>0</v>
      </c>
      <c r="BA56">
        <v>3.4061379964959269</v>
      </c>
      <c r="BB56">
        <v>11.993331950103061</v>
      </c>
      <c r="BC56">
        <v>3.881181825778659</v>
      </c>
      <c r="BD56">
        <v>3.067961231585278</v>
      </c>
      <c r="BE56">
        <v>1.1078415978447851</v>
      </c>
      <c r="BF56">
        <v>0</v>
      </c>
      <c r="BG56">
        <v>0</v>
      </c>
      <c r="BH56">
        <v>0</v>
      </c>
      <c r="BI56">
        <v>0.48385678981220859</v>
      </c>
      <c r="BJ56">
        <v>54.378252635108133</v>
      </c>
      <c r="BK56">
        <v>0</v>
      </c>
      <c r="BL56">
        <v>15.242374527976949</v>
      </c>
      <c r="BM56">
        <v>0</v>
      </c>
      <c r="BN56">
        <v>17.287983039109982</v>
      </c>
      <c r="BO56">
        <v>217.57710099469259</v>
      </c>
      <c r="BP56">
        <v>1262.2317898788119</v>
      </c>
      <c r="BQ56">
        <v>1921.366731087219</v>
      </c>
      <c r="BR56">
        <v>330.96508123318557</v>
      </c>
      <c r="BS56">
        <v>607.96531189702591</v>
      </c>
      <c r="BT56">
        <v>669.10392968493193</v>
      </c>
      <c r="BU56">
        <v>852.21611844053496</v>
      </c>
      <c r="BV56">
        <v>894.66890011112616</v>
      </c>
      <c r="BW56">
        <v>0</v>
      </c>
      <c r="BX56">
        <v>0</v>
      </c>
      <c r="BY56">
        <v>3.2800180333932039</v>
      </c>
      <c r="BZ56">
        <v>9.798677866705777</v>
      </c>
      <c r="CA56">
        <v>50.465567732928577</v>
      </c>
      <c r="CB56">
        <v>120.49068822858079</v>
      </c>
      <c r="CC56">
        <v>687.57914398328569</v>
      </c>
      <c r="CD56">
        <v>85.686628395829672</v>
      </c>
      <c r="CE56">
        <v>39.073980276462763</v>
      </c>
      <c r="CF56">
        <v>239.52375467081129</v>
      </c>
      <c r="CG56">
        <v>0</v>
      </c>
      <c r="CH56">
        <v>0</v>
      </c>
      <c r="CI56">
        <v>0</v>
      </c>
      <c r="CJ56">
        <v>0</v>
      </c>
      <c r="CK56">
        <v>89.695304019378909</v>
      </c>
      <c r="CL56">
        <v>167.85768307004889</v>
      </c>
      <c r="CM56">
        <v>61.726111382933667</v>
      </c>
      <c r="CN56">
        <v>100.1909279759097</v>
      </c>
      <c r="CO56">
        <v>9.8535992201455294</v>
      </c>
      <c r="CP56">
        <v>0</v>
      </c>
      <c r="CQ56">
        <v>0</v>
      </c>
      <c r="CR56">
        <v>0</v>
      </c>
      <c r="CS56">
        <v>5.8626562266339333</v>
      </c>
      <c r="CT56">
        <v>1270.9974310028681</v>
      </c>
      <c r="CU56">
        <v>0</v>
      </c>
      <c r="CV56">
        <v>539.92569654694364</v>
      </c>
    </row>
    <row r="57">
      <c r="A57" t="s">
        <v>368</v>
      </c>
      <c r="B57">
        <v>2006</v>
      </c>
      <c r="C57" t="s">
        <v>371</v>
      </c>
      <c r="D57">
        <v>154</v>
      </c>
      <c r="E57" t="s">
        <v>185</v>
      </c>
      <c r="F57" t="s">
        <v>187</v>
      </c>
      <c r="G57" t="s">
        <v>200</v>
      </c>
      <c r="H57">
        <v>0</v>
      </c>
      <c r="I57">
        <v>0.63361047505812762</v>
      </c>
      <c r="J57">
        <v>0.77525335566119979</v>
      </c>
      <c r="K57">
        <v>3.2186227070772349</v>
      </c>
      <c r="L57">
        <v>2.0170146356837271</v>
      </c>
      <c r="M57">
        <v>1.4174747380528641</v>
      </c>
      <c r="N57">
        <v>3.3167165269042309</v>
      </c>
      <c r="O57">
        <v>2.8140162930268842</v>
      </c>
      <c r="P57">
        <v>2.5937835262188891</v>
      </c>
      <c r="Q57">
        <v>1.2605568563692211</v>
      </c>
      <c r="R57">
        <v>0</v>
      </c>
      <c r="S57">
        <v>0.31360951237327228</v>
      </c>
      <c r="T57">
        <v>0.43989932024843559</v>
      </c>
      <c r="U57">
        <v>0.98824219350420117</v>
      </c>
      <c r="V57">
        <v>2.7888881156857299</v>
      </c>
      <c r="W57" t="s">
        <v>147</v>
      </c>
      <c r="X57" t="s">
        <v>148</v>
      </c>
      <c r="Y57" t="s">
        <v>149</v>
      </c>
      <c r="Z57" t="s">
        <v>150</v>
      </c>
      <c r="AA57" t="s">
        <v>151</v>
      </c>
      <c r="AB57" t="s">
        <v>152</v>
      </c>
      <c r="AC57" t="s">
        <v>153</v>
      </c>
      <c r="AD57" t="s">
        <v>154</v>
      </c>
      <c r="AE57" t="s">
        <v>155</v>
      </c>
      <c r="AF57" t="s">
        <v>156</v>
      </c>
      <c r="AG57" t="s">
        <v>157</v>
      </c>
      <c r="AH57" t="s">
        <v>158</v>
      </c>
      <c r="AI57" t="s">
        <v>159</v>
      </c>
      <c r="AJ57" t="s">
        <v>160</v>
      </c>
      <c r="AK57" t="s">
        <v>161</v>
      </c>
      <c r="AL57" t="s">
        <v>162</v>
      </c>
      <c r="AM57" t="s">
        <v>163</v>
      </c>
      <c r="AN57" t="s">
        <v>164</v>
      </c>
      <c r="AO57" t="s">
        <v>165</v>
      </c>
      <c r="AP57" t="s">
        <v>166</v>
      </c>
      <c r="AQ57" t="s">
        <v>167</v>
      </c>
      <c r="AR57">
        <v>0</v>
      </c>
      <c r="AS57">
        <v>0</v>
      </c>
      <c r="AT57">
        <v>1.049671129352975</v>
      </c>
      <c r="AU57">
        <v>4.0031885844686501</v>
      </c>
      <c r="AV57">
        <v>0.63592998161490999</v>
      </c>
      <c r="AW57">
        <v>1.062214151864677</v>
      </c>
      <c r="AX57">
        <v>94.20289855072464</v>
      </c>
      <c r="AY57">
        <v>0</v>
      </c>
      <c r="AZ57">
        <v>0</v>
      </c>
      <c r="BA57">
        <v>0</v>
      </c>
      <c r="BB57">
        <v>10.559901967079769</v>
      </c>
      <c r="BC57">
        <v>0.66265580244122213</v>
      </c>
      <c r="BD57">
        <v>0.89339122164953155</v>
      </c>
      <c r="BE57">
        <v>0</v>
      </c>
      <c r="BF57">
        <v>0</v>
      </c>
      <c r="BG57">
        <v>0</v>
      </c>
      <c r="BH57">
        <v>1.229291755797546</v>
      </c>
      <c r="BI57">
        <v>1.1914383055061</v>
      </c>
      <c r="BJ57">
        <v>0</v>
      </c>
      <c r="BK57">
        <v>0</v>
      </c>
      <c r="BL57">
        <v>0.14657901856758571</v>
      </c>
      <c r="BM57">
        <v>0</v>
      </c>
      <c r="BN57">
        <v>33.03820202995032</v>
      </c>
      <c r="BO57">
        <v>40.463355774591619</v>
      </c>
      <c r="BP57">
        <v>168.0345651699713</v>
      </c>
      <c r="BQ57">
        <v>105.21502219512431</v>
      </c>
      <c r="BR57">
        <v>22.715194303419612</v>
      </c>
      <c r="BS57">
        <v>53.332491537672539</v>
      </c>
      <c r="BT57">
        <v>45.193446109511932</v>
      </c>
      <c r="BU57">
        <v>41.569978517960692</v>
      </c>
      <c r="BV57">
        <v>20.205402757678211</v>
      </c>
      <c r="BW57">
        <v>0</v>
      </c>
      <c r="BX57">
        <v>11.315880343671999</v>
      </c>
      <c r="BY57">
        <v>15.87360367951494</v>
      </c>
      <c r="BZ57">
        <v>35.773230793284469</v>
      </c>
      <c r="CA57">
        <v>100.7719171269231</v>
      </c>
      <c r="CB57">
        <v>0</v>
      </c>
      <c r="CC57">
        <v>0</v>
      </c>
      <c r="CD57">
        <v>7.1405523663191408</v>
      </c>
      <c r="CE57">
        <v>21.909719363481241</v>
      </c>
      <c r="CF57">
        <v>16.977764154735951</v>
      </c>
      <c r="CG57">
        <v>4.8630144517048546</v>
      </c>
      <c r="CH57">
        <v>79.122289395946453</v>
      </c>
      <c r="CI57">
        <v>0</v>
      </c>
      <c r="CJ57">
        <v>0</v>
      </c>
      <c r="CK57">
        <v>0</v>
      </c>
      <c r="CL57">
        <v>147.79551545937409</v>
      </c>
      <c r="CM57">
        <v>10.53884298807052</v>
      </c>
      <c r="CN57">
        <v>29.17562797765429</v>
      </c>
      <c r="CO57">
        <v>0</v>
      </c>
      <c r="CP57">
        <v>0</v>
      </c>
      <c r="CQ57">
        <v>0</v>
      </c>
      <c r="CR57">
        <v>9.5995223018938187</v>
      </c>
      <c r="CS57">
        <v>14.43607560645474</v>
      </c>
      <c r="CT57">
        <v>0</v>
      </c>
      <c r="CU57">
        <v>0</v>
      </c>
      <c r="CV57">
        <v>5.192221104002436</v>
      </c>
    </row>
    <row r="58">
      <c r="A58" t="s">
        <v>368</v>
      </c>
      <c r="B58">
        <v>2006</v>
      </c>
      <c r="C58" t="s">
        <v>371</v>
      </c>
      <c r="D58">
        <v>155</v>
      </c>
      <c r="E58" t="s">
        <v>185</v>
      </c>
      <c r="F58" t="s">
        <v>188</v>
      </c>
      <c r="G58" t="s">
        <v>200</v>
      </c>
      <c r="H58">
        <v>7.6212788807701752</v>
      </c>
      <c r="I58">
        <v>21.432555257789279</v>
      </c>
      <c r="J58">
        <v>37.548536763255157</v>
      </c>
      <c r="K58">
        <v>51.750720381626707</v>
      </c>
      <c r="L58">
        <v>48.197228449557343</v>
      </c>
      <c r="M58">
        <v>54.353958004328447</v>
      </c>
      <c r="N58">
        <v>51.082953916070217</v>
      </c>
      <c r="O58">
        <v>46.466312561104452</v>
      </c>
      <c r="P58">
        <v>39.493371364662529</v>
      </c>
      <c r="Q58">
        <v>42.615085880160073</v>
      </c>
      <c r="R58">
        <v>4.9104716634794094</v>
      </c>
      <c r="S58">
        <v>14.062393770274021</v>
      </c>
      <c r="T58">
        <v>25.3103560644829</v>
      </c>
      <c r="U58">
        <v>33.381606606743723</v>
      </c>
      <c r="V58">
        <v>58.934148468295092</v>
      </c>
      <c r="W58" t="s">
        <v>147</v>
      </c>
      <c r="X58" t="s">
        <v>148</v>
      </c>
      <c r="Y58" t="s">
        <v>149</v>
      </c>
      <c r="Z58" t="s">
        <v>150</v>
      </c>
      <c r="AA58" t="s">
        <v>151</v>
      </c>
      <c r="AB58" t="s">
        <v>152</v>
      </c>
      <c r="AC58" t="s">
        <v>153</v>
      </c>
      <c r="AD58" t="s">
        <v>154</v>
      </c>
      <c r="AE58" t="s">
        <v>155</v>
      </c>
      <c r="AF58" t="s">
        <v>156</v>
      </c>
      <c r="AG58" t="s">
        <v>157</v>
      </c>
      <c r="AH58" t="s">
        <v>158</v>
      </c>
      <c r="AI58" t="s">
        <v>159</v>
      </c>
      <c r="AJ58" t="s">
        <v>160</v>
      </c>
      <c r="AK58" t="s">
        <v>161</v>
      </c>
      <c r="AL58" t="s">
        <v>162</v>
      </c>
      <c r="AM58" t="s">
        <v>163</v>
      </c>
      <c r="AN58" t="s">
        <v>164</v>
      </c>
      <c r="AO58" t="s">
        <v>165</v>
      </c>
      <c r="AP58" t="s">
        <v>166</v>
      </c>
      <c r="AQ58" t="s">
        <v>167</v>
      </c>
      <c r="AR58">
        <v>50.217630295075857</v>
      </c>
      <c r="AS58">
        <v>5.3801285637281833</v>
      </c>
      <c r="AT58">
        <v>16.4467159690351</v>
      </c>
      <c r="AU58">
        <v>51.863136830597497</v>
      </c>
      <c r="AV58">
        <v>42.25915580389529</v>
      </c>
      <c r="AW58">
        <v>13.036013410983919</v>
      </c>
      <c r="AX58">
        <v>3.381642512077295</v>
      </c>
      <c r="AY58">
        <v>5.180244921512319</v>
      </c>
      <c r="AZ58">
        <v>38.138538243458079</v>
      </c>
      <c r="BA58">
        <v>20.982997283381572</v>
      </c>
      <c r="BB58">
        <v>37.914981138421233</v>
      </c>
      <c r="BC58">
        <v>11.666163429078519</v>
      </c>
      <c r="BD58">
        <v>38.963649129344837</v>
      </c>
      <c r="BE58">
        <v>25.08758015366411</v>
      </c>
      <c r="BF58">
        <v>41.955793851910052</v>
      </c>
      <c r="BG58">
        <v>5.7774704681970048</v>
      </c>
      <c r="BH58">
        <v>28.851259409840111</v>
      </c>
      <c r="BI58">
        <v>50.396244640076262</v>
      </c>
      <c r="BJ58">
        <v>44.420812649280762</v>
      </c>
      <c r="BK58">
        <v>65.980339319779475</v>
      </c>
      <c r="BL58">
        <v>39.955943693395938</v>
      </c>
      <c r="BM58">
        <v>397.61756793137681</v>
      </c>
      <c r="BN58">
        <v>1117.552689702542</v>
      </c>
      <c r="BO58">
        <v>1959.797775491224</v>
      </c>
      <c r="BP58">
        <v>2701.7487254528169</v>
      </c>
      <c r="BQ58">
        <v>2514.14757798456</v>
      </c>
      <c r="BR58">
        <v>871.02837467441645</v>
      </c>
      <c r="BS58">
        <v>821.40912114398395</v>
      </c>
      <c r="BT58">
        <v>746.25466733854103</v>
      </c>
      <c r="BU58">
        <v>632.95127856106183</v>
      </c>
      <c r="BV58">
        <v>683.07507861388717</v>
      </c>
      <c r="BW58">
        <v>177.55680306390241</v>
      </c>
      <c r="BX58">
        <v>507.40924293335058</v>
      </c>
      <c r="BY58">
        <v>913.31480332388162</v>
      </c>
      <c r="BZ58">
        <v>1208.375765822426</v>
      </c>
      <c r="CA58">
        <v>2129.4892010870649</v>
      </c>
      <c r="CB58">
        <v>259.16528112290848</v>
      </c>
      <c r="CC58">
        <v>45.946521603185403</v>
      </c>
      <c r="CD58">
        <v>111.8813629781954</v>
      </c>
      <c r="CE58">
        <v>283.85042305446211</v>
      </c>
      <c r="CF58">
        <v>1128.2153717533629</v>
      </c>
      <c r="CG58">
        <v>59.681300139851032</v>
      </c>
      <c r="CH58">
        <v>2.8402873116493592</v>
      </c>
      <c r="CI58">
        <v>37.86795781394094</v>
      </c>
      <c r="CJ58">
        <v>296.59290708209051</v>
      </c>
      <c r="CK58">
        <v>552.5543364675483</v>
      </c>
      <c r="CL58">
        <v>530.65494343173748</v>
      </c>
      <c r="CM58">
        <v>185.53804886230429</v>
      </c>
      <c r="CN58">
        <v>1272.442468766018</v>
      </c>
      <c r="CO58">
        <v>223.13926532312581</v>
      </c>
      <c r="CP58">
        <v>90.446247373894522</v>
      </c>
      <c r="CQ58">
        <v>26.469740566488511</v>
      </c>
      <c r="CR58">
        <v>225.29908529549809</v>
      </c>
      <c r="CS58">
        <v>610.62666404408719</v>
      </c>
      <c r="CT58">
        <v>1038.2595251662101</v>
      </c>
      <c r="CU58">
        <v>294.0461449875495</v>
      </c>
      <c r="CV58">
        <v>1415.3464534184091</v>
      </c>
    </row>
    <row r="59">
      <c r="A59" t="s">
        <v>368</v>
      </c>
      <c r="B59">
        <v>2006</v>
      </c>
      <c r="C59" t="s">
        <v>371</v>
      </c>
      <c r="D59">
        <v>156</v>
      </c>
      <c r="E59" t="s">
        <v>185</v>
      </c>
      <c r="F59" t="s">
        <v>189</v>
      </c>
      <c r="G59" t="s">
        <v>200</v>
      </c>
      <c r="H59">
        <v>12.724802099098619</v>
      </c>
      <c r="I59">
        <v>26.164269577536349</v>
      </c>
      <c r="J59">
        <v>30.541716335504429</v>
      </c>
      <c r="K59">
        <v>14.176834919289901</v>
      </c>
      <c r="L59">
        <v>7.5898839199062564</v>
      </c>
      <c r="M59">
        <v>10.192244263918131</v>
      </c>
      <c r="N59">
        <v>4.990265392970076</v>
      </c>
      <c r="O59">
        <v>7.2612017655266579</v>
      </c>
      <c r="P59">
        <v>2.2839223862271281</v>
      </c>
      <c r="Q59">
        <v>0</v>
      </c>
      <c r="R59">
        <v>9.4101209859680335</v>
      </c>
      <c r="S59">
        <v>21.18781048307584</v>
      </c>
      <c r="T59">
        <v>31.11606124427815</v>
      </c>
      <c r="U59">
        <v>35.569526387432823</v>
      </c>
      <c r="V59">
        <v>23.422503021632611</v>
      </c>
      <c r="W59" t="s">
        <v>147</v>
      </c>
      <c r="X59" t="s">
        <v>148</v>
      </c>
      <c r="Y59" t="s">
        <v>149</v>
      </c>
      <c r="Z59" t="s">
        <v>150</v>
      </c>
      <c r="AA59" t="s">
        <v>151</v>
      </c>
      <c r="AB59" t="s">
        <v>152</v>
      </c>
      <c r="AC59" t="s">
        <v>153</v>
      </c>
      <c r="AD59" t="s">
        <v>154</v>
      </c>
      <c r="AE59" t="s">
        <v>155</v>
      </c>
      <c r="AF59" t="s">
        <v>156</v>
      </c>
      <c r="AG59" t="s">
        <v>157</v>
      </c>
      <c r="AH59" t="s">
        <v>158</v>
      </c>
      <c r="AI59" t="s">
        <v>159</v>
      </c>
      <c r="AJ59" t="s">
        <v>160</v>
      </c>
      <c r="AK59" t="s">
        <v>161</v>
      </c>
      <c r="AL59" t="s">
        <v>162</v>
      </c>
      <c r="AM59" t="s">
        <v>163</v>
      </c>
      <c r="AN59" t="s">
        <v>164</v>
      </c>
      <c r="AO59" t="s">
        <v>165</v>
      </c>
      <c r="AP59" t="s">
        <v>166</v>
      </c>
      <c r="AQ59" t="s">
        <v>167</v>
      </c>
      <c r="AR59">
        <v>14.32120196670148</v>
      </c>
      <c r="AS59">
        <v>13.40793843482605</v>
      </c>
      <c r="AT59">
        <v>31.82669467619737</v>
      </c>
      <c r="AU59">
        <v>24.480061497531469</v>
      </c>
      <c r="AV59">
        <v>3.1660261187968861</v>
      </c>
      <c r="AW59">
        <v>24.110770270468041</v>
      </c>
      <c r="AX59">
        <v>0</v>
      </c>
      <c r="AY59">
        <v>18.00981524588261</v>
      </c>
      <c r="AZ59">
        <v>25.510159986392701</v>
      </c>
      <c r="BA59">
        <v>25.807370465719639</v>
      </c>
      <c r="BB59">
        <v>29.830641544194279</v>
      </c>
      <c r="BC59">
        <v>6.638612522233041</v>
      </c>
      <c r="BD59">
        <v>21.972251720455539</v>
      </c>
      <c r="BE59">
        <v>38.179215335045349</v>
      </c>
      <c r="BF59">
        <v>8.5794828184996224</v>
      </c>
      <c r="BG59">
        <v>56.027481855838317</v>
      </c>
      <c r="BH59">
        <v>38.254606393466069</v>
      </c>
      <c r="BI59">
        <v>13.755844700641269</v>
      </c>
      <c r="BJ59">
        <v>0.93731220528748016</v>
      </c>
      <c r="BK59">
        <v>33.388558615666639</v>
      </c>
      <c r="BL59">
        <v>14.77376217295801</v>
      </c>
      <c r="BM59">
        <v>663.87871933383019</v>
      </c>
      <c r="BN59">
        <v>1364.2773569824999</v>
      </c>
      <c r="BO59">
        <v>1594.085759224045</v>
      </c>
      <c r="BP59">
        <v>740.12971011211482</v>
      </c>
      <c r="BQ59">
        <v>395.91671322734601</v>
      </c>
      <c r="BR59">
        <v>163.33187648962519</v>
      </c>
      <c r="BS59">
        <v>80.243000775749294</v>
      </c>
      <c r="BT59">
        <v>116.61578914585439</v>
      </c>
      <c r="BU59">
        <v>36.603904517257327</v>
      </c>
      <c r="BV59">
        <v>0</v>
      </c>
      <c r="BW59">
        <v>340.25875989458848</v>
      </c>
      <c r="BX59">
        <v>764.51357089422027</v>
      </c>
      <c r="BY59">
        <v>1122.8115196455401</v>
      </c>
      <c r="BZ59">
        <v>1287.5759454810679</v>
      </c>
      <c r="CA59">
        <v>846.33389203593447</v>
      </c>
      <c r="CB59">
        <v>73.909467888254341</v>
      </c>
      <c r="CC59">
        <v>114.5043516437871</v>
      </c>
      <c r="CD59">
        <v>216.50607854892871</v>
      </c>
      <c r="CE59">
        <v>133.98101690551951</v>
      </c>
      <c r="CF59">
        <v>84.525099156619618</v>
      </c>
      <c r="CG59">
        <v>110.3836020836214</v>
      </c>
      <c r="CH59">
        <v>0</v>
      </c>
      <c r="CI59">
        <v>131.6530268937268</v>
      </c>
      <c r="CJ59">
        <v>198.38548772359559</v>
      </c>
      <c r="CK59">
        <v>679.59664060728574</v>
      </c>
      <c r="CL59">
        <v>417.50719440885382</v>
      </c>
      <c r="CM59">
        <v>105.580143979285</v>
      </c>
      <c r="CN59">
        <v>717.55153452679053</v>
      </c>
      <c r="CO59">
        <v>339.58165786791398</v>
      </c>
      <c r="CP59">
        <v>18.49522924249872</v>
      </c>
      <c r="CQ59">
        <v>256.69242577374843</v>
      </c>
      <c r="CR59">
        <v>298.72969170446981</v>
      </c>
      <c r="CS59">
        <v>166.6728467696478</v>
      </c>
      <c r="CT59">
        <v>21.908048663536309</v>
      </c>
      <c r="CU59">
        <v>148.79852163301089</v>
      </c>
      <c r="CV59">
        <v>523.32619285874216</v>
      </c>
    </row>
    <row r="60">
      <c r="A60" t="s">
        <v>368</v>
      </c>
      <c r="B60">
        <v>2006</v>
      </c>
      <c r="C60" t="s">
        <v>371</v>
      </c>
      <c r="D60">
        <v>157</v>
      </c>
      <c r="E60" t="s">
        <v>185</v>
      </c>
      <c r="F60" t="s">
        <v>190</v>
      </c>
      <c r="G60" t="s">
        <v>200</v>
      </c>
      <c r="H60">
        <v>0.1908505429238746</v>
      </c>
      <c r="I60">
        <v>0.97915269951161299</v>
      </c>
      <c r="J60">
        <v>0.61194910124785329</v>
      </c>
      <c r="K60">
        <v>0.69878366315183871</v>
      </c>
      <c r="L60">
        <v>0</v>
      </c>
      <c r="M60">
        <v>0.72770600953021158</v>
      </c>
      <c r="N60">
        <v>0</v>
      </c>
      <c r="O60">
        <v>0.67983858072913206</v>
      </c>
      <c r="P60">
        <v>0</v>
      </c>
      <c r="Q60">
        <v>0</v>
      </c>
      <c r="R60">
        <v>0.27537023986953468</v>
      </c>
      <c r="S60">
        <v>0.71213001061013492</v>
      </c>
      <c r="T60">
        <v>0.83590383059402518</v>
      </c>
      <c r="U60">
        <v>0.7496583485375039</v>
      </c>
      <c r="V60">
        <v>0.38472807947473592</v>
      </c>
      <c r="W60" t="s">
        <v>147</v>
      </c>
      <c r="X60" t="s">
        <v>148</v>
      </c>
      <c r="Y60" t="s">
        <v>149</v>
      </c>
      <c r="Z60" t="s">
        <v>150</v>
      </c>
      <c r="AA60" t="s">
        <v>151</v>
      </c>
      <c r="AB60" t="s">
        <v>152</v>
      </c>
      <c r="AC60" t="s">
        <v>153</v>
      </c>
      <c r="AD60" t="s">
        <v>154</v>
      </c>
      <c r="AE60" t="s">
        <v>155</v>
      </c>
      <c r="AF60" t="s">
        <v>156</v>
      </c>
      <c r="AG60" t="s">
        <v>157</v>
      </c>
      <c r="AH60" t="s">
        <v>158</v>
      </c>
      <c r="AI60" t="s">
        <v>159</v>
      </c>
      <c r="AJ60" t="s">
        <v>160</v>
      </c>
      <c r="AK60" t="s">
        <v>161</v>
      </c>
      <c r="AL60" t="s">
        <v>162</v>
      </c>
      <c r="AM60" t="s">
        <v>163</v>
      </c>
      <c r="AN60" t="s">
        <v>164</v>
      </c>
      <c r="AO60" t="s">
        <v>165</v>
      </c>
      <c r="AP60" t="s">
        <v>166</v>
      </c>
      <c r="AQ60" t="s">
        <v>167</v>
      </c>
      <c r="AR60">
        <v>0</v>
      </c>
      <c r="AS60">
        <v>0</v>
      </c>
      <c r="AT60">
        <v>0</v>
      </c>
      <c r="AU60">
        <v>2.130719716068858</v>
      </c>
      <c r="AV60">
        <v>0.2281341712152315</v>
      </c>
      <c r="AW60">
        <v>0</v>
      </c>
      <c r="AX60">
        <v>0</v>
      </c>
      <c r="AY60">
        <v>3.178237187164243</v>
      </c>
      <c r="AZ60">
        <v>0</v>
      </c>
      <c r="BA60">
        <v>0</v>
      </c>
      <c r="BB60">
        <v>0</v>
      </c>
      <c r="BC60">
        <v>0.41896641624199138</v>
      </c>
      <c r="BD60">
        <v>0.33242600185878352</v>
      </c>
      <c r="BE60">
        <v>1.3556805581969189</v>
      </c>
      <c r="BF60">
        <v>4.0439319375334994</v>
      </c>
      <c r="BG60">
        <v>0</v>
      </c>
      <c r="BH60">
        <v>0</v>
      </c>
      <c r="BI60">
        <v>0</v>
      </c>
      <c r="BJ60">
        <v>0</v>
      </c>
      <c r="BK60">
        <v>0</v>
      </c>
      <c r="BL60">
        <v>1.4158652593897689</v>
      </c>
      <c r="BM60">
        <v>9.9570596881379512</v>
      </c>
      <c r="BN60">
        <v>51.055728997643477</v>
      </c>
      <c r="BO60">
        <v>31.939899413417979</v>
      </c>
      <c r="BP60">
        <v>36.481383396510438</v>
      </c>
      <c r="BQ60">
        <v>0</v>
      </c>
      <c r="BR60">
        <v>11.661571778662911</v>
      </c>
      <c r="BS60">
        <v>0</v>
      </c>
      <c r="BT60">
        <v>10.918290820662129</v>
      </c>
      <c r="BU60">
        <v>0</v>
      </c>
      <c r="BV60">
        <v>0</v>
      </c>
      <c r="BW60">
        <v>9.9570596881379512</v>
      </c>
      <c r="BX60">
        <v>25.695578964488529</v>
      </c>
      <c r="BY60">
        <v>30.163279437541121</v>
      </c>
      <c r="BZ60">
        <v>27.13677000903181</v>
      </c>
      <c r="CA60">
        <v>13.9015207971854</v>
      </c>
      <c r="CB60">
        <v>0</v>
      </c>
      <c r="CC60">
        <v>0</v>
      </c>
      <c r="CD60">
        <v>0</v>
      </c>
      <c r="CE60">
        <v>11.661571778662911</v>
      </c>
      <c r="CF60">
        <v>6.0906204558755794</v>
      </c>
      <c r="CG60">
        <v>0</v>
      </c>
      <c r="CH60">
        <v>0</v>
      </c>
      <c r="CI60">
        <v>23.233139272321889</v>
      </c>
      <c r="CJ60">
        <v>0</v>
      </c>
      <c r="CK60">
        <v>0</v>
      </c>
      <c r="CL60">
        <v>0</v>
      </c>
      <c r="CM60">
        <v>6.6632198220894576</v>
      </c>
      <c r="CN60">
        <v>10.85609207400025</v>
      </c>
      <c r="CO60">
        <v>12.05798095774988</v>
      </c>
      <c r="CP60">
        <v>8.7177105902548941</v>
      </c>
      <c r="CQ60">
        <v>0</v>
      </c>
      <c r="CR60">
        <v>0</v>
      </c>
      <c r="CS60">
        <v>0</v>
      </c>
      <c r="CT60">
        <v>0</v>
      </c>
      <c r="CU60">
        <v>0</v>
      </c>
      <c r="CV60">
        <v>50.153736544754992</v>
      </c>
    </row>
    <row r="61">
      <c r="A61" t="s">
        <v>368</v>
      </c>
      <c r="B61">
        <v>2006</v>
      </c>
      <c r="C61" t="s">
        <v>371</v>
      </c>
      <c r="D61">
        <v>158</v>
      </c>
      <c r="E61" t="s">
        <v>185</v>
      </c>
      <c r="F61" t="s">
        <v>191</v>
      </c>
      <c r="G61" t="s">
        <v>200</v>
      </c>
      <c r="H61">
        <v>0.3070962273355704</v>
      </c>
      <c r="I61">
        <v>3.0150712758878542</v>
      </c>
      <c r="J61">
        <v>4.4975900176877959</v>
      </c>
      <c r="K61">
        <v>1.832587113931893</v>
      </c>
      <c r="L61">
        <v>3.0463386078276491</v>
      </c>
      <c r="M61">
        <v>1.6197093917176659</v>
      </c>
      <c r="N61">
        <v>0.18453888470419999</v>
      </c>
      <c r="O61">
        <v>0.73343173804906792</v>
      </c>
      <c r="P61">
        <v>0.88113013689713626</v>
      </c>
      <c r="Q61">
        <v>0.30854256574964772</v>
      </c>
      <c r="R61">
        <v>0.26585775598706918</v>
      </c>
      <c r="S61">
        <v>1.3529856045044071</v>
      </c>
      <c r="T61">
        <v>4.2243231153727194</v>
      </c>
      <c r="U61">
        <v>4.7283350869101399</v>
      </c>
      <c r="V61">
        <v>6.1098260645701519</v>
      </c>
      <c r="W61" t="s">
        <v>147</v>
      </c>
      <c r="X61" t="s">
        <v>148</v>
      </c>
      <c r="Y61" t="s">
        <v>149</v>
      </c>
      <c r="Z61" t="s">
        <v>150</v>
      </c>
      <c r="AA61" t="s">
        <v>151</v>
      </c>
      <c r="AB61" t="s">
        <v>152</v>
      </c>
      <c r="AC61" t="s">
        <v>153</v>
      </c>
      <c r="AD61" t="s">
        <v>154</v>
      </c>
      <c r="AE61" t="s">
        <v>155</v>
      </c>
      <c r="AF61" t="s">
        <v>156</v>
      </c>
      <c r="AG61" t="s">
        <v>157</v>
      </c>
      <c r="AH61" t="s">
        <v>158</v>
      </c>
      <c r="AI61" t="s">
        <v>159</v>
      </c>
      <c r="AJ61" t="s">
        <v>160</v>
      </c>
      <c r="AK61" t="s">
        <v>161</v>
      </c>
      <c r="AL61" t="s">
        <v>162</v>
      </c>
      <c r="AM61" t="s">
        <v>163</v>
      </c>
      <c r="AN61" t="s">
        <v>164</v>
      </c>
      <c r="AO61" t="s">
        <v>165</v>
      </c>
      <c r="AP61" t="s">
        <v>166</v>
      </c>
      <c r="AQ61" t="s">
        <v>167</v>
      </c>
      <c r="AR61">
        <v>1.528412100189263</v>
      </c>
      <c r="AS61">
        <v>0</v>
      </c>
      <c r="AT61">
        <v>4.1052422144919829</v>
      </c>
      <c r="AU61">
        <v>6.0450332157274271</v>
      </c>
      <c r="AV61">
        <v>2.2765643588654538</v>
      </c>
      <c r="AW61">
        <v>0</v>
      </c>
      <c r="AX61">
        <v>0</v>
      </c>
      <c r="AY61">
        <v>6.4934651007973114</v>
      </c>
      <c r="AZ61">
        <v>0</v>
      </c>
      <c r="BA61">
        <v>0.1234863712957316</v>
      </c>
      <c r="BB61">
        <v>6.2329158541209591</v>
      </c>
      <c r="BC61">
        <v>2.4517585765115011</v>
      </c>
      <c r="BD61">
        <v>3.1908640363530889</v>
      </c>
      <c r="BE61">
        <v>17.485477397245688</v>
      </c>
      <c r="BF61">
        <v>0</v>
      </c>
      <c r="BG61">
        <v>1.861334588297942</v>
      </c>
      <c r="BH61">
        <v>0.15366146947469331</v>
      </c>
      <c r="BI61">
        <v>0</v>
      </c>
      <c r="BJ61">
        <v>0.0360596702701678</v>
      </c>
      <c r="BK61">
        <v>0</v>
      </c>
      <c r="BL61">
        <v>2.4176742506698341</v>
      </c>
      <c r="BM61">
        <v>16.021832679836411</v>
      </c>
      <c r="BN61">
        <v>157.21415265166581</v>
      </c>
      <c r="BO61">
        <v>234.74594941770891</v>
      </c>
      <c r="BP61">
        <v>95.673835317364791</v>
      </c>
      <c r="BQ61">
        <v>158.90840778544981</v>
      </c>
      <c r="BR61">
        <v>25.956027687999779</v>
      </c>
      <c r="BS61">
        <v>2.9673680059852932</v>
      </c>
      <c r="BT61">
        <v>11.77900348717333</v>
      </c>
      <c r="BU61">
        <v>14.121672256796749</v>
      </c>
      <c r="BV61">
        <v>4.9456133433088221</v>
      </c>
      <c r="BW61">
        <v>9.613099607901848</v>
      </c>
      <c r="BX61">
        <v>48.819383989410603</v>
      </c>
      <c r="BY61">
        <v>152.43313153966821</v>
      </c>
      <c r="BZ61">
        <v>171.16029192423079</v>
      </c>
      <c r="CA61">
        <v>220.7685860095504</v>
      </c>
      <c r="CB61">
        <v>7.887894137769508</v>
      </c>
      <c r="CC61">
        <v>0</v>
      </c>
      <c r="CD61">
        <v>27.926553554991209</v>
      </c>
      <c r="CE61">
        <v>33.08487184774738</v>
      </c>
      <c r="CF61">
        <v>60.778660993059759</v>
      </c>
      <c r="CG61">
        <v>0</v>
      </c>
      <c r="CH61">
        <v>0</v>
      </c>
      <c r="CI61">
        <v>47.467690471960168</v>
      </c>
      <c r="CJ61">
        <v>0</v>
      </c>
      <c r="CK61">
        <v>3.2518199870396209</v>
      </c>
      <c r="CL61">
        <v>87.235375323229349</v>
      </c>
      <c r="CM61">
        <v>38.992639296781682</v>
      </c>
      <c r="CN61">
        <v>104.20458562378229</v>
      </c>
      <c r="CO61">
        <v>155.52303396131541</v>
      </c>
      <c r="CP61">
        <v>0</v>
      </c>
      <c r="CQ61">
        <v>8.5277880572280598</v>
      </c>
      <c r="CR61">
        <v>1.1999402877367269</v>
      </c>
      <c r="CS61">
        <v>0</v>
      </c>
      <c r="CT61">
        <v>0.84283230988933011</v>
      </c>
      <c r="CU61">
        <v>0</v>
      </c>
      <c r="CV61">
        <v>85.640491999495268</v>
      </c>
    </row>
    <row r="62">
      <c r="A62" t="s">
        <v>368</v>
      </c>
      <c r="B62">
        <v>2006</v>
      </c>
      <c r="C62" t="s">
        <v>371</v>
      </c>
      <c r="D62">
        <v>159</v>
      </c>
      <c r="E62" t="s">
        <v>185</v>
      </c>
      <c r="F62" t="s">
        <v>192</v>
      </c>
      <c r="G62" t="s">
        <v>200</v>
      </c>
      <c r="H62">
        <v>0.91516322153543128</v>
      </c>
      <c r="I62">
        <v>2.4998025924475362</v>
      </c>
      <c r="J62">
        <v>2.090254957219333</v>
      </c>
      <c r="K62">
        <v>0.94442030654203257</v>
      </c>
      <c r="L62">
        <v>0.50246404299963154</v>
      </c>
      <c r="M62">
        <v>0.73313425324624526</v>
      </c>
      <c r="N62">
        <v>1.3788882910384439</v>
      </c>
      <c r="O62">
        <v>0.38275634145830317</v>
      </c>
      <c r="P62">
        <v>0.80231966128125176</v>
      </c>
      <c r="Q62">
        <v>0</v>
      </c>
      <c r="R62">
        <v>0.62680461480360783</v>
      </c>
      <c r="S62">
        <v>2.3803462690470059</v>
      </c>
      <c r="T62">
        <v>2.3630813713570542</v>
      </c>
      <c r="U62">
        <v>2.2546959053129969</v>
      </c>
      <c r="V62">
        <v>0.95030252354426881</v>
      </c>
      <c r="W62" t="s">
        <v>147</v>
      </c>
      <c r="X62" t="s">
        <v>148</v>
      </c>
      <c r="Y62" t="s">
        <v>149</v>
      </c>
      <c r="Z62" t="s">
        <v>150</v>
      </c>
      <c r="AA62" t="s">
        <v>151</v>
      </c>
      <c r="AB62" t="s">
        <v>152</v>
      </c>
      <c r="AC62" t="s">
        <v>153</v>
      </c>
      <c r="AD62" t="s">
        <v>154</v>
      </c>
      <c r="AE62" t="s">
        <v>155</v>
      </c>
      <c r="AF62" t="s">
        <v>156</v>
      </c>
      <c r="AG62" t="s">
        <v>157</v>
      </c>
      <c r="AH62" t="s">
        <v>158</v>
      </c>
      <c r="AI62" t="s">
        <v>159</v>
      </c>
      <c r="AJ62" t="s">
        <v>160</v>
      </c>
      <c r="AK62" t="s">
        <v>161</v>
      </c>
      <c r="AL62" t="s">
        <v>162</v>
      </c>
      <c r="AM62" t="s">
        <v>163</v>
      </c>
      <c r="AN62" t="s">
        <v>164</v>
      </c>
      <c r="AO62" t="s">
        <v>165</v>
      </c>
      <c r="AP62" t="s">
        <v>166</v>
      </c>
      <c r="AQ62" t="s">
        <v>167</v>
      </c>
      <c r="AR62">
        <v>0</v>
      </c>
      <c r="AS62">
        <v>0</v>
      </c>
      <c r="AT62">
        <v>3.0422689734206849</v>
      </c>
      <c r="AU62">
        <v>1.7751882387028071</v>
      </c>
      <c r="AV62">
        <v>1.476182303485756</v>
      </c>
      <c r="AW62">
        <v>0</v>
      </c>
      <c r="AX62">
        <v>0</v>
      </c>
      <c r="AY62">
        <v>0</v>
      </c>
      <c r="AZ62">
        <v>1.8067433758939959</v>
      </c>
      <c r="BA62">
        <v>2.2202268797905531</v>
      </c>
      <c r="BB62">
        <v>0.42430718894554781</v>
      </c>
      <c r="BC62">
        <v>2.4714995292577209</v>
      </c>
      <c r="BD62">
        <v>0.042300918391105502</v>
      </c>
      <c r="BE62">
        <v>0.81002480948253808</v>
      </c>
      <c r="BF62">
        <v>0</v>
      </c>
      <c r="BG62">
        <v>1.364978698085157</v>
      </c>
      <c r="BH62">
        <v>13.16742462444777</v>
      </c>
      <c r="BI62">
        <v>0</v>
      </c>
      <c r="BJ62">
        <v>0</v>
      </c>
      <c r="BK62">
        <v>0</v>
      </c>
      <c r="BL62">
        <v>1.6220911091544039</v>
      </c>
      <c r="BM62">
        <v>47.745920350101287</v>
      </c>
      <c r="BN62">
        <v>130.34661883817259</v>
      </c>
      <c r="BO62">
        <v>109.0981798091463</v>
      </c>
      <c r="BP62">
        <v>49.305330257732933</v>
      </c>
      <c r="BQ62">
        <v>26.21040249345408</v>
      </c>
      <c r="BR62">
        <v>11.74856000316235</v>
      </c>
      <c r="BS62">
        <v>22.17239475145746</v>
      </c>
      <c r="BT62">
        <v>6.1471136942718889</v>
      </c>
      <c r="BU62">
        <v>12.85859469260294</v>
      </c>
      <c r="BV62">
        <v>0</v>
      </c>
      <c r="BW62">
        <v>22.66450784716886</v>
      </c>
      <c r="BX62">
        <v>85.889338474471714</v>
      </c>
      <c r="BY62">
        <v>85.270914104123221</v>
      </c>
      <c r="BZ62">
        <v>81.617398568494153</v>
      </c>
      <c r="CA62">
        <v>34.337629612854727</v>
      </c>
      <c r="CB62">
        <v>0</v>
      </c>
      <c r="CC62">
        <v>0</v>
      </c>
      <c r="CD62">
        <v>20.695511488945009</v>
      </c>
      <c r="CE62">
        <v>9.7157241800272356</v>
      </c>
      <c r="CF62">
        <v>39.41043152947708</v>
      </c>
      <c r="CG62">
        <v>0</v>
      </c>
      <c r="CH62">
        <v>0</v>
      </c>
      <c r="CI62">
        <v>0</v>
      </c>
      <c r="CJ62">
        <v>14.05054558690717</v>
      </c>
      <c r="CK62">
        <v>58.466194023753722</v>
      </c>
      <c r="CL62">
        <v>5.9385683597086691</v>
      </c>
      <c r="CM62">
        <v>39.306598369743668</v>
      </c>
      <c r="CN62">
        <v>1.3814282345569731</v>
      </c>
      <c r="CO62">
        <v>7.2046941065792538</v>
      </c>
      <c r="CP62">
        <v>0</v>
      </c>
      <c r="CQ62">
        <v>6.2537112419672436</v>
      </c>
      <c r="CR62">
        <v>102.82423659376541</v>
      </c>
      <c r="CS62">
        <v>0</v>
      </c>
      <c r="CT62">
        <v>0</v>
      </c>
      <c r="CU62">
        <v>0</v>
      </c>
      <c r="CV62">
        <v>57.458808033175814</v>
      </c>
    </row>
    <row r="63">
      <c r="A63" t="s">
        <v>368</v>
      </c>
      <c r="B63">
        <v>2006</v>
      </c>
      <c r="C63" t="s">
        <v>371</v>
      </c>
      <c r="D63">
        <v>160</v>
      </c>
      <c r="E63" t="s">
        <v>185</v>
      </c>
      <c r="F63" t="s">
        <v>193</v>
      </c>
      <c r="G63" t="s">
        <v>200</v>
      </c>
      <c r="H63">
        <v>6.5363031136807939</v>
      </c>
      <c r="I63">
        <v>9.5139959076840608</v>
      </c>
      <c r="J63">
        <v>6.2938284503584594</v>
      </c>
      <c r="K63">
        <v>1.7947118266875779</v>
      </c>
      <c r="L63">
        <v>0.31765104348606737</v>
      </c>
      <c r="M63">
        <v>6.6546391752851646</v>
      </c>
      <c r="N63">
        <v>0.7563247216268032</v>
      </c>
      <c r="O63">
        <v>0</v>
      </c>
      <c r="P63">
        <v>0.77094150574170883</v>
      </c>
      <c r="Q63">
        <v>0</v>
      </c>
      <c r="R63">
        <v>3.8024217803722151</v>
      </c>
      <c r="S63">
        <v>9.9434519106090988</v>
      </c>
      <c r="T63">
        <v>8.7489585378452333</v>
      </c>
      <c r="U63">
        <v>7.1590926100488197</v>
      </c>
      <c r="V63">
        <v>2.0361418566816258</v>
      </c>
      <c r="W63" t="s">
        <v>147</v>
      </c>
      <c r="X63" t="s">
        <v>148</v>
      </c>
      <c r="Y63" t="s">
        <v>149</v>
      </c>
      <c r="Z63" t="s">
        <v>150</v>
      </c>
      <c r="AA63" t="s">
        <v>151</v>
      </c>
      <c r="AB63" t="s">
        <v>152</v>
      </c>
      <c r="AC63" t="s">
        <v>153</v>
      </c>
      <c r="AD63" t="s">
        <v>154</v>
      </c>
      <c r="AE63" t="s">
        <v>155</v>
      </c>
      <c r="AF63" t="s">
        <v>156</v>
      </c>
      <c r="AG63" t="s">
        <v>157</v>
      </c>
      <c r="AH63" t="s">
        <v>158</v>
      </c>
      <c r="AI63" t="s">
        <v>159</v>
      </c>
      <c r="AJ63" t="s">
        <v>160</v>
      </c>
      <c r="AK63" t="s">
        <v>161</v>
      </c>
      <c r="AL63" t="s">
        <v>162</v>
      </c>
      <c r="AM63" t="s">
        <v>163</v>
      </c>
      <c r="AN63" t="s">
        <v>164</v>
      </c>
      <c r="AO63" t="s">
        <v>165</v>
      </c>
      <c r="AP63" t="s">
        <v>166</v>
      </c>
      <c r="AQ63" t="s">
        <v>167</v>
      </c>
      <c r="AR63">
        <v>10.456340667312199</v>
      </c>
      <c r="AS63">
        <v>0</v>
      </c>
      <c r="AT63">
        <v>2.127208990457834</v>
      </c>
      <c r="AU63">
        <v>0</v>
      </c>
      <c r="AV63">
        <v>10.983194511920949</v>
      </c>
      <c r="AW63">
        <v>0.72382099301145031</v>
      </c>
      <c r="AX63">
        <v>2.4154589371980668</v>
      </c>
      <c r="AY63">
        <v>3.0584099393827708</v>
      </c>
      <c r="AZ63">
        <v>4.8213306936751588</v>
      </c>
      <c r="BA63">
        <v>0.98013428875179942</v>
      </c>
      <c r="BB63">
        <v>0</v>
      </c>
      <c r="BC63">
        <v>3.6770024600863662</v>
      </c>
      <c r="BD63">
        <v>11.50918966513235</v>
      </c>
      <c r="BE63">
        <v>0.85062531348397208</v>
      </c>
      <c r="BF63">
        <v>6.5607809788526534</v>
      </c>
      <c r="BG63">
        <v>1.364978698085157</v>
      </c>
      <c r="BH63">
        <v>9.6236681379604967</v>
      </c>
      <c r="BI63">
        <v>1.189530706513289</v>
      </c>
      <c r="BJ63">
        <v>0.1802983513508388</v>
      </c>
      <c r="BK63">
        <v>0</v>
      </c>
      <c r="BL63">
        <v>7.5410079734679059</v>
      </c>
      <c r="BM63">
        <v>341.01218286102181</v>
      </c>
      <c r="BN63">
        <v>496.08605173604531</v>
      </c>
      <c r="BO63">
        <v>328.49831337253352</v>
      </c>
      <c r="BP63">
        <v>93.696481025794085</v>
      </c>
      <c r="BQ63">
        <v>16.569865681396859</v>
      </c>
      <c r="BR63">
        <v>106.64135157244201</v>
      </c>
      <c r="BS63">
        <v>12.16163078414893</v>
      </c>
      <c r="BT63">
        <v>0</v>
      </c>
      <c r="BU63">
        <v>12.35570413195021</v>
      </c>
      <c r="BV63">
        <v>0</v>
      </c>
      <c r="BW63">
        <v>137.49103986175021</v>
      </c>
      <c r="BX63">
        <v>358.78666808289978</v>
      </c>
      <c r="BY63">
        <v>315.70292120440632</v>
      </c>
      <c r="BZ63">
        <v>259.15091856345128</v>
      </c>
      <c r="CA63">
        <v>73.572660475742722</v>
      </c>
      <c r="CB63">
        <v>53.963527403374719</v>
      </c>
      <c r="CC63">
        <v>0</v>
      </c>
      <c r="CD63">
        <v>14.47067254277245</v>
      </c>
      <c r="CE63">
        <v>0</v>
      </c>
      <c r="CF63">
        <v>293.22424084402098</v>
      </c>
      <c r="CG63">
        <v>3.3137874724064811</v>
      </c>
      <c r="CH63">
        <v>2.0287766511781138</v>
      </c>
      <c r="CI63">
        <v>22.357193591625251</v>
      </c>
      <c r="CJ63">
        <v>37.494160822655843</v>
      </c>
      <c r="CK63">
        <v>25.810299846879811</v>
      </c>
      <c r="CL63">
        <v>0</v>
      </c>
      <c r="CM63">
        <v>58.478853502586688</v>
      </c>
      <c r="CN63">
        <v>375.85755026132472</v>
      </c>
      <c r="CO63">
        <v>7.5658117025824483</v>
      </c>
      <c r="CP63">
        <v>14.1434105972049</v>
      </c>
      <c r="CQ63">
        <v>6.2537112419672436</v>
      </c>
      <c r="CR63">
        <v>75.151091252898112</v>
      </c>
      <c r="CS63">
        <v>14.41296216183931</v>
      </c>
      <c r="CT63">
        <v>4.2141615494466507</v>
      </c>
      <c r="CU63">
        <v>0</v>
      </c>
      <c r="CV63">
        <v>267.12268323202778</v>
      </c>
    </row>
    <row r="64">
      <c r="A64" t="s">
        <v>368</v>
      </c>
      <c r="B64">
        <v>2006</v>
      </c>
      <c r="C64" t="s">
        <v>371</v>
      </c>
      <c r="D64">
        <v>161</v>
      </c>
      <c r="E64" t="s">
        <v>185</v>
      </c>
      <c r="F64" t="s">
        <v>194</v>
      </c>
      <c r="G64" t="s">
        <v>200</v>
      </c>
      <c r="H64">
        <v>0.54319378577409849</v>
      </c>
      <c r="I64">
        <v>0.29973535815007502</v>
      </c>
      <c r="J64">
        <v>0.63977264328993144</v>
      </c>
      <c r="K64">
        <v>0.21334751966009249</v>
      </c>
      <c r="L64">
        <v>0.21484852234104571</v>
      </c>
      <c r="M64">
        <v>0</v>
      </c>
      <c r="N64">
        <v>0</v>
      </c>
      <c r="O64">
        <v>0</v>
      </c>
      <c r="P64">
        <v>0</v>
      </c>
      <c r="Q64">
        <v>0</v>
      </c>
      <c r="R64">
        <v>0.31448879936466029</v>
      </c>
      <c r="S64">
        <v>0.47025242349368002</v>
      </c>
      <c r="T64">
        <v>0.89617237941236483</v>
      </c>
      <c r="U64">
        <v>0.46087365393037888</v>
      </c>
      <c r="V64">
        <v>0.61841818892864564</v>
      </c>
      <c r="W64" t="s">
        <v>147</v>
      </c>
      <c r="X64" t="s">
        <v>148</v>
      </c>
      <c r="Y64" t="s">
        <v>149</v>
      </c>
      <c r="Z64" t="s">
        <v>150</v>
      </c>
      <c r="AA64" t="s">
        <v>151</v>
      </c>
      <c r="AB64" t="s">
        <v>152</v>
      </c>
      <c r="AC64" t="s">
        <v>153</v>
      </c>
      <c r="AD64" t="s">
        <v>154</v>
      </c>
      <c r="AE64" t="s">
        <v>155</v>
      </c>
      <c r="AF64" t="s">
        <v>156</v>
      </c>
      <c r="AG64" t="s">
        <v>157</v>
      </c>
      <c r="AH64" t="s">
        <v>158</v>
      </c>
      <c r="AI64" t="s">
        <v>159</v>
      </c>
      <c r="AJ64" t="s">
        <v>160</v>
      </c>
      <c r="AK64" t="s">
        <v>161</v>
      </c>
      <c r="AL64" t="s">
        <v>162</v>
      </c>
      <c r="AM64" t="s">
        <v>163</v>
      </c>
      <c r="AN64" t="s">
        <v>164</v>
      </c>
      <c r="AO64" t="s">
        <v>165</v>
      </c>
      <c r="AP64" t="s">
        <v>166</v>
      </c>
      <c r="AQ64" t="s">
        <v>167</v>
      </c>
      <c r="AR64">
        <v>0</v>
      </c>
      <c r="AS64">
        <v>0</v>
      </c>
      <c r="AT64">
        <v>0</v>
      </c>
      <c r="AU64">
        <v>0</v>
      </c>
      <c r="AV64">
        <v>0</v>
      </c>
      <c r="AW64">
        <v>0</v>
      </c>
      <c r="AX64">
        <v>0</v>
      </c>
      <c r="AY64">
        <v>1.1062064163963501</v>
      </c>
      <c r="AZ64">
        <v>0</v>
      </c>
      <c r="BA64">
        <v>0</v>
      </c>
      <c r="BB64">
        <v>0</v>
      </c>
      <c r="BC64">
        <v>2.7820712862309258</v>
      </c>
      <c r="BD64">
        <v>0.29675006154127059</v>
      </c>
      <c r="BE64">
        <v>2.6100799416659561</v>
      </c>
      <c r="BF64">
        <v>0</v>
      </c>
      <c r="BG64">
        <v>0</v>
      </c>
      <c r="BH64">
        <v>0</v>
      </c>
      <c r="BI64">
        <v>0.91926042703580968</v>
      </c>
      <c r="BJ64">
        <v>0</v>
      </c>
      <c r="BK64">
        <v>0</v>
      </c>
      <c r="BL64">
        <v>0.093992383381788405</v>
      </c>
      <c r="BM64">
        <v>28.339520885385571</v>
      </c>
      <c r="BN64">
        <v>15.629030307892579</v>
      </c>
      <c r="BO64">
        <v>33.392113547464149</v>
      </c>
      <c r="BP64">
        <v>11.138229285882961</v>
      </c>
      <c r="BQ64">
        <v>11.20730194356773</v>
      </c>
      <c r="BR64">
        <v>0</v>
      </c>
      <c r="BS64">
        <v>0</v>
      </c>
      <c r="BT64">
        <v>0</v>
      </c>
      <c r="BU64">
        <v>0</v>
      </c>
      <c r="BV64">
        <v>0</v>
      </c>
      <c r="BW64">
        <v>11.371540178082981</v>
      </c>
      <c r="BX64">
        <v>16.96798070730258</v>
      </c>
      <c r="BY64">
        <v>32.33804764982554</v>
      </c>
      <c r="BZ64">
        <v>16.683096205531189</v>
      </c>
      <c r="CA64">
        <v>22.345531229450689</v>
      </c>
      <c r="CB64">
        <v>0</v>
      </c>
      <c r="CC64">
        <v>0</v>
      </c>
      <c r="CD64">
        <v>0</v>
      </c>
      <c r="CE64">
        <v>0</v>
      </c>
      <c r="CF64">
        <v>0</v>
      </c>
      <c r="CG64">
        <v>0</v>
      </c>
      <c r="CH64">
        <v>0</v>
      </c>
      <c r="CI64">
        <v>8.0864473677006181</v>
      </c>
      <c r="CJ64">
        <v>0</v>
      </c>
      <c r="CK64">
        <v>0</v>
      </c>
      <c r="CL64">
        <v>0</v>
      </c>
      <c r="CM64">
        <v>44.245915238639761</v>
      </c>
      <c r="CN64">
        <v>9.6910168670434089</v>
      </c>
      <c r="CO64">
        <v>23.215125454533151</v>
      </c>
      <c r="CP64">
        <v>0</v>
      </c>
      <c r="CQ64">
        <v>0</v>
      </c>
      <c r="CR64">
        <v>0</v>
      </c>
      <c r="CS64">
        <v>11.138229285882961</v>
      </c>
      <c r="CT64">
        <v>0</v>
      </c>
      <c r="CU64">
        <v>0</v>
      </c>
      <c r="CV64">
        <v>3.3294617563930951</v>
      </c>
    </row>
    <row r="65">
      <c r="A65" t="s">
        <v>368</v>
      </c>
      <c r="B65">
        <v>2006</v>
      </c>
      <c r="C65" t="s">
        <v>371</v>
      </c>
      <c r="D65">
        <v>162</v>
      </c>
      <c r="E65" t="s">
        <v>185</v>
      </c>
      <c r="F65" t="s">
        <v>195</v>
      </c>
      <c r="G65" t="s">
        <v>200</v>
      </c>
      <c r="H65">
        <v>64.803156774078374</v>
      </c>
      <c r="I65">
        <v>31.180678606935292</v>
      </c>
      <c r="J65">
        <v>9.6761616590297024</v>
      </c>
      <c r="K65">
        <v>0.48354721317900973</v>
      </c>
      <c r="L65">
        <v>1.001573861117111</v>
      </c>
      <c r="M65">
        <v>3.2754353255489268</v>
      </c>
      <c r="N65">
        <v>0.044406678483915697</v>
      </c>
      <c r="O65">
        <v>0</v>
      </c>
      <c r="P65">
        <v>0</v>
      </c>
      <c r="Q65">
        <v>0</v>
      </c>
      <c r="R65">
        <v>73.099681674211411</v>
      </c>
      <c r="S65">
        <v>45.636003215985632</v>
      </c>
      <c r="T65">
        <v>22.233564772265819</v>
      </c>
      <c r="U65">
        <v>10.142493992546299</v>
      </c>
      <c r="V65">
        <v>2.1248039278546829</v>
      </c>
      <c r="W65" t="s">
        <v>147</v>
      </c>
      <c r="X65" t="s">
        <v>148</v>
      </c>
      <c r="Y65" t="s">
        <v>149</v>
      </c>
      <c r="Z65" t="s">
        <v>150</v>
      </c>
      <c r="AA65" t="s">
        <v>151</v>
      </c>
      <c r="AB65" t="s">
        <v>152</v>
      </c>
      <c r="AC65" t="s">
        <v>153</v>
      </c>
      <c r="AD65" t="s">
        <v>154</v>
      </c>
      <c r="AE65" t="s">
        <v>155</v>
      </c>
      <c r="AF65" t="s">
        <v>156</v>
      </c>
      <c r="AG65" t="s">
        <v>157</v>
      </c>
      <c r="AH65" t="s">
        <v>158</v>
      </c>
      <c r="AI65" t="s">
        <v>159</v>
      </c>
      <c r="AJ65" t="s">
        <v>160</v>
      </c>
      <c r="AK65" t="s">
        <v>161</v>
      </c>
      <c r="AL65" t="s">
        <v>162</v>
      </c>
      <c r="AM65" t="s">
        <v>163</v>
      </c>
      <c r="AN65" t="s">
        <v>164</v>
      </c>
      <c r="AO65" t="s">
        <v>165</v>
      </c>
      <c r="AP65" t="s">
        <v>166</v>
      </c>
      <c r="AQ65" t="s">
        <v>167</v>
      </c>
      <c r="AR65">
        <v>0.12931844125760081</v>
      </c>
      <c r="AS65">
        <v>0</v>
      </c>
      <c r="AT65">
        <v>28.806144494808429</v>
      </c>
      <c r="AU65">
        <v>1.2816756356177601</v>
      </c>
      <c r="AV65">
        <v>26.27082214281431</v>
      </c>
      <c r="AW65">
        <v>61.067181173671933</v>
      </c>
      <c r="AX65">
        <v>0</v>
      </c>
      <c r="AY65">
        <v>62.973621188864428</v>
      </c>
      <c r="AZ65">
        <v>0</v>
      </c>
      <c r="BA65">
        <v>46.479646714564772</v>
      </c>
      <c r="BB65">
        <v>3.0439203571351401</v>
      </c>
      <c r="BC65">
        <v>65.350088152139946</v>
      </c>
      <c r="BD65">
        <v>19.402008233976549</v>
      </c>
      <c r="BE65">
        <v>12.513474893370759</v>
      </c>
      <c r="BF65">
        <v>34.822606733910227</v>
      </c>
      <c r="BG65">
        <v>33.603755691496353</v>
      </c>
      <c r="BH65">
        <v>0</v>
      </c>
      <c r="BI65">
        <v>32.063824430415011</v>
      </c>
      <c r="BJ65">
        <v>0.0472644887026119</v>
      </c>
      <c r="BK65">
        <v>0.63110206455385287</v>
      </c>
      <c r="BL65">
        <v>7.6816273878025729</v>
      </c>
      <c r="BM65">
        <v>3380.912048212685</v>
      </c>
      <c r="BN65">
        <v>1625.8467935719841</v>
      </c>
      <c r="BO65">
        <v>505.034862322979</v>
      </c>
      <c r="BP65">
        <v>25.244538767164219</v>
      </c>
      <c r="BQ65">
        <v>52.245836080297593</v>
      </c>
      <c r="BR65">
        <v>52.489224570119667</v>
      </c>
      <c r="BS65">
        <v>0.71405523663191406</v>
      </c>
      <c r="BT65">
        <v>0</v>
      </c>
      <c r="BU65">
        <v>0</v>
      </c>
      <c r="BV65">
        <v>0</v>
      </c>
      <c r="BW65">
        <v>2643.197369326665</v>
      </c>
      <c r="BX65">
        <v>1646.6705612579369</v>
      </c>
      <c r="BY65">
        <v>802.28993165630527</v>
      </c>
      <c r="BZ65">
        <v>367.14661729662078</v>
      </c>
      <c r="CA65">
        <v>76.776319610829901</v>
      </c>
      <c r="CB65">
        <v>0.66739210882654398</v>
      </c>
      <c r="CC65">
        <v>0</v>
      </c>
      <c r="CD65">
        <v>195.9583125466406</v>
      </c>
      <c r="CE65">
        <v>7.0146966346637463</v>
      </c>
      <c r="CF65">
        <v>701.36624374757901</v>
      </c>
      <c r="CG65">
        <v>279.5769422306459</v>
      </c>
      <c r="CH65">
        <v>0</v>
      </c>
      <c r="CI65">
        <v>460.34163764496918</v>
      </c>
      <c r="CJ65">
        <v>0</v>
      </c>
      <c r="CK65">
        <v>1223.968625776492</v>
      </c>
      <c r="CL65">
        <v>42.602457826081398</v>
      </c>
      <c r="CM65">
        <v>1039.324360783907</v>
      </c>
      <c r="CN65">
        <v>633.61465899420625</v>
      </c>
      <c r="CO65">
        <v>111.2999969404509</v>
      </c>
      <c r="CP65">
        <v>75.068871631318316</v>
      </c>
      <c r="CQ65">
        <v>153.95711671913651</v>
      </c>
      <c r="CR65">
        <v>0</v>
      </c>
      <c r="CS65">
        <v>388.50168873237692</v>
      </c>
      <c r="CT65">
        <v>1.1047255255108921</v>
      </c>
      <c r="CU65">
        <v>2.812551906960461</v>
      </c>
      <c r="CV65">
        <v>272.10379920535019</v>
      </c>
    </row>
    <row r="66">
      <c r="A66" t="s">
        <v>368</v>
      </c>
      <c r="B66">
        <v>2006</v>
      </c>
      <c r="C66" t="s">
        <v>371</v>
      </c>
      <c r="D66">
        <v>163</v>
      </c>
      <c r="E66" t="s">
        <v>185</v>
      </c>
      <c r="F66" t="s">
        <v>47</v>
      </c>
      <c r="G66" t="s">
        <v>200</v>
      </c>
      <c r="H66">
        <v>6.3581553548028342</v>
      </c>
      <c r="I66">
        <v>3.859392623013286</v>
      </c>
      <c r="J66">
        <v>3.1562914219559159</v>
      </c>
      <c r="K66">
        <v>0.7089707613183166</v>
      </c>
      <c r="L66">
        <v>0.27961764989225119</v>
      </c>
      <c r="M66">
        <v>0.37279860079748123</v>
      </c>
      <c r="N66">
        <v>0.43689761547328282</v>
      </c>
      <c r="O66">
        <v>0</v>
      </c>
      <c r="P66">
        <v>0</v>
      </c>
      <c r="Q66">
        <v>0</v>
      </c>
      <c r="R66">
        <v>7.2947824859440136</v>
      </c>
      <c r="S66">
        <v>3.9410168000270369</v>
      </c>
      <c r="T66">
        <v>3.6104633824383359</v>
      </c>
      <c r="U66">
        <v>4.2947849057236613</v>
      </c>
      <c r="V66">
        <v>1.233592491730346</v>
      </c>
      <c r="W66" t="s">
        <v>147</v>
      </c>
      <c r="X66" t="s">
        <v>148</v>
      </c>
      <c r="Y66" t="s">
        <v>149</v>
      </c>
      <c r="Z66" t="s">
        <v>150</v>
      </c>
      <c r="AA66" t="s">
        <v>151</v>
      </c>
      <c r="AB66" t="s">
        <v>152</v>
      </c>
      <c r="AC66" t="s">
        <v>153</v>
      </c>
      <c r="AD66" t="s">
        <v>154</v>
      </c>
      <c r="AE66" t="s">
        <v>155</v>
      </c>
      <c r="AF66" t="s">
        <v>156</v>
      </c>
      <c r="AG66" t="s">
        <v>157</v>
      </c>
      <c r="AH66" t="s">
        <v>158</v>
      </c>
      <c r="AI66" t="s">
        <v>159</v>
      </c>
      <c r="AJ66" t="s">
        <v>160</v>
      </c>
      <c r="AK66" t="s">
        <v>161</v>
      </c>
      <c r="AL66" t="s">
        <v>162</v>
      </c>
      <c r="AM66" t="s">
        <v>163</v>
      </c>
      <c r="AN66" t="s">
        <v>164</v>
      </c>
      <c r="AO66" t="s">
        <v>165</v>
      </c>
      <c r="AP66" t="s">
        <v>166</v>
      </c>
      <c r="AQ66" t="s">
        <v>167</v>
      </c>
      <c r="AR66">
        <v>0</v>
      </c>
      <c r="AS66">
        <v>0.69954461399092449</v>
      </c>
      <c r="AT66">
        <v>0</v>
      </c>
      <c r="AU66">
        <v>1.2816756356177601</v>
      </c>
      <c r="AV66">
        <v>3.5560967747976489</v>
      </c>
      <c r="AW66">
        <v>0</v>
      </c>
      <c r="AX66">
        <v>0</v>
      </c>
      <c r="AY66">
        <v>0</v>
      </c>
      <c r="AZ66">
        <v>29.723227700580029</v>
      </c>
      <c r="BA66">
        <v>0</v>
      </c>
      <c r="BB66">
        <v>0</v>
      </c>
      <c r="BC66">
        <v>0</v>
      </c>
      <c r="BD66">
        <v>0.32920777971152071</v>
      </c>
      <c r="BE66">
        <v>0</v>
      </c>
      <c r="BF66">
        <v>4.0374036792939396</v>
      </c>
      <c r="BG66">
        <v>0</v>
      </c>
      <c r="BH66">
        <v>8.7200882090133458</v>
      </c>
      <c r="BI66">
        <v>0</v>
      </c>
      <c r="BJ66">
        <v>0</v>
      </c>
      <c r="BK66">
        <v>0</v>
      </c>
      <c r="BL66">
        <v>9.1090822232353439</v>
      </c>
      <c r="BM66">
        <v>331.71785316575142</v>
      </c>
      <c r="BN66">
        <v>201.23940214264181</v>
      </c>
      <c r="BO66">
        <v>164.7385874595393</v>
      </c>
      <c r="BP66">
        <v>37.01322100735684</v>
      </c>
      <c r="BQ66">
        <v>14.58590171785686</v>
      </c>
      <c r="BR66">
        <v>5.9741400857628051</v>
      </c>
      <c r="BS66">
        <v>7.0252727934535866</v>
      </c>
      <c r="BT66">
        <v>0</v>
      </c>
      <c r="BU66">
        <v>0</v>
      </c>
      <c r="BV66">
        <v>0</v>
      </c>
      <c r="BW66">
        <v>263.77064078870978</v>
      </c>
      <c r="BX66">
        <v>142.20255694421289</v>
      </c>
      <c r="BY66">
        <v>130.28223094289029</v>
      </c>
      <c r="BZ66">
        <v>155.4662740063566</v>
      </c>
      <c r="CA66">
        <v>44.573849931760122</v>
      </c>
      <c r="CB66">
        <v>0</v>
      </c>
      <c r="CC66">
        <v>5.9741400857628051</v>
      </c>
      <c r="CD66">
        <v>0</v>
      </c>
      <c r="CE66">
        <v>7.0146966346637463</v>
      </c>
      <c r="CF66">
        <v>94.939024891724216</v>
      </c>
      <c r="CG66">
        <v>0</v>
      </c>
      <c r="CH66">
        <v>0</v>
      </c>
      <c r="CI66">
        <v>0</v>
      </c>
      <c r="CJ66">
        <v>231.14935489406469</v>
      </c>
      <c r="CK66">
        <v>0</v>
      </c>
      <c r="CL66">
        <v>0</v>
      </c>
      <c r="CM66">
        <v>0</v>
      </c>
      <c r="CN66">
        <v>10.75099404992898</v>
      </c>
      <c r="CO66">
        <v>0</v>
      </c>
      <c r="CP66">
        <v>8.7036372905876309</v>
      </c>
      <c r="CQ66">
        <v>0</v>
      </c>
      <c r="CR66">
        <v>68.09504809750878</v>
      </c>
      <c r="CS66">
        <v>0</v>
      </c>
      <c r="CT66">
        <v>0</v>
      </c>
      <c r="CU66">
        <v>0</v>
      </c>
      <c r="CV66">
        <v>322.66806954890512</v>
      </c>
    </row>
    <row r="67">
      <c r="A67" t="s">
        <v>368</v>
      </c>
      <c r="B67">
        <v>2006</v>
      </c>
      <c r="C67" t="s">
        <v>371</v>
      </c>
      <c r="D67">
        <v>164</v>
      </c>
      <c r="E67" t="s">
        <v>185</v>
      </c>
      <c r="F67" t="s">
        <v>182</v>
      </c>
      <c r="G67" t="s">
        <v>200</v>
      </c>
      <c r="H67">
        <v>0</v>
      </c>
      <c r="I67">
        <v>0.0901846797129746</v>
      </c>
      <c r="J67">
        <v>0</v>
      </c>
      <c r="K67">
        <v>0</v>
      </c>
      <c r="L67">
        <v>0</v>
      </c>
      <c r="M67">
        <v>0</v>
      </c>
      <c r="N67">
        <v>0</v>
      </c>
      <c r="O67">
        <v>0</v>
      </c>
      <c r="P67">
        <v>0</v>
      </c>
      <c r="Q67">
        <v>0</v>
      </c>
      <c r="R67">
        <v>0</v>
      </c>
      <c r="S67">
        <v>0</v>
      </c>
      <c r="T67">
        <v>0.1303180525124647</v>
      </c>
      <c r="U67">
        <v>0</v>
      </c>
      <c r="V67">
        <v>0</v>
      </c>
      <c r="W67" t="s">
        <v>147</v>
      </c>
      <c r="X67" t="s">
        <v>148</v>
      </c>
      <c r="Y67" t="s">
        <v>149</v>
      </c>
      <c r="Z67" t="s">
        <v>150</v>
      </c>
      <c r="AA67" t="s">
        <v>151</v>
      </c>
      <c r="AB67" t="s">
        <v>152</v>
      </c>
      <c r="AC67" t="s">
        <v>153</v>
      </c>
      <c r="AD67" t="s">
        <v>154</v>
      </c>
      <c r="AE67" t="s">
        <v>155</v>
      </c>
      <c r="AF67" t="s">
        <v>156</v>
      </c>
      <c r="AG67" t="s">
        <v>157</v>
      </c>
      <c r="AH67" t="s">
        <v>158</v>
      </c>
      <c r="AI67" t="s">
        <v>159</v>
      </c>
      <c r="AJ67" t="s">
        <v>160</v>
      </c>
      <c r="AK67" t="s">
        <v>161</v>
      </c>
      <c r="AL67" t="s">
        <v>162</v>
      </c>
      <c r="AM67" t="s">
        <v>163</v>
      </c>
      <c r="AN67" t="s">
        <v>164</v>
      </c>
      <c r="AO67" t="s">
        <v>165</v>
      </c>
      <c r="AP67" t="s">
        <v>166</v>
      </c>
      <c r="AQ67" t="s">
        <v>167</v>
      </c>
      <c r="AR67">
        <v>0</v>
      </c>
      <c r="AS67">
        <v>0</v>
      </c>
      <c r="AT67">
        <v>0</v>
      </c>
      <c r="AU67">
        <v>0</v>
      </c>
      <c r="AV67">
        <v>0.1761390410975025</v>
      </c>
      <c r="AW67">
        <v>0</v>
      </c>
      <c r="AX67">
        <v>0</v>
      </c>
      <c r="AY67">
        <v>0</v>
      </c>
      <c r="AZ67">
        <v>0</v>
      </c>
      <c r="BA67">
        <v>0</v>
      </c>
      <c r="BB67">
        <v>0</v>
      </c>
      <c r="BC67">
        <v>0</v>
      </c>
      <c r="BD67">
        <v>0</v>
      </c>
      <c r="BE67">
        <v>0</v>
      </c>
      <c r="BF67">
        <v>0</v>
      </c>
      <c r="BG67">
        <v>0</v>
      </c>
      <c r="BH67">
        <v>0</v>
      </c>
      <c r="BI67">
        <v>0</v>
      </c>
      <c r="BJ67">
        <v>0</v>
      </c>
      <c r="BK67">
        <v>0</v>
      </c>
      <c r="BL67">
        <v>0</v>
      </c>
      <c r="BM67">
        <v>0</v>
      </c>
      <c r="BN67">
        <v>4.7024785505483813</v>
      </c>
      <c r="BO67">
        <v>0</v>
      </c>
      <c r="BP67">
        <v>0</v>
      </c>
      <c r="BQ67">
        <v>0</v>
      </c>
      <c r="BR67">
        <v>0</v>
      </c>
      <c r="BS67">
        <v>0</v>
      </c>
      <c r="BT67">
        <v>0</v>
      </c>
      <c r="BU67">
        <v>0</v>
      </c>
      <c r="BV67">
        <v>0</v>
      </c>
      <c r="BW67">
        <v>0</v>
      </c>
      <c r="BX67">
        <v>0</v>
      </c>
      <c r="BY67">
        <v>4.7024785505483813</v>
      </c>
      <c r="BZ67">
        <v>0</v>
      </c>
      <c r="CA67">
        <v>0</v>
      </c>
      <c r="CB67">
        <v>0</v>
      </c>
      <c r="CC67">
        <v>0</v>
      </c>
      <c r="CD67">
        <v>0</v>
      </c>
      <c r="CE67">
        <v>0</v>
      </c>
      <c r="CF67">
        <v>4.7024785505483813</v>
      </c>
      <c r="CG67">
        <v>0</v>
      </c>
      <c r="CH67">
        <v>0</v>
      </c>
      <c r="CI67">
        <v>0</v>
      </c>
      <c r="CJ67">
        <v>0</v>
      </c>
      <c r="CK67">
        <v>0</v>
      </c>
      <c r="CL67">
        <v>0</v>
      </c>
      <c r="CM67">
        <v>0</v>
      </c>
      <c r="CN67">
        <v>0</v>
      </c>
      <c r="CO67">
        <v>0</v>
      </c>
      <c r="CP67">
        <v>0</v>
      </c>
      <c r="CQ67">
        <v>0</v>
      </c>
      <c r="CR67">
        <v>0</v>
      </c>
      <c r="CS67">
        <v>0</v>
      </c>
      <c r="CT67">
        <v>0</v>
      </c>
      <c r="CU67">
        <v>0</v>
      </c>
      <c r="CV67">
        <v>0</v>
      </c>
    </row>
    <row r="68">
      <c r="A68" t="s">
        <v>368</v>
      </c>
      <c r="B68">
        <v>2013</v>
      </c>
      <c r="C68" t="s">
        <v>372</v>
      </c>
      <c r="D68">
        <v>16</v>
      </c>
      <c r="E68" t="s">
        <v>13</v>
      </c>
      <c r="F68" t="s">
        <v>14</v>
      </c>
      <c r="G68" t="s">
        <v>377</v>
      </c>
      <c r="H68">
        <v>54.973607143548818</v>
      </c>
      <c r="I68">
        <v>71.32375216363711</v>
      </c>
      <c r="J68">
        <v>85.189202231080188</v>
      </c>
      <c r="K68">
        <v>95.998713382289139</v>
      </c>
      <c r="L68">
        <v>98.889536652449166</v>
      </c>
      <c r="M68">
        <v>97.870597203634574</v>
      </c>
      <c r="N68">
        <v>99.34513453271552</v>
      </c>
      <c r="O68">
        <v>99.756051063704632</v>
      </c>
      <c r="P68">
        <v>99.768894880059477</v>
      </c>
      <c r="Q68">
        <v>99.590292615840696</v>
      </c>
      <c r="R68">
        <v>53.711727955177018</v>
      </c>
      <c r="S68">
        <v>62.893019579638931</v>
      </c>
      <c r="T68">
        <v>76.171219345678523</v>
      </c>
      <c r="U68">
        <v>82.284846193604992</v>
      </c>
      <c r="V68">
        <v>93.109727581319916</v>
      </c>
      <c r="W68" t="s">
        <v>147</v>
      </c>
      <c r="X68" t="s">
        <v>148</v>
      </c>
      <c r="Y68" t="s">
        <v>257</v>
      </c>
      <c r="Z68" t="s">
        <v>258</v>
      </c>
      <c r="AA68" t="s">
        <v>259</v>
      </c>
      <c r="AB68" t="s">
        <v>260</v>
      </c>
      <c r="AC68" t="s">
        <v>261</v>
      </c>
      <c r="AD68" t="s">
        <v>262</v>
      </c>
      <c r="AE68" t="s">
        <v>155</v>
      </c>
      <c r="AF68" t="s">
        <v>156</v>
      </c>
      <c r="AG68" t="s">
        <v>157</v>
      </c>
      <c r="AH68" t="s">
        <v>158</v>
      </c>
      <c r="AI68" t="s">
        <v>159</v>
      </c>
      <c r="AJ68" t="s">
        <v>263</v>
      </c>
      <c r="AK68" t="s">
        <v>161</v>
      </c>
      <c r="AL68" t="s">
        <v>264</v>
      </c>
      <c r="AM68" t="s">
        <v>265</v>
      </c>
      <c r="AN68" t="s">
        <v>266</v>
      </c>
      <c r="AO68" t="s">
        <v>267</v>
      </c>
      <c r="AP68" t="s">
        <v>166</v>
      </c>
      <c r="AQ68" t="s">
        <v>167</v>
      </c>
      <c r="AR68">
        <v>86.279830993183978</v>
      </c>
      <c r="AS68">
        <v>99.577722839354323</v>
      </c>
      <c r="AT68">
        <v>81.147375676441015</v>
      </c>
      <c r="AU68">
        <v>95.166213569266006</v>
      </c>
      <c r="AV68">
        <v>85.506612984397108</v>
      </c>
      <c r="AW68">
        <v>87.020667161028811</v>
      </c>
      <c r="AX68">
        <v>73.69950630114063</v>
      </c>
      <c r="AY68">
        <v>84.561663130305092</v>
      </c>
      <c r="AZ68">
        <v>72.473602249466396</v>
      </c>
      <c r="BA68">
        <v>72.217365243124021</v>
      </c>
      <c r="BB68">
        <v>90.958152577032848</v>
      </c>
      <c r="BC68">
        <v>55.660961915833063</v>
      </c>
      <c r="BD68">
        <v>71.850195238751468</v>
      </c>
      <c r="BE68">
        <v>81.481907879359511</v>
      </c>
      <c r="BF68">
        <v>77.44262909565704</v>
      </c>
      <c r="BG68">
        <v>83.649440033773544</v>
      </c>
      <c r="BH68">
        <v>78.224518667071607</v>
      </c>
      <c r="BI68">
        <v>71.448232782702789</v>
      </c>
      <c r="BJ68">
        <v>99.872755472470487</v>
      </c>
      <c r="BK68">
        <v>90.532868058053538</v>
      </c>
      <c r="BL68">
        <v>80.406744477156209</v>
      </c>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c r="A69" t="s">
        <v>368</v>
      </c>
      <c r="B69">
        <v>2013</v>
      </c>
      <c r="C69" t="s">
        <v>372</v>
      </c>
      <c r="D69">
        <v>17</v>
      </c>
      <c r="E69" t="s">
        <v>13</v>
      </c>
      <c r="F69" t="s">
        <v>52</v>
      </c>
      <c r="G69" t="s">
        <v>200</v>
      </c>
      <c r="H69">
        <v>45.026392856451182</v>
      </c>
      <c r="I69">
        <v>28.67624783636289</v>
      </c>
      <c r="J69">
        <v>14.81079776891981</v>
      </c>
      <c r="K69">
        <v>4.0012866177108606</v>
      </c>
      <c r="L69">
        <v>1.1104633475508341</v>
      </c>
      <c r="M69">
        <v>2.1294027963654258</v>
      </c>
      <c r="N69">
        <v>0.65486546728448047</v>
      </c>
      <c r="O69">
        <v>0.24394893629536801</v>
      </c>
      <c r="P69">
        <v>0.23110511994052271</v>
      </c>
      <c r="Q69">
        <v>0.40970738415930441</v>
      </c>
      <c r="R69">
        <v>46.288272044822982</v>
      </c>
      <c r="S69">
        <v>37.106980420361069</v>
      </c>
      <c r="T69">
        <v>23.828780654321481</v>
      </c>
      <c r="U69">
        <v>17.715153806395008</v>
      </c>
      <c r="V69">
        <v>6.8902724186800839</v>
      </c>
      <c r="W69" t="s">
        <v>147</v>
      </c>
      <c r="X69" t="s">
        <v>148</v>
      </c>
      <c r="Y69" t="s">
        <v>257</v>
      </c>
      <c r="Z69" t="s">
        <v>258</v>
      </c>
      <c r="AA69" t="s">
        <v>259</v>
      </c>
      <c r="AB69" t="s">
        <v>260</v>
      </c>
      <c r="AC69" t="s">
        <v>261</v>
      </c>
      <c r="AD69" t="s">
        <v>262</v>
      </c>
      <c r="AE69" t="s">
        <v>155</v>
      </c>
      <c r="AF69" t="s">
        <v>156</v>
      </c>
      <c r="AG69" t="s">
        <v>157</v>
      </c>
      <c r="AH69" t="s">
        <v>158</v>
      </c>
      <c r="AI69" t="s">
        <v>159</v>
      </c>
      <c r="AJ69" t="s">
        <v>263</v>
      </c>
      <c r="AK69" t="s">
        <v>161</v>
      </c>
      <c r="AL69" t="s">
        <v>264</v>
      </c>
      <c r="AM69" t="s">
        <v>265</v>
      </c>
      <c r="AN69" t="s">
        <v>266</v>
      </c>
      <c r="AO69" t="s">
        <v>267</v>
      </c>
      <c r="AP69" t="s">
        <v>166</v>
      </c>
      <c r="AQ69" t="s">
        <v>167</v>
      </c>
      <c r="AR69">
        <v>13.72016900681602</v>
      </c>
      <c r="AS69">
        <v>0.42227716064567739</v>
      </c>
      <c r="AT69">
        <v>18.852624323558981</v>
      </c>
      <c r="AU69">
        <v>4.8337864307339942</v>
      </c>
      <c r="AV69">
        <v>14.49338701560289</v>
      </c>
      <c r="AW69">
        <v>12.979332838971191</v>
      </c>
      <c r="AX69">
        <v>26.30049369885937</v>
      </c>
      <c r="AY69">
        <v>15.438336869694909</v>
      </c>
      <c r="AZ69">
        <v>27.526397750533601</v>
      </c>
      <c r="BA69">
        <v>27.782634756875979</v>
      </c>
      <c r="BB69">
        <v>9.0418474229671517</v>
      </c>
      <c r="BC69">
        <v>44.339038084166937</v>
      </c>
      <c r="BD69">
        <v>28.149804761248529</v>
      </c>
      <c r="BE69">
        <v>18.518092120640489</v>
      </c>
      <c r="BF69">
        <v>22.55737090434296</v>
      </c>
      <c r="BG69">
        <v>16.350559966226459</v>
      </c>
      <c r="BH69">
        <v>21.77548133292839</v>
      </c>
      <c r="BI69">
        <v>28.551767217297211</v>
      </c>
      <c r="BJ69">
        <v>0.12724452752951271</v>
      </c>
      <c r="BK69">
        <v>9.4671319419464623</v>
      </c>
      <c r="BL69">
        <v>19.593255522843791</v>
      </c>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c r="A70" t="s">
        <v>368</v>
      </c>
      <c r="B70">
        <v>2013</v>
      </c>
      <c r="C70" t="s">
        <v>372</v>
      </c>
      <c r="D70">
        <v>18</v>
      </c>
      <c r="E70" t="s">
        <v>61</v>
      </c>
      <c r="F70" t="s">
        <v>15</v>
      </c>
      <c r="G70" t="s">
        <v>378</v>
      </c>
      <c r="H70">
        <v>31.948036984125508</v>
      </c>
      <c r="I70">
        <v>56.9639476758949</v>
      </c>
      <c r="J70">
        <v>77.160882256677155</v>
      </c>
      <c r="K70">
        <v>94.012086077545888</v>
      </c>
      <c r="L70">
        <v>95.991484948763997</v>
      </c>
      <c r="M70">
        <v>94.097535286489801</v>
      </c>
      <c r="N70">
        <v>97.706584086684245</v>
      </c>
      <c r="O70">
        <v>97.293618183887745</v>
      </c>
      <c r="P70">
        <v>97.845675303195875</v>
      </c>
      <c r="Q70">
        <v>98.226796011670487</v>
      </c>
      <c r="R70">
        <v>26.5993464786477</v>
      </c>
      <c r="S70">
        <v>45.855083022224647</v>
      </c>
      <c r="T70">
        <v>62.932006188698161</v>
      </c>
      <c r="U70">
        <v>74.265279223259398</v>
      </c>
      <c r="V70">
        <v>89.43172427821149</v>
      </c>
      <c r="W70" t="s">
        <v>147</v>
      </c>
      <c r="X70" t="s">
        <v>148</v>
      </c>
      <c r="Y70" t="s">
        <v>257</v>
      </c>
      <c r="Z70" t="s">
        <v>258</v>
      </c>
      <c r="AA70" t="s">
        <v>259</v>
      </c>
      <c r="AB70" t="s">
        <v>260</v>
      </c>
      <c r="AC70" t="s">
        <v>261</v>
      </c>
      <c r="AD70" t="s">
        <v>262</v>
      </c>
      <c r="AE70" t="s">
        <v>155</v>
      </c>
      <c r="AF70" t="s">
        <v>156</v>
      </c>
      <c r="AG70" t="s">
        <v>157</v>
      </c>
      <c r="AH70" t="s">
        <v>158</v>
      </c>
      <c r="AI70" t="s">
        <v>159</v>
      </c>
      <c r="AJ70" t="s">
        <v>263</v>
      </c>
      <c r="AK70" t="s">
        <v>161</v>
      </c>
      <c r="AL70" t="s">
        <v>264</v>
      </c>
      <c r="AM70" t="s">
        <v>265</v>
      </c>
      <c r="AN70" t="s">
        <v>266</v>
      </c>
      <c r="AO70" t="s">
        <v>267</v>
      </c>
      <c r="AP70" t="s">
        <v>166</v>
      </c>
      <c r="AQ70" t="s">
        <v>167</v>
      </c>
      <c r="AR70">
        <v>80.275960426543875</v>
      </c>
      <c r="AS70">
        <v>99.577722839354323</v>
      </c>
      <c r="AT70">
        <v>72.94552070837193</v>
      </c>
      <c r="AU70">
        <v>95.166213569266006</v>
      </c>
      <c r="AV70">
        <v>71.896792157655369</v>
      </c>
      <c r="AW70">
        <v>38.439769453450857</v>
      </c>
      <c r="AX70">
        <v>73.69950630114063</v>
      </c>
      <c r="AY70">
        <v>42.229924373192553</v>
      </c>
      <c r="AZ70">
        <v>70.738338528144681</v>
      </c>
      <c r="BA70">
        <v>55.283388803217903</v>
      </c>
      <c r="BB70">
        <v>90.058495759126359</v>
      </c>
      <c r="BC70">
        <v>46.799860385542317</v>
      </c>
      <c r="BD70">
        <v>65.895755600720037</v>
      </c>
      <c r="BE70">
        <v>76.556592081665656</v>
      </c>
      <c r="BF70">
        <v>65.669606462961539</v>
      </c>
      <c r="BG70">
        <v>50.864160017300343</v>
      </c>
      <c r="BH70">
        <v>77.140496668977306</v>
      </c>
      <c r="BI70">
        <v>59.387729059320982</v>
      </c>
      <c r="BJ70">
        <v>99.068758880735672</v>
      </c>
      <c r="BK70">
        <v>83.676610465083229</v>
      </c>
      <c r="BL70">
        <v>69.74211819300875</v>
      </c>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c r="A71" t="s">
        <v>368</v>
      </c>
      <c r="B71">
        <v>2013</v>
      </c>
      <c r="C71" t="s">
        <v>372</v>
      </c>
      <c r="D71">
        <v>19</v>
      </c>
      <c r="E71" t="s">
        <v>61</v>
      </c>
      <c r="F71" t="s">
        <v>16</v>
      </c>
      <c r="G71" t="s">
        <v>379</v>
      </c>
      <c r="H71">
        <v>23.0255701594233</v>
      </c>
      <c r="I71">
        <v>14.359804487742201</v>
      </c>
      <c r="J71">
        <v>8.0283199744030274</v>
      </c>
      <c r="K71">
        <v>1.986627304743285</v>
      </c>
      <c r="L71">
        <v>2.8980517036851938</v>
      </c>
      <c r="M71">
        <v>3.7730619171447679</v>
      </c>
      <c r="N71">
        <v>1.6385504460312781</v>
      </c>
      <c r="O71">
        <v>2.4624328798168991</v>
      </c>
      <c r="P71">
        <v>1.9232195768635729</v>
      </c>
      <c r="Q71">
        <v>1.363496604170225</v>
      </c>
      <c r="R71">
        <v>27.11238147652929</v>
      </c>
      <c r="S71">
        <v>17.03793655741427</v>
      </c>
      <c r="T71">
        <v>13.23921315698041</v>
      </c>
      <c r="U71">
        <v>8.0195669703455703</v>
      </c>
      <c r="V71">
        <v>3.678003303108401</v>
      </c>
      <c r="W71" t="s">
        <v>147</v>
      </c>
      <c r="X71" t="s">
        <v>148</v>
      </c>
      <c r="Y71" t="s">
        <v>257</v>
      </c>
      <c r="Z71" t="s">
        <v>258</v>
      </c>
      <c r="AA71" t="s">
        <v>259</v>
      </c>
      <c r="AB71" t="s">
        <v>260</v>
      </c>
      <c r="AC71" t="s">
        <v>261</v>
      </c>
      <c r="AD71" t="s">
        <v>262</v>
      </c>
      <c r="AE71" t="s">
        <v>155</v>
      </c>
      <c r="AF71" t="s">
        <v>156</v>
      </c>
      <c r="AG71" t="s">
        <v>157</v>
      </c>
      <c r="AH71" t="s">
        <v>158</v>
      </c>
      <c r="AI71" t="s">
        <v>159</v>
      </c>
      <c r="AJ71" t="s">
        <v>263</v>
      </c>
      <c r="AK71" t="s">
        <v>161</v>
      </c>
      <c r="AL71" t="s">
        <v>264</v>
      </c>
      <c r="AM71" t="s">
        <v>265</v>
      </c>
      <c r="AN71" t="s">
        <v>266</v>
      </c>
      <c r="AO71" t="s">
        <v>267</v>
      </c>
      <c r="AP71" t="s">
        <v>166</v>
      </c>
      <c r="AQ71" t="s">
        <v>167</v>
      </c>
      <c r="AR71">
        <v>6.0038705666401064</v>
      </c>
      <c r="AS71">
        <v>0</v>
      </c>
      <c r="AT71">
        <v>8.2018549680690782</v>
      </c>
      <c r="AU71">
        <v>0</v>
      </c>
      <c r="AV71">
        <v>13.609820826741689</v>
      </c>
      <c r="AW71">
        <v>48.580897707577968</v>
      </c>
      <c r="AX71">
        <v>0</v>
      </c>
      <c r="AY71">
        <v>42.331738757112518</v>
      </c>
      <c r="AZ71">
        <v>1.735263721321711</v>
      </c>
      <c r="BA71">
        <v>16.93397643990615</v>
      </c>
      <c r="BB71">
        <v>0.89965681790648599</v>
      </c>
      <c r="BC71">
        <v>8.8611015302907319</v>
      </c>
      <c r="BD71">
        <v>5.9544396380314017</v>
      </c>
      <c r="BE71">
        <v>4.9253157976938766</v>
      </c>
      <c r="BF71">
        <v>11.77302263269552</v>
      </c>
      <c r="BG71">
        <v>32.785280016473173</v>
      </c>
      <c r="BH71">
        <v>1.084021998094308</v>
      </c>
      <c r="BI71">
        <v>12.060503723381821</v>
      </c>
      <c r="BJ71">
        <v>0.80399659173483495</v>
      </c>
      <c r="BK71">
        <v>6.8562575929702971</v>
      </c>
      <c r="BL71">
        <v>10.664626284147481</v>
      </c>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c r="A72" t="s">
        <v>368</v>
      </c>
      <c r="B72">
        <v>2013</v>
      </c>
      <c r="C72" t="s">
        <v>372</v>
      </c>
      <c r="D72">
        <v>20</v>
      </c>
      <c r="E72" t="s">
        <v>61</v>
      </c>
      <c r="F72" t="s">
        <v>22</v>
      </c>
      <c r="G72" t="s">
        <v>380</v>
      </c>
      <c r="H72">
        <v>40.722839258582788</v>
      </c>
      <c r="I72">
        <v>25.355005328130542</v>
      </c>
      <c r="J72">
        <v>12.990660163934139</v>
      </c>
      <c r="K72">
        <v>3.5418392030867021</v>
      </c>
      <c r="L72">
        <v>0.95539104157593346</v>
      </c>
      <c r="M72">
        <v>2.1294027963654298</v>
      </c>
      <c r="N72">
        <v>0.65486546728447736</v>
      </c>
      <c r="O72">
        <v>0.24394893629535691</v>
      </c>
      <c r="P72">
        <v>0.23110511994055141</v>
      </c>
      <c r="Q72">
        <v>0.40970738415928798</v>
      </c>
      <c r="R72">
        <v>42.147224141426747</v>
      </c>
      <c r="S72">
        <v>32.673689150067723</v>
      </c>
      <c r="T72">
        <v>20.982036604544561</v>
      </c>
      <c r="U72">
        <v>15.540016477003681</v>
      </c>
      <c r="V72">
        <v>5.9381194569246789</v>
      </c>
      <c r="W72" t="s">
        <v>147</v>
      </c>
      <c r="X72" t="s">
        <v>148</v>
      </c>
      <c r="Y72" t="s">
        <v>257</v>
      </c>
      <c r="Z72" t="s">
        <v>258</v>
      </c>
      <c r="AA72" t="s">
        <v>259</v>
      </c>
      <c r="AB72" t="s">
        <v>260</v>
      </c>
      <c r="AC72" t="s">
        <v>261</v>
      </c>
      <c r="AD72" t="s">
        <v>262</v>
      </c>
      <c r="AE72" t="s">
        <v>155</v>
      </c>
      <c r="AF72" t="s">
        <v>156</v>
      </c>
      <c r="AG72" t="s">
        <v>157</v>
      </c>
      <c r="AH72" t="s">
        <v>158</v>
      </c>
      <c r="AI72" t="s">
        <v>159</v>
      </c>
      <c r="AJ72" t="s">
        <v>263</v>
      </c>
      <c r="AK72" t="s">
        <v>161</v>
      </c>
      <c r="AL72" t="s">
        <v>264</v>
      </c>
      <c r="AM72" t="s">
        <v>265</v>
      </c>
      <c r="AN72" t="s">
        <v>266</v>
      </c>
      <c r="AO72" t="s">
        <v>267</v>
      </c>
      <c r="AP72" t="s">
        <v>166</v>
      </c>
      <c r="AQ72" t="s">
        <v>167</v>
      </c>
      <c r="AR72">
        <v>13.103156924535091</v>
      </c>
      <c r="AS72">
        <v>0.42227716064567739</v>
      </c>
      <c r="AT72">
        <v>17.464497988554449</v>
      </c>
      <c r="AU72">
        <v>4.623531907764562</v>
      </c>
      <c r="AV72">
        <v>10.450470785309941</v>
      </c>
      <c r="AW72">
        <v>6.5118382197020219</v>
      </c>
      <c r="AX72">
        <v>23.372809100322979</v>
      </c>
      <c r="AY72">
        <v>15.123307683114</v>
      </c>
      <c r="AZ72">
        <v>20.820913613880801</v>
      </c>
      <c r="BA72">
        <v>22.492126733622541</v>
      </c>
      <c r="BB72">
        <v>1.184317386909028</v>
      </c>
      <c r="BC72">
        <v>43.661443224509711</v>
      </c>
      <c r="BD72">
        <v>26.414148484788729</v>
      </c>
      <c r="BE72">
        <v>17.96053471504219</v>
      </c>
      <c r="BF72">
        <v>21.771648487437641</v>
      </c>
      <c r="BG72">
        <v>7.7961922019765986</v>
      </c>
      <c r="BH72">
        <v>20.90301208533031</v>
      </c>
      <c r="BI72">
        <v>26.470405577768631</v>
      </c>
      <c r="BJ72">
        <v>0.1272445275294932</v>
      </c>
      <c r="BK72">
        <v>5.1117472830369746</v>
      </c>
      <c r="BL72">
        <v>19.442926564213479</v>
      </c>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c r="A73" t="s">
        <v>368</v>
      </c>
      <c r="B73">
        <v>2013</v>
      </c>
      <c r="C73" t="s">
        <v>372</v>
      </c>
      <c r="D73">
        <v>21</v>
      </c>
      <c r="E73" t="s">
        <v>61</v>
      </c>
      <c r="F73" t="s">
        <v>17</v>
      </c>
      <c r="G73" t="s">
        <v>381</v>
      </c>
      <c r="H73">
        <v>4.3035535978684054</v>
      </c>
      <c r="I73">
        <v>3.3212425082323569</v>
      </c>
      <c r="J73">
        <v>1.820137604985679</v>
      </c>
      <c r="K73">
        <v>0.45944741462412497</v>
      </c>
      <c r="L73">
        <v>0.15507230597487531</v>
      </c>
      <c r="M73">
        <v>0</v>
      </c>
      <c r="N73">
        <v>0</v>
      </c>
      <c r="O73">
        <v>0</v>
      </c>
      <c r="P73">
        <v>0</v>
      </c>
      <c r="Q73">
        <v>0</v>
      </c>
      <c r="R73">
        <v>4.1410479033962568</v>
      </c>
      <c r="S73">
        <v>4.4332912702933616</v>
      </c>
      <c r="T73">
        <v>2.8467440497768659</v>
      </c>
      <c r="U73">
        <v>2.175137329391351</v>
      </c>
      <c r="V73">
        <v>0.95215296175543007</v>
      </c>
      <c r="W73" t="s">
        <v>147</v>
      </c>
      <c r="X73" t="s">
        <v>148</v>
      </c>
      <c r="Y73" t="s">
        <v>257</v>
      </c>
      <c r="Z73" t="s">
        <v>258</v>
      </c>
      <c r="AA73" t="s">
        <v>259</v>
      </c>
      <c r="AB73" t="s">
        <v>260</v>
      </c>
      <c r="AC73" t="s">
        <v>261</v>
      </c>
      <c r="AD73" t="s">
        <v>262</v>
      </c>
      <c r="AE73" t="s">
        <v>155</v>
      </c>
      <c r="AF73" t="s">
        <v>156</v>
      </c>
      <c r="AG73" t="s">
        <v>157</v>
      </c>
      <c r="AH73" t="s">
        <v>158</v>
      </c>
      <c r="AI73" t="s">
        <v>159</v>
      </c>
      <c r="AJ73" t="s">
        <v>263</v>
      </c>
      <c r="AK73" t="s">
        <v>161</v>
      </c>
      <c r="AL73" t="s">
        <v>264</v>
      </c>
      <c r="AM73" t="s">
        <v>265</v>
      </c>
      <c r="AN73" t="s">
        <v>266</v>
      </c>
      <c r="AO73" t="s">
        <v>267</v>
      </c>
      <c r="AP73" t="s">
        <v>166</v>
      </c>
      <c r="AQ73" t="s">
        <v>167</v>
      </c>
      <c r="AR73">
        <v>0.61701208228093296</v>
      </c>
      <c r="AS73">
        <v>0</v>
      </c>
      <c r="AT73">
        <v>1.3881263350045461</v>
      </c>
      <c r="AU73">
        <v>0.21025452296943201</v>
      </c>
      <c r="AV73">
        <v>4.0429162302929988</v>
      </c>
      <c r="AW73">
        <v>6.4674946192691527</v>
      </c>
      <c r="AX73">
        <v>2.9276845985363882</v>
      </c>
      <c r="AY73">
        <v>0.31502918658093282</v>
      </c>
      <c r="AZ73">
        <v>6.705484136652812</v>
      </c>
      <c r="BA73">
        <v>5.2905080232534054</v>
      </c>
      <c r="BB73">
        <v>7.8575300360581277</v>
      </c>
      <c r="BC73">
        <v>0.67759485965723432</v>
      </c>
      <c r="BD73">
        <v>1.7356562764598269</v>
      </c>
      <c r="BE73">
        <v>0.5575574055982776</v>
      </c>
      <c r="BF73">
        <v>0.78572241690530209</v>
      </c>
      <c r="BG73">
        <v>8.5543677642498999</v>
      </c>
      <c r="BH73">
        <v>0.87246924759807365</v>
      </c>
      <c r="BI73">
        <v>2.081361639528577</v>
      </c>
      <c r="BJ73">
        <v>0</v>
      </c>
      <c r="BK73">
        <v>4.3553846589094984</v>
      </c>
      <c r="BL73">
        <v>0.1503289586302877</v>
      </c>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c r="A74" t="s">
        <v>368</v>
      </c>
      <c r="B74">
        <v>2013</v>
      </c>
      <c r="C74" t="s">
        <v>372</v>
      </c>
      <c r="D74">
        <v>35</v>
      </c>
      <c r="E74" t="s">
        <v>56</v>
      </c>
      <c r="F74" t="s">
        <v>50</v>
      </c>
      <c r="G74" t="s">
        <v>200</v>
      </c>
      <c r="H74">
        <v>79.940697876162417</v>
      </c>
      <c r="I74">
        <v>82.622729944713953</v>
      </c>
      <c r="J74">
        <v>87.182141692180025</v>
      </c>
      <c r="K74">
        <v>90.556273631078355</v>
      </c>
      <c r="L74">
        <v>96.272228570250036</v>
      </c>
      <c r="M74">
        <v>85.111254022933295</v>
      </c>
      <c r="N74">
        <v>95.070824409310433</v>
      </c>
      <c r="O74">
        <v>97.768028954477302</v>
      </c>
      <c r="P74">
        <v>97.859031376941346</v>
      </c>
      <c r="Q74">
        <v>97.794671994767327</v>
      </c>
      <c r="R74">
        <v>80.252166666057676</v>
      </c>
      <c r="S74">
        <v>81.96294422177867</v>
      </c>
      <c r="T74">
        <v>84.110015493967737</v>
      </c>
      <c r="U74">
        <v>86.998724309387725</v>
      </c>
      <c r="V74">
        <v>86.735055843323678</v>
      </c>
      <c r="W74" t="s">
        <v>147</v>
      </c>
      <c r="X74" t="s">
        <v>148</v>
      </c>
      <c r="Y74" t="s">
        <v>257</v>
      </c>
      <c r="Z74" t="s">
        <v>258</v>
      </c>
      <c r="AA74" t="s">
        <v>259</v>
      </c>
      <c r="AB74" t="s">
        <v>260</v>
      </c>
      <c r="AC74" t="s">
        <v>261</v>
      </c>
      <c r="AD74" t="s">
        <v>262</v>
      </c>
      <c r="AE74" t="s">
        <v>155</v>
      </c>
      <c r="AF74" t="s">
        <v>156</v>
      </c>
      <c r="AG74" t="s">
        <v>157</v>
      </c>
      <c r="AH74" t="s">
        <v>158</v>
      </c>
      <c r="AI74" t="s">
        <v>159</v>
      </c>
      <c r="AJ74" t="s">
        <v>263</v>
      </c>
      <c r="AK74" t="s">
        <v>161</v>
      </c>
      <c r="AL74" t="s">
        <v>264</v>
      </c>
      <c r="AM74" t="s">
        <v>265</v>
      </c>
      <c r="AN74" t="s">
        <v>266</v>
      </c>
      <c r="AO74" t="s">
        <v>267</v>
      </c>
      <c r="AP74" t="s">
        <v>166</v>
      </c>
      <c r="AQ74" t="s">
        <v>167</v>
      </c>
      <c r="AR74">
        <v>68.011225972334771</v>
      </c>
      <c r="AS74">
        <v>99.932650728623557</v>
      </c>
      <c r="AT74">
        <v>83.77223184529808</v>
      </c>
      <c r="AU74">
        <v>88.025792227839318</v>
      </c>
      <c r="AV74">
        <v>50.38415860960167</v>
      </c>
      <c r="AW74">
        <v>99.501700027939265</v>
      </c>
      <c r="AX74">
        <v>62.979409556735853</v>
      </c>
      <c r="AY74">
        <v>86.54918470448473</v>
      </c>
      <c r="AZ74">
        <v>81.941791610308755</v>
      </c>
      <c r="BA74">
        <v>95.253927705210344</v>
      </c>
      <c r="BB74">
        <v>98.50602421065112</v>
      </c>
      <c r="BC74">
        <v>80.505414123117049</v>
      </c>
      <c r="BD74">
        <v>83.597703273155005</v>
      </c>
      <c r="BE74">
        <v>97.37552493091431</v>
      </c>
      <c r="BF74">
        <v>80.155013849643353</v>
      </c>
      <c r="BG74">
        <v>92.326404617111621</v>
      </c>
      <c r="BH74">
        <v>96.030549367835548</v>
      </c>
      <c r="BI74">
        <v>86.098987671318994</v>
      </c>
      <c r="BJ74">
        <v>99.168848496466794</v>
      </c>
      <c r="BK74">
        <v>78.475646837249002</v>
      </c>
      <c r="BL74">
        <v>82.672422532213872</v>
      </c>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c r="A75" t="s">
        <v>368</v>
      </c>
      <c r="B75">
        <v>2013</v>
      </c>
      <c r="C75" t="s">
        <v>372</v>
      </c>
      <c r="D75">
        <v>36</v>
      </c>
      <c r="E75" t="s">
        <v>56</v>
      </c>
      <c r="F75" t="s">
        <v>49</v>
      </c>
      <c r="G75" t="s">
        <v>200</v>
      </c>
      <c r="H75">
        <v>20.059302123837728</v>
      </c>
      <c r="I75">
        <v>17.377270055286239</v>
      </c>
      <c r="J75">
        <v>12.817858307820019</v>
      </c>
      <c r="K75">
        <v>9.4437263689215669</v>
      </c>
      <c r="L75">
        <v>3.7277714297499389</v>
      </c>
      <c r="M75">
        <v>14.888745977066639</v>
      </c>
      <c r="N75">
        <v>4.9291755906895176</v>
      </c>
      <c r="O75">
        <v>2.2319710455226751</v>
      </c>
      <c r="P75">
        <v>2.1409686230586358</v>
      </c>
      <c r="Q75">
        <v>2.2053280052326421</v>
      </c>
      <c r="R75">
        <v>19.747833333942062</v>
      </c>
      <c r="S75">
        <v>18.037055778221379</v>
      </c>
      <c r="T75">
        <v>15.88998450603224</v>
      </c>
      <c r="U75">
        <v>13.001275690612291</v>
      </c>
      <c r="V75">
        <v>13.264944156676339</v>
      </c>
      <c r="W75" t="s">
        <v>147</v>
      </c>
      <c r="X75" t="s">
        <v>148</v>
      </c>
      <c r="Y75" t="s">
        <v>257</v>
      </c>
      <c r="Z75" t="s">
        <v>258</v>
      </c>
      <c r="AA75" t="s">
        <v>259</v>
      </c>
      <c r="AB75" t="s">
        <v>260</v>
      </c>
      <c r="AC75" t="s">
        <v>261</v>
      </c>
      <c r="AD75" t="s">
        <v>262</v>
      </c>
      <c r="AE75" t="s">
        <v>155</v>
      </c>
      <c r="AF75" t="s">
        <v>156</v>
      </c>
      <c r="AG75" t="s">
        <v>157</v>
      </c>
      <c r="AH75" t="s">
        <v>158</v>
      </c>
      <c r="AI75" t="s">
        <v>159</v>
      </c>
      <c r="AJ75" t="s">
        <v>263</v>
      </c>
      <c r="AK75" t="s">
        <v>161</v>
      </c>
      <c r="AL75" t="s">
        <v>264</v>
      </c>
      <c r="AM75" t="s">
        <v>265</v>
      </c>
      <c r="AN75" t="s">
        <v>266</v>
      </c>
      <c r="AO75" t="s">
        <v>267</v>
      </c>
      <c r="AP75" t="s">
        <v>166</v>
      </c>
      <c r="AQ75" t="s">
        <v>167</v>
      </c>
      <c r="AR75">
        <v>31.988774027665219</v>
      </c>
      <c r="AS75">
        <v>0.067349271376444697</v>
      </c>
      <c r="AT75">
        <v>16.227768154702051</v>
      </c>
      <c r="AU75">
        <v>11.974207772160719</v>
      </c>
      <c r="AV75">
        <v>49.615841390398423</v>
      </c>
      <c r="AW75">
        <v>0.49829997206074361</v>
      </c>
      <c r="AX75">
        <v>37.020590443264418</v>
      </c>
      <c r="AY75">
        <v>13.45081529551539</v>
      </c>
      <c r="AZ75">
        <v>18.058208389691199</v>
      </c>
      <c r="BA75">
        <v>4.7460722947897054</v>
      </c>
      <c r="BB75">
        <v>1.4939757893488459</v>
      </c>
      <c r="BC75">
        <v>19.49458587688294</v>
      </c>
      <c r="BD75">
        <v>16.402296726844959</v>
      </c>
      <c r="BE75">
        <v>2.6244750690856669</v>
      </c>
      <c r="BF75">
        <v>19.844986150356561</v>
      </c>
      <c r="BG75">
        <v>7.673595382888494</v>
      </c>
      <c r="BH75">
        <v>3.9694506321644072</v>
      </c>
      <c r="BI75">
        <v>13.901012328680959</v>
      </c>
      <c r="BJ75">
        <v>0.83115150353321476</v>
      </c>
      <c r="BK75">
        <v>21.524353162751051</v>
      </c>
      <c r="BL75">
        <v>17.327577467785989</v>
      </c>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c r="A76" t="s">
        <v>368</v>
      </c>
      <c r="B76">
        <v>2013</v>
      </c>
      <c r="C76" t="s">
        <v>372</v>
      </c>
      <c r="D76">
        <v>41</v>
      </c>
      <c r="E76" t="s">
        <v>57</v>
      </c>
      <c r="F76" t="s">
        <v>50</v>
      </c>
      <c r="G76" t="s">
        <v>200</v>
      </c>
      <c r="H76">
        <v>15.502950977546909</v>
      </c>
      <c r="I76">
        <v>11.758048348810821</v>
      </c>
      <c r="J76">
        <v>8.7456667018941427</v>
      </c>
      <c r="K76">
        <v>5.2139890738110042</v>
      </c>
      <c r="L76">
        <v>2.1522623521737532</v>
      </c>
      <c r="M76">
        <v>10.121323565331791</v>
      </c>
      <c r="N76">
        <v>2.568506254545055</v>
      </c>
      <c r="O76">
        <v>0.65649840641865076</v>
      </c>
      <c r="P76">
        <v>0.92171984718214306</v>
      </c>
      <c r="Q76">
        <v>1.351929592515287</v>
      </c>
      <c r="R76">
        <v>15.682761043747201</v>
      </c>
      <c r="S76">
        <v>12.46904233188784</v>
      </c>
      <c r="T76">
        <v>11.004677992058269</v>
      </c>
      <c r="U76">
        <v>8.4660637920428776</v>
      </c>
      <c r="V76">
        <v>8.1241179628365909</v>
      </c>
      <c r="W76" t="s">
        <v>147</v>
      </c>
      <c r="X76" t="s">
        <v>148</v>
      </c>
      <c r="Y76" t="s">
        <v>257</v>
      </c>
      <c r="Z76" t="s">
        <v>258</v>
      </c>
      <c r="AA76" t="s">
        <v>259</v>
      </c>
      <c r="AB76" t="s">
        <v>260</v>
      </c>
      <c r="AC76" t="s">
        <v>261</v>
      </c>
      <c r="AD76" t="s">
        <v>262</v>
      </c>
      <c r="AE76" t="s">
        <v>155</v>
      </c>
      <c r="AF76" t="s">
        <v>156</v>
      </c>
      <c r="AG76" t="s">
        <v>157</v>
      </c>
      <c r="AH76" t="s">
        <v>158</v>
      </c>
      <c r="AI76" t="s">
        <v>159</v>
      </c>
      <c r="AJ76" t="s">
        <v>263</v>
      </c>
      <c r="AK76" t="s">
        <v>161</v>
      </c>
      <c r="AL76" t="s">
        <v>264</v>
      </c>
      <c r="AM76" t="s">
        <v>265</v>
      </c>
      <c r="AN76" t="s">
        <v>266</v>
      </c>
      <c r="AO76" t="s">
        <v>267</v>
      </c>
      <c r="AP76" t="s">
        <v>166</v>
      </c>
      <c r="AQ76" t="s">
        <v>167</v>
      </c>
      <c r="AR76">
        <v>16.19022066988423</v>
      </c>
      <c r="AS76">
        <v>0</v>
      </c>
      <c r="AT76">
        <v>14.264258245693719</v>
      </c>
      <c r="AU76">
        <v>7.8268742088358669</v>
      </c>
      <c r="AV76">
        <v>33.366051349979863</v>
      </c>
      <c r="AW76">
        <v>0</v>
      </c>
      <c r="AX76">
        <v>19.770438989932622</v>
      </c>
      <c r="AY76">
        <v>9.9542109575803295</v>
      </c>
      <c r="AZ76">
        <v>11.629667267687051</v>
      </c>
      <c r="BA76">
        <v>3.444373765421497</v>
      </c>
      <c r="BB76">
        <v>0.90161062331379194</v>
      </c>
      <c r="BC76">
        <v>18.164856280234581</v>
      </c>
      <c r="BD76">
        <v>10.162631021823669</v>
      </c>
      <c r="BE76">
        <v>0.35748780792279911</v>
      </c>
      <c r="BF76">
        <v>13.777996564741001</v>
      </c>
      <c r="BG76">
        <v>6.7290505223859016</v>
      </c>
      <c r="BH76">
        <v>2.7016266115629781</v>
      </c>
      <c r="BI76">
        <v>8.0320594193241561</v>
      </c>
      <c r="BJ76">
        <v>0.28660966541060862</v>
      </c>
      <c r="BK76">
        <v>15.384184250198141</v>
      </c>
      <c r="BL76">
        <v>12.640002203152919</v>
      </c>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c r="A77" t="s">
        <v>368</v>
      </c>
      <c r="B77">
        <v>2013</v>
      </c>
      <c r="C77" t="s">
        <v>372</v>
      </c>
      <c r="D77">
        <v>42</v>
      </c>
      <c r="E77" t="s">
        <v>57</v>
      </c>
      <c r="F77" t="s">
        <v>49</v>
      </c>
      <c r="G77" t="s">
        <v>385</v>
      </c>
      <c r="H77">
        <v>84.497049022453126</v>
      </c>
      <c r="I77">
        <v>88.241951651189268</v>
      </c>
      <c r="J77">
        <v>91.254333298105834</v>
      </c>
      <c r="K77">
        <v>94.786010926188851</v>
      </c>
      <c r="L77">
        <v>97.847737647826264</v>
      </c>
      <c r="M77">
        <v>89.878676434668137</v>
      </c>
      <c r="N77">
        <v>97.431493745454901</v>
      </c>
      <c r="O77">
        <v>99.343501593581351</v>
      </c>
      <c r="P77">
        <v>99.078280152817854</v>
      </c>
      <c r="Q77">
        <v>98.648070407484681</v>
      </c>
      <c r="R77">
        <v>84.317238956252567</v>
      </c>
      <c r="S77">
        <v>87.53095766811218</v>
      </c>
      <c r="T77">
        <v>88.995322007941695</v>
      </c>
      <c r="U77">
        <v>91.533936207957041</v>
      </c>
      <c r="V77">
        <v>91.875882037163464</v>
      </c>
      <c r="W77" t="s">
        <v>147</v>
      </c>
      <c r="X77" t="s">
        <v>148</v>
      </c>
      <c r="Y77" t="s">
        <v>257</v>
      </c>
      <c r="Z77" t="s">
        <v>258</v>
      </c>
      <c r="AA77" t="s">
        <v>259</v>
      </c>
      <c r="AB77" t="s">
        <v>260</v>
      </c>
      <c r="AC77" t="s">
        <v>261</v>
      </c>
      <c r="AD77" t="s">
        <v>262</v>
      </c>
      <c r="AE77" t="s">
        <v>155</v>
      </c>
      <c r="AF77" t="s">
        <v>156</v>
      </c>
      <c r="AG77" t="s">
        <v>157</v>
      </c>
      <c r="AH77" t="s">
        <v>158</v>
      </c>
      <c r="AI77" t="s">
        <v>159</v>
      </c>
      <c r="AJ77" t="s">
        <v>263</v>
      </c>
      <c r="AK77" t="s">
        <v>161</v>
      </c>
      <c r="AL77" t="s">
        <v>264</v>
      </c>
      <c r="AM77" t="s">
        <v>265</v>
      </c>
      <c r="AN77" t="s">
        <v>266</v>
      </c>
      <c r="AO77" t="s">
        <v>267</v>
      </c>
      <c r="AP77" t="s">
        <v>166</v>
      </c>
      <c r="AQ77" t="s">
        <v>167</v>
      </c>
      <c r="AR77">
        <v>83.809779330115802</v>
      </c>
      <c r="AS77">
        <v>100</v>
      </c>
      <c r="AT77">
        <v>85.735741754306432</v>
      </c>
      <c r="AU77">
        <v>92.173125791164111</v>
      </c>
      <c r="AV77">
        <v>66.633948650020272</v>
      </c>
      <c r="AW77">
        <v>100</v>
      </c>
      <c r="AX77">
        <v>80.229561010067528</v>
      </c>
      <c r="AY77">
        <v>90.045789042419784</v>
      </c>
      <c r="AZ77">
        <v>88.370332732312917</v>
      </c>
      <c r="BA77">
        <v>96.555626234578511</v>
      </c>
      <c r="BB77">
        <v>99.098389376686185</v>
      </c>
      <c r="BC77">
        <v>81.835143719765398</v>
      </c>
      <c r="BD77">
        <v>89.837368978176244</v>
      </c>
      <c r="BE77">
        <v>99.642512192077206</v>
      </c>
      <c r="BF77">
        <v>86.222003435258941</v>
      </c>
      <c r="BG77">
        <v>93.270949477614224</v>
      </c>
      <c r="BH77">
        <v>97.298373388437014</v>
      </c>
      <c r="BI77">
        <v>91.967940580675872</v>
      </c>
      <c r="BJ77">
        <v>99.713390334589391</v>
      </c>
      <c r="BK77">
        <v>84.615815749801897</v>
      </c>
      <c r="BL77">
        <v>87.35999779684694</v>
      </c>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c r="A78" t="s">
        <v>368</v>
      </c>
      <c r="B78">
        <v>2013</v>
      </c>
      <c r="C78" t="s">
        <v>372</v>
      </c>
      <c r="D78">
        <v>58</v>
      </c>
      <c r="E78" t="s">
        <v>268</v>
      </c>
      <c r="F78" t="s">
        <v>269</v>
      </c>
      <c r="G78" t="s">
        <v>200</v>
      </c>
      <c r="H78">
        <v>4.4636621532084062</v>
      </c>
      <c r="I78">
        <v>11.32146044373339</v>
      </c>
      <c r="J78">
        <v>15.48311258750247</v>
      </c>
      <c r="K78">
        <v>34.407128207535969</v>
      </c>
      <c r="L78">
        <v>33.788012541830071</v>
      </c>
      <c r="M78">
        <v>41.742571302135929</v>
      </c>
      <c r="N78">
        <v>42.514201926782476</v>
      </c>
      <c r="O78">
        <v>47.55345771218412</v>
      </c>
      <c r="P78">
        <v>39.244575752873097</v>
      </c>
      <c r="Q78">
        <v>29.86505818686113</v>
      </c>
      <c r="R78">
        <v>2.313952318921936</v>
      </c>
      <c r="S78">
        <v>9.9775291806595838</v>
      </c>
      <c r="T78">
        <v>11.29925049464565</v>
      </c>
      <c r="U78">
        <v>11.32410881881199</v>
      </c>
      <c r="V78">
        <v>19.2890185684094</v>
      </c>
      <c r="W78" t="s">
        <v>147</v>
      </c>
      <c r="X78" t="s">
        <v>148</v>
      </c>
      <c r="Y78" t="s">
        <v>257</v>
      </c>
      <c r="Z78" t="s">
        <v>258</v>
      </c>
      <c r="AA78" t="s">
        <v>259</v>
      </c>
      <c r="AB78" t="s">
        <v>260</v>
      </c>
      <c r="AC78" t="s">
        <v>261</v>
      </c>
      <c r="AD78" t="s">
        <v>262</v>
      </c>
      <c r="AE78" t="s">
        <v>155</v>
      </c>
      <c r="AF78" t="s">
        <v>156</v>
      </c>
      <c r="AG78" t="s">
        <v>157</v>
      </c>
      <c r="AH78" t="s">
        <v>158</v>
      </c>
      <c r="AI78" t="s">
        <v>159</v>
      </c>
      <c r="AJ78" t="s">
        <v>263</v>
      </c>
      <c r="AK78" t="s">
        <v>161</v>
      </c>
      <c r="AL78" t="s">
        <v>264</v>
      </c>
      <c r="AM78" t="s">
        <v>265</v>
      </c>
      <c r="AN78" t="s">
        <v>266</v>
      </c>
      <c r="AO78" t="s">
        <v>267</v>
      </c>
      <c r="AP78" t="s">
        <v>166</v>
      </c>
      <c r="AQ78" t="s">
        <v>167</v>
      </c>
      <c r="AR78">
        <v>32.68333991975004</v>
      </c>
      <c r="AS78">
        <v>86.123898441087803</v>
      </c>
      <c r="AT78">
        <v>9.4794505660787802</v>
      </c>
      <c r="AU78">
        <v>29.095421728372749</v>
      </c>
      <c r="AV78">
        <v>1.2723054407167931</v>
      </c>
      <c r="AW78">
        <v>12.900477135719649</v>
      </c>
      <c r="AX78">
        <v>19.520370714193511</v>
      </c>
      <c r="AY78">
        <v>6.9933175743955136</v>
      </c>
      <c r="AZ78">
        <v>8.6016507802720987</v>
      </c>
      <c r="BA78">
        <v>22.198302937286901</v>
      </c>
      <c r="BB78">
        <v>49.129572981581802</v>
      </c>
      <c r="BC78">
        <v>15.871663289290829</v>
      </c>
      <c r="BD78">
        <v>22.13180890296962</v>
      </c>
      <c r="BE78">
        <v>17.549086903592329</v>
      </c>
      <c r="BF78">
        <v>6.2622742432289753</v>
      </c>
      <c r="BG78">
        <v>2.315485248159237</v>
      </c>
      <c r="BH78">
        <v>10.483238459831609</v>
      </c>
      <c r="BI78">
        <v>7.0493194357104896</v>
      </c>
      <c r="BJ78">
        <v>17.571805599432459</v>
      </c>
      <c r="BK78">
        <v>12.43960174111961</v>
      </c>
      <c r="BL78">
        <v>3.8218255316968071</v>
      </c>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c r="A79" t="s">
        <v>368</v>
      </c>
      <c r="B79">
        <v>2013</v>
      </c>
      <c r="C79" t="s">
        <v>372</v>
      </c>
      <c r="D79">
        <v>59</v>
      </c>
      <c r="E79" t="s">
        <v>268</v>
      </c>
      <c r="F79" t="s">
        <v>270</v>
      </c>
      <c r="G79" t="s">
        <v>200</v>
      </c>
      <c r="H79">
        <v>6.666915921770812</v>
      </c>
      <c r="I79">
        <v>13.920597475730579</v>
      </c>
      <c r="J79">
        <v>17.49197093301672</v>
      </c>
      <c r="K79">
        <v>7.5501530579085347</v>
      </c>
      <c r="L79">
        <v>5.382454248177746</v>
      </c>
      <c r="M79">
        <v>5.4403364362731033</v>
      </c>
      <c r="N79">
        <v>1.9315706934689081</v>
      </c>
      <c r="O79">
        <v>0.50017896998527278</v>
      </c>
      <c r="P79">
        <v>0.1506976189929653</v>
      </c>
      <c r="Q79">
        <v>1.121586799032761</v>
      </c>
      <c r="R79">
        <v>5.6303741366737396</v>
      </c>
      <c r="S79">
        <v>11.111514863472809</v>
      </c>
      <c r="T79">
        <v>15.21323810378072</v>
      </c>
      <c r="U79">
        <v>18.93562876814655</v>
      </c>
      <c r="V79">
        <v>18.797481108363101</v>
      </c>
      <c r="W79" t="s">
        <v>147</v>
      </c>
      <c r="X79" t="s">
        <v>148</v>
      </c>
      <c r="Y79" t="s">
        <v>257</v>
      </c>
      <c r="Z79" t="s">
        <v>258</v>
      </c>
      <c r="AA79" t="s">
        <v>259</v>
      </c>
      <c r="AB79" t="s">
        <v>260</v>
      </c>
      <c r="AC79" t="s">
        <v>261</v>
      </c>
      <c r="AD79" t="s">
        <v>262</v>
      </c>
      <c r="AE79" t="s">
        <v>155</v>
      </c>
      <c r="AF79" t="s">
        <v>156</v>
      </c>
      <c r="AG79" t="s">
        <v>157</v>
      </c>
      <c r="AH79" t="s">
        <v>158</v>
      </c>
      <c r="AI79" t="s">
        <v>159</v>
      </c>
      <c r="AJ79" t="s">
        <v>263</v>
      </c>
      <c r="AK79" t="s">
        <v>161</v>
      </c>
      <c r="AL79" t="s">
        <v>264</v>
      </c>
      <c r="AM79" t="s">
        <v>265</v>
      </c>
      <c r="AN79" t="s">
        <v>266</v>
      </c>
      <c r="AO79" t="s">
        <v>267</v>
      </c>
      <c r="AP79" t="s">
        <v>166</v>
      </c>
      <c r="AQ79" t="s">
        <v>167</v>
      </c>
      <c r="AR79">
        <v>1.2146725974363519</v>
      </c>
      <c r="AS79">
        <v>0.67428969693405305</v>
      </c>
      <c r="AT79">
        <v>7.0580573993164242</v>
      </c>
      <c r="AU79">
        <v>27.04944316150776</v>
      </c>
      <c r="AV79">
        <v>1.508645053878648</v>
      </c>
      <c r="AW79">
        <v>0.038558027009542001</v>
      </c>
      <c r="AX79">
        <v>0.67224278902536705</v>
      </c>
      <c r="AY79">
        <v>8.9030343913538985</v>
      </c>
      <c r="AZ79">
        <v>2.4352429125738069</v>
      </c>
      <c r="BA79">
        <v>6.3715769037466341</v>
      </c>
      <c r="BB79">
        <v>15.637774710269399</v>
      </c>
      <c r="BC79">
        <v>1.1802974960930139</v>
      </c>
      <c r="BD79">
        <v>11.33602647651017</v>
      </c>
      <c r="BE79">
        <v>9.7813608380307837</v>
      </c>
      <c r="BF79">
        <v>12.805566138101909</v>
      </c>
      <c r="BG79">
        <v>3.3388788554697739</v>
      </c>
      <c r="BH79">
        <v>8.6763303588239644</v>
      </c>
      <c r="BI79">
        <v>5.1033034678100773</v>
      </c>
      <c r="BJ79">
        <v>0.80209972304958432</v>
      </c>
      <c r="BK79">
        <v>20.798157476750731</v>
      </c>
      <c r="BL79">
        <v>15.661902703529011</v>
      </c>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c r="A80" t="s">
        <v>368</v>
      </c>
      <c r="B80">
        <v>2013</v>
      </c>
      <c r="C80" t="s">
        <v>372</v>
      </c>
      <c r="D80">
        <v>60</v>
      </c>
      <c r="E80" t="s">
        <v>268</v>
      </c>
      <c r="F80" t="s">
        <v>271</v>
      </c>
      <c r="G80" t="s">
        <v>200</v>
      </c>
      <c r="H80">
        <v>20.801302717410621</v>
      </c>
      <c r="I80">
        <v>19.075627584075221</v>
      </c>
      <c r="J80">
        <v>19.007047785241681</v>
      </c>
      <c r="K80">
        <v>8.1392630321094721</v>
      </c>
      <c r="L80">
        <v>5.7577028131751602</v>
      </c>
      <c r="M80">
        <v>5.054768236036395</v>
      </c>
      <c r="N80">
        <v>2.0604750893142572</v>
      </c>
      <c r="O80">
        <v>2.0160492195735502</v>
      </c>
      <c r="P80">
        <v>1.638462381351818</v>
      </c>
      <c r="Q80">
        <v>0.83701393193685203</v>
      </c>
      <c r="R80">
        <v>20.717023312656689</v>
      </c>
      <c r="S80">
        <v>19.257252540671129</v>
      </c>
      <c r="T80">
        <v>20.064913926096299</v>
      </c>
      <c r="U80">
        <v>20.992376565806229</v>
      </c>
      <c r="V80">
        <v>19.040895026899861</v>
      </c>
      <c r="W80" t="s">
        <v>147</v>
      </c>
      <c r="X80" t="s">
        <v>148</v>
      </c>
      <c r="Y80" t="s">
        <v>257</v>
      </c>
      <c r="Z80" t="s">
        <v>258</v>
      </c>
      <c r="AA80" t="s">
        <v>259</v>
      </c>
      <c r="AB80" t="s">
        <v>260</v>
      </c>
      <c r="AC80" t="s">
        <v>261</v>
      </c>
      <c r="AD80" t="s">
        <v>262</v>
      </c>
      <c r="AE80" t="s">
        <v>155</v>
      </c>
      <c r="AF80" t="s">
        <v>156</v>
      </c>
      <c r="AG80" t="s">
        <v>157</v>
      </c>
      <c r="AH80" t="s">
        <v>158</v>
      </c>
      <c r="AI80" t="s">
        <v>159</v>
      </c>
      <c r="AJ80" t="s">
        <v>263</v>
      </c>
      <c r="AK80" t="s">
        <v>161</v>
      </c>
      <c r="AL80" t="s">
        <v>264</v>
      </c>
      <c r="AM80" t="s">
        <v>265</v>
      </c>
      <c r="AN80" t="s">
        <v>266</v>
      </c>
      <c r="AO80" t="s">
        <v>267</v>
      </c>
      <c r="AP80" t="s">
        <v>166</v>
      </c>
      <c r="AQ80" t="s">
        <v>167</v>
      </c>
      <c r="AR80">
        <v>17.00776199273291</v>
      </c>
      <c r="AS80">
        <v>0</v>
      </c>
      <c r="AT80">
        <v>8.8151265863161541</v>
      </c>
      <c r="AU80">
        <v>22.419783270321641</v>
      </c>
      <c r="AV80">
        <v>28.02147038948689</v>
      </c>
      <c r="AW80">
        <v>1.3308522100524811</v>
      </c>
      <c r="AX80">
        <v>5.482604342524164</v>
      </c>
      <c r="AY80">
        <v>23.259187762102091</v>
      </c>
      <c r="AZ80">
        <v>18.407819193933889</v>
      </c>
      <c r="BA80">
        <v>27.943868250920229</v>
      </c>
      <c r="BB80">
        <v>0.60360734181770015</v>
      </c>
      <c r="BC80">
        <v>5.3858465064554766</v>
      </c>
      <c r="BD80">
        <v>12.43323746304792</v>
      </c>
      <c r="BE80">
        <v>7.2380793919736632</v>
      </c>
      <c r="BF80">
        <v>14.80237675997652</v>
      </c>
      <c r="BG80">
        <v>6.140224348255761</v>
      </c>
      <c r="BH80">
        <v>27.574686670406081</v>
      </c>
      <c r="BI80">
        <v>42.46741990188481</v>
      </c>
      <c r="BJ80">
        <v>2.999229739779278</v>
      </c>
      <c r="BK80">
        <v>14.96250954827082</v>
      </c>
      <c r="BL80">
        <v>11.967782355630581</v>
      </c>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c r="A81" t="s">
        <v>368</v>
      </c>
      <c r="B81">
        <v>2013</v>
      </c>
      <c r="C81" t="s">
        <v>372</v>
      </c>
      <c r="D81">
        <v>61</v>
      </c>
      <c r="E81" t="s">
        <v>268</v>
      </c>
      <c r="F81" t="s">
        <v>272</v>
      </c>
      <c r="G81" t="s">
        <v>200</v>
      </c>
      <c r="H81">
        <v>32.939897852986427</v>
      </c>
      <c r="I81">
        <v>16.964354957513169</v>
      </c>
      <c r="J81">
        <v>9.0243454961517173</v>
      </c>
      <c r="K81">
        <v>2.7834497611757238</v>
      </c>
      <c r="L81">
        <v>1.0672705311081681</v>
      </c>
      <c r="M81">
        <v>1.514687901714598</v>
      </c>
      <c r="N81">
        <v>0.72597006653447893</v>
      </c>
      <c r="O81">
        <v>0.12630520093922221</v>
      </c>
      <c r="P81">
        <v>0.0447812511179791</v>
      </c>
      <c r="Q81">
        <v>0.050895110451681901</v>
      </c>
      <c r="R81">
        <v>37.476854027321437</v>
      </c>
      <c r="S81">
        <v>21.41184559370086</v>
      </c>
      <c r="T81">
        <v>14.85884759050963</v>
      </c>
      <c r="U81">
        <v>10.283903230647111</v>
      </c>
      <c r="V81">
        <v>5.6542577411929296</v>
      </c>
      <c r="W81" t="s">
        <v>147</v>
      </c>
      <c r="X81" t="s">
        <v>148</v>
      </c>
      <c r="Y81" t="s">
        <v>257</v>
      </c>
      <c r="Z81" t="s">
        <v>258</v>
      </c>
      <c r="AA81" t="s">
        <v>259</v>
      </c>
      <c r="AB81" t="s">
        <v>260</v>
      </c>
      <c r="AC81" t="s">
        <v>261</v>
      </c>
      <c r="AD81" t="s">
        <v>262</v>
      </c>
      <c r="AE81" t="s">
        <v>155</v>
      </c>
      <c r="AF81" t="s">
        <v>156</v>
      </c>
      <c r="AG81" t="s">
        <v>157</v>
      </c>
      <c r="AH81" t="s">
        <v>158</v>
      </c>
      <c r="AI81" t="s">
        <v>159</v>
      </c>
      <c r="AJ81" t="s">
        <v>263</v>
      </c>
      <c r="AK81" t="s">
        <v>161</v>
      </c>
      <c r="AL81" t="s">
        <v>264</v>
      </c>
      <c r="AM81" t="s">
        <v>265</v>
      </c>
      <c r="AN81" t="s">
        <v>266</v>
      </c>
      <c r="AO81" t="s">
        <v>267</v>
      </c>
      <c r="AP81" t="s">
        <v>166</v>
      </c>
      <c r="AQ81" t="s">
        <v>167</v>
      </c>
      <c r="AR81">
        <v>9.3580395258609705</v>
      </c>
      <c r="AS81">
        <v>0</v>
      </c>
      <c r="AT81">
        <v>14.51243619993164</v>
      </c>
      <c r="AU81">
        <v>3.0513689840481</v>
      </c>
      <c r="AV81">
        <v>17.123299812203459</v>
      </c>
      <c r="AW81">
        <v>4.7210580211503217</v>
      </c>
      <c r="AX81">
        <v>10.284991336091069</v>
      </c>
      <c r="AY81">
        <v>25.654148043639239</v>
      </c>
      <c r="AZ81">
        <v>11.38134985147509</v>
      </c>
      <c r="BA81">
        <v>11.81807495293581</v>
      </c>
      <c r="BB81">
        <v>2.400193027525364</v>
      </c>
      <c r="BC81">
        <v>39.514743724972689</v>
      </c>
      <c r="BD81">
        <v>7.9703910495470849</v>
      </c>
      <c r="BE81">
        <v>23.99874699051384</v>
      </c>
      <c r="BF81">
        <v>35.07264262299023</v>
      </c>
      <c r="BG81">
        <v>8.1041667235941421</v>
      </c>
      <c r="BH81">
        <v>21.11824036833649</v>
      </c>
      <c r="BI81">
        <v>15.988463534678051</v>
      </c>
      <c r="BJ81">
        <v>0.049456347860879199</v>
      </c>
      <c r="BK81">
        <v>9.4021758336802446</v>
      </c>
      <c r="BL81">
        <v>21.49899783392781</v>
      </c>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c r="A82" t="s">
        <v>368</v>
      </c>
      <c r="B82">
        <v>2013</v>
      </c>
      <c r="C82" t="s">
        <v>372</v>
      </c>
      <c r="D82">
        <v>62</v>
      </c>
      <c r="E82" t="s">
        <v>268</v>
      </c>
      <c r="F82" t="s">
        <v>273</v>
      </c>
      <c r="G82" t="s">
        <v>200</v>
      </c>
      <c r="H82">
        <v>20.859961531873591</v>
      </c>
      <c r="I82">
        <v>17.066300534274049</v>
      </c>
      <c r="J82">
        <v>8.4037708574883645</v>
      </c>
      <c r="K82">
        <v>1.5656250267740519</v>
      </c>
      <c r="L82">
        <v>0.52429566178248621</v>
      </c>
      <c r="M82">
        <v>0.50771139216702965</v>
      </c>
      <c r="N82">
        <v>0.34322553352056628</v>
      </c>
      <c r="O82">
        <v>0.020954841490169001</v>
      </c>
      <c r="P82">
        <v>0.36492111473966288</v>
      </c>
      <c r="Q82">
        <v>0</v>
      </c>
      <c r="R82">
        <v>20.653138487158309</v>
      </c>
      <c r="S82">
        <v>20.300349342204509</v>
      </c>
      <c r="T82">
        <v>15.8750483815931</v>
      </c>
      <c r="U82">
        <v>9.3435093750199307</v>
      </c>
      <c r="V82">
        <v>3.300626047008778</v>
      </c>
      <c r="W82" t="s">
        <v>147</v>
      </c>
      <c r="X82" t="s">
        <v>148</v>
      </c>
      <c r="Y82" t="s">
        <v>257</v>
      </c>
      <c r="Z82" t="s">
        <v>258</v>
      </c>
      <c r="AA82" t="s">
        <v>259</v>
      </c>
      <c r="AB82" t="s">
        <v>260</v>
      </c>
      <c r="AC82" t="s">
        <v>261</v>
      </c>
      <c r="AD82" t="s">
        <v>262</v>
      </c>
      <c r="AE82" t="s">
        <v>155</v>
      </c>
      <c r="AF82" t="s">
        <v>156</v>
      </c>
      <c r="AG82" t="s">
        <v>157</v>
      </c>
      <c r="AH82" t="s">
        <v>158</v>
      </c>
      <c r="AI82" t="s">
        <v>159</v>
      </c>
      <c r="AJ82" t="s">
        <v>263</v>
      </c>
      <c r="AK82" t="s">
        <v>161</v>
      </c>
      <c r="AL82" t="s">
        <v>264</v>
      </c>
      <c r="AM82" t="s">
        <v>265</v>
      </c>
      <c r="AN82" t="s">
        <v>266</v>
      </c>
      <c r="AO82" t="s">
        <v>267</v>
      </c>
      <c r="AP82" t="s">
        <v>166</v>
      </c>
      <c r="AQ82" t="s">
        <v>167</v>
      </c>
      <c r="AR82">
        <v>2.5859840844356459</v>
      </c>
      <c r="AS82">
        <v>0</v>
      </c>
      <c r="AT82">
        <v>4.6794400157032836</v>
      </c>
      <c r="AU82">
        <v>0</v>
      </c>
      <c r="AV82">
        <v>0</v>
      </c>
      <c r="AW82">
        <v>4.1554359051413607</v>
      </c>
      <c r="AX82">
        <v>33.295132287568158</v>
      </c>
      <c r="AY82">
        <v>1.6797580754750281</v>
      </c>
      <c r="AZ82">
        <v>21.572058447503721</v>
      </c>
      <c r="BA82">
        <v>16.16016092512422</v>
      </c>
      <c r="BB82">
        <v>2.103123920445459</v>
      </c>
      <c r="BC82">
        <v>11.125205919899891</v>
      </c>
      <c r="BD82">
        <v>20.585885730358029</v>
      </c>
      <c r="BE82">
        <v>4.4632890092023887</v>
      </c>
      <c r="BF82">
        <v>3.177044386551362</v>
      </c>
      <c r="BG82">
        <v>58.658614458628719</v>
      </c>
      <c r="BH82">
        <v>7.3257902942464757</v>
      </c>
      <c r="BI82">
        <v>17.860101185909169</v>
      </c>
      <c r="BJ82">
        <v>0</v>
      </c>
      <c r="BK82">
        <v>0.1820606886071448</v>
      </c>
      <c r="BL82">
        <v>6.0939003605191928</v>
      </c>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c r="A83" t="s">
        <v>368</v>
      </c>
      <c r="B83">
        <v>2013</v>
      </c>
      <c r="C83" t="s">
        <v>372</v>
      </c>
      <c r="D83">
        <v>63</v>
      </c>
      <c r="E83" t="s">
        <v>268</v>
      </c>
      <c r="F83" t="s">
        <v>274</v>
      </c>
      <c r="G83" t="s">
        <v>200</v>
      </c>
      <c r="H83">
        <v>2.7519955968601031</v>
      </c>
      <c r="I83">
        <v>2.8079170142176211</v>
      </c>
      <c r="J83">
        <v>3.5062302884431928</v>
      </c>
      <c r="K83">
        <v>1.2693485537759079</v>
      </c>
      <c r="L83">
        <v>0.51633125308677441</v>
      </c>
      <c r="M83">
        <v>0.57588992379128778</v>
      </c>
      <c r="N83">
        <v>0</v>
      </c>
      <c r="O83">
        <v>0.15027394124241111</v>
      </c>
      <c r="P83">
        <v>0</v>
      </c>
      <c r="Q83">
        <v>0</v>
      </c>
      <c r="R83">
        <v>2.7342257237000922</v>
      </c>
      <c r="S83">
        <v>2.792290058454963</v>
      </c>
      <c r="T83">
        <v>3.2882570692790658</v>
      </c>
      <c r="U83">
        <v>3.619748623558205</v>
      </c>
      <c r="V83">
        <v>2.9341767553929579</v>
      </c>
      <c r="W83" t="s">
        <v>147</v>
      </c>
      <c r="X83" t="s">
        <v>148</v>
      </c>
      <c r="Y83" t="s">
        <v>257</v>
      </c>
      <c r="Z83" t="s">
        <v>258</v>
      </c>
      <c r="AA83" t="s">
        <v>259</v>
      </c>
      <c r="AB83" t="s">
        <v>260</v>
      </c>
      <c r="AC83" t="s">
        <v>261</v>
      </c>
      <c r="AD83" t="s">
        <v>262</v>
      </c>
      <c r="AE83" t="s">
        <v>155</v>
      </c>
      <c r="AF83" t="s">
        <v>156</v>
      </c>
      <c r="AG83" t="s">
        <v>157</v>
      </c>
      <c r="AH83" t="s">
        <v>158</v>
      </c>
      <c r="AI83" t="s">
        <v>159</v>
      </c>
      <c r="AJ83" t="s">
        <v>263</v>
      </c>
      <c r="AK83" t="s">
        <v>161</v>
      </c>
      <c r="AL83" t="s">
        <v>264</v>
      </c>
      <c r="AM83" t="s">
        <v>265</v>
      </c>
      <c r="AN83" t="s">
        <v>266</v>
      </c>
      <c r="AO83" t="s">
        <v>267</v>
      </c>
      <c r="AP83" t="s">
        <v>166</v>
      </c>
      <c r="AQ83" t="s">
        <v>167</v>
      </c>
      <c r="AR83">
        <v>0.2990645665449419</v>
      </c>
      <c r="AS83">
        <v>0</v>
      </c>
      <c r="AT83">
        <v>1.5667590194433969</v>
      </c>
      <c r="AU83">
        <v>1.236863210036675</v>
      </c>
      <c r="AV83">
        <v>0</v>
      </c>
      <c r="AW83">
        <v>0</v>
      </c>
      <c r="AX83">
        <v>11.435313791616</v>
      </c>
      <c r="AY83">
        <v>1.3462433462683641</v>
      </c>
      <c r="AZ83">
        <v>1.1370720741085361</v>
      </c>
      <c r="BA83">
        <v>3.7838891993404249</v>
      </c>
      <c r="BB83">
        <v>0.17511283045313791</v>
      </c>
      <c r="BC83">
        <v>0.85313456882583416</v>
      </c>
      <c r="BD83">
        <v>3.197215042810964</v>
      </c>
      <c r="BE83">
        <v>6.7241442069861446</v>
      </c>
      <c r="BF83">
        <v>0.2191957613416331</v>
      </c>
      <c r="BG83">
        <v>11.93330099467391</v>
      </c>
      <c r="BH83">
        <v>7.2764796785760062</v>
      </c>
      <c r="BI83">
        <v>0.25664718273275011</v>
      </c>
      <c r="BJ83">
        <v>0</v>
      </c>
      <c r="BK83">
        <v>0.6284643955590945</v>
      </c>
      <c r="BL83">
        <v>1.28905316594106</v>
      </c>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c r="A84" t="s">
        <v>368</v>
      </c>
      <c r="B84">
        <v>2013</v>
      </c>
      <c r="C84" t="s">
        <v>372</v>
      </c>
      <c r="D84">
        <v>64</v>
      </c>
      <c r="E84" t="s">
        <v>268</v>
      </c>
      <c r="F84" t="s">
        <v>275</v>
      </c>
      <c r="G84" t="s">
        <v>200</v>
      </c>
      <c r="H84">
        <v>4.3035535978684054</v>
      </c>
      <c r="I84">
        <v>3.3212425082323569</v>
      </c>
      <c r="J84">
        <v>1.820137604985679</v>
      </c>
      <c r="K84">
        <v>0.45944741462412497</v>
      </c>
      <c r="L84">
        <v>0.15507230597487531</v>
      </c>
      <c r="M84">
        <v>0</v>
      </c>
      <c r="N84">
        <v>0</v>
      </c>
      <c r="O84">
        <v>0</v>
      </c>
      <c r="P84">
        <v>0</v>
      </c>
      <c r="Q84">
        <v>0</v>
      </c>
      <c r="R84">
        <v>4.1410479033962568</v>
      </c>
      <c r="S84">
        <v>4.4332912702933616</v>
      </c>
      <c r="T84">
        <v>2.8467440497768659</v>
      </c>
      <c r="U84">
        <v>2.175137329391351</v>
      </c>
      <c r="V84">
        <v>0.95215296175543007</v>
      </c>
      <c r="W84" t="s">
        <v>147</v>
      </c>
      <c r="X84" t="s">
        <v>148</v>
      </c>
      <c r="Y84" t="s">
        <v>257</v>
      </c>
      <c r="Z84" t="s">
        <v>258</v>
      </c>
      <c r="AA84" t="s">
        <v>259</v>
      </c>
      <c r="AB84" t="s">
        <v>260</v>
      </c>
      <c r="AC84" t="s">
        <v>261</v>
      </c>
      <c r="AD84" t="s">
        <v>262</v>
      </c>
      <c r="AE84" t="s">
        <v>155</v>
      </c>
      <c r="AF84" t="s">
        <v>156</v>
      </c>
      <c r="AG84" t="s">
        <v>157</v>
      </c>
      <c r="AH84" t="s">
        <v>158</v>
      </c>
      <c r="AI84" t="s">
        <v>159</v>
      </c>
      <c r="AJ84" t="s">
        <v>263</v>
      </c>
      <c r="AK84" t="s">
        <v>161</v>
      </c>
      <c r="AL84" t="s">
        <v>264</v>
      </c>
      <c r="AM84" t="s">
        <v>265</v>
      </c>
      <c r="AN84" t="s">
        <v>266</v>
      </c>
      <c r="AO84" t="s">
        <v>267</v>
      </c>
      <c r="AP84" t="s">
        <v>166</v>
      </c>
      <c r="AQ84" t="s">
        <v>167</v>
      </c>
      <c r="AR84">
        <v>0.61701208228093296</v>
      </c>
      <c r="AS84">
        <v>0</v>
      </c>
      <c r="AT84">
        <v>1.3881263350045461</v>
      </c>
      <c r="AU84">
        <v>0.21025452296943201</v>
      </c>
      <c r="AV84">
        <v>4.0429162302929988</v>
      </c>
      <c r="AW84">
        <v>6.4674946192691527</v>
      </c>
      <c r="AX84">
        <v>2.9276845985363882</v>
      </c>
      <c r="AY84">
        <v>0.31502918658093282</v>
      </c>
      <c r="AZ84">
        <v>6.705484136652812</v>
      </c>
      <c r="BA84">
        <v>5.2905080232534054</v>
      </c>
      <c r="BB84">
        <v>7.8575300360581277</v>
      </c>
      <c r="BC84">
        <v>0.67759485965723432</v>
      </c>
      <c r="BD84">
        <v>1.7356562764598269</v>
      </c>
      <c r="BE84">
        <v>0.5575574055982776</v>
      </c>
      <c r="BF84">
        <v>0.78572241690530209</v>
      </c>
      <c r="BG84">
        <v>8.5543677642498999</v>
      </c>
      <c r="BH84">
        <v>0.87246924759807365</v>
      </c>
      <c r="BI84">
        <v>2.081361639528577</v>
      </c>
      <c r="BJ84">
        <v>0</v>
      </c>
      <c r="BK84">
        <v>4.3553846589094984</v>
      </c>
      <c r="BL84">
        <v>0.1503289586302877</v>
      </c>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c r="A85" t="s">
        <v>368</v>
      </c>
      <c r="B85">
        <v>2013</v>
      </c>
      <c r="C85" t="s">
        <v>372</v>
      </c>
      <c r="D85">
        <v>65</v>
      </c>
      <c r="E85" t="s">
        <v>268</v>
      </c>
      <c r="F85" t="s">
        <v>276</v>
      </c>
      <c r="G85" t="s">
        <v>200</v>
      </c>
      <c r="H85">
        <v>2.046347129103427</v>
      </c>
      <c r="I85">
        <v>3.986897938916464</v>
      </c>
      <c r="J85">
        <v>7.4221533277137777</v>
      </c>
      <c r="K85">
        <v>2.1301905297231611</v>
      </c>
      <c r="L85">
        <v>0.42849920105777611</v>
      </c>
      <c r="M85">
        <v>0.1143967987466263</v>
      </c>
      <c r="N85">
        <v>0.3879369949882136</v>
      </c>
      <c r="O85">
        <v>0.70571081732765895</v>
      </c>
      <c r="P85">
        <v>0.30139260037314108</v>
      </c>
      <c r="Q85">
        <v>0.024926473783330901</v>
      </c>
      <c r="R85">
        <v>2.157346909640915</v>
      </c>
      <c r="S85">
        <v>2.7459949354001991</v>
      </c>
      <c r="T85">
        <v>4.9074692367560058</v>
      </c>
      <c r="U85">
        <v>8.4395024318451703</v>
      </c>
      <c r="V85">
        <v>4.2250702432592409</v>
      </c>
      <c r="W85" t="s">
        <v>147</v>
      </c>
      <c r="X85" t="s">
        <v>148</v>
      </c>
      <c r="Y85" t="s">
        <v>257</v>
      </c>
      <c r="Z85" t="s">
        <v>258</v>
      </c>
      <c r="AA85" t="s">
        <v>259</v>
      </c>
      <c r="AB85" t="s">
        <v>260</v>
      </c>
      <c r="AC85" t="s">
        <v>261</v>
      </c>
      <c r="AD85" t="s">
        <v>262</v>
      </c>
      <c r="AE85" t="s">
        <v>155</v>
      </c>
      <c r="AF85" t="s">
        <v>156</v>
      </c>
      <c r="AG85" t="s">
        <v>157</v>
      </c>
      <c r="AH85" t="s">
        <v>158</v>
      </c>
      <c r="AI85" t="s">
        <v>159</v>
      </c>
      <c r="AJ85" t="s">
        <v>263</v>
      </c>
      <c r="AK85" t="s">
        <v>161</v>
      </c>
      <c r="AL85" t="s">
        <v>264</v>
      </c>
      <c r="AM85" t="s">
        <v>265</v>
      </c>
      <c r="AN85" t="s">
        <v>266</v>
      </c>
      <c r="AO85" t="s">
        <v>267</v>
      </c>
      <c r="AP85" t="s">
        <v>166</v>
      </c>
      <c r="AQ85" t="s">
        <v>167</v>
      </c>
      <c r="AR85">
        <v>1.4284776358974149</v>
      </c>
      <c r="AS85">
        <v>0.0829159451774579</v>
      </c>
      <c r="AT85">
        <v>0</v>
      </c>
      <c r="AU85">
        <v>0.18009315595189171</v>
      </c>
      <c r="AV85">
        <v>0.1847874900263532</v>
      </c>
      <c r="AW85">
        <v>2.4953354297844399</v>
      </c>
      <c r="AX85">
        <v>3.8035615432464911</v>
      </c>
      <c r="AY85">
        <v>0.26194455850955811</v>
      </c>
      <c r="AZ85">
        <v>0.14754975741237619</v>
      </c>
      <c r="BA85">
        <v>0.2343994159200814</v>
      </c>
      <c r="BB85">
        <v>0.36424042719108563</v>
      </c>
      <c r="BC85">
        <v>1.8540720142134171</v>
      </c>
      <c r="BD85">
        <v>8.304240000349596</v>
      </c>
      <c r="BE85">
        <v>11.360274577805891</v>
      </c>
      <c r="BF85">
        <v>1.076537534833764</v>
      </c>
      <c r="BG85">
        <v>0.61254758978297996</v>
      </c>
      <c r="BH85">
        <v>7.0736104631165597</v>
      </c>
      <c r="BI85">
        <v>0.82365785397484526</v>
      </c>
      <c r="BJ85">
        <v>0.24990048048459501</v>
      </c>
      <c r="BK85">
        <v>0.77267767866886039</v>
      </c>
      <c r="BL85">
        <v>10.12092038956864</v>
      </c>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c r="A86" t="s">
        <v>368</v>
      </c>
      <c r="B86">
        <v>2013</v>
      </c>
      <c r="C86" t="s">
        <v>372</v>
      </c>
      <c r="D86">
        <v>66</v>
      </c>
      <c r="E86" t="s">
        <v>268</v>
      </c>
      <c r="F86" t="s">
        <v>277</v>
      </c>
      <c r="G86" t="s">
        <v>200</v>
      </c>
      <c r="H86">
        <v>3.682829921991269</v>
      </c>
      <c r="I86">
        <v>9.0174528268260161</v>
      </c>
      <c r="J86">
        <v>15.125826535911971</v>
      </c>
      <c r="K86">
        <v>25.66203745678553</v>
      </c>
      <c r="L86">
        <v>17.179116713419429</v>
      </c>
      <c r="M86">
        <v>32.574270774915163</v>
      </c>
      <c r="N86">
        <v>29.607130455175351</v>
      </c>
      <c r="O86">
        <v>19.081944591234532</v>
      </c>
      <c r="P86">
        <v>17.522177774718589</v>
      </c>
      <c r="Q86">
        <v>12.683689436360099</v>
      </c>
      <c r="R86">
        <v>2.6417702663556271</v>
      </c>
      <c r="S86">
        <v>6.0629540967783901</v>
      </c>
      <c r="T86">
        <v>9.0004196434013277</v>
      </c>
      <c r="U86">
        <v>12.85239673198905</v>
      </c>
      <c r="V86">
        <v>21.889854946529439</v>
      </c>
      <c r="W86" t="s">
        <v>147</v>
      </c>
      <c r="X86" t="s">
        <v>148</v>
      </c>
      <c r="Y86" t="s">
        <v>257</v>
      </c>
      <c r="Z86" t="s">
        <v>258</v>
      </c>
      <c r="AA86" t="s">
        <v>259</v>
      </c>
      <c r="AB86" t="s">
        <v>260</v>
      </c>
      <c r="AC86" t="s">
        <v>261</v>
      </c>
      <c r="AD86" t="s">
        <v>262</v>
      </c>
      <c r="AE86" t="s">
        <v>155</v>
      </c>
      <c r="AF86" t="s">
        <v>156</v>
      </c>
      <c r="AG86" t="s">
        <v>157</v>
      </c>
      <c r="AH86" t="s">
        <v>158</v>
      </c>
      <c r="AI86" t="s">
        <v>159</v>
      </c>
      <c r="AJ86" t="s">
        <v>263</v>
      </c>
      <c r="AK86" t="s">
        <v>161</v>
      </c>
      <c r="AL86" t="s">
        <v>264</v>
      </c>
      <c r="AM86" t="s">
        <v>265</v>
      </c>
      <c r="AN86" t="s">
        <v>266</v>
      </c>
      <c r="AO86" t="s">
        <v>267</v>
      </c>
      <c r="AP86" t="s">
        <v>166</v>
      </c>
      <c r="AQ86" t="s">
        <v>167</v>
      </c>
      <c r="AR86">
        <v>31.265896849861079</v>
      </c>
      <c r="AS86">
        <v>0.15510813164687831</v>
      </c>
      <c r="AT86">
        <v>47.08554878908933</v>
      </c>
      <c r="AU86">
        <v>7.9532049111675498</v>
      </c>
      <c r="AV86">
        <v>47.578636996936922</v>
      </c>
      <c r="AW86">
        <v>13.793310310293069</v>
      </c>
      <c r="AX86">
        <v>10.158315791284229</v>
      </c>
      <c r="AY86">
        <v>30.230681758778019</v>
      </c>
      <c r="AZ86">
        <v>29.008599893910471</v>
      </c>
      <c r="BA86">
        <v>5.2042798364622014</v>
      </c>
      <c r="BB86">
        <v>16.01515669675749</v>
      </c>
      <c r="BC86">
        <v>23.11294290352863</v>
      </c>
      <c r="BD86">
        <v>6.4363451815267894</v>
      </c>
      <c r="BE86">
        <v>14.650379414303041</v>
      </c>
      <c r="BF86">
        <v>21.20459710335443</v>
      </c>
      <c r="BG86">
        <v>0.11973218780962799</v>
      </c>
      <c r="BH86">
        <v>8.5561722110617016</v>
      </c>
      <c r="BI86">
        <v>7.8285721622758766</v>
      </c>
      <c r="BJ86">
        <v>22.118884252540379</v>
      </c>
      <c r="BK86">
        <v>32.226922971219793</v>
      </c>
      <c r="BL86">
        <v>5.4454984092276284</v>
      </c>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c r="A87" t="s">
        <v>368</v>
      </c>
      <c r="B87">
        <v>2013</v>
      </c>
      <c r="C87" t="s">
        <v>372</v>
      </c>
      <c r="D87">
        <v>67</v>
      </c>
      <c r="E87" t="s">
        <v>268</v>
      </c>
      <c r="F87" t="s">
        <v>181</v>
      </c>
      <c r="G87" t="s">
        <v>200</v>
      </c>
      <c r="H87">
        <v>0.21393792778303269</v>
      </c>
      <c r="I87">
        <v>0.24439924429146809</v>
      </c>
      <c r="J87">
        <v>1.14923471383761</v>
      </c>
      <c r="K87">
        <v>15.074462795121709</v>
      </c>
      <c r="L87">
        <v>34.949910689599832</v>
      </c>
      <c r="M87">
        <v>10.599820133937961</v>
      </c>
      <c r="N87">
        <v>21.87852100541004</v>
      </c>
      <c r="O87">
        <v>29.611653190472762</v>
      </c>
      <c r="P87">
        <v>40.684346943262042</v>
      </c>
      <c r="Q87">
        <v>55.007122677414841</v>
      </c>
      <c r="R87">
        <v>0.15288458191661819</v>
      </c>
      <c r="S87">
        <v>0.33068713252665588</v>
      </c>
      <c r="T87">
        <v>0.15704743851412051</v>
      </c>
      <c r="U87">
        <v>0.64313180791859126</v>
      </c>
      <c r="V87">
        <v>3.0071187512120541</v>
      </c>
      <c r="W87" t="s">
        <v>147</v>
      </c>
      <c r="X87" t="s">
        <v>148</v>
      </c>
      <c r="Y87" t="s">
        <v>257</v>
      </c>
      <c r="Z87" t="s">
        <v>258</v>
      </c>
      <c r="AA87" t="s">
        <v>259</v>
      </c>
      <c r="AB87" t="s">
        <v>260</v>
      </c>
      <c r="AC87" t="s">
        <v>261</v>
      </c>
      <c r="AD87" t="s">
        <v>262</v>
      </c>
      <c r="AE87" t="s">
        <v>155</v>
      </c>
      <c r="AF87" t="s">
        <v>156</v>
      </c>
      <c r="AG87" t="s">
        <v>157</v>
      </c>
      <c r="AH87" t="s">
        <v>158</v>
      </c>
      <c r="AI87" t="s">
        <v>159</v>
      </c>
      <c r="AJ87" t="s">
        <v>263</v>
      </c>
      <c r="AK87" t="s">
        <v>161</v>
      </c>
      <c r="AL87" t="s">
        <v>264</v>
      </c>
      <c r="AM87" t="s">
        <v>265</v>
      </c>
      <c r="AN87" t="s">
        <v>266</v>
      </c>
      <c r="AO87" t="s">
        <v>267</v>
      </c>
      <c r="AP87" t="s">
        <v>166</v>
      </c>
      <c r="AQ87" t="s">
        <v>167</v>
      </c>
      <c r="AR87">
        <v>2.0872865448734079</v>
      </c>
      <c r="AS87">
        <v>12.541510624508129</v>
      </c>
      <c r="AT87">
        <v>4.2943836731342042</v>
      </c>
      <c r="AU87">
        <v>7.2314041319077544</v>
      </c>
      <c r="AV87">
        <v>0</v>
      </c>
      <c r="AW87">
        <v>53.830384579517073</v>
      </c>
      <c r="AX87">
        <v>0.78294547939024384</v>
      </c>
      <c r="AY87">
        <v>1.2723886116170331</v>
      </c>
      <c r="AZ87">
        <v>0.10508512189020421</v>
      </c>
      <c r="BA87">
        <v>0.22896667321590169</v>
      </c>
      <c r="BB87">
        <v>5.5809326012141351</v>
      </c>
      <c r="BC87">
        <v>0.41175570572937298</v>
      </c>
      <c r="BD87">
        <v>0.73668265463168814</v>
      </c>
      <c r="BE87">
        <v>2.7403057596126912</v>
      </c>
      <c r="BF87">
        <v>4.2617210600825306</v>
      </c>
      <c r="BG87">
        <v>0.0389129610381291</v>
      </c>
      <c r="BH87">
        <v>0</v>
      </c>
      <c r="BI87">
        <v>0.11465003374735031</v>
      </c>
      <c r="BJ87">
        <v>56.081379329323319</v>
      </c>
      <c r="BK87">
        <v>3.912415985320925</v>
      </c>
      <c r="BL87">
        <v>22.56995647743512</v>
      </c>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c r="A88" t="s">
        <v>368</v>
      </c>
      <c r="B88">
        <v>2013</v>
      </c>
      <c r="C88" t="s">
        <v>372</v>
      </c>
      <c r="D88">
        <v>68</v>
      </c>
      <c r="E88" t="s">
        <v>268</v>
      </c>
      <c r="F88" t="s">
        <v>278</v>
      </c>
      <c r="G88" t="s">
        <v>200</v>
      </c>
      <c r="H88">
        <v>0.23657574346952731</v>
      </c>
      <c r="I88">
        <v>1.0811931289914829</v>
      </c>
      <c r="J88">
        <v>0.93350870189061774</v>
      </c>
      <c r="K88">
        <v>0.22113079477438599</v>
      </c>
      <c r="L88">
        <v>0</v>
      </c>
      <c r="M88">
        <v>0</v>
      </c>
      <c r="N88">
        <v>0.067715534281519496</v>
      </c>
      <c r="O88">
        <v>0</v>
      </c>
      <c r="P88">
        <v>0</v>
      </c>
      <c r="Q88">
        <v>0</v>
      </c>
      <c r="R88">
        <v>0.1919291423907224</v>
      </c>
      <c r="S88">
        <v>0.63669823759943456</v>
      </c>
      <c r="T88">
        <v>1.3848487795045259</v>
      </c>
      <c r="U88">
        <v>0.82940501927601196</v>
      </c>
      <c r="V88">
        <v>0.50183003703885709</v>
      </c>
      <c r="W88" t="s">
        <v>147</v>
      </c>
      <c r="X88" t="s">
        <v>148</v>
      </c>
      <c r="Y88" t="s">
        <v>257</v>
      </c>
      <c r="Z88" t="s">
        <v>258</v>
      </c>
      <c r="AA88" t="s">
        <v>259</v>
      </c>
      <c r="AB88" t="s">
        <v>260</v>
      </c>
      <c r="AC88" t="s">
        <v>261</v>
      </c>
      <c r="AD88" t="s">
        <v>262</v>
      </c>
      <c r="AE88" t="s">
        <v>155</v>
      </c>
      <c r="AF88" t="s">
        <v>156</v>
      </c>
      <c r="AG88" t="s">
        <v>157</v>
      </c>
      <c r="AH88" t="s">
        <v>158</v>
      </c>
      <c r="AI88" t="s">
        <v>159</v>
      </c>
      <c r="AJ88" t="s">
        <v>263</v>
      </c>
      <c r="AK88" t="s">
        <v>161</v>
      </c>
      <c r="AL88" t="s">
        <v>264</v>
      </c>
      <c r="AM88" t="s">
        <v>265</v>
      </c>
      <c r="AN88" t="s">
        <v>266</v>
      </c>
      <c r="AO88" t="s">
        <v>267</v>
      </c>
      <c r="AP88" t="s">
        <v>166</v>
      </c>
      <c r="AQ88" t="s">
        <v>167</v>
      </c>
      <c r="AR88">
        <v>0</v>
      </c>
      <c r="AS88">
        <v>0</v>
      </c>
      <c r="AT88">
        <v>0.90301910201749958</v>
      </c>
      <c r="AU88">
        <v>0</v>
      </c>
      <c r="AV88">
        <v>0</v>
      </c>
      <c r="AW88">
        <v>0</v>
      </c>
      <c r="AX88">
        <v>0.054090038031009501</v>
      </c>
      <c r="AY88">
        <v>0</v>
      </c>
      <c r="AZ88">
        <v>0.2248610751495885</v>
      </c>
      <c r="BA88">
        <v>0</v>
      </c>
      <c r="BB88">
        <v>0</v>
      </c>
      <c r="BC88">
        <v>0</v>
      </c>
      <c r="BD88">
        <v>3.453081351261698</v>
      </c>
      <c r="BE88">
        <v>0</v>
      </c>
      <c r="BF88">
        <v>0</v>
      </c>
      <c r="BG88">
        <v>0</v>
      </c>
      <c r="BH88">
        <v>0</v>
      </c>
      <c r="BI88">
        <v>0</v>
      </c>
      <c r="BJ88">
        <v>0</v>
      </c>
      <c r="BK88">
        <v>0</v>
      </c>
      <c r="BL88">
        <v>0.52395614893827325</v>
      </c>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c r="A89" t="s">
        <v>368</v>
      </c>
      <c r="B89">
        <v>2013</v>
      </c>
      <c r="C89" t="s">
        <v>372</v>
      </c>
      <c r="D89">
        <v>69</v>
      </c>
      <c r="E89" t="s">
        <v>268</v>
      </c>
      <c r="F89" t="s">
        <v>47</v>
      </c>
      <c r="G89" t="s">
        <v>200</v>
      </c>
      <c r="H89">
        <v>1.0330199056742619</v>
      </c>
      <c r="I89">
        <v>1.1925563431984421</v>
      </c>
      <c r="J89">
        <v>0.63266116781614556</v>
      </c>
      <c r="K89">
        <v>0.73776336969090206</v>
      </c>
      <c r="L89">
        <v>0.25133404078764982</v>
      </c>
      <c r="M89">
        <v>1.8755471002817821</v>
      </c>
      <c r="N89">
        <v>0.48325270052386932</v>
      </c>
      <c r="O89">
        <v>0.23347151555024639</v>
      </c>
      <c r="P89">
        <v>0.048644562570722999</v>
      </c>
      <c r="Q89">
        <v>0.40970738415940972</v>
      </c>
      <c r="R89">
        <v>1.1894531898674781</v>
      </c>
      <c r="S89">
        <v>0.93959274823825267</v>
      </c>
      <c r="T89">
        <v>1.1039152861429271</v>
      </c>
      <c r="U89">
        <v>0.56115129759011473</v>
      </c>
      <c r="V89">
        <v>0.40751781293821099</v>
      </c>
      <c r="W89" t="s">
        <v>147</v>
      </c>
      <c r="X89" t="s">
        <v>148</v>
      </c>
      <c r="Y89" t="s">
        <v>257</v>
      </c>
      <c r="Z89" t="s">
        <v>258</v>
      </c>
      <c r="AA89" t="s">
        <v>259</v>
      </c>
      <c r="AB89" t="s">
        <v>260</v>
      </c>
      <c r="AC89" t="s">
        <v>261</v>
      </c>
      <c r="AD89" t="s">
        <v>262</v>
      </c>
      <c r="AE89" t="s">
        <v>155</v>
      </c>
      <c r="AF89" t="s">
        <v>156</v>
      </c>
      <c r="AG89" t="s">
        <v>157</v>
      </c>
      <c r="AH89" t="s">
        <v>158</v>
      </c>
      <c r="AI89" t="s">
        <v>159</v>
      </c>
      <c r="AJ89" t="s">
        <v>263</v>
      </c>
      <c r="AK89" t="s">
        <v>161</v>
      </c>
      <c r="AL89" t="s">
        <v>264</v>
      </c>
      <c r="AM89" t="s">
        <v>265</v>
      </c>
      <c r="AN89" t="s">
        <v>266</v>
      </c>
      <c r="AO89" t="s">
        <v>267</v>
      </c>
      <c r="AP89" t="s">
        <v>166</v>
      </c>
      <c r="AQ89" t="s">
        <v>167</v>
      </c>
      <c r="AR89">
        <v>1.452464200326232</v>
      </c>
      <c r="AS89">
        <v>0.42227716064564957</v>
      </c>
      <c r="AT89">
        <v>0.21765231396491749</v>
      </c>
      <c r="AU89">
        <v>1.572162923716429</v>
      </c>
      <c r="AV89">
        <v>0.26793858645800062</v>
      </c>
      <c r="AW89">
        <v>0.26709376206294649</v>
      </c>
      <c r="AX89">
        <v>1.582747288493658</v>
      </c>
      <c r="AY89">
        <v>0.084266691280261999</v>
      </c>
      <c r="AZ89">
        <v>0.27322675511728312</v>
      </c>
      <c r="BA89">
        <v>0.76597288179418388</v>
      </c>
      <c r="BB89">
        <v>0.13275542668640111</v>
      </c>
      <c r="BC89">
        <v>0.0127430113333688</v>
      </c>
      <c r="BD89">
        <v>1.6794298705264541</v>
      </c>
      <c r="BE89">
        <v>0.9367755023808535</v>
      </c>
      <c r="BF89">
        <v>0.3323219726333253</v>
      </c>
      <c r="BG89">
        <v>0.18376886833813569</v>
      </c>
      <c r="BH89">
        <v>1.0429822480028359</v>
      </c>
      <c r="BI89">
        <v>0.42650360174769852</v>
      </c>
      <c r="BJ89">
        <v>0.12724452752952631</v>
      </c>
      <c r="BK89">
        <v>0.31962902189332631</v>
      </c>
      <c r="BL89">
        <v>0.85587766495556838</v>
      </c>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c r="A90" t="s">
        <v>368</v>
      </c>
      <c r="B90">
        <v>2013</v>
      </c>
      <c r="C90" t="s">
        <v>372</v>
      </c>
      <c r="D90">
        <v>122</v>
      </c>
      <c r="E90" t="s">
        <v>18</v>
      </c>
      <c r="F90" t="s">
        <v>14</v>
      </c>
      <c r="G90" t="s">
        <v>386</v>
      </c>
      <c r="H90">
        <v>13.921448988992241</v>
      </c>
      <c r="I90">
        <v>38.733476075790783</v>
      </c>
      <c r="J90">
        <v>60.218551875856583</v>
      </c>
      <c r="K90">
        <v>82.80380818597952</v>
      </c>
      <c r="L90">
        <v>96.247673109575828</v>
      </c>
      <c r="M90">
        <v>74.643292719687352</v>
      </c>
      <c r="N90">
        <v>91.190819827709831</v>
      </c>
      <c r="O90">
        <v>97.479052609738332</v>
      </c>
      <c r="P90">
        <v>97.410583833614851</v>
      </c>
      <c r="Q90">
        <v>99.288605657270352</v>
      </c>
      <c r="R90">
        <v>11.430646306471949</v>
      </c>
      <c r="S90">
        <v>27.49761075483352</v>
      </c>
      <c r="T90">
        <v>44.729152119812532</v>
      </c>
      <c r="U90">
        <v>57.479276973147122</v>
      </c>
      <c r="V90">
        <v>77.322806817717407</v>
      </c>
      <c r="W90" t="s">
        <v>147</v>
      </c>
      <c r="X90" t="s">
        <v>148</v>
      </c>
      <c r="Y90" t="s">
        <v>257</v>
      </c>
      <c r="Z90" t="s">
        <v>258</v>
      </c>
      <c r="AA90" t="s">
        <v>259</v>
      </c>
      <c r="AB90" t="s">
        <v>260</v>
      </c>
      <c r="AC90" t="s">
        <v>261</v>
      </c>
      <c r="AD90" t="s">
        <v>262</v>
      </c>
      <c r="AE90" t="s">
        <v>155</v>
      </c>
      <c r="AF90" t="s">
        <v>156</v>
      </c>
      <c r="AG90" t="s">
        <v>157</v>
      </c>
      <c r="AH90" t="s">
        <v>158</v>
      </c>
      <c r="AI90" t="s">
        <v>159</v>
      </c>
      <c r="AJ90" t="s">
        <v>263</v>
      </c>
      <c r="AK90" t="s">
        <v>161</v>
      </c>
      <c r="AL90" t="s">
        <v>264</v>
      </c>
      <c r="AM90" t="s">
        <v>265</v>
      </c>
      <c r="AN90" t="s">
        <v>266</v>
      </c>
      <c r="AO90" t="s">
        <v>267</v>
      </c>
      <c r="AP90" t="s">
        <v>166</v>
      </c>
      <c r="AQ90" t="s">
        <v>167</v>
      </c>
      <c r="AR90">
        <v>67.385473045662749</v>
      </c>
      <c r="AS90">
        <v>97.992870776394909</v>
      </c>
      <c r="AT90">
        <v>75.252197977564265</v>
      </c>
      <c r="AU90">
        <v>73.326961808209518</v>
      </c>
      <c r="AV90">
        <v>54.63198538560178</v>
      </c>
      <c r="AW90">
        <v>90.172047571340485</v>
      </c>
      <c r="AX90">
        <v>15.09011372259109</v>
      </c>
      <c r="AY90">
        <v>65.339926069227744</v>
      </c>
      <c r="AZ90">
        <v>43.920241345740813</v>
      </c>
      <c r="BA90">
        <v>49.80966894881422</v>
      </c>
      <c r="BB90">
        <v>87.63078021541331</v>
      </c>
      <c r="BC90">
        <v>32.903987582836628</v>
      </c>
      <c r="BD90">
        <v>63.534260798234811</v>
      </c>
      <c r="BE90">
        <v>71.741785412072915</v>
      </c>
      <c r="BF90">
        <v>55.931637543973451</v>
      </c>
      <c r="BG90">
        <v>23.873522481388729</v>
      </c>
      <c r="BH90">
        <v>53.71838207809342</v>
      </c>
      <c r="BI90">
        <v>18.246998599245249</v>
      </c>
      <c r="BJ90">
        <v>99.071658219807446</v>
      </c>
      <c r="BK90">
        <v>64.649296814693628</v>
      </c>
      <c r="BL90">
        <v>49.002919222304229</v>
      </c>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c r="A91" t="s">
        <v>368</v>
      </c>
      <c r="B91">
        <v>2013</v>
      </c>
      <c r="C91" t="s">
        <v>372</v>
      </c>
      <c r="D91">
        <v>123</v>
      </c>
      <c r="E91" t="s">
        <v>18</v>
      </c>
      <c r="F91" t="s">
        <v>52</v>
      </c>
      <c r="G91" t="s">
        <v>200</v>
      </c>
      <c r="H91">
        <v>86.078551011007761</v>
      </c>
      <c r="I91">
        <v>61.266523924209217</v>
      </c>
      <c r="J91">
        <v>39.781448124143417</v>
      </c>
      <c r="K91">
        <v>17.19619181402048</v>
      </c>
      <c r="L91">
        <v>3.7523268904241718</v>
      </c>
      <c r="M91">
        <v>25.356707280312651</v>
      </c>
      <c r="N91">
        <v>8.8091801722901693</v>
      </c>
      <c r="O91">
        <v>2.5209473902616679</v>
      </c>
      <c r="P91">
        <v>2.5894161663851492</v>
      </c>
      <c r="Q91">
        <v>0.71139434272964763</v>
      </c>
      <c r="R91">
        <v>88.569353693528058</v>
      </c>
      <c r="S91">
        <v>72.502389245166484</v>
      </c>
      <c r="T91">
        <v>55.270847880187468</v>
      </c>
      <c r="U91">
        <v>42.520723026852878</v>
      </c>
      <c r="V91">
        <v>22.67719318228259</v>
      </c>
      <c r="W91" t="s">
        <v>147</v>
      </c>
      <c r="X91" t="s">
        <v>148</v>
      </c>
      <c r="Y91" t="s">
        <v>257</v>
      </c>
      <c r="Z91" t="s">
        <v>258</v>
      </c>
      <c r="AA91" t="s">
        <v>259</v>
      </c>
      <c r="AB91" t="s">
        <v>260</v>
      </c>
      <c r="AC91" t="s">
        <v>261</v>
      </c>
      <c r="AD91" t="s">
        <v>262</v>
      </c>
      <c r="AE91" t="s">
        <v>155</v>
      </c>
      <c r="AF91" t="s">
        <v>156</v>
      </c>
      <c r="AG91" t="s">
        <v>157</v>
      </c>
      <c r="AH91" t="s">
        <v>158</v>
      </c>
      <c r="AI91" t="s">
        <v>159</v>
      </c>
      <c r="AJ91" t="s">
        <v>263</v>
      </c>
      <c r="AK91" t="s">
        <v>161</v>
      </c>
      <c r="AL91" t="s">
        <v>264</v>
      </c>
      <c r="AM91" t="s">
        <v>265</v>
      </c>
      <c r="AN91" t="s">
        <v>266</v>
      </c>
      <c r="AO91" t="s">
        <v>267</v>
      </c>
      <c r="AP91" t="s">
        <v>166</v>
      </c>
      <c r="AQ91" t="s">
        <v>167</v>
      </c>
      <c r="AR91">
        <v>32.614526954337251</v>
      </c>
      <c r="AS91">
        <v>2.0071292236050908</v>
      </c>
      <c r="AT91">
        <v>24.747802022435739</v>
      </c>
      <c r="AU91">
        <v>26.673038191790479</v>
      </c>
      <c r="AV91">
        <v>45.36801461439822</v>
      </c>
      <c r="AW91">
        <v>9.8279524286595148</v>
      </c>
      <c r="AX91">
        <v>84.909886277408916</v>
      </c>
      <c r="AY91">
        <v>34.660073930772263</v>
      </c>
      <c r="AZ91">
        <v>56.079758654259187</v>
      </c>
      <c r="BA91">
        <v>50.19033105118578</v>
      </c>
      <c r="BB91">
        <v>12.36921978458669</v>
      </c>
      <c r="BC91">
        <v>67.096012417163365</v>
      </c>
      <c r="BD91">
        <v>36.465739201765189</v>
      </c>
      <c r="BE91">
        <v>28.258214587927089</v>
      </c>
      <c r="BF91">
        <v>44.068362456026549</v>
      </c>
      <c r="BG91">
        <v>76.126477518611267</v>
      </c>
      <c r="BH91">
        <v>46.28161792190658</v>
      </c>
      <c r="BI91">
        <v>81.753001400754755</v>
      </c>
      <c r="BJ91">
        <v>0.92834178019255376</v>
      </c>
      <c r="BK91">
        <v>35.350703185306372</v>
      </c>
      <c r="BL91">
        <v>50.997080777695771</v>
      </c>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c r="A92" t="s">
        <v>368</v>
      </c>
      <c r="B92">
        <v>2013</v>
      </c>
      <c r="C92" t="s">
        <v>372</v>
      </c>
      <c r="D92">
        <v>124</v>
      </c>
      <c r="E92" t="s">
        <v>51</v>
      </c>
      <c r="F92" t="s">
        <v>15</v>
      </c>
      <c r="G92" t="s">
        <v>387</v>
      </c>
      <c r="H92">
        <v>12.148872275586831</v>
      </c>
      <c r="I92">
        <v>34.911387204195101</v>
      </c>
      <c r="J92">
        <v>57.660294335870368</v>
      </c>
      <c r="K92">
        <v>79.799700661562369</v>
      </c>
      <c r="L92">
        <v>94.822641675842945</v>
      </c>
      <c r="M92">
        <v>72.593934621563008</v>
      </c>
      <c r="N92">
        <v>87.346710901542266</v>
      </c>
      <c r="O92">
        <v>94.516118830782702</v>
      </c>
      <c r="P92">
        <v>97.410583833614851</v>
      </c>
      <c r="Q92">
        <v>99.018583158875444</v>
      </c>
      <c r="R92">
        <v>10.137580103998641</v>
      </c>
      <c r="S92">
        <v>24.380075140151529</v>
      </c>
      <c r="T92">
        <v>41.398711909803723</v>
      </c>
      <c r="U92">
        <v>54.003273805848757</v>
      </c>
      <c r="V92">
        <v>73.887813130848201</v>
      </c>
      <c r="W92" t="s">
        <v>147</v>
      </c>
      <c r="X92" t="s">
        <v>148</v>
      </c>
      <c r="Y92" t="s">
        <v>257</v>
      </c>
      <c r="Z92" t="s">
        <v>258</v>
      </c>
      <c r="AA92" t="s">
        <v>259</v>
      </c>
      <c r="AB92" t="s">
        <v>260</v>
      </c>
      <c r="AC92" t="s">
        <v>261</v>
      </c>
      <c r="AD92" t="s">
        <v>262</v>
      </c>
      <c r="AE92" t="s">
        <v>155</v>
      </c>
      <c r="AF92" t="s">
        <v>156</v>
      </c>
      <c r="AG92" t="s">
        <v>157</v>
      </c>
      <c r="AH92" t="s">
        <v>158</v>
      </c>
      <c r="AI92" t="s">
        <v>159</v>
      </c>
      <c r="AJ92" t="s">
        <v>263</v>
      </c>
      <c r="AK92" t="s">
        <v>161</v>
      </c>
      <c r="AL92" t="s">
        <v>264</v>
      </c>
      <c r="AM92" t="s">
        <v>265</v>
      </c>
      <c r="AN92" t="s">
        <v>266</v>
      </c>
      <c r="AO92" t="s">
        <v>267</v>
      </c>
      <c r="AP92" t="s">
        <v>166</v>
      </c>
      <c r="AQ92" t="s">
        <v>167</v>
      </c>
      <c r="AR92">
        <v>62.461912106761389</v>
      </c>
      <c r="AS92">
        <v>97.082001527496757</v>
      </c>
      <c r="AT92">
        <v>75.252197977564265</v>
      </c>
      <c r="AU92">
        <v>68.630332682432794</v>
      </c>
      <c r="AV92">
        <v>50.942369818212192</v>
      </c>
      <c r="AW92">
        <v>83.378142124297213</v>
      </c>
      <c r="AX92">
        <v>14.791299589470469</v>
      </c>
      <c r="AY92">
        <v>61.344956253181103</v>
      </c>
      <c r="AZ92">
        <v>36.539600300060279</v>
      </c>
      <c r="BA92">
        <v>49.259506739116731</v>
      </c>
      <c r="BB92">
        <v>83.326952850858703</v>
      </c>
      <c r="BC92">
        <v>28.465062770715651</v>
      </c>
      <c r="BD92">
        <v>61.512035885424567</v>
      </c>
      <c r="BE92">
        <v>65.500527783266534</v>
      </c>
      <c r="BF92">
        <v>51.014570507140633</v>
      </c>
      <c r="BG92">
        <v>23.873522481388729</v>
      </c>
      <c r="BH92">
        <v>50.813830234410453</v>
      </c>
      <c r="BI92">
        <v>17.70188271660124</v>
      </c>
      <c r="BJ92">
        <v>98.275661669202051</v>
      </c>
      <c r="BK92">
        <v>63.567148193656102</v>
      </c>
      <c r="BL92">
        <v>47.519790216691099</v>
      </c>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c r="A93" t="s">
        <v>368</v>
      </c>
      <c r="B93">
        <v>2013</v>
      </c>
      <c r="C93" t="s">
        <v>372</v>
      </c>
      <c r="D93">
        <v>125</v>
      </c>
      <c r="E93" t="s">
        <v>51</v>
      </c>
      <c r="F93" t="s">
        <v>16</v>
      </c>
      <c r="G93" t="s">
        <v>388</v>
      </c>
      <c r="H93">
        <v>1.772576713405418</v>
      </c>
      <c r="I93">
        <v>3.82208887159566</v>
      </c>
      <c r="J93">
        <v>2.558257539986259</v>
      </c>
      <c r="K93">
        <v>3.004107524417245</v>
      </c>
      <c r="L93">
        <v>1.425031433732918</v>
      </c>
      <c r="M93">
        <v>2.0493580981243449</v>
      </c>
      <c r="N93">
        <v>3.8441089261675772</v>
      </c>
      <c r="O93">
        <v>2.9629337789555872</v>
      </c>
      <c r="P93">
        <v>0</v>
      </c>
      <c r="Q93">
        <v>0.27002249839492398</v>
      </c>
      <c r="R93">
        <v>1.2930662024733039</v>
      </c>
      <c r="S93">
        <v>3.1175356146819961</v>
      </c>
      <c r="T93">
        <v>3.3304402100087929</v>
      </c>
      <c r="U93">
        <v>3.476003167298364</v>
      </c>
      <c r="V93">
        <v>3.434993686869221</v>
      </c>
      <c r="W93" t="s">
        <v>147</v>
      </c>
      <c r="X93" t="s">
        <v>148</v>
      </c>
      <c r="Y93" t="s">
        <v>257</v>
      </c>
      <c r="Z93" t="s">
        <v>258</v>
      </c>
      <c r="AA93" t="s">
        <v>259</v>
      </c>
      <c r="AB93" t="s">
        <v>260</v>
      </c>
      <c r="AC93" t="s">
        <v>261</v>
      </c>
      <c r="AD93" t="s">
        <v>262</v>
      </c>
      <c r="AE93" t="s">
        <v>155</v>
      </c>
      <c r="AF93" t="s">
        <v>156</v>
      </c>
      <c r="AG93" t="s">
        <v>157</v>
      </c>
      <c r="AH93" t="s">
        <v>158</v>
      </c>
      <c r="AI93" t="s">
        <v>159</v>
      </c>
      <c r="AJ93" t="s">
        <v>263</v>
      </c>
      <c r="AK93" t="s">
        <v>161</v>
      </c>
      <c r="AL93" t="s">
        <v>264</v>
      </c>
      <c r="AM93" t="s">
        <v>265</v>
      </c>
      <c r="AN93" t="s">
        <v>266</v>
      </c>
      <c r="AO93" t="s">
        <v>267</v>
      </c>
      <c r="AP93" t="s">
        <v>166</v>
      </c>
      <c r="AQ93" t="s">
        <v>167</v>
      </c>
      <c r="AR93">
        <v>4.9235609389013462</v>
      </c>
      <c r="AS93">
        <v>0.91086924889815535</v>
      </c>
      <c r="AT93">
        <v>0</v>
      </c>
      <c r="AU93">
        <v>4.6966291257767292</v>
      </c>
      <c r="AV93">
        <v>3.689615567389573</v>
      </c>
      <c r="AW93">
        <v>6.7939054470432767</v>
      </c>
      <c r="AX93">
        <v>0.29881413312061561</v>
      </c>
      <c r="AY93">
        <v>3.994969816046642</v>
      </c>
      <c r="AZ93">
        <v>7.3806410456805107</v>
      </c>
      <c r="BA93">
        <v>0.55016220969748897</v>
      </c>
      <c r="BB93">
        <v>4.3038273645545946</v>
      </c>
      <c r="BC93">
        <v>4.4389248121209732</v>
      </c>
      <c r="BD93">
        <v>2.0222249128102319</v>
      </c>
      <c r="BE93">
        <v>6.2412576288063928</v>
      </c>
      <c r="BF93">
        <v>4.9170670368328313</v>
      </c>
      <c r="BG93">
        <v>0</v>
      </c>
      <c r="BH93">
        <v>2.9045518436829632</v>
      </c>
      <c r="BI93">
        <v>0.54511588264402155</v>
      </c>
      <c r="BJ93">
        <v>0.7959965506053962</v>
      </c>
      <c r="BK93">
        <v>1.0821486210375491</v>
      </c>
      <c r="BL93">
        <v>1.4831290056131241</v>
      </c>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c r="A94" t="s">
        <v>368</v>
      </c>
      <c r="B94">
        <v>2013</v>
      </c>
      <c r="C94" t="s">
        <v>372</v>
      </c>
      <c r="D94">
        <v>126</v>
      </c>
      <c r="E94" t="s">
        <v>51</v>
      </c>
      <c r="F94" t="s">
        <v>22</v>
      </c>
      <c r="G94" t="s">
        <v>389</v>
      </c>
      <c r="H94">
        <v>25.977618043851329</v>
      </c>
      <c r="I94">
        <v>29.69682039694932</v>
      </c>
      <c r="J94">
        <v>21.332998251716589</v>
      </c>
      <c r="K94">
        <v>10.05607563267068</v>
      </c>
      <c r="L94">
        <v>1.6594628844389261</v>
      </c>
      <c r="M94">
        <v>18.254473302938969</v>
      </c>
      <c r="N94">
        <v>5.9179290645044187</v>
      </c>
      <c r="O94">
        <v>1.339000224548988</v>
      </c>
      <c r="P94">
        <v>2.1715566273955269</v>
      </c>
      <c r="Q94">
        <v>0.24879406663702361</v>
      </c>
      <c r="R94">
        <v>23.118125870036749</v>
      </c>
      <c r="S94">
        <v>31.935587461453611</v>
      </c>
      <c r="T94">
        <v>26.7667288027342</v>
      </c>
      <c r="U94">
        <v>22.883322842889331</v>
      </c>
      <c r="V94">
        <v>9.5946366939477592</v>
      </c>
      <c r="W94" t="s">
        <v>147</v>
      </c>
      <c r="X94" t="s">
        <v>148</v>
      </c>
      <c r="Y94" t="s">
        <v>257</v>
      </c>
      <c r="Z94" t="s">
        <v>258</v>
      </c>
      <c r="AA94" t="s">
        <v>259</v>
      </c>
      <c r="AB94" t="s">
        <v>260</v>
      </c>
      <c r="AC94" t="s">
        <v>261</v>
      </c>
      <c r="AD94" t="s">
        <v>262</v>
      </c>
      <c r="AE94" t="s">
        <v>155</v>
      </c>
      <c r="AF94" t="s">
        <v>156</v>
      </c>
      <c r="AG94" t="s">
        <v>157</v>
      </c>
      <c r="AH94" t="s">
        <v>158</v>
      </c>
      <c r="AI94" t="s">
        <v>159</v>
      </c>
      <c r="AJ94" t="s">
        <v>263</v>
      </c>
      <c r="AK94" t="s">
        <v>161</v>
      </c>
      <c r="AL94" t="s">
        <v>264</v>
      </c>
      <c r="AM94" t="s">
        <v>265</v>
      </c>
      <c r="AN94" t="s">
        <v>266</v>
      </c>
      <c r="AO94" t="s">
        <v>267</v>
      </c>
      <c r="AP94" t="s">
        <v>166</v>
      </c>
      <c r="AQ94" t="s">
        <v>167</v>
      </c>
      <c r="AR94">
        <v>12.405657774920829</v>
      </c>
      <c r="AS94">
        <v>1.8383061302373289</v>
      </c>
      <c r="AT94">
        <v>3.9867875169772802</v>
      </c>
      <c r="AU94">
        <v>4.4695601367397408</v>
      </c>
      <c r="AV94">
        <v>27.24896422220943</v>
      </c>
      <c r="AW94">
        <v>5.5805830105089704</v>
      </c>
      <c r="AX94">
        <v>40.797692214680687</v>
      </c>
      <c r="AY94">
        <v>22.374724124371749</v>
      </c>
      <c r="AZ94">
        <v>19.965402537279068</v>
      </c>
      <c r="BA94">
        <v>16.57892859365079</v>
      </c>
      <c r="BB94">
        <v>9.6650569700944509</v>
      </c>
      <c r="BC94">
        <v>20.034458864482659</v>
      </c>
      <c r="BD94">
        <v>17.325667195537442</v>
      </c>
      <c r="BE94">
        <v>16.75542530539375</v>
      </c>
      <c r="BF94">
        <v>19.012941700918802</v>
      </c>
      <c r="BG94">
        <v>35.995182458453257</v>
      </c>
      <c r="BH94">
        <v>37.327296945729913</v>
      </c>
      <c r="BI94">
        <v>36.165078131059992</v>
      </c>
      <c r="BJ94">
        <v>0.82899248073530318</v>
      </c>
      <c r="BK94">
        <v>16.098230224924691</v>
      </c>
      <c r="BL94">
        <v>14.205728964201249</v>
      </c>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c r="A95" t="s">
        <v>368</v>
      </c>
      <c r="B95">
        <v>2013</v>
      </c>
      <c r="C95" t="s">
        <v>372</v>
      </c>
      <c r="D95">
        <v>127</v>
      </c>
      <c r="E95" t="s">
        <v>51</v>
      </c>
      <c r="F95" t="s">
        <v>19</v>
      </c>
      <c r="G95" t="s">
        <v>390</v>
      </c>
      <c r="H95">
        <v>60.100932967156432</v>
      </c>
      <c r="I95">
        <v>31.569703527259911</v>
      </c>
      <c r="J95">
        <v>18.448449872426789</v>
      </c>
      <c r="K95">
        <v>7.140116181349712</v>
      </c>
      <c r="L95">
        <v>2.0928640059852111</v>
      </c>
      <c r="M95">
        <v>7.1022339773736789</v>
      </c>
      <c r="N95">
        <v>2.8912511077857381</v>
      </c>
      <c r="O95">
        <v>1.181947165712723</v>
      </c>
      <c r="P95">
        <v>0.41785953898962169</v>
      </c>
      <c r="Q95">
        <v>0.46260027609260851</v>
      </c>
      <c r="R95">
        <v>65.451227823491308</v>
      </c>
      <c r="S95">
        <v>40.566801783712847</v>
      </c>
      <c r="T95">
        <v>28.504119077453279</v>
      </c>
      <c r="U95">
        <v>19.637400183963539</v>
      </c>
      <c r="V95">
        <v>13.08255648833482</v>
      </c>
      <c r="W95" t="s">
        <v>147</v>
      </c>
      <c r="X95" t="s">
        <v>148</v>
      </c>
      <c r="Y95" t="s">
        <v>257</v>
      </c>
      <c r="Z95" t="s">
        <v>258</v>
      </c>
      <c r="AA95" t="s">
        <v>259</v>
      </c>
      <c r="AB95" t="s">
        <v>260</v>
      </c>
      <c r="AC95" t="s">
        <v>261</v>
      </c>
      <c r="AD95" t="s">
        <v>262</v>
      </c>
      <c r="AE95" t="s">
        <v>155</v>
      </c>
      <c r="AF95" t="s">
        <v>156</v>
      </c>
      <c r="AG95" t="s">
        <v>157</v>
      </c>
      <c r="AH95" t="s">
        <v>158</v>
      </c>
      <c r="AI95" t="s">
        <v>159</v>
      </c>
      <c r="AJ95" t="s">
        <v>263</v>
      </c>
      <c r="AK95" t="s">
        <v>161</v>
      </c>
      <c r="AL95" t="s">
        <v>264</v>
      </c>
      <c r="AM95" t="s">
        <v>265</v>
      </c>
      <c r="AN95" t="s">
        <v>266</v>
      </c>
      <c r="AO95" t="s">
        <v>267</v>
      </c>
      <c r="AP95" t="s">
        <v>166</v>
      </c>
      <c r="AQ95" t="s">
        <v>167</v>
      </c>
      <c r="AR95">
        <v>20.208869179416428</v>
      </c>
      <c r="AS95">
        <v>0.16882309336775811</v>
      </c>
      <c r="AT95">
        <v>20.761014505458451</v>
      </c>
      <c r="AU95">
        <v>22.203478055050731</v>
      </c>
      <c r="AV95">
        <v>18.1190503921888</v>
      </c>
      <c r="AW95">
        <v>4.2473694181505417</v>
      </c>
      <c r="AX95">
        <v>44.112194062728229</v>
      </c>
      <c r="AY95">
        <v>12.285349806400511</v>
      </c>
      <c r="AZ95">
        <v>36.11435611698014</v>
      </c>
      <c r="BA95">
        <v>33.611402457534993</v>
      </c>
      <c r="BB95">
        <v>2.7041628144922498</v>
      </c>
      <c r="BC95">
        <v>47.061553552680721</v>
      </c>
      <c r="BD95">
        <v>19.140072006227761</v>
      </c>
      <c r="BE95">
        <v>11.502789282533319</v>
      </c>
      <c r="BF95">
        <v>25.05542075510774</v>
      </c>
      <c r="BG95">
        <v>40.13129506015801</v>
      </c>
      <c r="BH95">
        <v>8.9543209761766782</v>
      </c>
      <c r="BI95">
        <v>45.587923269694762</v>
      </c>
      <c r="BJ95">
        <v>0.099349299457249102</v>
      </c>
      <c r="BK95">
        <v>19.25247296038166</v>
      </c>
      <c r="BL95">
        <v>36.791351813494529</v>
      </c>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c r="A96" t="s">
        <v>368</v>
      </c>
      <c r="B96">
        <v>2013</v>
      </c>
      <c r="C96" t="s">
        <v>372</v>
      </c>
      <c r="D96">
        <v>135</v>
      </c>
      <c r="E96" t="s">
        <v>46</v>
      </c>
      <c r="F96" t="s">
        <v>45</v>
      </c>
      <c r="G96" t="s">
        <v>392</v>
      </c>
      <c r="H96">
        <v>0.87464150880310598</v>
      </c>
      <c r="I96">
        <v>2.7072132910443689</v>
      </c>
      <c r="J96">
        <v>8.4752366809751418</v>
      </c>
      <c r="K96">
        <v>41.322733558608483</v>
      </c>
      <c r="L96">
        <v>67.346226396888682</v>
      </c>
      <c r="M96">
        <v>37.215825524228627</v>
      </c>
      <c r="N96">
        <v>60.029956441436283</v>
      </c>
      <c r="O96">
        <v>69.684049997812025</v>
      </c>
      <c r="P96">
        <v>78.097686735342492</v>
      </c>
      <c r="Q96">
        <v>77.421905471887982</v>
      </c>
      <c r="R96">
        <v>0.36807640034774902</v>
      </c>
      <c r="S96">
        <v>1.9355177901685701</v>
      </c>
      <c r="T96">
        <v>3.0073435829444439</v>
      </c>
      <c r="U96">
        <v>5.5853841148876242</v>
      </c>
      <c r="V96">
        <v>19.845397013566341</v>
      </c>
      <c r="W96" t="s">
        <v>147</v>
      </c>
      <c r="X96" t="s">
        <v>148</v>
      </c>
      <c r="Y96" t="s">
        <v>257</v>
      </c>
      <c r="Z96" t="s">
        <v>258</v>
      </c>
      <c r="AA96" t="s">
        <v>259</v>
      </c>
      <c r="AB96" t="s">
        <v>260</v>
      </c>
      <c r="AC96" t="s">
        <v>261</v>
      </c>
      <c r="AD96" t="s">
        <v>262</v>
      </c>
      <c r="AE96" t="s">
        <v>155</v>
      </c>
      <c r="AF96" t="s">
        <v>156</v>
      </c>
      <c r="AG96" t="s">
        <v>157</v>
      </c>
      <c r="AH96" t="s">
        <v>158</v>
      </c>
      <c r="AI96" t="s">
        <v>159</v>
      </c>
      <c r="AJ96" t="s">
        <v>263</v>
      </c>
      <c r="AK96" t="s">
        <v>161</v>
      </c>
      <c r="AL96" t="s">
        <v>264</v>
      </c>
      <c r="AM96" t="s">
        <v>265</v>
      </c>
      <c r="AN96" t="s">
        <v>266</v>
      </c>
      <c r="AO96" t="s">
        <v>267</v>
      </c>
      <c r="AP96" t="s">
        <v>166</v>
      </c>
      <c r="AQ96" t="s">
        <v>167</v>
      </c>
      <c r="AR96">
        <v>21.315063737366859</v>
      </c>
      <c r="AS96">
        <v>81.683582903090596</v>
      </c>
      <c r="AT96">
        <v>28.191200161451</v>
      </c>
      <c r="AU96">
        <v>18.999714865876651</v>
      </c>
      <c r="AV96">
        <v>4.6516289346922486</v>
      </c>
      <c r="AW96">
        <v>84.440002478121784</v>
      </c>
      <c r="AX96">
        <v>8.347515321600838</v>
      </c>
      <c r="AY96">
        <v>10.706694237164241</v>
      </c>
      <c r="AZ96">
        <v>7.4448036836294609</v>
      </c>
      <c r="BA96">
        <v>12.436083622767359</v>
      </c>
      <c r="BB96">
        <v>46.948617983957867</v>
      </c>
      <c r="BC96">
        <v>4.6621137992997683</v>
      </c>
      <c r="BD96">
        <v>20.277118931747811</v>
      </c>
      <c r="BE96">
        <v>11.92871085630369</v>
      </c>
      <c r="BF96">
        <v>13.99718908044766</v>
      </c>
      <c r="BG96">
        <v>0.73985403022720575</v>
      </c>
      <c r="BH96">
        <v>8.0653673405314468</v>
      </c>
      <c r="BI96">
        <v>2.058489903829285</v>
      </c>
      <c r="BJ96">
        <v>70.934087086338266</v>
      </c>
      <c r="BK96">
        <v>23.925645180194579</v>
      </c>
      <c r="BL96">
        <v>21.311453289907039</v>
      </c>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c r="A97" t="s">
        <v>368</v>
      </c>
      <c r="B97">
        <v>2013</v>
      </c>
      <c r="C97" t="s">
        <v>372</v>
      </c>
      <c r="D97">
        <v>136</v>
      </c>
      <c r="E97" t="s">
        <v>46</v>
      </c>
      <c r="F97" t="s">
        <v>44</v>
      </c>
      <c r="G97" t="s">
        <v>393</v>
      </c>
      <c r="H97">
        <v>10.121054421090539</v>
      </c>
      <c r="I97">
        <v>26.614929187775331</v>
      </c>
      <c r="J97">
        <v>38.573681882137443</v>
      </c>
      <c r="K97">
        <v>33.642926184171422</v>
      </c>
      <c r="L97">
        <v>23.437323071937129</v>
      </c>
      <c r="M97">
        <v>33.60786938798325</v>
      </c>
      <c r="N97">
        <v>24.838788518750839</v>
      </c>
      <c r="O97">
        <v>20.104022346510551</v>
      </c>
      <c r="P97">
        <v>15.48919516646831</v>
      </c>
      <c r="Q97">
        <v>18.51868691201609</v>
      </c>
      <c r="R97">
        <v>7.853239823899667</v>
      </c>
      <c r="S97">
        <v>18.793655696638542</v>
      </c>
      <c r="T97">
        <v>30.855004952760449</v>
      </c>
      <c r="U97">
        <v>38.12204005228255</v>
      </c>
      <c r="V97">
        <v>45.614704754007811</v>
      </c>
      <c r="W97" t="s">
        <v>147</v>
      </c>
      <c r="X97" t="s">
        <v>148</v>
      </c>
      <c r="Y97" t="s">
        <v>257</v>
      </c>
      <c r="Z97" t="s">
        <v>258</v>
      </c>
      <c r="AA97" t="s">
        <v>259</v>
      </c>
      <c r="AB97" t="s">
        <v>260</v>
      </c>
      <c r="AC97" t="s">
        <v>261</v>
      </c>
      <c r="AD97" t="s">
        <v>262</v>
      </c>
      <c r="AE97" t="s">
        <v>155</v>
      </c>
      <c r="AF97" t="s">
        <v>156</v>
      </c>
      <c r="AG97" t="s">
        <v>157</v>
      </c>
      <c r="AH97" t="s">
        <v>158</v>
      </c>
      <c r="AI97" t="s">
        <v>159</v>
      </c>
      <c r="AJ97" t="s">
        <v>263</v>
      </c>
      <c r="AK97" t="s">
        <v>161</v>
      </c>
      <c r="AL97" t="s">
        <v>264</v>
      </c>
      <c r="AM97" t="s">
        <v>265</v>
      </c>
      <c r="AN97" t="s">
        <v>266</v>
      </c>
      <c r="AO97" t="s">
        <v>267</v>
      </c>
      <c r="AP97" t="s">
        <v>166</v>
      </c>
      <c r="AQ97" t="s">
        <v>167</v>
      </c>
      <c r="AR97">
        <v>44.999288593805737</v>
      </c>
      <c r="AS97">
        <v>16.011331411721692</v>
      </c>
      <c r="AT97">
        <v>35.489843894975166</v>
      </c>
      <c r="AU97">
        <v>17.8331585977716</v>
      </c>
      <c r="AV97">
        <v>46.581148202239604</v>
      </c>
      <c r="AW97">
        <v>5.1405504112205662</v>
      </c>
      <c r="AX97">
        <v>6.7388342071109957</v>
      </c>
      <c r="AY97">
        <v>41.414632713996433</v>
      </c>
      <c r="AZ97">
        <v>29.9989340880418</v>
      </c>
      <c r="BA97">
        <v>23.805853818073221</v>
      </c>
      <c r="BB97">
        <v>37.868764970840708</v>
      </c>
      <c r="BC97">
        <v>20.968308616161021</v>
      </c>
      <c r="BD97">
        <v>40.556669781062098</v>
      </c>
      <c r="BE97">
        <v>19.63320307487599</v>
      </c>
      <c r="BF97">
        <v>41.891120589001638</v>
      </c>
      <c r="BG97">
        <v>15.00800792071683</v>
      </c>
      <c r="BH97">
        <v>28.254505539237972</v>
      </c>
      <c r="BI97">
        <v>16.10261712472585</v>
      </c>
      <c r="BJ97">
        <v>27.989274492328111</v>
      </c>
      <c r="BK97">
        <v>33.99018498385383</v>
      </c>
      <c r="BL97">
        <v>22.269171668923072</v>
      </c>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c r="A98" t="s">
        <v>368</v>
      </c>
      <c r="B98">
        <v>2013</v>
      </c>
      <c r="C98" t="s">
        <v>372</v>
      </c>
      <c r="D98">
        <v>139</v>
      </c>
      <c r="E98" t="s">
        <v>46</v>
      </c>
      <c r="F98" t="s">
        <v>19</v>
      </c>
      <c r="G98" t="s">
        <v>200</v>
      </c>
      <c r="H98">
        <v>59.892484654333941</v>
      </c>
      <c r="I98">
        <v>31.499035679423599</v>
      </c>
      <c r="J98">
        <v>18.3970092884134</v>
      </c>
      <c r="K98">
        <v>7.1273444528741976</v>
      </c>
      <c r="L98">
        <v>2.0919185858341049</v>
      </c>
      <c r="M98">
        <v>7.0998733572314396</v>
      </c>
      <c r="N98">
        <v>2.8860247518298232</v>
      </c>
      <c r="O98">
        <v>1.181947165712723</v>
      </c>
      <c r="P98">
        <v>0.41785953898962169</v>
      </c>
      <c r="Q98">
        <v>0.46260027609260851</v>
      </c>
      <c r="R98">
        <v>65.149519888709094</v>
      </c>
      <c r="S98">
        <v>40.527400681286608</v>
      </c>
      <c r="T98">
        <v>28.412776633179419</v>
      </c>
      <c r="U98">
        <v>19.571610793831312</v>
      </c>
      <c r="V98">
        <v>13.05072078760664</v>
      </c>
      <c r="W98" t="s">
        <v>147</v>
      </c>
      <c r="X98" t="s">
        <v>148</v>
      </c>
      <c r="Y98" t="s">
        <v>257</v>
      </c>
      <c r="Z98" t="s">
        <v>258</v>
      </c>
      <c r="AA98" t="s">
        <v>259</v>
      </c>
      <c r="AB98" t="s">
        <v>260</v>
      </c>
      <c r="AC98" t="s">
        <v>261</v>
      </c>
      <c r="AD98" t="s">
        <v>262</v>
      </c>
      <c r="AE98" t="s">
        <v>155</v>
      </c>
      <c r="AF98" t="s">
        <v>156</v>
      </c>
      <c r="AG98" t="s">
        <v>157</v>
      </c>
      <c r="AH98" t="s">
        <v>158</v>
      </c>
      <c r="AI98" t="s">
        <v>159</v>
      </c>
      <c r="AJ98" t="s">
        <v>263</v>
      </c>
      <c r="AK98" t="s">
        <v>161</v>
      </c>
      <c r="AL98" t="s">
        <v>264</v>
      </c>
      <c r="AM98" t="s">
        <v>265</v>
      </c>
      <c r="AN98" t="s">
        <v>266</v>
      </c>
      <c r="AO98" t="s">
        <v>267</v>
      </c>
      <c r="AP98" t="s">
        <v>166</v>
      </c>
      <c r="AQ98" t="s">
        <v>167</v>
      </c>
      <c r="AR98">
        <v>20.208869179416428</v>
      </c>
      <c r="AS98">
        <v>0.16882309336775811</v>
      </c>
      <c r="AT98">
        <v>20.725653981268501</v>
      </c>
      <c r="AU98">
        <v>22.15465471435094</v>
      </c>
      <c r="AV98">
        <v>18.05323377547937</v>
      </c>
      <c r="AW98">
        <v>4.2195082739159053</v>
      </c>
      <c r="AX98">
        <v>44.101190378200471</v>
      </c>
      <c r="AY98">
        <v>12.253676979559589</v>
      </c>
      <c r="AZ98">
        <v>36.089764962323493</v>
      </c>
      <c r="BA98">
        <v>33.601223871058018</v>
      </c>
      <c r="BB98">
        <v>2.702812455329402</v>
      </c>
      <c r="BC98">
        <v>46.354781486205653</v>
      </c>
      <c r="BD98">
        <v>19.129523619759748</v>
      </c>
      <c r="BE98">
        <v>11.488121526088459</v>
      </c>
      <c r="BF98">
        <v>25.036011380122549</v>
      </c>
      <c r="BG98">
        <v>40.13129506015801</v>
      </c>
      <c r="BH98">
        <v>8.9038818902520269</v>
      </c>
      <c r="BI98">
        <v>45.37333354893395</v>
      </c>
      <c r="BJ98">
        <v>0.099224086789867702</v>
      </c>
      <c r="BK98">
        <v>19.234419566175081</v>
      </c>
      <c r="BL98">
        <v>36.781298551115867</v>
      </c>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c r="A99" t="s">
        <v>368</v>
      </c>
      <c r="B99">
        <v>2013</v>
      </c>
      <c r="C99" t="s">
        <v>372</v>
      </c>
      <c r="D99">
        <v>151</v>
      </c>
      <c r="E99" t="s">
        <v>110</v>
      </c>
      <c r="F99" t="s">
        <v>50</v>
      </c>
      <c r="G99" t="s">
        <v>200</v>
      </c>
      <c r="H99">
        <v>17.672345826021751</v>
      </c>
      <c r="I99">
        <v>14.40727400841031</v>
      </c>
      <c r="J99">
        <v>10.75839589153688</v>
      </c>
      <c r="K99">
        <v>6.7906322451007686</v>
      </c>
      <c r="L99">
        <v>4.252169672322978</v>
      </c>
      <c r="M99">
        <v>9.6887257469432182</v>
      </c>
      <c r="N99">
        <v>4.4224730350859067</v>
      </c>
      <c r="O99">
        <v>6.7546521742787036</v>
      </c>
      <c r="P99">
        <v>4.0834236544996783</v>
      </c>
      <c r="Q99">
        <v>2.377528014629843</v>
      </c>
      <c r="R99">
        <v>15.936195938586961</v>
      </c>
      <c r="S99">
        <v>16.83928172714209</v>
      </c>
      <c r="T99">
        <v>14.25560127586626</v>
      </c>
      <c r="U99">
        <v>10.49824804802393</v>
      </c>
      <c r="V99">
        <v>7.3169412386549242</v>
      </c>
      <c r="W99" t="s">
        <v>147</v>
      </c>
      <c r="X99" t="s">
        <v>148</v>
      </c>
      <c r="Y99" t="s">
        <v>257</v>
      </c>
      <c r="Z99" t="s">
        <v>258</v>
      </c>
      <c r="AA99" t="s">
        <v>259</v>
      </c>
      <c r="AB99" t="s">
        <v>260</v>
      </c>
      <c r="AC99" t="s">
        <v>261</v>
      </c>
      <c r="AD99" t="s">
        <v>262</v>
      </c>
      <c r="AE99" t="s">
        <v>155</v>
      </c>
      <c r="AF99" t="s">
        <v>156</v>
      </c>
      <c r="AG99" t="s">
        <v>157</v>
      </c>
      <c r="AH99" t="s">
        <v>158</v>
      </c>
      <c r="AI99" t="s">
        <v>159</v>
      </c>
      <c r="AJ99" t="s">
        <v>263</v>
      </c>
      <c r="AK99" t="s">
        <v>161</v>
      </c>
      <c r="AL99" t="s">
        <v>264</v>
      </c>
      <c r="AM99" t="s">
        <v>265</v>
      </c>
      <c r="AN99" t="s">
        <v>266</v>
      </c>
      <c r="AO99" t="s">
        <v>267</v>
      </c>
      <c r="AP99" t="s">
        <v>166</v>
      </c>
      <c r="AQ99" t="s">
        <v>167</v>
      </c>
      <c r="AR99">
        <v>9.8474900951253979</v>
      </c>
      <c r="AS99">
        <v>3.765154612426679</v>
      </c>
      <c r="AT99">
        <v>4.5919142282948737</v>
      </c>
      <c r="AU99">
        <v>11.694523929001051</v>
      </c>
      <c r="AV99">
        <v>20.837363007399912</v>
      </c>
      <c r="AW99">
        <v>7.5326982758898184</v>
      </c>
      <c r="AX99">
        <v>18.85385791861907</v>
      </c>
      <c r="AY99">
        <v>11.62352858664473</v>
      </c>
      <c r="AZ99">
        <v>17.8716431703048</v>
      </c>
      <c r="BA99">
        <v>19.789365979154152</v>
      </c>
      <c r="BB99">
        <v>11.17745923185047</v>
      </c>
      <c r="BC99">
        <v>13.44200314949539</v>
      </c>
      <c r="BD99">
        <v>11.44149812242539</v>
      </c>
      <c r="BE99">
        <v>4.5349014467006814</v>
      </c>
      <c r="BF99">
        <v>7.7759279747995267</v>
      </c>
      <c r="BG99">
        <v>13.755061180736631</v>
      </c>
      <c r="BH99">
        <v>12.78271228735143</v>
      </c>
      <c r="BI99">
        <v>9.7275537337007592</v>
      </c>
      <c r="BJ99">
        <v>1.7847235055742621</v>
      </c>
      <c r="BK99">
        <v>12.958625767156949</v>
      </c>
      <c r="BL99">
        <v>2.0408518378268781</v>
      </c>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c r="A100" t="s">
        <v>368</v>
      </c>
      <c r="B100">
        <v>2013</v>
      </c>
      <c r="C100" t="s">
        <v>372</v>
      </c>
      <c r="D100">
        <v>152</v>
      </c>
      <c r="E100" t="s">
        <v>110</v>
      </c>
      <c r="F100" t="s">
        <v>49</v>
      </c>
      <c r="G100" t="s">
        <v>200</v>
      </c>
      <c r="H100">
        <v>82.223121694518724</v>
      </c>
      <c r="I100">
        <v>85.413489902379183</v>
      </c>
      <c r="J100">
        <v>88.855447271102832</v>
      </c>
      <c r="K100">
        <v>93.085113467445908</v>
      </c>
      <c r="L100">
        <v>95.57068915930293</v>
      </c>
      <c r="M100">
        <v>90.275496354631485</v>
      </c>
      <c r="N100">
        <v>95.391390508707744</v>
      </c>
      <c r="O100">
        <v>93.245347825721325</v>
      </c>
      <c r="P100">
        <v>95.663961158405456</v>
      </c>
      <c r="Q100">
        <v>97.622471985370154</v>
      </c>
      <c r="R100">
        <v>83.889907923505319</v>
      </c>
      <c r="S100">
        <v>83.050528978469245</v>
      </c>
      <c r="T100">
        <v>85.564810559746888</v>
      </c>
      <c r="U100">
        <v>89.010656248135277</v>
      </c>
      <c r="V100">
        <v>92.390544685519586</v>
      </c>
      <c r="W100" t="s">
        <v>147</v>
      </c>
      <c r="X100" t="s">
        <v>148</v>
      </c>
      <c r="Y100" t="s">
        <v>257</v>
      </c>
      <c r="Z100" t="s">
        <v>258</v>
      </c>
      <c r="AA100" t="s">
        <v>259</v>
      </c>
      <c r="AB100" t="s">
        <v>260</v>
      </c>
      <c r="AC100" t="s">
        <v>261</v>
      </c>
      <c r="AD100" t="s">
        <v>262</v>
      </c>
      <c r="AE100" t="s">
        <v>155</v>
      </c>
      <c r="AF100" t="s">
        <v>156</v>
      </c>
      <c r="AG100" t="s">
        <v>157</v>
      </c>
      <c r="AH100" t="s">
        <v>158</v>
      </c>
      <c r="AI100" t="s">
        <v>159</v>
      </c>
      <c r="AJ100" t="s">
        <v>263</v>
      </c>
      <c r="AK100" t="s">
        <v>161</v>
      </c>
      <c r="AL100" t="s">
        <v>264</v>
      </c>
      <c r="AM100" t="s">
        <v>265</v>
      </c>
      <c r="AN100" t="s">
        <v>266</v>
      </c>
      <c r="AO100" t="s">
        <v>267</v>
      </c>
      <c r="AP100" t="s">
        <v>166</v>
      </c>
      <c r="AQ100" t="s">
        <v>167</v>
      </c>
      <c r="AR100">
        <v>90.152509904874591</v>
      </c>
      <c r="AS100">
        <v>96.219053174011577</v>
      </c>
      <c r="AT100">
        <v>95.221144132643843</v>
      </c>
      <c r="AU100">
        <v>88.150565493022128</v>
      </c>
      <c r="AV100">
        <v>78.634908308805535</v>
      </c>
      <c r="AW100">
        <v>91.553481223582025</v>
      </c>
      <c r="AX100">
        <v>81.146142081380987</v>
      </c>
      <c r="AY100">
        <v>87.904772490821316</v>
      </c>
      <c r="AZ100">
        <v>82.021812919816838</v>
      </c>
      <c r="BA100">
        <v>80.085555340168384</v>
      </c>
      <c r="BB100">
        <v>88.470913581963757</v>
      </c>
      <c r="BC100">
        <v>86.411333769263194</v>
      </c>
      <c r="BD100">
        <v>88.558501877574571</v>
      </c>
      <c r="BE100">
        <v>95.123663583479313</v>
      </c>
      <c r="BF100">
        <v>91.939894414738887</v>
      </c>
      <c r="BG100">
        <v>85.974930769327898</v>
      </c>
      <c r="BH100">
        <v>86.306952991748361</v>
      </c>
      <c r="BI100">
        <v>89.41074961113749</v>
      </c>
      <c r="BJ100">
        <v>98.089118552103585</v>
      </c>
      <c r="BK100">
        <v>87.04137423284304</v>
      </c>
      <c r="BL100">
        <v>97.874524271629426</v>
      </c>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c r="A101" t="s">
        <v>368</v>
      </c>
      <c r="B101">
        <v>2013</v>
      </c>
      <c r="C101" t="s">
        <v>372</v>
      </c>
      <c r="D101">
        <v>153</v>
      </c>
      <c r="E101" t="s">
        <v>63</v>
      </c>
      <c r="F101" t="s">
        <v>186</v>
      </c>
      <c r="G101" t="s">
        <v>200</v>
      </c>
      <c r="H101">
        <v>0.87768558933986707</v>
      </c>
      <c r="I101">
        <v>2.713286903546638</v>
      </c>
      <c r="J101">
        <v>8.49893461566041</v>
      </c>
      <c r="K101">
        <v>41.396781156050437</v>
      </c>
      <c r="L101">
        <v>67.376662801043082</v>
      </c>
      <c r="M101">
        <v>37.228199326256103</v>
      </c>
      <c r="N101">
        <v>60.138665807210799</v>
      </c>
      <c r="O101">
        <v>69.684049997812025</v>
      </c>
      <c r="P101">
        <v>78.097686735342492</v>
      </c>
      <c r="Q101">
        <v>77.421905471887982</v>
      </c>
      <c r="R101">
        <v>0.36978096502881952</v>
      </c>
      <c r="S101">
        <v>1.937399517923527</v>
      </c>
      <c r="T101">
        <v>3.017011702226974</v>
      </c>
      <c r="U101">
        <v>5.6041592181963669</v>
      </c>
      <c r="V101">
        <v>19.89380752900361</v>
      </c>
      <c r="W101" t="s">
        <v>147</v>
      </c>
      <c r="X101" t="s">
        <v>148</v>
      </c>
      <c r="Y101" t="s">
        <v>257</v>
      </c>
      <c r="Z101" t="s">
        <v>258</v>
      </c>
      <c r="AA101" t="s">
        <v>259</v>
      </c>
      <c r="AB101" t="s">
        <v>260</v>
      </c>
      <c r="AC101" t="s">
        <v>261</v>
      </c>
      <c r="AD101" t="s">
        <v>262</v>
      </c>
      <c r="AE101" t="s">
        <v>155</v>
      </c>
      <c r="AF101" t="s">
        <v>156</v>
      </c>
      <c r="AG101" t="s">
        <v>157</v>
      </c>
      <c r="AH101" t="s">
        <v>158</v>
      </c>
      <c r="AI101" t="s">
        <v>159</v>
      </c>
      <c r="AJ101" t="s">
        <v>263</v>
      </c>
      <c r="AK101" t="s">
        <v>161</v>
      </c>
      <c r="AL101" t="s">
        <v>264</v>
      </c>
      <c r="AM101" t="s">
        <v>265</v>
      </c>
      <c r="AN101" t="s">
        <v>266</v>
      </c>
      <c r="AO101" t="s">
        <v>267</v>
      </c>
      <c r="AP101" t="s">
        <v>166</v>
      </c>
      <c r="AQ101" t="s">
        <v>167</v>
      </c>
      <c r="AR101">
        <v>21.315063737366859</v>
      </c>
      <c r="AS101">
        <v>81.683582903090596</v>
      </c>
      <c r="AT101">
        <v>28.239297829015729</v>
      </c>
      <c r="AU101">
        <v>19.041585504984141</v>
      </c>
      <c r="AV101">
        <v>4.6685873634411719</v>
      </c>
      <c r="AW101">
        <v>84.997554433348228</v>
      </c>
      <c r="AX101">
        <v>8.349598109489369</v>
      </c>
      <c r="AY101">
        <v>10.73436848328465</v>
      </c>
      <c r="AZ101">
        <v>7.4498764880371269</v>
      </c>
      <c r="BA101">
        <v>12.439850799614099</v>
      </c>
      <c r="BB101">
        <v>46.972074105137381</v>
      </c>
      <c r="BC101">
        <v>4.7331971201229628</v>
      </c>
      <c r="BD101">
        <v>20.288300124296111</v>
      </c>
      <c r="BE101">
        <v>11.943941146577361</v>
      </c>
      <c r="BF101">
        <v>14.008040517103289</v>
      </c>
      <c r="BG101">
        <v>0.73985403022720575</v>
      </c>
      <c r="BH101">
        <v>8.1110563738449173</v>
      </c>
      <c r="BI101">
        <v>2.0682253748449919</v>
      </c>
      <c r="BJ101">
        <v>71.023600092098221</v>
      </c>
      <c r="BK101">
        <v>23.948101750958202</v>
      </c>
      <c r="BL101">
        <v>21.317278250961529</v>
      </c>
      <c r="BM101">
        <v>204.561992</v>
      </c>
      <c r="BN101">
        <v>633.23398299999974</v>
      </c>
      <c r="BO101">
        <v>1982.6392949999999</v>
      </c>
      <c r="BP101">
        <v>9663.6799549999923</v>
      </c>
      <c r="BQ101">
        <v>15751.661848999969</v>
      </c>
      <c r="BR101">
        <v>2687.3152899999991</v>
      </c>
      <c r="BS101">
        <v>4330.2927640000034</v>
      </c>
      <c r="BT101">
        <v>5029.5534520000037</v>
      </c>
      <c r="BU101">
        <v>5630.8010190000041</v>
      </c>
      <c r="BV101">
        <v>5585.8380259999894</v>
      </c>
      <c r="BW101">
        <v>59.554028000000002</v>
      </c>
      <c r="BX101">
        <v>312.94749700000011</v>
      </c>
      <c r="BY101">
        <v>486.41020600000002</v>
      </c>
      <c r="BZ101">
        <v>903.39040499999953</v>
      </c>
      <c r="CA101">
        <v>3209.6743870000032</v>
      </c>
      <c r="CB101">
        <v>528.89900900000021</v>
      </c>
      <c r="CC101">
        <v>3116.545598000002</v>
      </c>
      <c r="CD101">
        <v>1326.5489789999999</v>
      </c>
      <c r="CE101">
        <v>2741.758540000003</v>
      </c>
      <c r="CF101">
        <v>43.699690999999987</v>
      </c>
      <c r="CG101">
        <v>381.04489499999983</v>
      </c>
      <c r="CH101">
        <v>258.90856700000012</v>
      </c>
      <c r="CI101">
        <v>323.1508079999997</v>
      </c>
      <c r="CJ101">
        <v>338.13864499999988</v>
      </c>
      <c r="CK101">
        <v>1034.2719669999999</v>
      </c>
      <c r="CL101">
        <v>3077.6838479999979</v>
      </c>
      <c r="CM101">
        <v>331.38808099999989</v>
      </c>
      <c r="CN101">
        <v>2602.779833999999</v>
      </c>
      <c r="CO101">
        <v>386.86349899999999</v>
      </c>
      <c r="CP101">
        <v>120.607535</v>
      </c>
      <c r="CQ101">
        <v>19.884550000000001</v>
      </c>
      <c r="CR101">
        <v>294.71346999999997</v>
      </c>
      <c r="CS101">
        <v>125.962086</v>
      </c>
      <c r="CT101">
        <v>7338.9500140000036</v>
      </c>
      <c r="CU101">
        <v>591.98506099999997</v>
      </c>
      <c r="CV101">
        <v>3251.9923969999968</v>
      </c>
    </row>
    <row r="102">
      <c r="A102" t="s">
        <v>368</v>
      </c>
      <c r="B102">
        <v>2013</v>
      </c>
      <c r="C102" t="s">
        <v>372</v>
      </c>
      <c r="D102">
        <v>154</v>
      </c>
      <c r="E102" t="s">
        <v>63</v>
      </c>
      <c r="F102" t="s">
        <v>187</v>
      </c>
      <c r="G102" t="s">
        <v>200</v>
      </c>
      <c r="H102">
        <v>10.156279486977139</v>
      </c>
      <c r="I102">
        <v>26.674639579711052</v>
      </c>
      <c r="J102">
        <v>38.681539235061287</v>
      </c>
      <c r="K102">
        <v>33.703212076229391</v>
      </c>
      <c r="L102">
        <v>23.447915318533258</v>
      </c>
      <c r="M102">
        <v>33.619043589187022</v>
      </c>
      <c r="N102">
        <v>24.883769543335038</v>
      </c>
      <c r="O102">
        <v>20.104022346510551</v>
      </c>
      <c r="P102">
        <v>15.48919516646831</v>
      </c>
      <c r="Q102">
        <v>18.51868691201609</v>
      </c>
      <c r="R102">
        <v>7.8896082387807844</v>
      </c>
      <c r="S102">
        <v>18.81192705726416</v>
      </c>
      <c r="T102">
        <v>30.954198762885159</v>
      </c>
      <c r="U102">
        <v>38.250186161054877</v>
      </c>
      <c r="V102">
        <v>45.72597646941621</v>
      </c>
      <c r="W102" t="s">
        <v>147</v>
      </c>
      <c r="X102" t="s">
        <v>148</v>
      </c>
      <c r="Y102" t="s">
        <v>257</v>
      </c>
      <c r="Z102" t="s">
        <v>258</v>
      </c>
      <c r="AA102" t="s">
        <v>259</v>
      </c>
      <c r="AB102" t="s">
        <v>260</v>
      </c>
      <c r="AC102" t="s">
        <v>261</v>
      </c>
      <c r="AD102" t="s">
        <v>262</v>
      </c>
      <c r="AE102" t="s">
        <v>155</v>
      </c>
      <c r="AF102" t="s">
        <v>156</v>
      </c>
      <c r="AG102" t="s">
        <v>157</v>
      </c>
      <c r="AH102" t="s">
        <v>158</v>
      </c>
      <c r="AI102" t="s">
        <v>159</v>
      </c>
      <c r="AJ102" t="s">
        <v>263</v>
      </c>
      <c r="AK102" t="s">
        <v>161</v>
      </c>
      <c r="AL102" t="s">
        <v>264</v>
      </c>
      <c r="AM102" t="s">
        <v>265</v>
      </c>
      <c r="AN102" t="s">
        <v>266</v>
      </c>
      <c r="AO102" t="s">
        <v>267</v>
      </c>
      <c r="AP102" t="s">
        <v>166</v>
      </c>
      <c r="AQ102" t="s">
        <v>167</v>
      </c>
      <c r="AR102">
        <v>44.999288593805737</v>
      </c>
      <c r="AS102">
        <v>16.011331411721692</v>
      </c>
      <c r="AT102">
        <v>35.550393949737263</v>
      </c>
      <c r="AU102">
        <v>17.87245843743051</v>
      </c>
      <c r="AV102">
        <v>46.750968945450502</v>
      </c>
      <c r="AW102">
        <v>5.1744931379922621</v>
      </c>
      <c r="AX102">
        <v>6.7405156131017181</v>
      </c>
      <c r="AY102">
        <v>41.521679643078933</v>
      </c>
      <c r="AZ102">
        <v>30.019375019936579</v>
      </c>
      <c r="BA102">
        <v>23.81306516081106</v>
      </c>
      <c r="BB102">
        <v>37.88768468303283</v>
      </c>
      <c r="BC102">
        <v>21.288012740222989</v>
      </c>
      <c r="BD102">
        <v>40.579033507164723</v>
      </c>
      <c r="BE102">
        <v>19.65827027496444</v>
      </c>
      <c r="BF102">
        <v>41.923597026870162</v>
      </c>
      <c r="BG102">
        <v>15.00800792071683</v>
      </c>
      <c r="BH102">
        <v>28.414562854712059</v>
      </c>
      <c r="BI102">
        <v>16.17877322440026</v>
      </c>
      <c r="BJ102">
        <v>28.024594663373659</v>
      </c>
      <c r="BK102">
        <v>34.022088114933879</v>
      </c>
      <c r="BL102">
        <v>22.27525839871679</v>
      </c>
      <c r="BM102">
        <v>2367.1218810000032</v>
      </c>
      <c r="BN102">
        <v>6225.3970430000008</v>
      </c>
      <c r="BO102">
        <v>9023.6651000000002</v>
      </c>
      <c r="BP102">
        <v>7867.6903340000063</v>
      </c>
      <c r="BQ102">
        <v>5481.7739230000034</v>
      </c>
      <c r="BR102">
        <v>2426.788603999998</v>
      </c>
      <c r="BS102">
        <v>1791.7591910000001</v>
      </c>
      <c r="BT102">
        <v>1451.038724</v>
      </c>
      <c r="BU102">
        <v>1116.7626029999999</v>
      </c>
      <c r="BV102">
        <v>1336.0867949999999</v>
      </c>
      <c r="BW102">
        <v>1270.638551999999</v>
      </c>
      <c r="BX102">
        <v>3038.684294000001</v>
      </c>
      <c r="BY102">
        <v>4990.5136880000073</v>
      </c>
      <c r="BZ102">
        <v>6165.9295930000044</v>
      </c>
      <c r="CA102">
        <v>7377.4462370000037</v>
      </c>
      <c r="CB102">
        <v>1116.5849389999989</v>
      </c>
      <c r="CC102">
        <v>610.89441300000021</v>
      </c>
      <c r="CD102">
        <v>1669.9897809999991</v>
      </c>
      <c r="CE102">
        <v>2573.4183499999999</v>
      </c>
      <c r="CF102">
        <v>437.60622599999999</v>
      </c>
      <c r="CG102">
        <v>23.197305</v>
      </c>
      <c r="CH102">
        <v>209.01332199999999</v>
      </c>
      <c r="CI102">
        <v>1249.9817149999999</v>
      </c>
      <c r="CJ102">
        <v>1362.534104999999</v>
      </c>
      <c r="CK102">
        <v>1979.8618280000001</v>
      </c>
      <c r="CL102">
        <v>2482.4604279999999</v>
      </c>
      <c r="CM102">
        <v>1490.4500089999999</v>
      </c>
      <c r="CN102">
        <v>5205.8718299999991</v>
      </c>
      <c r="CO102">
        <v>636.73013200000025</v>
      </c>
      <c r="CP102">
        <v>360.95710099999962</v>
      </c>
      <c r="CQ102">
        <v>403.35994899999969</v>
      </c>
      <c r="CR102">
        <v>1032.436964</v>
      </c>
      <c r="CS102">
        <v>985.34330399999965</v>
      </c>
      <c r="CT102">
        <v>2895.8134920000011</v>
      </c>
      <c r="CU102">
        <v>841.00894999999957</v>
      </c>
      <c r="CV102">
        <v>3398.1341380000008</v>
      </c>
    </row>
    <row r="103">
      <c r="A103" t="s">
        <v>368</v>
      </c>
      <c r="B103">
        <v>2013</v>
      </c>
      <c r="C103" t="s">
        <v>372</v>
      </c>
      <c r="D103">
        <v>155</v>
      </c>
      <c r="E103" t="s">
        <v>63</v>
      </c>
      <c r="F103" t="s">
        <v>279</v>
      </c>
      <c r="G103" t="s">
        <v>200</v>
      </c>
      <c r="H103">
        <v>17.460746257360899</v>
      </c>
      <c r="I103">
        <v>23.704226236269889</v>
      </c>
      <c r="J103">
        <v>23.49314176044545</v>
      </c>
      <c r="K103">
        <v>11.197612622849199</v>
      </c>
      <c r="L103">
        <v>5.4652912649243257</v>
      </c>
      <c r="M103">
        <v>12.94798996213874</v>
      </c>
      <c r="N103">
        <v>7.160517542993003</v>
      </c>
      <c r="O103">
        <v>7.4556994861752326</v>
      </c>
      <c r="P103">
        <v>4.7592808785613459</v>
      </c>
      <c r="Q103">
        <v>3.2282262203339922</v>
      </c>
      <c r="R103">
        <v>15.77543400764416</v>
      </c>
      <c r="S103">
        <v>23.5676447660788</v>
      </c>
      <c r="T103">
        <v>23.32614331862986</v>
      </c>
      <c r="U103">
        <v>25.37085602999332</v>
      </c>
      <c r="V103">
        <v>13.70681044441681</v>
      </c>
      <c r="W103" t="s">
        <v>147</v>
      </c>
      <c r="X103" t="s">
        <v>148</v>
      </c>
      <c r="Y103" t="s">
        <v>257</v>
      </c>
      <c r="Z103" t="s">
        <v>258</v>
      </c>
      <c r="AA103" t="s">
        <v>259</v>
      </c>
      <c r="AB103" t="s">
        <v>260</v>
      </c>
      <c r="AC103" t="s">
        <v>261</v>
      </c>
      <c r="AD103" t="s">
        <v>262</v>
      </c>
      <c r="AE103" t="s">
        <v>155</v>
      </c>
      <c r="AF103" t="s">
        <v>156</v>
      </c>
      <c r="AG103" t="s">
        <v>157</v>
      </c>
      <c r="AH103" t="s">
        <v>158</v>
      </c>
      <c r="AI103" t="s">
        <v>159</v>
      </c>
      <c r="AJ103" t="s">
        <v>263</v>
      </c>
      <c r="AK103" t="s">
        <v>161</v>
      </c>
      <c r="AL103" t="s">
        <v>264</v>
      </c>
      <c r="AM103" t="s">
        <v>265</v>
      </c>
      <c r="AN103" t="s">
        <v>266</v>
      </c>
      <c r="AO103" t="s">
        <v>267</v>
      </c>
      <c r="AP103" t="s">
        <v>166</v>
      </c>
      <c r="AQ103" t="s">
        <v>167</v>
      </c>
      <c r="AR103">
        <v>5.6005390173412062</v>
      </c>
      <c r="AS103">
        <v>0.59591292316525868</v>
      </c>
      <c r="AT103">
        <v>5.6961422179434802</v>
      </c>
      <c r="AU103">
        <v>34.946376368607872</v>
      </c>
      <c r="AV103">
        <v>11.15353000828607</v>
      </c>
      <c r="AW103">
        <v>4.9919160342734896</v>
      </c>
      <c r="AX103">
        <v>30.354161813972802</v>
      </c>
      <c r="AY103">
        <v>17.566350787695061</v>
      </c>
      <c r="AZ103">
        <v>21.023581518758341</v>
      </c>
      <c r="BA103">
        <v>16.401522618725039</v>
      </c>
      <c r="BB103">
        <v>2.7710214272430971</v>
      </c>
      <c r="BC103">
        <v>11.820990207591009</v>
      </c>
      <c r="BD103">
        <v>11.34329073404658</v>
      </c>
      <c r="BE103">
        <v>40.61055946839307</v>
      </c>
      <c r="BF103">
        <v>14.7903704357251</v>
      </c>
      <c r="BG103">
        <v>11.357729865336511</v>
      </c>
      <c r="BH103">
        <v>27.657604424472289</v>
      </c>
      <c r="BI103">
        <v>29.65144551520179</v>
      </c>
      <c r="BJ103">
        <v>0.14078078601337049</v>
      </c>
      <c r="BK103">
        <v>11.987868368681371</v>
      </c>
      <c r="BL103">
        <v>14.84063051526171</v>
      </c>
      <c r="BM103">
        <v>4069.5723840000019</v>
      </c>
      <c r="BN103">
        <v>5532.154220000004</v>
      </c>
      <c r="BO103">
        <v>5480.5017480000033</v>
      </c>
      <c r="BP103">
        <v>2613.974846000001</v>
      </c>
      <c r="BQ103">
        <v>1277.703827</v>
      </c>
      <c r="BR103">
        <v>934.64986299999964</v>
      </c>
      <c r="BS103">
        <v>515.59403399999997</v>
      </c>
      <c r="BT103">
        <v>538.12657400000001</v>
      </c>
      <c r="BU103">
        <v>343.14157999999998</v>
      </c>
      <c r="BV103">
        <v>232.91016500000001</v>
      </c>
      <c r="BW103">
        <v>2540.6679290000011</v>
      </c>
      <c r="BX103">
        <v>3806.873787</v>
      </c>
      <c r="BY103">
        <v>3760.6994260000051</v>
      </c>
      <c r="BZ103">
        <v>4089.7817159999991</v>
      </c>
      <c r="CA103">
        <v>2211.461950999998</v>
      </c>
      <c r="CB103">
        <v>138.96836400000009</v>
      </c>
      <c r="CC103">
        <v>22.73639</v>
      </c>
      <c r="CD103">
        <v>267.57788699999998</v>
      </c>
      <c r="CE103">
        <v>5031.8565029999972</v>
      </c>
      <c r="CF103">
        <v>104.401134</v>
      </c>
      <c r="CG103">
        <v>22.378810000000001</v>
      </c>
      <c r="CH103">
        <v>941.23722299999974</v>
      </c>
      <c r="CI103">
        <v>528.8229540000001</v>
      </c>
      <c r="CJ103">
        <v>954.22862099999952</v>
      </c>
      <c r="CK103">
        <v>1363.6526139999989</v>
      </c>
      <c r="CL103">
        <v>181.56166300000001</v>
      </c>
      <c r="CM103">
        <v>827.62985799999956</v>
      </c>
      <c r="CN103">
        <v>1455.227308</v>
      </c>
      <c r="CO103">
        <v>1315.3734549999999</v>
      </c>
      <c r="CP103">
        <v>127.3433010000001</v>
      </c>
      <c r="CQ103">
        <v>305.25392599999981</v>
      </c>
      <c r="CR103">
        <v>1004.933044000001</v>
      </c>
      <c r="CS103">
        <v>1805.875692000001</v>
      </c>
      <c r="CT103">
        <v>14.547040000000001</v>
      </c>
      <c r="CU103">
        <v>296.334092</v>
      </c>
      <c r="CV103">
        <v>2263.967146</v>
      </c>
    </row>
    <row r="104">
      <c r="A104" t="s">
        <v>368</v>
      </c>
      <c r="B104">
        <v>2013</v>
      </c>
      <c r="C104" t="s">
        <v>372</v>
      </c>
      <c r="D104">
        <v>156</v>
      </c>
      <c r="E104" t="s">
        <v>63</v>
      </c>
      <c r="F104" t="s">
        <v>280</v>
      </c>
      <c r="G104" t="s">
        <v>200</v>
      </c>
      <c r="H104">
        <v>0.86819740966985848</v>
      </c>
      <c r="I104">
        <v>1.7638173064749549</v>
      </c>
      <c r="J104">
        <v>2.0011228818834921</v>
      </c>
      <c r="K104">
        <v>1.4849891018479791</v>
      </c>
      <c r="L104">
        <v>0.44322147071841239</v>
      </c>
      <c r="M104">
        <v>1.58457511915214</v>
      </c>
      <c r="N104">
        <v>1.991889308198159</v>
      </c>
      <c r="O104">
        <v>0.2352807792405272</v>
      </c>
      <c r="P104">
        <v>0.81549823297344393</v>
      </c>
      <c r="Q104">
        <v>0.1197870530322903</v>
      </c>
      <c r="R104">
        <v>0.90424181288412864</v>
      </c>
      <c r="S104">
        <v>1.1541926609511099</v>
      </c>
      <c r="T104">
        <v>1.719790773628713</v>
      </c>
      <c r="U104">
        <v>2.2225295482699909</v>
      </c>
      <c r="V104">
        <v>1.3713654354337621</v>
      </c>
      <c r="W104" t="s">
        <v>147</v>
      </c>
      <c r="X104" t="s">
        <v>148</v>
      </c>
      <c r="Y104" t="s">
        <v>257</v>
      </c>
      <c r="Z104" t="s">
        <v>258</v>
      </c>
      <c r="AA104" t="s">
        <v>259</v>
      </c>
      <c r="AB104" t="s">
        <v>260</v>
      </c>
      <c r="AC104" t="s">
        <v>261</v>
      </c>
      <c r="AD104" t="s">
        <v>262</v>
      </c>
      <c r="AE104" t="s">
        <v>155</v>
      </c>
      <c r="AF104" t="s">
        <v>156</v>
      </c>
      <c r="AG104" t="s">
        <v>157</v>
      </c>
      <c r="AH104" t="s">
        <v>158</v>
      </c>
      <c r="AI104" t="s">
        <v>159</v>
      </c>
      <c r="AJ104" t="s">
        <v>263</v>
      </c>
      <c r="AK104" t="s">
        <v>161</v>
      </c>
      <c r="AL104" t="s">
        <v>264</v>
      </c>
      <c r="AM104" t="s">
        <v>265</v>
      </c>
      <c r="AN104" t="s">
        <v>266</v>
      </c>
      <c r="AO104" t="s">
        <v>267</v>
      </c>
      <c r="AP104" t="s">
        <v>166</v>
      </c>
      <c r="AQ104" t="s">
        <v>167</v>
      </c>
      <c r="AR104">
        <v>2.7984503296577241</v>
      </c>
      <c r="AS104">
        <v>0</v>
      </c>
      <c r="AT104">
        <v>9.1777816895277109</v>
      </c>
      <c r="AU104">
        <v>1.466541497186993</v>
      </c>
      <c r="AV104">
        <v>1.4607416599386369</v>
      </c>
      <c r="AW104">
        <v>0</v>
      </c>
      <c r="AX104">
        <v>0.3178356883952182</v>
      </c>
      <c r="AY104">
        <v>1.68000923907426</v>
      </c>
      <c r="AZ104">
        <v>2.6420032218533742</v>
      </c>
      <c r="BA104">
        <v>2.8246263343367359</v>
      </c>
      <c r="BB104">
        <v>0</v>
      </c>
      <c r="BC104">
        <v>0.20228392482163571</v>
      </c>
      <c r="BD104">
        <v>0.81717326587188865</v>
      </c>
      <c r="BE104">
        <v>1.3952512246349129</v>
      </c>
      <c r="BF104">
        <v>0</v>
      </c>
      <c r="BG104">
        <v>0.20571012029631339</v>
      </c>
      <c r="BH104">
        <v>1.9558756903089289</v>
      </c>
      <c r="BI104">
        <v>0.2255476043073546</v>
      </c>
      <c r="BJ104">
        <v>0</v>
      </c>
      <c r="BK104">
        <v>1.3703455289217219</v>
      </c>
      <c r="BL104">
        <v>0.6692837097319686</v>
      </c>
      <c r="BM104">
        <v>202.35058400000011</v>
      </c>
      <c r="BN104">
        <v>411.64428899999979</v>
      </c>
      <c r="BO104">
        <v>466.82378900000032</v>
      </c>
      <c r="BP104">
        <v>346.65640700000012</v>
      </c>
      <c r="BQ104">
        <v>103.618589</v>
      </c>
      <c r="BR104">
        <v>114.382458</v>
      </c>
      <c r="BS104">
        <v>143.42625899999999</v>
      </c>
      <c r="BT104">
        <v>16.981752</v>
      </c>
      <c r="BU104">
        <v>58.796982</v>
      </c>
      <c r="BV104">
        <v>8.6424000000000003</v>
      </c>
      <c r="BW104">
        <v>145.630109</v>
      </c>
      <c r="BX104">
        <v>186.43635499999999</v>
      </c>
      <c r="BY104">
        <v>277.26898899999998</v>
      </c>
      <c r="BZ104">
        <v>358.27173900000008</v>
      </c>
      <c r="CA104">
        <v>221.25661500000001</v>
      </c>
      <c r="CB104">
        <v>69.439042000000001</v>
      </c>
      <c r="CC104">
        <v>0</v>
      </c>
      <c r="CD104">
        <v>431.12888299999997</v>
      </c>
      <c r="CE104">
        <v>211.16427899999999</v>
      </c>
      <c r="CF104">
        <v>13.673078</v>
      </c>
      <c r="CG104">
        <v>0</v>
      </c>
      <c r="CH104">
        <v>9.8556099999999986</v>
      </c>
      <c r="CI104">
        <v>50.575527000000008</v>
      </c>
      <c r="CJ104">
        <v>119.91653700000001</v>
      </c>
      <c r="CK104">
        <v>234.844604</v>
      </c>
      <c r="CL104">
        <v>0</v>
      </c>
      <c r="CM104">
        <v>14.162622000000001</v>
      </c>
      <c r="CN104">
        <v>104.834909</v>
      </c>
      <c r="CO104">
        <v>45.192098999999999</v>
      </c>
      <c r="CP104">
        <v>0</v>
      </c>
      <c r="CQ104">
        <v>5.5287300000000004</v>
      </c>
      <c r="CR104">
        <v>71.06631800000001</v>
      </c>
      <c r="CS104">
        <v>13.73663</v>
      </c>
      <c r="CT104">
        <v>0</v>
      </c>
      <c r="CU104">
        <v>33.874254000000001</v>
      </c>
      <c r="CV104">
        <v>102.10053600000001</v>
      </c>
    </row>
    <row r="105">
      <c r="A105" t="s">
        <v>368</v>
      </c>
      <c r="B105">
        <v>2013</v>
      </c>
      <c r="C105" t="s">
        <v>372</v>
      </c>
      <c r="D105">
        <v>157</v>
      </c>
      <c r="E105" t="s">
        <v>63</v>
      </c>
      <c r="F105" t="s">
        <v>281</v>
      </c>
      <c r="G105" t="s">
        <v>200</v>
      </c>
      <c r="H105">
        <v>60.100932967156432</v>
      </c>
      <c r="I105">
        <v>31.569703527259911</v>
      </c>
      <c r="J105">
        <v>18.448449872426789</v>
      </c>
      <c r="K105">
        <v>7.140116181349712</v>
      </c>
      <c r="L105">
        <v>2.0928640059852111</v>
      </c>
      <c r="M105">
        <v>7.1022339773736789</v>
      </c>
      <c r="N105">
        <v>2.8912511077857381</v>
      </c>
      <c r="O105">
        <v>1.181947165712723</v>
      </c>
      <c r="P105">
        <v>0.41785953898962169</v>
      </c>
      <c r="Q105">
        <v>0.46260027609260851</v>
      </c>
      <c r="R105">
        <v>65.451227823491308</v>
      </c>
      <c r="S105">
        <v>40.566801783712847</v>
      </c>
      <c r="T105">
        <v>28.504119077453279</v>
      </c>
      <c r="U105">
        <v>19.637400183963539</v>
      </c>
      <c r="V105">
        <v>13.08255648833482</v>
      </c>
      <c r="W105" t="s">
        <v>147</v>
      </c>
      <c r="X105" t="s">
        <v>148</v>
      </c>
      <c r="Y105" t="s">
        <v>257</v>
      </c>
      <c r="Z105" t="s">
        <v>258</v>
      </c>
      <c r="AA105" t="s">
        <v>259</v>
      </c>
      <c r="AB105" t="s">
        <v>260</v>
      </c>
      <c r="AC105" t="s">
        <v>261</v>
      </c>
      <c r="AD105" t="s">
        <v>262</v>
      </c>
      <c r="AE105" t="s">
        <v>155</v>
      </c>
      <c r="AF105" t="s">
        <v>156</v>
      </c>
      <c r="AG105" t="s">
        <v>157</v>
      </c>
      <c r="AH105" t="s">
        <v>158</v>
      </c>
      <c r="AI105" t="s">
        <v>159</v>
      </c>
      <c r="AJ105" t="s">
        <v>263</v>
      </c>
      <c r="AK105" t="s">
        <v>161</v>
      </c>
      <c r="AL105" t="s">
        <v>264</v>
      </c>
      <c r="AM105" t="s">
        <v>265</v>
      </c>
      <c r="AN105" t="s">
        <v>266</v>
      </c>
      <c r="AO105" t="s">
        <v>267</v>
      </c>
      <c r="AP105" t="s">
        <v>166</v>
      </c>
      <c r="AQ105" t="s">
        <v>167</v>
      </c>
      <c r="AR105">
        <v>20.208869179416428</v>
      </c>
      <c r="AS105">
        <v>0.16882309336775811</v>
      </c>
      <c r="AT105">
        <v>20.761014505458451</v>
      </c>
      <c r="AU105">
        <v>22.203478055050731</v>
      </c>
      <c r="AV105">
        <v>18.1190503921888</v>
      </c>
      <c r="AW105">
        <v>4.2473694181505417</v>
      </c>
      <c r="AX105">
        <v>44.112194062728229</v>
      </c>
      <c r="AY105">
        <v>12.285349806400511</v>
      </c>
      <c r="AZ105">
        <v>36.11435611698014</v>
      </c>
      <c r="BA105">
        <v>33.611402457534993</v>
      </c>
      <c r="BB105">
        <v>2.7041628144922498</v>
      </c>
      <c r="BC105">
        <v>47.061553552680721</v>
      </c>
      <c r="BD105">
        <v>19.140072006227761</v>
      </c>
      <c r="BE105">
        <v>11.502789282533319</v>
      </c>
      <c r="BF105">
        <v>25.05542075510774</v>
      </c>
      <c r="BG105">
        <v>40.13129506015801</v>
      </c>
      <c r="BH105">
        <v>8.9543209761766782</v>
      </c>
      <c r="BI105">
        <v>45.587923269694762</v>
      </c>
      <c r="BJ105">
        <v>0.099349299457249102</v>
      </c>
      <c r="BK105">
        <v>19.25247296038166</v>
      </c>
      <c r="BL105">
        <v>36.791351813494529</v>
      </c>
      <c r="BM105">
        <v>14007.71155200001</v>
      </c>
      <c r="BN105">
        <v>7367.8198499999926</v>
      </c>
      <c r="BO105">
        <v>4303.6713779999936</v>
      </c>
      <c r="BP105">
        <v>1666.7913710000009</v>
      </c>
      <c r="BQ105">
        <v>489.280483</v>
      </c>
      <c r="BR105">
        <v>512.67432499999984</v>
      </c>
      <c r="BS105">
        <v>208.18492699999999</v>
      </c>
      <c r="BT105">
        <v>85.308853999999997</v>
      </c>
      <c r="BU105">
        <v>30.127447</v>
      </c>
      <c r="BV105">
        <v>33.375698999999997</v>
      </c>
      <c r="BW105">
        <v>10541.06247500001</v>
      </c>
      <c r="BX105">
        <v>6552.7419419999978</v>
      </c>
      <c r="BY105">
        <v>4595.505685999995</v>
      </c>
      <c r="BZ105">
        <v>3165.5486959999998</v>
      </c>
      <c r="CA105">
        <v>2110.7445830000001</v>
      </c>
      <c r="CB105">
        <v>501.4505709999998</v>
      </c>
      <c r="CC105">
        <v>6.4412560000000001</v>
      </c>
      <c r="CD105">
        <v>975.25451099999987</v>
      </c>
      <c r="CE105">
        <v>3197.0329129999991</v>
      </c>
      <c r="CF105">
        <v>169.60096100000001</v>
      </c>
      <c r="CG105">
        <v>19.041</v>
      </c>
      <c r="CH105">
        <v>1367.853255</v>
      </c>
      <c r="CI105">
        <v>369.84203800000012</v>
      </c>
      <c r="CJ105">
        <v>1639.1760939999981</v>
      </c>
      <c r="CK105">
        <v>2794.5135269999992</v>
      </c>
      <c r="CL105">
        <v>177.180982</v>
      </c>
      <c r="CM105">
        <v>3294.947901999999</v>
      </c>
      <c r="CN105">
        <v>2455.473998999998</v>
      </c>
      <c r="CO105">
        <v>372.57461799999999</v>
      </c>
      <c r="CP105">
        <v>215.724143</v>
      </c>
      <c r="CQ105">
        <v>1078.581328999999</v>
      </c>
      <c r="CR105">
        <v>325.35330599999998</v>
      </c>
      <c r="CS105">
        <v>2776.462363000001</v>
      </c>
      <c r="CT105">
        <v>10.265877</v>
      </c>
      <c r="CU105">
        <v>475.91147299999977</v>
      </c>
      <c r="CV105">
        <v>5612.5925159999997</v>
      </c>
    </row>
    <row r="106">
      <c r="A106" t="s">
        <v>368</v>
      </c>
      <c r="B106">
        <v>2013</v>
      </c>
      <c r="C106" t="s">
        <v>372</v>
      </c>
      <c r="D106">
        <v>158</v>
      </c>
      <c r="E106" t="s">
        <v>63</v>
      </c>
      <c r="F106" t="s">
        <v>282</v>
      </c>
      <c r="G106" t="s">
        <v>200</v>
      </c>
      <c r="H106">
        <v>9.9999048375148298</v>
      </c>
      <c r="I106">
        <v>13.25155509050289</v>
      </c>
      <c r="J106">
        <v>8.5468028423041371</v>
      </c>
      <c r="K106">
        <v>4.8043341936241299</v>
      </c>
      <c r="L106">
        <v>1.0384989342696409</v>
      </c>
      <c r="M106">
        <v>7.2755667973219902</v>
      </c>
      <c r="N106">
        <v>2.6595532719757031</v>
      </c>
      <c r="O106">
        <v>1.1402630935514759</v>
      </c>
      <c r="P106">
        <v>0.33330043100633649</v>
      </c>
      <c r="Q106">
        <v>0.1954809276141235</v>
      </c>
      <c r="R106">
        <v>9.223356643570165</v>
      </c>
      <c r="S106">
        <v>13.36463656321369</v>
      </c>
      <c r="T106">
        <v>12.22074716484785</v>
      </c>
      <c r="U106">
        <v>8.5164908105423329</v>
      </c>
      <c r="V106">
        <v>5.9316106399844184</v>
      </c>
      <c r="W106" t="s">
        <v>147</v>
      </c>
      <c r="X106" t="s">
        <v>148</v>
      </c>
      <c r="Y106" t="s">
        <v>257</v>
      </c>
      <c r="Z106" t="s">
        <v>258</v>
      </c>
      <c r="AA106" t="s">
        <v>259</v>
      </c>
      <c r="AB106" t="s">
        <v>260</v>
      </c>
      <c r="AC106" t="s">
        <v>261</v>
      </c>
      <c r="AD106" t="s">
        <v>262</v>
      </c>
      <c r="AE106" t="s">
        <v>155</v>
      </c>
      <c r="AF106" t="s">
        <v>156</v>
      </c>
      <c r="AG106" t="s">
        <v>157</v>
      </c>
      <c r="AH106" t="s">
        <v>158</v>
      </c>
      <c r="AI106" t="s">
        <v>159</v>
      </c>
      <c r="AJ106" t="s">
        <v>263</v>
      </c>
      <c r="AK106" t="s">
        <v>161</v>
      </c>
      <c r="AL106" t="s">
        <v>264</v>
      </c>
      <c r="AM106" t="s">
        <v>265</v>
      </c>
      <c r="AN106" t="s">
        <v>266</v>
      </c>
      <c r="AO106" t="s">
        <v>267</v>
      </c>
      <c r="AP106" t="s">
        <v>166</v>
      </c>
      <c r="AQ106" t="s">
        <v>167</v>
      </c>
      <c r="AR106">
        <v>4.6038855136047614</v>
      </c>
      <c r="AS106">
        <v>1.5403496686547851</v>
      </c>
      <c r="AT106">
        <v>0.32928453734455548</v>
      </c>
      <c r="AU106">
        <v>4.4695601367397124</v>
      </c>
      <c r="AV106">
        <v>17.507089876939862</v>
      </c>
      <c r="AW106">
        <v>0.58866697623545416</v>
      </c>
      <c r="AX106">
        <v>10.069101789925741</v>
      </c>
      <c r="AY106">
        <v>13.952672558420099</v>
      </c>
      <c r="AZ106">
        <v>2.2222093055848582</v>
      </c>
      <c r="BA106">
        <v>9.9811846300468989</v>
      </c>
      <c r="BB106">
        <v>9.514189009794169</v>
      </c>
      <c r="BC106">
        <v>14.680005394530481</v>
      </c>
      <c r="BD106">
        <v>7.6960159066930434</v>
      </c>
      <c r="BE106">
        <v>14.44945007905989</v>
      </c>
      <c r="BF106">
        <v>3.6694317895112638</v>
      </c>
      <c r="BG106">
        <v>30.985273381436109</v>
      </c>
      <c r="BH106">
        <v>24.469036757082389</v>
      </c>
      <c r="BI106">
        <v>5.9074756807959394</v>
      </c>
      <c r="BJ106">
        <v>0.66870873356350979</v>
      </c>
      <c r="BK106">
        <v>9.074697030501877</v>
      </c>
      <c r="BL106">
        <v>3.9775105280059329</v>
      </c>
      <c r="BM106">
        <v>2330.6756750000031</v>
      </c>
      <c r="BN106">
        <v>3092.6825320000039</v>
      </c>
      <c r="BO106">
        <v>1993.8060390000001</v>
      </c>
      <c r="BP106">
        <v>1121.5255569999999</v>
      </c>
      <c r="BQ106">
        <v>242.785608</v>
      </c>
      <c r="BR106">
        <v>525.18634400000019</v>
      </c>
      <c r="BS106">
        <v>191.50149300000001</v>
      </c>
      <c r="BT106">
        <v>82.300242000000011</v>
      </c>
      <c r="BU106">
        <v>24.030781000000001</v>
      </c>
      <c r="BV106">
        <v>14.103564</v>
      </c>
      <c r="BW106">
        <v>1485.4416309999999</v>
      </c>
      <c r="BX106">
        <v>2158.7852800000001</v>
      </c>
      <c r="BY106">
        <v>1970.259559000001</v>
      </c>
      <c r="BZ106">
        <v>1372.8582260000001</v>
      </c>
      <c r="CA106">
        <v>957.0082910000001</v>
      </c>
      <c r="CB106">
        <v>114.238011</v>
      </c>
      <c r="CC106">
        <v>58.770315999999987</v>
      </c>
      <c r="CD106">
        <v>15.468234000000001</v>
      </c>
      <c r="CE106">
        <v>643.56272600000023</v>
      </c>
      <c r="CF106">
        <v>163.87278599999999</v>
      </c>
      <c r="CG106">
        <v>2.6389999999999998</v>
      </c>
      <c r="CH106">
        <v>312.22780799999992</v>
      </c>
      <c r="CI106">
        <v>420.03564700000021</v>
      </c>
      <c r="CJ106">
        <v>100.862725</v>
      </c>
      <c r="CK106">
        <v>829.85396099999991</v>
      </c>
      <c r="CL106">
        <v>623.38456199999996</v>
      </c>
      <c r="CM106">
        <v>1027.799750000001</v>
      </c>
      <c r="CN106">
        <v>987.31953299999975</v>
      </c>
      <c r="CO106">
        <v>468.01677499999983</v>
      </c>
      <c r="CP106">
        <v>31.593364000000001</v>
      </c>
      <c r="CQ106">
        <v>832.76996900000029</v>
      </c>
      <c r="CR106">
        <v>889.07713099999955</v>
      </c>
      <c r="CS106">
        <v>359.78572200000008</v>
      </c>
      <c r="CT106">
        <v>69.098440000000011</v>
      </c>
      <c r="CU106">
        <v>224.321958</v>
      </c>
      <c r="CV106">
        <v>606.77699300000006</v>
      </c>
    </row>
    <row r="107">
      <c r="A107" t="s">
        <v>368</v>
      </c>
      <c r="B107">
        <v>2013</v>
      </c>
      <c r="C107" t="s">
        <v>372</v>
      </c>
      <c r="D107">
        <v>159</v>
      </c>
      <c r="E107" t="s">
        <v>63</v>
      </c>
      <c r="F107" t="s">
        <v>47</v>
      </c>
      <c r="G107" t="s">
        <v>200</v>
      </c>
      <c r="H107">
        <v>0.53625345198085517</v>
      </c>
      <c r="I107">
        <v>0.32277135623493108</v>
      </c>
      <c r="J107">
        <v>0.33000879221837259</v>
      </c>
      <c r="K107">
        <v>0.27295466804854279</v>
      </c>
      <c r="L107">
        <v>0.13554620452586391</v>
      </c>
      <c r="M107">
        <v>0.24239122857024559</v>
      </c>
      <c r="N107">
        <v>0.27435341850131462</v>
      </c>
      <c r="O107">
        <v>0.1987371309973931</v>
      </c>
      <c r="P107">
        <v>0.0871790166585176</v>
      </c>
      <c r="Q107">
        <v>0.053313139022889103</v>
      </c>
      <c r="R107">
        <v>0.38635050860055359</v>
      </c>
      <c r="S107">
        <v>0.59739765085596142</v>
      </c>
      <c r="T107">
        <v>0.25798920032844019</v>
      </c>
      <c r="U107">
        <v>0.39837804797985937</v>
      </c>
      <c r="V107">
        <v>0.28787299341065981</v>
      </c>
      <c r="W107" t="s">
        <v>147</v>
      </c>
      <c r="X107" t="s">
        <v>148</v>
      </c>
      <c r="Y107" t="s">
        <v>257</v>
      </c>
      <c r="Z107" t="s">
        <v>258</v>
      </c>
      <c r="AA107" t="s">
        <v>259</v>
      </c>
      <c r="AB107" t="s">
        <v>260</v>
      </c>
      <c r="AC107" t="s">
        <v>261</v>
      </c>
      <c r="AD107" t="s">
        <v>262</v>
      </c>
      <c r="AE107" t="s">
        <v>155</v>
      </c>
      <c r="AF107" t="s">
        <v>156</v>
      </c>
      <c r="AG107" t="s">
        <v>157</v>
      </c>
      <c r="AH107" t="s">
        <v>158</v>
      </c>
      <c r="AI107" t="s">
        <v>159</v>
      </c>
      <c r="AJ107" t="s">
        <v>263</v>
      </c>
      <c r="AK107" t="s">
        <v>161</v>
      </c>
      <c r="AL107" t="s">
        <v>264</v>
      </c>
      <c r="AM107" t="s">
        <v>265</v>
      </c>
      <c r="AN107" t="s">
        <v>266</v>
      </c>
      <c r="AO107" t="s">
        <v>267</v>
      </c>
      <c r="AP107" t="s">
        <v>166</v>
      </c>
      <c r="AQ107" t="s">
        <v>167</v>
      </c>
      <c r="AR107">
        <v>0.47390362880721482</v>
      </c>
      <c r="AS107">
        <v>0</v>
      </c>
      <c r="AT107">
        <v>0.24608527097293459</v>
      </c>
      <c r="AU107">
        <v>0</v>
      </c>
      <c r="AV107">
        <v>0.34003175375502231</v>
      </c>
      <c r="AW107">
        <v>0</v>
      </c>
      <c r="AX107">
        <v>0.0565929223872099</v>
      </c>
      <c r="AY107">
        <v>2.2595694820464729</v>
      </c>
      <c r="AZ107">
        <v>0.52859832884940861</v>
      </c>
      <c r="BA107">
        <v>0.92834799893117059</v>
      </c>
      <c r="BB107">
        <v>0.15086796030034089</v>
      </c>
      <c r="BC107">
        <v>0.21395706002995921</v>
      </c>
      <c r="BD107">
        <v>0.13611445569970129</v>
      </c>
      <c r="BE107">
        <v>0.43973852383690359</v>
      </c>
      <c r="BF107">
        <v>0.55313947568239241</v>
      </c>
      <c r="BG107">
        <v>1.5721296218292919</v>
      </c>
      <c r="BH107">
        <v>0.43754292340254619</v>
      </c>
      <c r="BI107">
        <v>0.38060933075462572</v>
      </c>
      <c r="BJ107">
        <v>0.042966425494023602</v>
      </c>
      <c r="BK107">
        <v>0.34442624562131502</v>
      </c>
      <c r="BL107">
        <v>0.1286867838275243</v>
      </c>
      <c r="BM107">
        <v>124.984477</v>
      </c>
      <c r="BN107">
        <v>75.329221999999987</v>
      </c>
      <c r="BO107">
        <v>76.984754999999993</v>
      </c>
      <c r="BP107">
        <v>63.718639000000003</v>
      </c>
      <c r="BQ107">
        <v>31.688687000000002</v>
      </c>
      <c r="BR107">
        <v>17.496995999999999</v>
      </c>
      <c r="BS107">
        <v>19.754854999999999</v>
      </c>
      <c r="BT107">
        <v>14.344158</v>
      </c>
      <c r="BU107">
        <v>6.2855600000000003</v>
      </c>
      <c r="BV107">
        <v>3.846438</v>
      </c>
      <c r="BW107">
        <v>62.222589000000013</v>
      </c>
      <c r="BX107">
        <v>96.497443000000004</v>
      </c>
      <c r="BY107">
        <v>41.593667000000003</v>
      </c>
      <c r="BZ107">
        <v>64.218536999999998</v>
      </c>
      <c r="CA107">
        <v>46.445536999999987</v>
      </c>
      <c r="CB107">
        <v>11.759156000000001</v>
      </c>
      <c r="CC107">
        <v>0</v>
      </c>
      <c r="CD107">
        <v>11.559925</v>
      </c>
      <c r="CE107">
        <v>0</v>
      </c>
      <c r="CF107">
        <v>3.1828219999999998</v>
      </c>
      <c r="CG107">
        <v>0</v>
      </c>
      <c r="CH107">
        <v>1.7548619999999999</v>
      </c>
      <c r="CI107">
        <v>68.022790999999998</v>
      </c>
      <c r="CJ107">
        <v>23.992280000000001</v>
      </c>
      <c r="CK107">
        <v>77.184551999999996</v>
      </c>
      <c r="CL107">
        <v>9.8851049999999994</v>
      </c>
      <c r="CM107">
        <v>14.979900000000001</v>
      </c>
      <c r="CN107">
        <v>17.462081999999999</v>
      </c>
      <c r="CO107">
        <v>14.243103</v>
      </c>
      <c r="CP107">
        <v>4.7624639999999996</v>
      </c>
      <c r="CQ107">
        <v>42.253050999999992</v>
      </c>
      <c r="CR107">
        <v>15.898027000000001</v>
      </c>
      <c r="CS107">
        <v>23.180426000000001</v>
      </c>
      <c r="CT107">
        <v>4.4397700000000002</v>
      </c>
      <c r="CU107">
        <v>8.5140440000000002</v>
      </c>
      <c r="CV107">
        <v>19.631419999999999</v>
      </c>
    </row>
    <row r="108">
      <c r="A108" t="s">
        <v>368</v>
      </c>
      <c r="B108">
        <v>2013</v>
      </c>
      <c r="C108" t="s">
        <v>372</v>
      </c>
      <c r="D108">
        <v>222</v>
      </c>
      <c r="E108" t="s">
        <v>37</v>
      </c>
      <c r="F108" t="s">
        <v>15</v>
      </c>
      <c r="G108" t="s">
        <v>395</v>
      </c>
      <c r="H108">
        <v>19.54773797960237</v>
      </c>
      <c r="I108">
        <v>31.994326751458939</v>
      </c>
      <c r="J108">
        <v>45.55945627119371</v>
      </c>
      <c r="K108">
        <v>58.460576277453058</v>
      </c>
      <c r="L108">
        <v>76.016692155433304</v>
      </c>
      <c r="M108">
        <v>56.668826768087747</v>
      </c>
      <c r="N108">
        <v>61.568099718395843</v>
      </c>
      <c r="O108">
        <v>68.185291752541531</v>
      </c>
      <c r="P108">
        <v>79.593387871582692</v>
      </c>
      <c r="Q108">
        <v>82.05328388010085</v>
      </c>
      <c r="R108">
        <v>18.15978171998303</v>
      </c>
      <c r="S108">
        <v>24.16464213387918</v>
      </c>
      <c r="T108">
        <v>36.063507544791499</v>
      </c>
      <c r="U108">
        <v>44.569004712905283</v>
      </c>
      <c r="V108">
        <v>57.018629452400319</v>
      </c>
      <c r="W108" t="s">
        <v>147</v>
      </c>
      <c r="X108" t="s">
        <v>148</v>
      </c>
      <c r="Y108" t="s">
        <v>257</v>
      </c>
      <c r="Z108" t="s">
        <v>258</v>
      </c>
      <c r="AA108" t="s">
        <v>259</v>
      </c>
      <c r="AB108" t="s">
        <v>260</v>
      </c>
      <c r="AC108" t="s">
        <v>261</v>
      </c>
      <c r="AD108" t="s">
        <v>262</v>
      </c>
      <c r="AE108" t="s">
        <v>155</v>
      </c>
      <c r="AF108" t="s">
        <v>156</v>
      </c>
      <c r="AG108" t="s">
        <v>157</v>
      </c>
      <c r="AH108" t="s">
        <v>158</v>
      </c>
      <c r="AI108" t="s">
        <v>159</v>
      </c>
      <c r="AJ108" t="s">
        <v>263</v>
      </c>
      <c r="AK108" t="s">
        <v>161</v>
      </c>
      <c r="AL108" t="s">
        <v>264</v>
      </c>
      <c r="AM108" t="s">
        <v>265</v>
      </c>
      <c r="AN108" t="s">
        <v>266</v>
      </c>
      <c r="AO108" t="s">
        <v>267</v>
      </c>
      <c r="AP108" t="s">
        <v>166</v>
      </c>
      <c r="AQ108" t="s">
        <v>167</v>
      </c>
      <c r="AR108">
        <v>45.843710530994677</v>
      </c>
      <c r="AS108">
        <v>76.79580158071488</v>
      </c>
      <c r="AT108">
        <v>56.322886723216868</v>
      </c>
      <c r="AU108">
        <v>55.027223797089121</v>
      </c>
      <c r="AV108">
        <v>52.605296347254139</v>
      </c>
      <c r="AW108">
        <v>71.698776364321049</v>
      </c>
      <c r="AX108">
        <v>19.598174037134601</v>
      </c>
      <c r="AY108">
        <v>79.981760669566668</v>
      </c>
      <c r="AZ108">
        <v>45.587904889935963</v>
      </c>
      <c r="BA108">
        <v>31.19977338944063</v>
      </c>
      <c r="BB108">
        <v>39.35772523117663</v>
      </c>
      <c r="BC108">
        <v>27.131483245618519</v>
      </c>
      <c r="BD108">
        <v>32.572130627802501</v>
      </c>
      <c r="BE108">
        <v>45.534598409446311</v>
      </c>
      <c r="BF108">
        <v>13.00990835407363</v>
      </c>
      <c r="BG108">
        <v>39.565059888548028</v>
      </c>
      <c r="BH108">
        <v>38.811547575288003</v>
      </c>
      <c r="BI108">
        <v>32.283017273150442</v>
      </c>
      <c r="BJ108">
        <v>70.481901717754525</v>
      </c>
      <c r="BK108">
        <v>27.37365833154832</v>
      </c>
      <c r="BL108">
        <v>55.186559033509127</v>
      </c>
      <c r="BM108">
        <v>4460.3271350000005</v>
      </c>
      <c r="BN108">
        <v>7319.3665570000012</v>
      </c>
      <c r="BO108">
        <v>10535.301094</v>
      </c>
      <c r="BP108">
        <v>13413.58387499998</v>
      </c>
      <c r="BQ108">
        <v>17343.223697999962</v>
      </c>
      <c r="BR108">
        <v>3920.993497999998</v>
      </c>
      <c r="BS108">
        <v>4357.7866010000062</v>
      </c>
      <c r="BT108">
        <v>4711.7283860000061</v>
      </c>
      <c r="BU108">
        <v>5610.2872890000017</v>
      </c>
      <c r="BV108">
        <v>5743.2982499999889</v>
      </c>
      <c r="BW108">
        <v>2865.5879750000008</v>
      </c>
      <c r="BX108">
        <v>3828.7228880000048</v>
      </c>
      <c r="BY108">
        <v>5756.6288300000042</v>
      </c>
      <c r="BZ108">
        <v>7124.1915570000056</v>
      </c>
      <c r="CA108">
        <v>9152.5770849999917</v>
      </c>
      <c r="CB108">
        <v>1135.174037</v>
      </c>
      <c r="CC108">
        <v>2915.1634320000012</v>
      </c>
      <c r="CD108">
        <v>2641.7616830000002</v>
      </c>
      <c r="CE108">
        <v>7512.6312499999995</v>
      </c>
      <c r="CF108">
        <v>492.91149000000053</v>
      </c>
      <c r="CG108">
        <v>315.61096700000007</v>
      </c>
      <c r="CH108">
        <v>599.80484800000033</v>
      </c>
      <c r="CI108">
        <v>2389.5077360000018</v>
      </c>
      <c r="CJ108">
        <v>2055.372222999998</v>
      </c>
      <c r="CK108">
        <v>2571.5929469999992</v>
      </c>
      <c r="CL108">
        <v>2423.331415000001</v>
      </c>
      <c r="CM108">
        <v>1894.081538000001</v>
      </c>
      <c r="CN108">
        <v>4166.727431999997</v>
      </c>
      <c r="CO108">
        <v>1463.5273590000011</v>
      </c>
      <c r="CP108">
        <v>111.209523</v>
      </c>
      <c r="CQ108">
        <v>1055.629748999999</v>
      </c>
      <c r="CR108">
        <v>1377.3538000000001</v>
      </c>
      <c r="CS108">
        <v>1957.456543</v>
      </c>
      <c r="CT108">
        <v>6915.3191009999973</v>
      </c>
      <c r="CU108">
        <v>677.29821600000014</v>
      </c>
      <c r="CV108">
        <v>8400.3370699999923</v>
      </c>
    </row>
    <row r="109">
      <c r="A109" t="s">
        <v>368</v>
      </c>
      <c r="B109">
        <v>2013</v>
      </c>
      <c r="C109" t="s">
        <v>372</v>
      </c>
      <c r="D109">
        <v>223</v>
      </c>
      <c r="E109" t="s">
        <v>37</v>
      </c>
      <c r="F109" t="s">
        <v>16</v>
      </c>
      <c r="G109" t="s">
        <v>396</v>
      </c>
      <c r="H109">
        <v>43.081054142822133</v>
      </c>
      <c r="I109">
        <v>31.424365061277779</v>
      </c>
      <c r="J109">
        <v>25.541000259454201</v>
      </c>
      <c r="K109">
        <v>23.221925593316762</v>
      </c>
      <c r="L109">
        <v>14.79687684726715</v>
      </c>
      <c r="M109">
        <v>25.587431358416609</v>
      </c>
      <c r="N109">
        <v>27.614440074882602</v>
      </c>
      <c r="O109">
        <v>20.745773841035781</v>
      </c>
      <c r="P109">
        <v>17.263258564382209</v>
      </c>
      <c r="Q109">
        <v>14.597960600974741</v>
      </c>
      <c r="R109">
        <v>43.34128324988481</v>
      </c>
      <c r="S109">
        <v>36.576488883313523</v>
      </c>
      <c r="T109">
        <v>32.058481434638061</v>
      </c>
      <c r="U109">
        <v>25.506784767359669</v>
      </c>
      <c r="V109">
        <v>14.9712982666505</v>
      </c>
      <c r="W109" t="s">
        <v>147</v>
      </c>
      <c r="X109" t="s">
        <v>148</v>
      </c>
      <c r="Y109" t="s">
        <v>257</v>
      </c>
      <c r="Z109" t="s">
        <v>258</v>
      </c>
      <c r="AA109" t="s">
        <v>259</v>
      </c>
      <c r="AB109" t="s">
        <v>260</v>
      </c>
      <c r="AC109" t="s">
        <v>261</v>
      </c>
      <c r="AD109" t="s">
        <v>262</v>
      </c>
      <c r="AE109" t="s">
        <v>155</v>
      </c>
      <c r="AF109" t="s">
        <v>156</v>
      </c>
      <c r="AG109" t="s">
        <v>157</v>
      </c>
      <c r="AH109" t="s">
        <v>158</v>
      </c>
      <c r="AI109" t="s">
        <v>159</v>
      </c>
      <c r="AJ109" t="s">
        <v>263</v>
      </c>
      <c r="AK109" t="s">
        <v>161</v>
      </c>
      <c r="AL109" t="s">
        <v>264</v>
      </c>
      <c r="AM109" t="s">
        <v>265</v>
      </c>
      <c r="AN109" t="s">
        <v>266</v>
      </c>
      <c r="AO109" t="s">
        <v>267</v>
      </c>
      <c r="AP109" t="s">
        <v>166</v>
      </c>
      <c r="AQ109" t="s">
        <v>167</v>
      </c>
      <c r="AR109">
        <v>13.858312742597169</v>
      </c>
      <c r="AS109">
        <v>12.59039844221177</v>
      </c>
      <c r="AT109">
        <v>25.315889188269601</v>
      </c>
      <c r="AU109">
        <v>37.33900840689077</v>
      </c>
      <c r="AV109">
        <v>17.10609033893649</v>
      </c>
      <c r="AW109">
        <v>10.950587283897841</v>
      </c>
      <c r="AX109">
        <v>25.848760503177999</v>
      </c>
      <c r="AY109">
        <v>17.124578320167601</v>
      </c>
      <c r="AZ109">
        <v>40.72479834316205</v>
      </c>
      <c r="BA109">
        <v>51.430142413190353</v>
      </c>
      <c r="BB109">
        <v>6.5847871226813677</v>
      </c>
      <c r="BC109">
        <v>53.708202452761483</v>
      </c>
      <c r="BD109">
        <v>31.37101294753316</v>
      </c>
      <c r="BE109">
        <v>15.269800146176539</v>
      </c>
      <c r="BF109">
        <v>24.676146650814768</v>
      </c>
      <c r="BG109">
        <v>15.08028723593408</v>
      </c>
      <c r="BH109">
        <v>24.18302608121979</v>
      </c>
      <c r="BI109">
        <v>35.983074743425007</v>
      </c>
      <c r="BJ109">
        <v>28.873454904277111</v>
      </c>
      <c r="BK109">
        <v>15.93341260250499</v>
      </c>
      <c r="BL109">
        <v>9.1811541776247765</v>
      </c>
      <c r="BM109">
        <v>9830.0680620000003</v>
      </c>
      <c r="BN109">
        <v>7188.9759860000067</v>
      </c>
      <c r="BO109">
        <v>5906.1751390000036</v>
      </c>
      <c r="BP109">
        <v>5328.1932289999959</v>
      </c>
      <c r="BQ109">
        <v>3375.9104470000029</v>
      </c>
      <c r="BR109">
        <v>1770.429312</v>
      </c>
      <c r="BS109">
        <v>1954.5485000000001</v>
      </c>
      <c r="BT109">
        <v>1433.570921</v>
      </c>
      <c r="BU109">
        <v>1216.8327380000001</v>
      </c>
      <c r="BV109">
        <v>1021.780453</v>
      </c>
      <c r="BW109">
        <v>6839.1934450000072</v>
      </c>
      <c r="BX109">
        <v>5795.2954310000041</v>
      </c>
      <c r="BY109">
        <v>5117.3274880000126</v>
      </c>
      <c r="BZ109">
        <v>4077.1657759999989</v>
      </c>
      <c r="CA109">
        <v>2403.1787990000021</v>
      </c>
      <c r="CB109">
        <v>343.15714500000001</v>
      </c>
      <c r="CC109">
        <v>477.93067300000001</v>
      </c>
      <c r="CD109">
        <v>1187.4133220000001</v>
      </c>
      <c r="CE109">
        <v>5097.7349399999939</v>
      </c>
      <c r="CF109">
        <v>160.28402199999999</v>
      </c>
      <c r="CG109">
        <v>48.203409000000001</v>
      </c>
      <c r="CH109">
        <v>791.10491799999954</v>
      </c>
      <c r="CI109">
        <v>511.60804700000011</v>
      </c>
      <c r="CJ109">
        <v>1836.1146340000009</v>
      </c>
      <c r="CK109">
        <v>4239.0497470000046</v>
      </c>
      <c r="CL109">
        <v>405.43810400000018</v>
      </c>
      <c r="CM109">
        <v>3749.4343299999991</v>
      </c>
      <c r="CN109">
        <v>4013.0767529999998</v>
      </c>
      <c r="CO109">
        <v>490.78659000000022</v>
      </c>
      <c r="CP109">
        <v>210.93326899999991</v>
      </c>
      <c r="CQ109">
        <v>402.35500399999989</v>
      </c>
      <c r="CR109">
        <v>858.21321100000046</v>
      </c>
      <c r="CS109">
        <v>2181.8067530000021</v>
      </c>
      <c r="CT109">
        <v>2832.9138310000021</v>
      </c>
      <c r="CU109">
        <v>394.23564799999991</v>
      </c>
      <c r="CV109">
        <v>1397.528513</v>
      </c>
    </row>
    <row r="110">
      <c r="A110" t="s">
        <v>368</v>
      </c>
      <c r="B110">
        <v>2013</v>
      </c>
      <c r="C110" t="s">
        <v>372</v>
      </c>
      <c r="D110">
        <v>224</v>
      </c>
      <c r="E110" t="s">
        <v>37</v>
      </c>
      <c r="F110" t="s">
        <v>20</v>
      </c>
      <c r="G110" t="s">
        <v>397</v>
      </c>
      <c r="H110">
        <v>37.37120787757533</v>
      </c>
      <c r="I110">
        <v>36.581308187263502</v>
      </c>
      <c r="J110">
        <v>28.899543469352139</v>
      </c>
      <c r="K110">
        <v>18.31749812922958</v>
      </c>
      <c r="L110">
        <v>9.1864309972992313</v>
      </c>
      <c r="M110">
        <v>17.743741873495541</v>
      </c>
      <c r="N110">
        <v>10.81746020672135</v>
      </c>
      <c r="O110">
        <v>11.068934406422629</v>
      </c>
      <c r="P110">
        <v>3.1433535640351171</v>
      </c>
      <c r="Q110">
        <v>3.3487555189243738</v>
      </c>
      <c r="R110">
        <v>38.498935030132174</v>
      </c>
      <c r="S110">
        <v>39.258868982807449</v>
      </c>
      <c r="T110">
        <v>31.878011020570771</v>
      </c>
      <c r="U110">
        <v>29.924210519735361</v>
      </c>
      <c r="V110">
        <v>28.01007228094938</v>
      </c>
      <c r="W110" t="s">
        <v>147</v>
      </c>
      <c r="X110" t="s">
        <v>148</v>
      </c>
      <c r="Y110" t="s">
        <v>257</v>
      </c>
      <c r="Z110" t="s">
        <v>258</v>
      </c>
      <c r="AA110" t="s">
        <v>259</v>
      </c>
      <c r="AB110" t="s">
        <v>260</v>
      </c>
      <c r="AC110" t="s">
        <v>261</v>
      </c>
      <c r="AD110" t="s">
        <v>262</v>
      </c>
      <c r="AE110" t="s">
        <v>155</v>
      </c>
      <c r="AF110" t="s">
        <v>156</v>
      </c>
      <c r="AG110" t="s">
        <v>157</v>
      </c>
      <c r="AH110" t="s">
        <v>158</v>
      </c>
      <c r="AI110" t="s">
        <v>159</v>
      </c>
      <c r="AJ110" t="s">
        <v>263</v>
      </c>
      <c r="AK110" t="s">
        <v>161</v>
      </c>
      <c r="AL110" t="s">
        <v>264</v>
      </c>
      <c r="AM110" t="s">
        <v>265</v>
      </c>
      <c r="AN110" t="s">
        <v>266</v>
      </c>
      <c r="AO110" t="s">
        <v>267</v>
      </c>
      <c r="AP110" t="s">
        <v>166</v>
      </c>
      <c r="AQ110" t="s">
        <v>167</v>
      </c>
      <c r="AR110">
        <v>40.297976726408088</v>
      </c>
      <c r="AS110">
        <v>10.613799977073411</v>
      </c>
      <c r="AT110">
        <v>18.361224088513669</v>
      </c>
      <c r="AU110">
        <v>7.6337677960200008</v>
      </c>
      <c r="AV110">
        <v>30.288613313809481</v>
      </c>
      <c r="AW110">
        <v>17.350636351781159</v>
      </c>
      <c r="AX110">
        <v>54.553065459687602</v>
      </c>
      <c r="AY110">
        <v>2.8936610102657432</v>
      </c>
      <c r="AZ110">
        <v>13.6872967669019</v>
      </c>
      <c r="BA110">
        <v>17.370084197369081</v>
      </c>
      <c r="BB110">
        <v>54.057487646142121</v>
      </c>
      <c r="BC110">
        <v>19.160314301619721</v>
      </c>
      <c r="BD110">
        <v>36.056856424664147</v>
      </c>
      <c r="BE110">
        <v>39.195601444377083</v>
      </c>
      <c r="BF110">
        <v>62.313944995111569</v>
      </c>
      <c r="BG110">
        <v>45.35465287551817</v>
      </c>
      <c r="BH110">
        <v>37.005426343492068</v>
      </c>
      <c r="BI110">
        <v>31.73390798342426</v>
      </c>
      <c r="BJ110">
        <v>0.6446433779683185</v>
      </c>
      <c r="BK110">
        <v>56.69292906594675</v>
      </c>
      <c r="BL110">
        <v>35.632286788866082</v>
      </c>
      <c r="BM110">
        <v>8527.217458000001</v>
      </c>
      <c r="BN110">
        <v>8368.7338019999861</v>
      </c>
      <c r="BO110">
        <v>6682.8144330000086</v>
      </c>
      <c r="BP110">
        <v>4202.888735999999</v>
      </c>
      <c r="BQ110">
        <v>2095.8860909999989</v>
      </c>
      <c r="BR110">
        <v>1227.7137269999989</v>
      </c>
      <c r="BS110">
        <v>765.65921899999989</v>
      </c>
      <c r="BT110">
        <v>764.88361499999985</v>
      </c>
      <c r="BU110">
        <v>221.56509500000001</v>
      </c>
      <c r="BV110">
        <v>234.39527099999989</v>
      </c>
      <c r="BW110">
        <v>6075.0777170000129</v>
      </c>
      <c r="BX110">
        <v>6220.3002799999967</v>
      </c>
      <c r="BY110">
        <v>5088.5199410000023</v>
      </c>
      <c r="BZ110">
        <v>4783.2750430000042</v>
      </c>
      <c r="CA110">
        <v>4496.1506119999976</v>
      </c>
      <c r="CB110">
        <v>997.85153499999979</v>
      </c>
      <c r="CC110">
        <v>402.8991289999999</v>
      </c>
      <c r="CD110">
        <v>861.21257399999979</v>
      </c>
      <c r="CE110">
        <v>1042.205631</v>
      </c>
      <c r="CF110">
        <v>283.80422800000008</v>
      </c>
      <c r="CG110">
        <v>76.375795999999966</v>
      </c>
      <c r="CH110">
        <v>1669.604171999998</v>
      </c>
      <c r="CI110">
        <v>86.450026999999992</v>
      </c>
      <c r="CJ110">
        <v>617.10424400000034</v>
      </c>
      <c r="CK110">
        <v>1431.702258</v>
      </c>
      <c r="CL110">
        <v>3328.4242740000018</v>
      </c>
      <c r="CM110">
        <v>1337.6046289999999</v>
      </c>
      <c r="CN110">
        <v>4612.5043059999989</v>
      </c>
      <c r="CO110">
        <v>1259.7856810000001</v>
      </c>
      <c r="CP110">
        <v>532.66355999999985</v>
      </c>
      <c r="CQ110">
        <v>1210.101058</v>
      </c>
      <c r="CR110">
        <v>1313.2577230000011</v>
      </c>
      <c r="CS110">
        <v>1924.161713</v>
      </c>
      <c r="CT110">
        <v>63.249068999999992</v>
      </c>
      <c r="CU110">
        <v>1402.736136</v>
      </c>
      <c r="CV110">
        <v>5423.8427770000026</v>
      </c>
    </row>
    <row r="111">
      <c r="A111" t="s">
        <v>368</v>
      </c>
      <c r="B111">
        <v>2013</v>
      </c>
      <c r="C111" t="s">
        <v>372</v>
      </c>
      <c r="D111">
        <v>225</v>
      </c>
      <c r="E111" t="s">
        <v>283</v>
      </c>
      <c r="F111" t="s">
        <v>284</v>
      </c>
      <c r="G111" t="s">
        <v>200</v>
      </c>
      <c r="H111">
        <v>61.101149310751438</v>
      </c>
      <c r="I111">
        <v>62.026326473122829</v>
      </c>
      <c r="J111">
        <v>70.282780539413437</v>
      </c>
      <c r="K111">
        <v>80.141464254796205</v>
      </c>
      <c r="L111">
        <v>88.584652987917096</v>
      </c>
      <c r="M111">
        <v>78.818811871373413</v>
      </c>
      <c r="N111">
        <v>87.506601010217537</v>
      </c>
      <c r="O111">
        <v>85.142617182092479</v>
      </c>
      <c r="P111">
        <v>94.690307715387661</v>
      </c>
      <c r="Q111">
        <v>93.766643682759209</v>
      </c>
      <c r="R111">
        <v>59.980846488424213</v>
      </c>
      <c r="S111">
        <v>59.52263190439475</v>
      </c>
      <c r="T111">
        <v>67.230749582905261</v>
      </c>
      <c r="U111">
        <v>69.25453598648545</v>
      </c>
      <c r="V111">
        <v>71.449167628552473</v>
      </c>
      <c r="W111" t="s">
        <v>147</v>
      </c>
      <c r="X111" t="s">
        <v>148</v>
      </c>
      <c r="Y111" t="s">
        <v>257</v>
      </c>
      <c r="Z111" t="s">
        <v>258</v>
      </c>
      <c r="AA111" t="s">
        <v>259</v>
      </c>
      <c r="AB111" t="s">
        <v>260</v>
      </c>
      <c r="AC111" t="s">
        <v>261</v>
      </c>
      <c r="AD111" t="s">
        <v>262</v>
      </c>
      <c r="AE111" t="s">
        <v>155</v>
      </c>
      <c r="AF111" t="s">
        <v>156</v>
      </c>
      <c r="AG111" t="s">
        <v>157</v>
      </c>
      <c r="AH111" t="s">
        <v>158</v>
      </c>
      <c r="AI111" t="s">
        <v>159</v>
      </c>
      <c r="AJ111" t="s">
        <v>263</v>
      </c>
      <c r="AK111" t="s">
        <v>161</v>
      </c>
      <c r="AL111" t="s">
        <v>264</v>
      </c>
      <c r="AM111" t="s">
        <v>265</v>
      </c>
      <c r="AN111" t="s">
        <v>266</v>
      </c>
      <c r="AO111" t="s">
        <v>267</v>
      </c>
      <c r="AP111" t="s">
        <v>166</v>
      </c>
      <c r="AQ111" t="s">
        <v>167</v>
      </c>
      <c r="AR111">
        <v>59.577958803221897</v>
      </c>
      <c r="AS111">
        <v>88.931823683766709</v>
      </c>
      <c r="AT111">
        <v>81.375841169887281</v>
      </c>
      <c r="AU111">
        <v>87.386747763824346</v>
      </c>
      <c r="AV111">
        <v>69.529625361202662</v>
      </c>
      <c r="AW111">
        <v>80.621698949716517</v>
      </c>
      <c r="AX111">
        <v>44.844559286635103</v>
      </c>
      <c r="AY111">
        <v>96.120321739045053</v>
      </c>
      <c r="AZ111">
        <v>85.678925246149433</v>
      </c>
      <c r="BA111">
        <v>81.891151234667035</v>
      </c>
      <c r="BB111">
        <v>43.151547095553227</v>
      </c>
      <c r="BC111">
        <v>79.395472297538845</v>
      </c>
      <c r="BD111">
        <v>63.725275619164627</v>
      </c>
      <c r="BE111">
        <v>60.260133303664411</v>
      </c>
      <c r="BF111">
        <v>37.386499695291157</v>
      </c>
      <c r="BG111">
        <v>54.247941015354527</v>
      </c>
      <c r="BH111">
        <v>61.180336134920879</v>
      </c>
      <c r="BI111">
        <v>67.644415670498944</v>
      </c>
      <c r="BJ111">
        <v>94.220835734990288</v>
      </c>
      <c r="BK111">
        <v>43.3070709340533</v>
      </c>
      <c r="BL111">
        <v>64.208869278267329</v>
      </c>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c r="A112" t="s">
        <v>368</v>
      </c>
      <c r="B112">
        <v>2013</v>
      </c>
      <c r="C112" t="s">
        <v>372</v>
      </c>
      <c r="D112">
        <v>226</v>
      </c>
      <c r="E112" t="s">
        <v>283</v>
      </c>
      <c r="F112" t="s">
        <v>285</v>
      </c>
      <c r="G112" t="s">
        <v>200</v>
      </c>
      <c r="H112">
        <v>26.010776756115629</v>
      </c>
      <c r="I112">
        <v>27.40381307042151</v>
      </c>
      <c r="J112">
        <v>21.83111194129377</v>
      </c>
      <c r="K112">
        <v>14.40858177765111</v>
      </c>
      <c r="L112">
        <v>8.0502951504164777</v>
      </c>
      <c r="M112">
        <v>12.54777377328435</v>
      </c>
      <c r="N112">
        <v>6.939554049862771</v>
      </c>
      <c r="O112">
        <v>9.1693947835865011</v>
      </c>
      <c r="P112">
        <v>2.6881199769412092</v>
      </c>
      <c r="Q112">
        <v>2.6405798426193439</v>
      </c>
      <c r="R112">
        <v>26.59130165923488</v>
      </c>
      <c r="S112">
        <v>28.539627084322071</v>
      </c>
      <c r="T112">
        <v>24.347188279895029</v>
      </c>
      <c r="U112">
        <v>22.8829795530288</v>
      </c>
      <c r="V112">
        <v>23.767884098810232</v>
      </c>
      <c r="W112" t="s">
        <v>147</v>
      </c>
      <c r="X112" t="s">
        <v>148</v>
      </c>
      <c r="Y112" t="s">
        <v>257</v>
      </c>
      <c r="Z112" t="s">
        <v>258</v>
      </c>
      <c r="AA112" t="s">
        <v>259</v>
      </c>
      <c r="AB112" t="s">
        <v>260</v>
      </c>
      <c r="AC112" t="s">
        <v>261</v>
      </c>
      <c r="AD112" t="s">
        <v>262</v>
      </c>
      <c r="AE112" t="s">
        <v>155</v>
      </c>
      <c r="AF112" t="s">
        <v>156</v>
      </c>
      <c r="AG112" t="s">
        <v>157</v>
      </c>
      <c r="AH112" t="s">
        <v>158</v>
      </c>
      <c r="AI112" t="s">
        <v>159</v>
      </c>
      <c r="AJ112" t="s">
        <v>263</v>
      </c>
      <c r="AK112" t="s">
        <v>161</v>
      </c>
      <c r="AL112" t="s">
        <v>264</v>
      </c>
      <c r="AM112" t="s">
        <v>265</v>
      </c>
      <c r="AN112" t="s">
        <v>266</v>
      </c>
      <c r="AO112" t="s">
        <v>267</v>
      </c>
      <c r="AP112" t="s">
        <v>166</v>
      </c>
      <c r="AQ112" t="s">
        <v>167</v>
      </c>
      <c r="AR112">
        <v>39.860303260800727</v>
      </c>
      <c r="AS112">
        <v>9.1421858921920993</v>
      </c>
      <c r="AT112">
        <v>1.4886810199837539</v>
      </c>
      <c r="AU112">
        <v>3.642005527870388</v>
      </c>
      <c r="AV112">
        <v>30.20964058425028</v>
      </c>
      <c r="AW112">
        <v>16.47659522570029</v>
      </c>
      <c r="AX112">
        <v>2.713273619718894</v>
      </c>
      <c r="AY112">
        <v>2.864278791726226</v>
      </c>
      <c r="AZ112">
        <v>7.0577403513217636</v>
      </c>
      <c r="BA112">
        <v>16.076414407264469</v>
      </c>
      <c r="BB112">
        <v>49.437086151793757</v>
      </c>
      <c r="BC112">
        <v>12.51931765650111</v>
      </c>
      <c r="BD112">
        <v>23.975860822165199</v>
      </c>
      <c r="BE112">
        <v>36.599485160805237</v>
      </c>
      <c r="BF112">
        <v>42.834163485004083</v>
      </c>
      <c r="BG112">
        <v>24.455133824030469</v>
      </c>
      <c r="BH112">
        <v>35.93967370675287</v>
      </c>
      <c r="BI112">
        <v>23.280720674061381</v>
      </c>
      <c r="BJ112">
        <v>0.61132927190091291</v>
      </c>
      <c r="BK112">
        <v>44.33092576800432</v>
      </c>
      <c r="BL112">
        <v>35.476374080818907</v>
      </c>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c r="A113" t="s">
        <v>368</v>
      </c>
      <c r="B113">
        <v>2013</v>
      </c>
      <c r="C113" t="s">
        <v>372</v>
      </c>
      <c r="D113">
        <v>227</v>
      </c>
      <c r="E113" t="s">
        <v>283</v>
      </c>
      <c r="F113" t="s">
        <v>286</v>
      </c>
      <c r="G113" t="s">
        <v>200</v>
      </c>
      <c r="H113">
        <v>2.3546499383889752</v>
      </c>
      <c r="I113">
        <v>2.155083676429514</v>
      </c>
      <c r="J113">
        <v>0.85229663092467733</v>
      </c>
      <c r="K113">
        <v>1.80132516205515</v>
      </c>
      <c r="L113">
        <v>2.3139664903826151</v>
      </c>
      <c r="M113">
        <v>4.162911704530587</v>
      </c>
      <c r="N113">
        <v>1.879222981253762</v>
      </c>
      <c r="O113">
        <v>4.1223937315177528</v>
      </c>
      <c r="P113">
        <v>2.1670639364951958</v>
      </c>
      <c r="Q113">
        <v>2.7365070622058441</v>
      </c>
      <c r="R113">
        <v>2.362687539161092</v>
      </c>
      <c r="S113">
        <v>1.9474563968787271</v>
      </c>
      <c r="T113">
        <v>1.29535231608696</v>
      </c>
      <c r="U113">
        <v>0.74848819232475139</v>
      </c>
      <c r="V113">
        <v>0.62783038403499181</v>
      </c>
      <c r="W113" t="s">
        <v>147</v>
      </c>
      <c r="X113" t="s">
        <v>148</v>
      </c>
      <c r="Y113" t="s">
        <v>257</v>
      </c>
      <c r="Z113" t="s">
        <v>258</v>
      </c>
      <c r="AA113" t="s">
        <v>259</v>
      </c>
      <c r="AB113" t="s">
        <v>260</v>
      </c>
      <c r="AC113" t="s">
        <v>261</v>
      </c>
      <c r="AD113" t="s">
        <v>262</v>
      </c>
      <c r="AE113" t="s">
        <v>155</v>
      </c>
      <c r="AF113" t="s">
        <v>156</v>
      </c>
      <c r="AG113" t="s">
        <v>157</v>
      </c>
      <c r="AH113" t="s">
        <v>158</v>
      </c>
      <c r="AI113" t="s">
        <v>159</v>
      </c>
      <c r="AJ113" t="s">
        <v>263</v>
      </c>
      <c r="AK113" t="s">
        <v>161</v>
      </c>
      <c r="AL113" t="s">
        <v>264</v>
      </c>
      <c r="AM113" t="s">
        <v>265</v>
      </c>
      <c r="AN113" t="s">
        <v>266</v>
      </c>
      <c r="AO113" t="s">
        <v>267</v>
      </c>
      <c r="AP113" t="s">
        <v>166</v>
      </c>
      <c r="AQ113" t="s">
        <v>167</v>
      </c>
      <c r="AR113">
        <v>0.20780614050794141</v>
      </c>
      <c r="AS113">
        <v>0.28501368869833682</v>
      </c>
      <c r="AT113">
        <v>0</v>
      </c>
      <c r="AU113">
        <v>5.3222050745166047</v>
      </c>
      <c r="AV113">
        <v>0.1104230005819453</v>
      </c>
      <c r="AW113">
        <v>2.4533337088143909</v>
      </c>
      <c r="AX113">
        <v>1.257363423966428</v>
      </c>
      <c r="AY113">
        <v>0.99272015328451668</v>
      </c>
      <c r="AZ113">
        <v>0.41834726515856019</v>
      </c>
      <c r="BA113">
        <v>0.80553718449380118</v>
      </c>
      <c r="BB113">
        <v>6.0749077821610227</v>
      </c>
      <c r="BC113">
        <v>1.7666856090680061</v>
      </c>
      <c r="BD113">
        <v>0.34072137212705822</v>
      </c>
      <c r="BE113">
        <v>0.80474229649472873</v>
      </c>
      <c r="BF113">
        <v>0.71740466417272919</v>
      </c>
      <c r="BG113">
        <v>0.50220828189845634</v>
      </c>
      <c r="BH113">
        <v>2.5207522918811289</v>
      </c>
      <c r="BI113">
        <v>0.34351878651128581</v>
      </c>
      <c r="BJ113">
        <v>5.1678349931088601</v>
      </c>
      <c r="BK113">
        <v>0</v>
      </c>
      <c r="BL113">
        <v>0.028831134611467201</v>
      </c>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c r="A114" t="s">
        <v>368</v>
      </c>
      <c r="B114">
        <v>2013</v>
      </c>
      <c r="C114" t="s">
        <v>372</v>
      </c>
      <c r="D114">
        <v>228</v>
      </c>
      <c r="E114" t="s">
        <v>283</v>
      </c>
      <c r="F114" t="s">
        <v>287</v>
      </c>
      <c r="G114" t="s">
        <v>200</v>
      </c>
      <c r="H114">
        <v>1.8813405034480939</v>
      </c>
      <c r="I114">
        <v>0.80226387835830859</v>
      </c>
      <c r="J114">
        <v>0.77242841017408137</v>
      </c>
      <c r="K114">
        <v>1.2085420865866161</v>
      </c>
      <c r="L114">
        <v>0.25084770938651568</v>
      </c>
      <c r="M114">
        <v>0.82545412652882644</v>
      </c>
      <c r="N114">
        <v>1.7805202069916319</v>
      </c>
      <c r="O114">
        <v>0.43790880067813498</v>
      </c>
      <c r="P114">
        <v>0.29478329078386051</v>
      </c>
      <c r="Q114">
        <v>0.13191784841847359</v>
      </c>
      <c r="R114">
        <v>2.1831310629184668</v>
      </c>
      <c r="S114">
        <v>1.211967354379641</v>
      </c>
      <c r="T114">
        <v>0.5473373760881669</v>
      </c>
      <c r="U114">
        <v>0.63521816925168673</v>
      </c>
      <c r="V114">
        <v>0.98176334674104704</v>
      </c>
      <c r="W114" t="s">
        <v>147</v>
      </c>
      <c r="X114" t="s">
        <v>148</v>
      </c>
      <c r="Y114" t="s">
        <v>257</v>
      </c>
      <c r="Z114" t="s">
        <v>258</v>
      </c>
      <c r="AA114" t="s">
        <v>259</v>
      </c>
      <c r="AB114" t="s">
        <v>260</v>
      </c>
      <c r="AC114" t="s">
        <v>261</v>
      </c>
      <c r="AD114" t="s">
        <v>262</v>
      </c>
      <c r="AE114" t="s">
        <v>155</v>
      </c>
      <c r="AF114" t="s">
        <v>156</v>
      </c>
      <c r="AG114" t="s">
        <v>157</v>
      </c>
      <c r="AH114" t="s">
        <v>158</v>
      </c>
      <c r="AI114" t="s">
        <v>159</v>
      </c>
      <c r="AJ114" t="s">
        <v>263</v>
      </c>
      <c r="AK114" t="s">
        <v>161</v>
      </c>
      <c r="AL114" t="s">
        <v>264</v>
      </c>
      <c r="AM114" t="s">
        <v>265</v>
      </c>
      <c r="AN114" t="s">
        <v>266</v>
      </c>
      <c r="AO114" t="s">
        <v>267</v>
      </c>
      <c r="AP114" t="s">
        <v>166</v>
      </c>
      <c r="AQ114" t="s">
        <v>167</v>
      </c>
      <c r="AR114">
        <v>0.35393179546941161</v>
      </c>
      <c r="AS114">
        <v>1.0103628588441851</v>
      </c>
      <c r="AT114">
        <v>2.1904075510789309</v>
      </c>
      <c r="AU114">
        <v>0.6323745263492121</v>
      </c>
      <c r="AV114">
        <v>0</v>
      </c>
      <c r="AW114">
        <v>0</v>
      </c>
      <c r="AX114">
        <v>1.7313225946634201</v>
      </c>
      <c r="AY114">
        <v>0</v>
      </c>
      <c r="AZ114">
        <v>0.5146162897919534</v>
      </c>
      <c r="BA114">
        <v>0.11349547502720909</v>
      </c>
      <c r="BB114">
        <v>0.60083322117593363</v>
      </c>
      <c r="BC114">
        <v>6.2986946873651419</v>
      </c>
      <c r="BD114">
        <v>0.41123665126898667</v>
      </c>
      <c r="BE114">
        <v>0.057062050704949498</v>
      </c>
      <c r="BF114">
        <v>1.28823286565944</v>
      </c>
      <c r="BG114">
        <v>0.87600569367340153</v>
      </c>
      <c r="BH114">
        <v>0</v>
      </c>
      <c r="BI114">
        <v>1.405297014835365</v>
      </c>
      <c r="BJ114">
        <v>0</v>
      </c>
      <c r="BK114">
        <v>6.0898168348644299</v>
      </c>
      <c r="BL114">
        <v>0.0552714619691098</v>
      </c>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c r="A115" t="s">
        <v>368</v>
      </c>
      <c r="B115">
        <v>2013</v>
      </c>
      <c r="C115" t="s">
        <v>372</v>
      </c>
      <c r="D115">
        <v>229</v>
      </c>
      <c r="E115" t="s">
        <v>283</v>
      </c>
      <c r="F115" t="s">
        <v>288</v>
      </c>
      <c r="G115" t="s">
        <v>200</v>
      </c>
      <c r="H115">
        <v>8.5675313312522423</v>
      </c>
      <c r="I115">
        <v>7.5720840252288619</v>
      </c>
      <c r="J115">
        <v>5.9636499375311081</v>
      </c>
      <c r="K115">
        <v>2.3547928613720992</v>
      </c>
      <c r="L115">
        <v>0.65981761152259266</v>
      </c>
      <c r="M115">
        <v>3.6290122272589409</v>
      </c>
      <c r="N115">
        <v>1.894101751674264</v>
      </c>
      <c r="O115">
        <v>0.99009608130057691</v>
      </c>
      <c r="P115">
        <v>0.090144656079816698</v>
      </c>
      <c r="Q115">
        <v>0.47631268082590761</v>
      </c>
      <c r="R115">
        <v>8.7728636237156881</v>
      </c>
      <c r="S115">
        <v>8.7197209338271691</v>
      </c>
      <c r="T115">
        <v>6.5664256202965747</v>
      </c>
      <c r="U115">
        <v>6.0553158931432449</v>
      </c>
      <c r="V115">
        <v>3.0500241626731799</v>
      </c>
      <c r="W115" t="s">
        <v>147</v>
      </c>
      <c r="X115" t="s">
        <v>148</v>
      </c>
      <c r="Y115" t="s">
        <v>257</v>
      </c>
      <c r="Z115" t="s">
        <v>258</v>
      </c>
      <c r="AA115" t="s">
        <v>259</v>
      </c>
      <c r="AB115" t="s">
        <v>260</v>
      </c>
      <c r="AC115" t="s">
        <v>261</v>
      </c>
      <c r="AD115" t="s">
        <v>262</v>
      </c>
      <c r="AE115" t="s">
        <v>155</v>
      </c>
      <c r="AF115" t="s">
        <v>156</v>
      </c>
      <c r="AG115" t="s">
        <v>157</v>
      </c>
      <c r="AH115" t="s">
        <v>158</v>
      </c>
      <c r="AI115" t="s">
        <v>159</v>
      </c>
      <c r="AJ115" t="s">
        <v>263</v>
      </c>
      <c r="AK115" t="s">
        <v>161</v>
      </c>
      <c r="AL115" t="s">
        <v>264</v>
      </c>
      <c r="AM115" t="s">
        <v>265</v>
      </c>
      <c r="AN115" t="s">
        <v>266</v>
      </c>
      <c r="AO115" t="s">
        <v>267</v>
      </c>
      <c r="AP115" t="s">
        <v>166</v>
      </c>
      <c r="AQ115" t="s">
        <v>167</v>
      </c>
      <c r="AR115">
        <v>0</v>
      </c>
      <c r="AS115">
        <v>0.40729815971456929</v>
      </c>
      <c r="AT115">
        <v>14.622999357492001</v>
      </c>
      <c r="AU115">
        <v>2.9478495957374808</v>
      </c>
      <c r="AV115">
        <v>0</v>
      </c>
      <c r="AW115">
        <v>0.44837211576881442</v>
      </c>
      <c r="AX115">
        <v>49.385397007814397</v>
      </c>
      <c r="AY115">
        <v>0</v>
      </c>
      <c r="AZ115">
        <v>6.014436873465411</v>
      </c>
      <c r="BA115">
        <v>1.0248745955639891</v>
      </c>
      <c r="BB115">
        <v>0.73562574931620184</v>
      </c>
      <c r="BC115">
        <v>0</v>
      </c>
      <c r="BD115">
        <v>11.54690553527397</v>
      </c>
      <c r="BE115">
        <v>2.1882111293655981</v>
      </c>
      <c r="BF115">
        <v>17.696233518393701</v>
      </c>
      <c r="BG115">
        <v>19.69367345234101</v>
      </c>
      <c r="BH115">
        <v>0</v>
      </c>
      <c r="BI115">
        <v>6.7589002647910164</v>
      </c>
      <c r="BJ115">
        <v>0</v>
      </c>
      <c r="BK115">
        <v>6.272186463078004</v>
      </c>
      <c r="BL115">
        <v>0.0127093888128034</v>
      </c>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c r="A116" t="s">
        <v>368</v>
      </c>
      <c r="B116">
        <v>2013</v>
      </c>
      <c r="C116" t="s">
        <v>372</v>
      </c>
      <c r="D116">
        <v>230</v>
      </c>
      <c r="E116" t="s">
        <v>283</v>
      </c>
      <c r="F116" t="s">
        <v>183</v>
      </c>
      <c r="G116" t="s">
        <v>200</v>
      </c>
      <c r="H116">
        <v>0.084552160043458405</v>
      </c>
      <c r="I116">
        <v>0.040428876438908697</v>
      </c>
      <c r="J116">
        <v>0.29773254066277621</v>
      </c>
      <c r="K116">
        <v>0.085293857538362397</v>
      </c>
      <c r="L116">
        <v>0.14042005037452471</v>
      </c>
      <c r="M116">
        <v>0.0160362970239111</v>
      </c>
      <c r="N116">
        <v>0</v>
      </c>
      <c r="O116">
        <v>0.13758942082452519</v>
      </c>
      <c r="P116">
        <v>0.069580424312228106</v>
      </c>
      <c r="Q116">
        <v>0.24803888317125489</v>
      </c>
      <c r="R116">
        <v>0.1091696265455233</v>
      </c>
      <c r="S116">
        <v>0.058596326197653502</v>
      </c>
      <c r="T116">
        <v>0.012946824728001601</v>
      </c>
      <c r="U116">
        <v>0.42346220576629801</v>
      </c>
      <c r="V116">
        <v>0.1233303791881106</v>
      </c>
      <c r="W116" t="s">
        <v>147</v>
      </c>
      <c r="X116" t="s">
        <v>148</v>
      </c>
      <c r="Y116" t="s">
        <v>257</v>
      </c>
      <c r="Z116" t="s">
        <v>258</v>
      </c>
      <c r="AA116" t="s">
        <v>259</v>
      </c>
      <c r="AB116" t="s">
        <v>260</v>
      </c>
      <c r="AC116" t="s">
        <v>261</v>
      </c>
      <c r="AD116" t="s">
        <v>262</v>
      </c>
      <c r="AE116" t="s">
        <v>155</v>
      </c>
      <c r="AF116" t="s">
        <v>156</v>
      </c>
      <c r="AG116" t="s">
        <v>157</v>
      </c>
      <c r="AH116" t="s">
        <v>158</v>
      </c>
      <c r="AI116" t="s">
        <v>159</v>
      </c>
      <c r="AJ116" t="s">
        <v>263</v>
      </c>
      <c r="AK116" t="s">
        <v>161</v>
      </c>
      <c r="AL116" t="s">
        <v>264</v>
      </c>
      <c r="AM116" t="s">
        <v>265</v>
      </c>
      <c r="AN116" t="s">
        <v>266</v>
      </c>
      <c r="AO116" t="s">
        <v>267</v>
      </c>
      <c r="AP116" t="s">
        <v>166</v>
      </c>
      <c r="AQ116" t="s">
        <v>167</v>
      </c>
      <c r="AR116">
        <v>0</v>
      </c>
      <c r="AS116">
        <v>0.2233157167841186</v>
      </c>
      <c r="AT116">
        <v>0.32207090155818491</v>
      </c>
      <c r="AU116">
        <v>0.068817511702025103</v>
      </c>
      <c r="AV116">
        <v>0.1503110539651914</v>
      </c>
      <c r="AW116">
        <v>0</v>
      </c>
      <c r="AX116">
        <v>0.068084067202026394</v>
      </c>
      <c r="AY116">
        <v>0.022679315944279799</v>
      </c>
      <c r="AZ116">
        <v>0.31593397411282959</v>
      </c>
      <c r="BA116">
        <v>0.088527102983495504</v>
      </c>
      <c r="BB116">
        <v>0</v>
      </c>
      <c r="BC116">
        <v>0.0198297495267762</v>
      </c>
      <c r="BD116">
        <v>0</v>
      </c>
      <c r="BE116">
        <v>0.090366058964996707</v>
      </c>
      <c r="BF116">
        <v>0.077465771478787304</v>
      </c>
      <c r="BG116">
        <v>0.22503773270251179</v>
      </c>
      <c r="BH116">
        <v>0.3592378664450005</v>
      </c>
      <c r="BI116">
        <v>0.56714758930169407</v>
      </c>
      <c r="BJ116">
        <v>0</v>
      </c>
      <c r="BK116">
        <v>0</v>
      </c>
      <c r="BL116">
        <v>0.2179446555203125</v>
      </c>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MICS06</vt:lpstr>
      <vt:lpstr>DHS13</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2021-05-25T18:43:05Z</dcterms:modified>
</cp:coreProperties>
</file>